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heckCompatibility="1"/>
  <mc:AlternateContent xmlns:mc="http://schemas.openxmlformats.org/markup-compatibility/2006">
    <mc:Choice Requires="x15">
      <x15ac:absPath xmlns:x15ac="http://schemas.microsoft.com/office/spreadsheetml/2010/11/ac" url="https://d.docs.live.net/a6d5b23d2623be16/Documentos/trabajo/excel/"/>
    </mc:Choice>
  </mc:AlternateContent>
  <xr:revisionPtr revIDLastSave="18" documentId="8_{49F5F8FC-CDD5-4FB3-9512-7C1E5A5785B8}" xr6:coauthVersionLast="47" xr6:coauthVersionMax="47" xr10:uidLastSave="{1367624D-E771-463E-BF28-A3D75CEE49E5}"/>
  <bookViews>
    <workbookView xWindow="38280" yWindow="-120" windowWidth="29040" windowHeight="15840" tabRatio="812" activeTab="1" xr2:uid="{00000000-000D-0000-FFFF-FFFF00000000}"/>
  </bookViews>
  <sheets>
    <sheet name="Descript" sheetId="28" r:id="rId1"/>
    <sheet name="Data" sheetId="2" r:id="rId2"/>
    <sheet name="Anl_u" sheetId="1" r:id="rId3"/>
    <sheet name="An_C1" sheetId="38" r:id="rId4"/>
    <sheet name="An_C2" sheetId="21" r:id="rId5"/>
    <sheet name="Anl_r" sheetId="18" r:id="rId6"/>
    <sheet name="WMA_u" sheetId="15" r:id="rId7"/>
    <sheet name="Mix_1" sheetId="31" r:id="rId8"/>
    <sheet name="c_1" sheetId="32" r:id="rId9"/>
    <sheet name="Mix_2" sheetId="34" r:id="rId10"/>
    <sheet name="c_2" sheetId="36" r:id="rId11"/>
    <sheet name="WMA_R1" sheetId="33" r:id="rId12"/>
    <sheet name="Lambdas" sheetId="40" r:id="rId13"/>
    <sheet name="L_I" sheetId="39" r:id="rId14"/>
    <sheet name="L_cor" sheetId="41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2" l="1"/>
  <c r="F12" i="15"/>
  <c r="A6" i="40" l="1"/>
  <c r="C6" i="40"/>
  <c r="D6" i="40"/>
  <c r="E6" i="40"/>
  <c r="F6" i="40"/>
  <c r="G6" i="40"/>
  <c r="H6" i="40"/>
  <c r="I6" i="40"/>
  <c r="J6" i="40"/>
  <c r="K6" i="40"/>
  <c r="L6" i="40"/>
  <c r="M6" i="40"/>
  <c r="N6" i="40"/>
  <c r="O6" i="40"/>
  <c r="P6" i="40"/>
  <c r="Q6" i="40"/>
  <c r="R6" i="40"/>
  <c r="S6" i="40"/>
  <c r="T6" i="40"/>
  <c r="U6" i="40"/>
  <c r="V6" i="40"/>
  <c r="W6" i="40"/>
  <c r="X6" i="40"/>
  <c r="Y6" i="40"/>
  <c r="Z6" i="40"/>
  <c r="AA6" i="40"/>
  <c r="AB6" i="40"/>
  <c r="AC6" i="40"/>
  <c r="AD6" i="40"/>
  <c r="AE6" i="40"/>
  <c r="AF6" i="40"/>
  <c r="AG6" i="40"/>
  <c r="AH6" i="40"/>
  <c r="A7" i="40"/>
  <c r="C7" i="40"/>
  <c r="D7" i="40"/>
  <c r="E7" i="40"/>
  <c r="F7" i="40"/>
  <c r="G7" i="40"/>
  <c r="H7" i="40"/>
  <c r="I7" i="40"/>
  <c r="J7" i="40"/>
  <c r="K7" i="40"/>
  <c r="L7" i="40"/>
  <c r="M7" i="40"/>
  <c r="N7" i="40"/>
  <c r="O7" i="40"/>
  <c r="P7" i="40"/>
  <c r="Q7" i="40"/>
  <c r="R7" i="40"/>
  <c r="S7" i="40"/>
  <c r="T7" i="40"/>
  <c r="U7" i="40"/>
  <c r="V7" i="40"/>
  <c r="W7" i="40"/>
  <c r="X7" i="40"/>
  <c r="Y7" i="40"/>
  <c r="Z7" i="40"/>
  <c r="AA7" i="40"/>
  <c r="AB7" i="40"/>
  <c r="AC7" i="40"/>
  <c r="AD7" i="40"/>
  <c r="AE7" i="40"/>
  <c r="AF7" i="40"/>
  <c r="AG7" i="40"/>
  <c r="AH7" i="40"/>
  <c r="A8" i="40"/>
  <c r="C8" i="40"/>
  <c r="D8" i="40"/>
  <c r="E8" i="40"/>
  <c r="F8" i="40"/>
  <c r="G8" i="40"/>
  <c r="H8" i="40"/>
  <c r="I8" i="40"/>
  <c r="J8" i="40"/>
  <c r="K8" i="40"/>
  <c r="L8" i="40"/>
  <c r="M8" i="40"/>
  <c r="N8" i="40"/>
  <c r="O8" i="40"/>
  <c r="P8" i="40"/>
  <c r="Q8" i="40"/>
  <c r="R8" i="40"/>
  <c r="S8" i="40"/>
  <c r="T8" i="40"/>
  <c r="U8" i="40"/>
  <c r="V8" i="40"/>
  <c r="W8" i="40"/>
  <c r="X8" i="40"/>
  <c r="Y8" i="40"/>
  <c r="Z8" i="40"/>
  <c r="AA8" i="40"/>
  <c r="AB8" i="40"/>
  <c r="AC8" i="40"/>
  <c r="AD8" i="40"/>
  <c r="AE8" i="40"/>
  <c r="AF8" i="40"/>
  <c r="AG8" i="40"/>
  <c r="AH8" i="40"/>
  <c r="A9" i="40"/>
  <c r="C9" i="40"/>
  <c r="D9" i="40"/>
  <c r="E9" i="40"/>
  <c r="F9" i="40"/>
  <c r="G9" i="40"/>
  <c r="H9" i="40"/>
  <c r="I9" i="40"/>
  <c r="J9" i="40"/>
  <c r="K9" i="40"/>
  <c r="L9" i="40"/>
  <c r="M9" i="40"/>
  <c r="N9" i="40"/>
  <c r="O9" i="40"/>
  <c r="P9" i="40"/>
  <c r="Q9" i="40"/>
  <c r="R9" i="40"/>
  <c r="S9" i="40"/>
  <c r="T9" i="40"/>
  <c r="U9" i="40"/>
  <c r="V9" i="40"/>
  <c r="W9" i="40"/>
  <c r="X9" i="40"/>
  <c r="Y9" i="40"/>
  <c r="Z9" i="40"/>
  <c r="AA9" i="40"/>
  <c r="AB9" i="40"/>
  <c r="AC9" i="40"/>
  <c r="AD9" i="40"/>
  <c r="AE9" i="40"/>
  <c r="AF9" i="40"/>
  <c r="AG9" i="40"/>
  <c r="AH9" i="40"/>
  <c r="A10" i="40"/>
  <c r="C10" i="40"/>
  <c r="D10" i="40"/>
  <c r="E10" i="40"/>
  <c r="F10" i="40"/>
  <c r="G10" i="40"/>
  <c r="H10" i="40"/>
  <c r="I10" i="40"/>
  <c r="J10" i="40"/>
  <c r="K10" i="40"/>
  <c r="L10" i="40"/>
  <c r="M10" i="40"/>
  <c r="N10" i="40"/>
  <c r="O10" i="40"/>
  <c r="P10" i="40"/>
  <c r="Q10" i="40"/>
  <c r="R10" i="40"/>
  <c r="S10" i="40"/>
  <c r="T10" i="40"/>
  <c r="U10" i="40"/>
  <c r="V10" i="40"/>
  <c r="W10" i="40"/>
  <c r="X10" i="40"/>
  <c r="Y10" i="40"/>
  <c r="Z10" i="40"/>
  <c r="AA10" i="40"/>
  <c r="AB10" i="40"/>
  <c r="AC10" i="40"/>
  <c r="AD10" i="40"/>
  <c r="AE10" i="40"/>
  <c r="AF10" i="40"/>
  <c r="AG10" i="40"/>
  <c r="AH10" i="40"/>
  <c r="A11" i="40"/>
  <c r="C11" i="40"/>
  <c r="D11" i="40"/>
  <c r="E11" i="40"/>
  <c r="F11" i="40"/>
  <c r="G11" i="40"/>
  <c r="H11" i="40"/>
  <c r="I11" i="40"/>
  <c r="J11" i="40"/>
  <c r="K11" i="40"/>
  <c r="L11" i="40"/>
  <c r="M11" i="40"/>
  <c r="N11" i="40"/>
  <c r="O11" i="40"/>
  <c r="P11" i="40"/>
  <c r="Q11" i="40"/>
  <c r="R11" i="40"/>
  <c r="S11" i="40"/>
  <c r="T11" i="40"/>
  <c r="U11" i="40"/>
  <c r="V11" i="40"/>
  <c r="W11" i="40"/>
  <c r="X11" i="40"/>
  <c r="Y11" i="40"/>
  <c r="Z11" i="40"/>
  <c r="AA11" i="40"/>
  <c r="AB11" i="40"/>
  <c r="AC11" i="40"/>
  <c r="AD11" i="40"/>
  <c r="AE11" i="40"/>
  <c r="AF11" i="40"/>
  <c r="AG11" i="40"/>
  <c r="AH11" i="40"/>
  <c r="A12" i="40"/>
  <c r="C12" i="40"/>
  <c r="D12" i="40"/>
  <c r="E12" i="40"/>
  <c r="F12" i="40"/>
  <c r="G12" i="40"/>
  <c r="H12" i="40"/>
  <c r="I12" i="40"/>
  <c r="J12" i="40"/>
  <c r="K12" i="40"/>
  <c r="L12" i="40"/>
  <c r="M12" i="40"/>
  <c r="N12" i="40"/>
  <c r="O12" i="40"/>
  <c r="P12" i="40"/>
  <c r="Q12" i="40"/>
  <c r="R12" i="40"/>
  <c r="S12" i="40"/>
  <c r="T12" i="40"/>
  <c r="U12" i="40"/>
  <c r="V12" i="40"/>
  <c r="W12" i="40"/>
  <c r="X12" i="40"/>
  <c r="Y12" i="40"/>
  <c r="Z12" i="40"/>
  <c r="AA12" i="40"/>
  <c r="AB12" i="40"/>
  <c r="AC12" i="40"/>
  <c r="AD12" i="40"/>
  <c r="AE12" i="40"/>
  <c r="AF12" i="40"/>
  <c r="AG12" i="40"/>
  <c r="AH12" i="40"/>
  <c r="A13" i="40"/>
  <c r="C13" i="40"/>
  <c r="D13" i="40"/>
  <c r="E13" i="40"/>
  <c r="F13" i="40"/>
  <c r="G13" i="40"/>
  <c r="H13" i="40"/>
  <c r="I13" i="40"/>
  <c r="J13" i="40"/>
  <c r="K13" i="40"/>
  <c r="L13" i="40"/>
  <c r="M13" i="40"/>
  <c r="N13" i="40"/>
  <c r="O13" i="40"/>
  <c r="P13" i="40"/>
  <c r="Q13" i="40"/>
  <c r="R13" i="40"/>
  <c r="S13" i="40"/>
  <c r="T13" i="40"/>
  <c r="U13" i="40"/>
  <c r="V13" i="40"/>
  <c r="W13" i="40"/>
  <c r="X13" i="40"/>
  <c r="Y13" i="40"/>
  <c r="Z13" i="40"/>
  <c r="AA13" i="40"/>
  <c r="AB13" i="40"/>
  <c r="AC13" i="40"/>
  <c r="AD13" i="40"/>
  <c r="AE13" i="40"/>
  <c r="AF13" i="40"/>
  <c r="AG13" i="40"/>
  <c r="AH13" i="40"/>
  <c r="A14" i="40"/>
  <c r="C14" i="40"/>
  <c r="D14" i="40"/>
  <c r="E14" i="40"/>
  <c r="F14" i="40"/>
  <c r="G14" i="40"/>
  <c r="H14" i="40"/>
  <c r="I14" i="40"/>
  <c r="J14" i="40"/>
  <c r="K14" i="40"/>
  <c r="L14" i="40"/>
  <c r="M14" i="40"/>
  <c r="N14" i="40"/>
  <c r="O14" i="40"/>
  <c r="P14" i="40"/>
  <c r="Q14" i="40"/>
  <c r="R14" i="40"/>
  <c r="S14" i="40"/>
  <c r="T14" i="40"/>
  <c r="U14" i="40"/>
  <c r="V14" i="40"/>
  <c r="W14" i="40"/>
  <c r="X14" i="40"/>
  <c r="Y14" i="40"/>
  <c r="Z14" i="40"/>
  <c r="AA14" i="40"/>
  <c r="AB14" i="40"/>
  <c r="AC14" i="40"/>
  <c r="AD14" i="40"/>
  <c r="AE14" i="40"/>
  <c r="AF14" i="40"/>
  <c r="AG14" i="40"/>
  <c r="AH14" i="40"/>
  <c r="A15" i="40"/>
  <c r="C15" i="40"/>
  <c r="D15" i="40"/>
  <c r="E15" i="40"/>
  <c r="F15" i="40"/>
  <c r="G15" i="40"/>
  <c r="H15" i="40"/>
  <c r="I15" i="40"/>
  <c r="J15" i="40"/>
  <c r="K15" i="40"/>
  <c r="L15" i="40"/>
  <c r="M15" i="40"/>
  <c r="N15" i="40"/>
  <c r="O15" i="40"/>
  <c r="P15" i="40"/>
  <c r="Q15" i="40"/>
  <c r="R15" i="40"/>
  <c r="S15" i="40"/>
  <c r="T15" i="40"/>
  <c r="U15" i="40"/>
  <c r="V15" i="40"/>
  <c r="W15" i="40"/>
  <c r="X15" i="40"/>
  <c r="Y15" i="40"/>
  <c r="Z15" i="40"/>
  <c r="AA15" i="40"/>
  <c r="AB15" i="40"/>
  <c r="AC15" i="40"/>
  <c r="AD15" i="40"/>
  <c r="AE15" i="40"/>
  <c r="AF15" i="40"/>
  <c r="AG15" i="40"/>
  <c r="AH15" i="40"/>
  <c r="A16" i="40"/>
  <c r="C16" i="40"/>
  <c r="D16" i="40"/>
  <c r="E16" i="40"/>
  <c r="F16" i="40"/>
  <c r="G16" i="40"/>
  <c r="H16" i="40"/>
  <c r="I16" i="40"/>
  <c r="J16" i="40"/>
  <c r="K16" i="40"/>
  <c r="L16" i="40"/>
  <c r="M16" i="40"/>
  <c r="N16" i="40"/>
  <c r="O16" i="40"/>
  <c r="P16" i="40"/>
  <c r="Q16" i="40"/>
  <c r="R16" i="40"/>
  <c r="S16" i="40"/>
  <c r="T16" i="40"/>
  <c r="U16" i="40"/>
  <c r="V16" i="40"/>
  <c r="W16" i="40"/>
  <c r="X16" i="40"/>
  <c r="Y16" i="40"/>
  <c r="Z16" i="40"/>
  <c r="AA16" i="40"/>
  <c r="AB16" i="40"/>
  <c r="AC16" i="40"/>
  <c r="AD16" i="40"/>
  <c r="AE16" i="40"/>
  <c r="AF16" i="40"/>
  <c r="AG16" i="40"/>
  <c r="AH16" i="40"/>
  <c r="A17" i="40"/>
  <c r="C17" i="40"/>
  <c r="D17" i="40"/>
  <c r="E17" i="40"/>
  <c r="F17" i="40"/>
  <c r="G17" i="40"/>
  <c r="H17" i="40"/>
  <c r="I17" i="40"/>
  <c r="J17" i="40"/>
  <c r="K17" i="40"/>
  <c r="L17" i="40"/>
  <c r="M17" i="40"/>
  <c r="N17" i="40"/>
  <c r="O17" i="40"/>
  <c r="P17" i="40"/>
  <c r="Q17" i="40"/>
  <c r="R17" i="40"/>
  <c r="S17" i="40"/>
  <c r="T17" i="40"/>
  <c r="U17" i="40"/>
  <c r="V17" i="40"/>
  <c r="W17" i="40"/>
  <c r="X17" i="40"/>
  <c r="Y17" i="40"/>
  <c r="Z17" i="40"/>
  <c r="AA17" i="40"/>
  <c r="AB17" i="40"/>
  <c r="AC17" i="40"/>
  <c r="AD17" i="40"/>
  <c r="AE17" i="40"/>
  <c r="AF17" i="40"/>
  <c r="AG17" i="40"/>
  <c r="AH17" i="40"/>
  <c r="A18" i="40"/>
  <c r="C18" i="40"/>
  <c r="D18" i="40"/>
  <c r="E18" i="40"/>
  <c r="F18" i="40"/>
  <c r="G18" i="40"/>
  <c r="H18" i="40"/>
  <c r="I18" i="40"/>
  <c r="J18" i="40"/>
  <c r="K18" i="40"/>
  <c r="L18" i="40"/>
  <c r="M18" i="40"/>
  <c r="N18" i="40"/>
  <c r="O18" i="40"/>
  <c r="P18" i="40"/>
  <c r="Q18" i="40"/>
  <c r="R18" i="40"/>
  <c r="S18" i="40"/>
  <c r="T18" i="40"/>
  <c r="U18" i="40"/>
  <c r="V18" i="40"/>
  <c r="W18" i="40"/>
  <c r="X18" i="40"/>
  <c r="Y18" i="40"/>
  <c r="Z18" i="40"/>
  <c r="AA18" i="40"/>
  <c r="AB18" i="40"/>
  <c r="AC18" i="40"/>
  <c r="AD18" i="40"/>
  <c r="AE18" i="40"/>
  <c r="AF18" i="40"/>
  <c r="AG18" i="40"/>
  <c r="AH18" i="40"/>
  <c r="A19" i="40"/>
  <c r="C19" i="40"/>
  <c r="D19" i="40"/>
  <c r="E19" i="40"/>
  <c r="F19" i="40"/>
  <c r="G19" i="40"/>
  <c r="H19" i="40"/>
  <c r="I19" i="40"/>
  <c r="J19" i="40"/>
  <c r="K19" i="40"/>
  <c r="L19" i="40"/>
  <c r="M19" i="40"/>
  <c r="N19" i="40"/>
  <c r="O19" i="40"/>
  <c r="P19" i="40"/>
  <c r="Q19" i="40"/>
  <c r="R19" i="40"/>
  <c r="S19" i="40"/>
  <c r="T19" i="40"/>
  <c r="U19" i="40"/>
  <c r="V19" i="40"/>
  <c r="W19" i="40"/>
  <c r="X19" i="40"/>
  <c r="Y19" i="40"/>
  <c r="Z19" i="40"/>
  <c r="AA19" i="40"/>
  <c r="AB19" i="40"/>
  <c r="AC19" i="40"/>
  <c r="AD19" i="40"/>
  <c r="AE19" i="40"/>
  <c r="AF19" i="40"/>
  <c r="AG19" i="40"/>
  <c r="AH19" i="40"/>
  <c r="A20" i="40"/>
  <c r="C20" i="40"/>
  <c r="D20" i="40"/>
  <c r="E20" i="40"/>
  <c r="F20" i="40"/>
  <c r="G20" i="40"/>
  <c r="H20" i="40"/>
  <c r="I20" i="40"/>
  <c r="J20" i="40"/>
  <c r="K20" i="40"/>
  <c r="L20" i="40"/>
  <c r="M20" i="40"/>
  <c r="N20" i="40"/>
  <c r="O20" i="40"/>
  <c r="P20" i="40"/>
  <c r="Q20" i="40"/>
  <c r="R20" i="40"/>
  <c r="S20" i="40"/>
  <c r="T20" i="40"/>
  <c r="U20" i="40"/>
  <c r="V20" i="40"/>
  <c r="W20" i="40"/>
  <c r="X20" i="40"/>
  <c r="Y20" i="40"/>
  <c r="Z20" i="40"/>
  <c r="AA20" i="40"/>
  <c r="AB20" i="40"/>
  <c r="AC20" i="40"/>
  <c r="AD20" i="40"/>
  <c r="AE20" i="40"/>
  <c r="AF20" i="40"/>
  <c r="AG20" i="40"/>
  <c r="AH20" i="40"/>
  <c r="A21" i="40"/>
  <c r="C21" i="40"/>
  <c r="D21" i="40"/>
  <c r="E21" i="40"/>
  <c r="F21" i="40"/>
  <c r="G21" i="40"/>
  <c r="H21" i="40"/>
  <c r="I21" i="40"/>
  <c r="J21" i="40"/>
  <c r="K21" i="40"/>
  <c r="L21" i="40"/>
  <c r="M21" i="40"/>
  <c r="N21" i="40"/>
  <c r="O21" i="40"/>
  <c r="P21" i="40"/>
  <c r="Q21" i="40"/>
  <c r="R21" i="40"/>
  <c r="S21" i="40"/>
  <c r="T21" i="40"/>
  <c r="U21" i="40"/>
  <c r="V21" i="40"/>
  <c r="W21" i="40"/>
  <c r="X21" i="40"/>
  <c r="Y21" i="40"/>
  <c r="Z21" i="40"/>
  <c r="AA21" i="40"/>
  <c r="AB21" i="40"/>
  <c r="AC21" i="40"/>
  <c r="AD21" i="40"/>
  <c r="AE21" i="40"/>
  <c r="AF21" i="40"/>
  <c r="AG21" i="40"/>
  <c r="AH21" i="40"/>
  <c r="A22" i="40"/>
  <c r="C22" i="40"/>
  <c r="D22" i="40"/>
  <c r="E22" i="40"/>
  <c r="F22" i="40"/>
  <c r="G22" i="40"/>
  <c r="H22" i="40"/>
  <c r="I22" i="40"/>
  <c r="J22" i="40"/>
  <c r="K22" i="40"/>
  <c r="L22" i="40"/>
  <c r="M22" i="40"/>
  <c r="N22" i="40"/>
  <c r="O22" i="40"/>
  <c r="P22" i="40"/>
  <c r="Q22" i="40"/>
  <c r="R22" i="40"/>
  <c r="S22" i="40"/>
  <c r="T22" i="40"/>
  <c r="U22" i="40"/>
  <c r="V22" i="40"/>
  <c r="W22" i="40"/>
  <c r="X22" i="40"/>
  <c r="Y22" i="40"/>
  <c r="Z22" i="40"/>
  <c r="AA22" i="40"/>
  <c r="AB22" i="40"/>
  <c r="AC22" i="40"/>
  <c r="AD22" i="40"/>
  <c r="AE22" i="40"/>
  <c r="AF22" i="40"/>
  <c r="AG22" i="40"/>
  <c r="AH22" i="40"/>
  <c r="A23" i="40"/>
  <c r="C23" i="40"/>
  <c r="D23" i="40"/>
  <c r="E23" i="40"/>
  <c r="F23" i="40"/>
  <c r="G23" i="40"/>
  <c r="H23" i="40"/>
  <c r="I23" i="40"/>
  <c r="J23" i="40"/>
  <c r="K23" i="40"/>
  <c r="L23" i="40"/>
  <c r="M23" i="40"/>
  <c r="N23" i="40"/>
  <c r="O23" i="40"/>
  <c r="P23" i="40"/>
  <c r="Q23" i="40"/>
  <c r="R23" i="40"/>
  <c r="S23" i="40"/>
  <c r="T23" i="40"/>
  <c r="U23" i="40"/>
  <c r="V23" i="40"/>
  <c r="W23" i="40"/>
  <c r="X23" i="40"/>
  <c r="Y23" i="40"/>
  <c r="Z23" i="40"/>
  <c r="AA23" i="40"/>
  <c r="AB23" i="40"/>
  <c r="AC23" i="40"/>
  <c r="AD23" i="40"/>
  <c r="AE23" i="40"/>
  <c r="AF23" i="40"/>
  <c r="AG23" i="40"/>
  <c r="AH23" i="40"/>
  <c r="A24" i="40"/>
  <c r="C24" i="40"/>
  <c r="D24" i="40"/>
  <c r="E24" i="40"/>
  <c r="F24" i="40"/>
  <c r="G24" i="40"/>
  <c r="H24" i="40"/>
  <c r="I24" i="40"/>
  <c r="J24" i="40"/>
  <c r="K24" i="40"/>
  <c r="L24" i="40"/>
  <c r="M24" i="40"/>
  <c r="N24" i="40"/>
  <c r="O24" i="40"/>
  <c r="P24" i="40"/>
  <c r="Q24" i="40"/>
  <c r="R24" i="40"/>
  <c r="S24" i="40"/>
  <c r="T24" i="40"/>
  <c r="U24" i="40"/>
  <c r="V24" i="40"/>
  <c r="W24" i="40"/>
  <c r="X24" i="40"/>
  <c r="Y24" i="40"/>
  <c r="Z24" i="40"/>
  <c r="AA24" i="40"/>
  <c r="AB24" i="40"/>
  <c r="AC24" i="40"/>
  <c r="AD24" i="40"/>
  <c r="AE24" i="40"/>
  <c r="AF24" i="40"/>
  <c r="AG24" i="40"/>
  <c r="AH24" i="40"/>
  <c r="A25" i="40"/>
  <c r="C25" i="40"/>
  <c r="D25" i="40"/>
  <c r="E25" i="40"/>
  <c r="F25" i="40"/>
  <c r="G25" i="40"/>
  <c r="H25" i="40"/>
  <c r="I25" i="40"/>
  <c r="J25" i="40"/>
  <c r="K25" i="40"/>
  <c r="L25" i="40"/>
  <c r="M25" i="40"/>
  <c r="N25" i="40"/>
  <c r="O25" i="40"/>
  <c r="P25" i="40"/>
  <c r="Q25" i="40"/>
  <c r="R25" i="40"/>
  <c r="S25" i="40"/>
  <c r="T25" i="40"/>
  <c r="U25" i="40"/>
  <c r="V25" i="40"/>
  <c r="W25" i="40"/>
  <c r="X25" i="40"/>
  <c r="Y25" i="40"/>
  <c r="Z25" i="40"/>
  <c r="AA25" i="40"/>
  <c r="AB25" i="40"/>
  <c r="AC25" i="40"/>
  <c r="AD25" i="40"/>
  <c r="AE25" i="40"/>
  <c r="AF25" i="40"/>
  <c r="AG25" i="40"/>
  <c r="AH25" i="40"/>
  <c r="A26" i="40"/>
  <c r="C26" i="40"/>
  <c r="D26" i="40"/>
  <c r="E26" i="40"/>
  <c r="F26" i="40"/>
  <c r="G26" i="40"/>
  <c r="H26" i="40"/>
  <c r="I26" i="40"/>
  <c r="J26" i="40"/>
  <c r="K26" i="40"/>
  <c r="L26" i="40"/>
  <c r="M26" i="40"/>
  <c r="N26" i="40"/>
  <c r="O26" i="40"/>
  <c r="P26" i="40"/>
  <c r="Q26" i="40"/>
  <c r="R26" i="40"/>
  <c r="S26" i="40"/>
  <c r="T26" i="40"/>
  <c r="U26" i="40"/>
  <c r="V26" i="40"/>
  <c r="W26" i="40"/>
  <c r="X26" i="40"/>
  <c r="Y26" i="40"/>
  <c r="Z26" i="40"/>
  <c r="AA26" i="40"/>
  <c r="AB26" i="40"/>
  <c r="AC26" i="40"/>
  <c r="AD26" i="40"/>
  <c r="AE26" i="40"/>
  <c r="AF26" i="40"/>
  <c r="AG26" i="40"/>
  <c r="AH26" i="40"/>
  <c r="A27" i="40"/>
  <c r="C27" i="40"/>
  <c r="D27" i="40"/>
  <c r="E27" i="40"/>
  <c r="F27" i="40"/>
  <c r="G27" i="40"/>
  <c r="H27" i="40"/>
  <c r="I27" i="40"/>
  <c r="J27" i="40"/>
  <c r="K27" i="40"/>
  <c r="L27" i="40"/>
  <c r="M27" i="40"/>
  <c r="N27" i="40"/>
  <c r="O27" i="40"/>
  <c r="P27" i="40"/>
  <c r="Q27" i="40"/>
  <c r="R27" i="40"/>
  <c r="S27" i="40"/>
  <c r="T27" i="40"/>
  <c r="U27" i="40"/>
  <c r="V27" i="40"/>
  <c r="W27" i="40"/>
  <c r="X27" i="40"/>
  <c r="Y27" i="40"/>
  <c r="Z27" i="40"/>
  <c r="AA27" i="40"/>
  <c r="AB27" i="40"/>
  <c r="AC27" i="40"/>
  <c r="AD27" i="40"/>
  <c r="AE27" i="40"/>
  <c r="AF27" i="40"/>
  <c r="AG27" i="40"/>
  <c r="AH27" i="40"/>
  <c r="A28" i="40"/>
  <c r="C28" i="40"/>
  <c r="D28" i="40"/>
  <c r="E28" i="40"/>
  <c r="F28" i="40"/>
  <c r="G28" i="40"/>
  <c r="H28" i="40"/>
  <c r="I28" i="40"/>
  <c r="J28" i="40"/>
  <c r="K28" i="40"/>
  <c r="L28" i="40"/>
  <c r="M28" i="40"/>
  <c r="N28" i="40"/>
  <c r="O28" i="40"/>
  <c r="P28" i="40"/>
  <c r="Q28" i="40"/>
  <c r="R28" i="40"/>
  <c r="S28" i="40"/>
  <c r="T28" i="40"/>
  <c r="U28" i="40"/>
  <c r="V28" i="40"/>
  <c r="W28" i="40"/>
  <c r="X28" i="40"/>
  <c r="Y28" i="40"/>
  <c r="Z28" i="40"/>
  <c r="AA28" i="40"/>
  <c r="AB28" i="40"/>
  <c r="AC28" i="40"/>
  <c r="AD28" i="40"/>
  <c r="AE28" i="40"/>
  <c r="AF28" i="40"/>
  <c r="AG28" i="40"/>
  <c r="AH28" i="40"/>
  <c r="A29" i="40"/>
  <c r="C29" i="40"/>
  <c r="D29" i="40"/>
  <c r="E29" i="40"/>
  <c r="F29" i="40"/>
  <c r="G29" i="40"/>
  <c r="H29" i="40"/>
  <c r="I29" i="40"/>
  <c r="J29" i="40"/>
  <c r="K29" i="40"/>
  <c r="L29" i="40"/>
  <c r="M29" i="40"/>
  <c r="N29" i="40"/>
  <c r="O29" i="40"/>
  <c r="P29" i="40"/>
  <c r="Q29" i="40"/>
  <c r="R29" i="40"/>
  <c r="S29" i="40"/>
  <c r="T29" i="40"/>
  <c r="U29" i="40"/>
  <c r="V29" i="40"/>
  <c r="W29" i="40"/>
  <c r="X29" i="40"/>
  <c r="Y29" i="40"/>
  <c r="Z29" i="40"/>
  <c r="AA29" i="40"/>
  <c r="AB29" i="40"/>
  <c r="AC29" i="40"/>
  <c r="AD29" i="40"/>
  <c r="AE29" i="40"/>
  <c r="AF29" i="40"/>
  <c r="AG29" i="40"/>
  <c r="AH29" i="40"/>
  <c r="A30" i="40"/>
  <c r="C30" i="40"/>
  <c r="D30" i="40"/>
  <c r="E30" i="40"/>
  <c r="F30" i="40"/>
  <c r="G30" i="40"/>
  <c r="H30" i="40"/>
  <c r="I30" i="40"/>
  <c r="J30" i="40"/>
  <c r="K30" i="40"/>
  <c r="L30" i="40"/>
  <c r="M30" i="40"/>
  <c r="N30" i="40"/>
  <c r="O30" i="40"/>
  <c r="P30" i="40"/>
  <c r="Q30" i="40"/>
  <c r="R30" i="40"/>
  <c r="S30" i="40"/>
  <c r="T30" i="40"/>
  <c r="U30" i="40"/>
  <c r="V30" i="40"/>
  <c r="W30" i="40"/>
  <c r="X30" i="40"/>
  <c r="Y30" i="40"/>
  <c r="Z30" i="40"/>
  <c r="AA30" i="40"/>
  <c r="AB30" i="40"/>
  <c r="AC30" i="40"/>
  <c r="AD30" i="40"/>
  <c r="AE30" i="40"/>
  <c r="AF30" i="40"/>
  <c r="AG30" i="40"/>
  <c r="AH30" i="40"/>
  <c r="A31" i="40"/>
  <c r="C31" i="40"/>
  <c r="D31" i="40"/>
  <c r="E31" i="40"/>
  <c r="F31" i="40"/>
  <c r="G31" i="40"/>
  <c r="H31" i="40"/>
  <c r="I31" i="40"/>
  <c r="J31" i="40"/>
  <c r="K31" i="40"/>
  <c r="L31" i="40"/>
  <c r="M31" i="40"/>
  <c r="N31" i="40"/>
  <c r="O31" i="40"/>
  <c r="P31" i="40"/>
  <c r="Q31" i="40"/>
  <c r="R31" i="40"/>
  <c r="S31" i="40"/>
  <c r="T31" i="40"/>
  <c r="U31" i="40"/>
  <c r="V31" i="40"/>
  <c r="W31" i="40"/>
  <c r="X31" i="40"/>
  <c r="Y31" i="40"/>
  <c r="Z31" i="40"/>
  <c r="AA31" i="40"/>
  <c r="AB31" i="40"/>
  <c r="AC31" i="40"/>
  <c r="AD31" i="40"/>
  <c r="AE31" i="40"/>
  <c r="AF31" i="40"/>
  <c r="AG31" i="40"/>
  <c r="AH31" i="40"/>
  <c r="A32" i="40"/>
  <c r="C32" i="40"/>
  <c r="D32" i="40"/>
  <c r="E32" i="40"/>
  <c r="F32" i="40"/>
  <c r="G32" i="40"/>
  <c r="H32" i="40"/>
  <c r="I32" i="40"/>
  <c r="J32" i="40"/>
  <c r="K32" i="40"/>
  <c r="L32" i="40"/>
  <c r="M32" i="40"/>
  <c r="N32" i="40"/>
  <c r="O32" i="40"/>
  <c r="P32" i="40"/>
  <c r="Q32" i="40"/>
  <c r="R32" i="40"/>
  <c r="S32" i="40"/>
  <c r="T32" i="40"/>
  <c r="U32" i="40"/>
  <c r="V32" i="40"/>
  <c r="W32" i="40"/>
  <c r="X32" i="40"/>
  <c r="Y32" i="40"/>
  <c r="Z32" i="40"/>
  <c r="AA32" i="40"/>
  <c r="AB32" i="40"/>
  <c r="AC32" i="40"/>
  <c r="AD32" i="40"/>
  <c r="AE32" i="40"/>
  <c r="AF32" i="40"/>
  <c r="AG32" i="40"/>
  <c r="AH32" i="40"/>
  <c r="A33" i="40"/>
  <c r="C33" i="40"/>
  <c r="D33" i="40"/>
  <c r="E33" i="40"/>
  <c r="F33" i="40"/>
  <c r="G33" i="40"/>
  <c r="H33" i="40"/>
  <c r="I33" i="40"/>
  <c r="J33" i="40"/>
  <c r="K33" i="40"/>
  <c r="L33" i="40"/>
  <c r="M33" i="40"/>
  <c r="N33" i="40"/>
  <c r="O33" i="40"/>
  <c r="P33" i="40"/>
  <c r="Q33" i="40"/>
  <c r="R33" i="40"/>
  <c r="S33" i="40"/>
  <c r="T33" i="40"/>
  <c r="U33" i="40"/>
  <c r="V33" i="40"/>
  <c r="W33" i="40"/>
  <c r="X33" i="40"/>
  <c r="Y33" i="40"/>
  <c r="Z33" i="40"/>
  <c r="AA33" i="40"/>
  <c r="AB33" i="40"/>
  <c r="AC33" i="40"/>
  <c r="AD33" i="40"/>
  <c r="AE33" i="40"/>
  <c r="AF33" i="40"/>
  <c r="AG33" i="40"/>
  <c r="AH33" i="40"/>
  <c r="A34" i="40"/>
  <c r="C34" i="40"/>
  <c r="D34" i="40"/>
  <c r="E34" i="40"/>
  <c r="F34" i="40"/>
  <c r="G34" i="40"/>
  <c r="H34" i="40"/>
  <c r="I34" i="40"/>
  <c r="J34" i="40"/>
  <c r="K34" i="40"/>
  <c r="L34" i="40"/>
  <c r="M34" i="40"/>
  <c r="N34" i="40"/>
  <c r="O34" i="40"/>
  <c r="P34" i="40"/>
  <c r="Q34" i="40"/>
  <c r="R34" i="40"/>
  <c r="S34" i="40"/>
  <c r="T34" i="40"/>
  <c r="U34" i="40"/>
  <c r="V34" i="40"/>
  <c r="W34" i="40"/>
  <c r="X34" i="40"/>
  <c r="Y34" i="40"/>
  <c r="Z34" i="40"/>
  <c r="AA34" i="40"/>
  <c r="AB34" i="40"/>
  <c r="AC34" i="40"/>
  <c r="AD34" i="40"/>
  <c r="AE34" i="40"/>
  <c r="AF34" i="40"/>
  <c r="AG34" i="40"/>
  <c r="AH34" i="40"/>
  <c r="E4" i="40"/>
  <c r="F4" i="40"/>
  <c r="G4" i="40"/>
  <c r="H4" i="40"/>
  <c r="I4" i="40"/>
  <c r="J4" i="40"/>
  <c r="K4" i="40"/>
  <c r="L4" i="40"/>
  <c r="M4" i="40"/>
  <c r="N4" i="40"/>
  <c r="O4" i="40"/>
  <c r="P4" i="40"/>
  <c r="Q4" i="40"/>
  <c r="R4" i="40"/>
  <c r="S4" i="40"/>
  <c r="T4" i="40"/>
  <c r="U4" i="40"/>
  <c r="V4" i="40"/>
  <c r="W4" i="40"/>
  <c r="X4" i="40"/>
  <c r="Y4" i="40"/>
  <c r="Z4" i="40"/>
  <c r="AA4" i="40"/>
  <c r="AB4" i="40"/>
  <c r="AC4" i="40"/>
  <c r="AD4" i="40"/>
  <c r="AE4" i="40"/>
  <c r="AF4" i="40"/>
  <c r="AG4" i="40"/>
  <c r="AH4" i="40"/>
  <c r="E5" i="40"/>
  <c r="F5" i="40"/>
  <c r="G5" i="40"/>
  <c r="H5" i="40"/>
  <c r="I5" i="40"/>
  <c r="J5" i="40"/>
  <c r="K5" i="40"/>
  <c r="L5" i="40"/>
  <c r="M5" i="40"/>
  <c r="N5" i="40"/>
  <c r="O5" i="40"/>
  <c r="P5" i="40"/>
  <c r="Q5" i="40"/>
  <c r="R5" i="40"/>
  <c r="S5" i="40"/>
  <c r="T5" i="40"/>
  <c r="U5" i="40"/>
  <c r="V5" i="40"/>
  <c r="W5" i="40"/>
  <c r="X5" i="40"/>
  <c r="Y5" i="40"/>
  <c r="Z5" i="40"/>
  <c r="AA5" i="40"/>
  <c r="AB5" i="40"/>
  <c r="AC5" i="40"/>
  <c r="AD5" i="40"/>
  <c r="AE5" i="40"/>
  <c r="AF5" i="40"/>
  <c r="AG5" i="40"/>
  <c r="AH5" i="40"/>
  <c r="A5" i="40"/>
  <c r="C5" i="40"/>
  <c r="D5" i="40"/>
  <c r="C4" i="40"/>
  <c r="D4" i="40"/>
  <c r="A4" i="40"/>
  <c r="E18" i="2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AH11" i="15"/>
  <c r="AI11" i="15"/>
  <c r="AJ11" i="15"/>
  <c r="AK11" i="15"/>
  <c r="AL11" i="15"/>
  <c r="AM11" i="15"/>
  <c r="AN11" i="15"/>
  <c r="AO11" i="15"/>
  <c r="AP11" i="15"/>
  <c r="AQ11" i="15"/>
  <c r="AR11" i="15"/>
  <c r="AS11" i="15"/>
  <c r="AT11" i="15"/>
  <c r="AU11" i="15"/>
  <c r="AV11" i="15"/>
  <c r="AW11" i="15"/>
  <c r="AX11" i="15"/>
  <c r="AY11" i="15"/>
  <c r="AZ11" i="15"/>
  <c r="BA11" i="15"/>
  <c r="BB11" i="15"/>
  <c r="BC11" i="15"/>
  <c r="BD11" i="15"/>
  <c r="BE11" i="15"/>
  <c r="BF11" i="15"/>
  <c r="BG11" i="15"/>
  <c r="BH11" i="15"/>
  <c r="BI11" i="15"/>
  <c r="BJ11" i="15"/>
  <c r="BK11" i="15"/>
  <c r="BL11" i="15"/>
  <c r="BM11" i="15"/>
  <c r="BN11" i="15"/>
  <c r="BO11" i="15"/>
  <c r="BP11" i="15"/>
  <c r="BQ11" i="15"/>
  <c r="BR11" i="15"/>
  <c r="BS11" i="15"/>
  <c r="BT11" i="15"/>
  <c r="BU11" i="15"/>
  <c r="BV11" i="15"/>
  <c r="BW11" i="15"/>
  <c r="BX11" i="15"/>
  <c r="BY11" i="15"/>
  <c r="BZ11" i="15"/>
  <c r="CA11" i="15"/>
  <c r="CB11" i="15"/>
  <c r="CC11" i="15"/>
  <c r="CD11" i="15"/>
  <c r="CE11" i="15"/>
  <c r="CF11" i="15"/>
  <c r="CG11" i="15"/>
  <c r="CH11" i="15"/>
  <c r="CI11" i="15"/>
  <c r="CJ11" i="15"/>
  <c r="CK11" i="15"/>
  <c r="CL11" i="15"/>
  <c r="CM11" i="15"/>
  <c r="CN11" i="15"/>
  <c r="CO11" i="15"/>
  <c r="CP11" i="15"/>
  <c r="CQ11" i="15"/>
  <c r="CR11" i="15"/>
  <c r="F11" i="15"/>
  <c r="B29" i="2" l="1"/>
  <c r="B30" i="2"/>
  <c r="B31" i="2"/>
  <c r="B28" i="2"/>
  <c r="I1" i="21"/>
  <c r="F1" i="1"/>
  <c r="F1" i="38" s="1"/>
  <c r="G1" i="1"/>
  <c r="G2" i="18" s="1"/>
  <c r="H1" i="1"/>
  <c r="H1" i="38" s="1"/>
  <c r="I1" i="1"/>
  <c r="I1" i="38" s="1"/>
  <c r="J1" i="1"/>
  <c r="J1" i="38" s="1"/>
  <c r="E1" i="1"/>
  <c r="E1" i="38" s="1"/>
  <c r="H1" i="21" l="1"/>
  <c r="E1" i="21"/>
  <c r="J1" i="21"/>
  <c r="G1" i="21"/>
  <c r="F1" i="21"/>
  <c r="E2" i="18"/>
  <c r="F2" i="18"/>
  <c r="G1" i="38"/>
  <c r="J2" i="18"/>
  <c r="I2" i="18"/>
  <c r="H2" i="18"/>
  <c r="E3" i="2"/>
  <c r="D22" i="2"/>
  <c r="A6" i="1" l="1"/>
  <c r="B6" i="1"/>
  <c r="I11" i="1" s="1"/>
  <c r="D21" i="2"/>
  <c r="G11" i="1" l="1"/>
  <c r="J11" i="1"/>
  <c r="H11" i="1"/>
  <c r="C24" i="2"/>
  <c r="D13" i="15" s="1"/>
  <c r="D24" i="2"/>
  <c r="E13" i="15" s="1"/>
  <c r="B24" i="2"/>
  <c r="C26" i="2"/>
  <c r="B26" i="2"/>
  <c r="B25" i="2"/>
  <c r="D25" i="2"/>
  <c r="C25" i="2"/>
  <c r="C13" i="15" l="1"/>
  <c r="F7" i="2"/>
  <c r="F6" i="2" s="1"/>
  <c r="A6" i="36" l="1"/>
  <c r="B6" i="36"/>
  <c r="A6" i="32"/>
  <c r="B6" i="32"/>
  <c r="B6" i="33"/>
  <c r="B7" i="33"/>
  <c r="A6" i="33"/>
  <c r="C13" i="34"/>
  <c r="D13" i="34"/>
  <c r="E13" i="34"/>
  <c r="D12" i="34"/>
  <c r="E12" i="34"/>
  <c r="C12" i="34"/>
  <c r="C13" i="31"/>
  <c r="D13" i="31"/>
  <c r="E13" i="31"/>
  <c r="D12" i="31"/>
  <c r="E12" i="31"/>
  <c r="C12" i="31"/>
  <c r="I5" i="15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W5" i="15" s="1"/>
  <c r="X5" i="15" s="1"/>
  <c r="Y5" i="15" s="1"/>
  <c r="Z5" i="15" s="1"/>
  <c r="AA5" i="15" s="1"/>
  <c r="AB5" i="15" s="1"/>
  <c r="AC5" i="15" s="1"/>
  <c r="AD5" i="15" s="1"/>
  <c r="AE5" i="15" s="1"/>
  <c r="AF5" i="15" s="1"/>
  <c r="AG5" i="15" s="1"/>
  <c r="AH5" i="15" s="1"/>
  <c r="AI5" i="15" s="1"/>
  <c r="AJ5" i="15" s="1"/>
  <c r="AK5" i="15" s="1"/>
  <c r="AL5" i="15" s="1"/>
  <c r="AM5" i="15" s="1"/>
  <c r="AN5" i="15" s="1"/>
  <c r="AO5" i="15" s="1"/>
  <c r="AP5" i="15" s="1"/>
  <c r="AQ5" i="15" s="1"/>
  <c r="AR5" i="15" s="1"/>
  <c r="AS5" i="15" s="1"/>
  <c r="AT5" i="15" s="1"/>
  <c r="AU5" i="15" s="1"/>
  <c r="AV5" i="15" s="1"/>
  <c r="AW5" i="15" s="1"/>
  <c r="AX5" i="15" s="1"/>
  <c r="AY5" i="15" s="1"/>
  <c r="AZ5" i="15" s="1"/>
  <c r="BA5" i="15" s="1"/>
  <c r="BB5" i="15" s="1"/>
  <c r="BC5" i="15" s="1"/>
  <c r="BD5" i="15" s="1"/>
  <c r="BE5" i="15" s="1"/>
  <c r="BF5" i="15" s="1"/>
  <c r="BG5" i="15" s="1"/>
  <c r="BH5" i="15" s="1"/>
  <c r="BI5" i="15" s="1"/>
  <c r="BJ5" i="15" s="1"/>
  <c r="BK5" i="15" s="1"/>
  <c r="BL5" i="15" s="1"/>
  <c r="BM5" i="15" s="1"/>
  <c r="BN5" i="15" s="1"/>
  <c r="BO5" i="15" s="1"/>
  <c r="BP5" i="15" s="1"/>
  <c r="BQ5" i="15" s="1"/>
  <c r="BR5" i="15" s="1"/>
  <c r="BS5" i="15" s="1"/>
  <c r="BT5" i="15" s="1"/>
  <c r="BU5" i="15" s="1"/>
  <c r="BV5" i="15" s="1"/>
  <c r="BW5" i="15" s="1"/>
  <c r="BX5" i="15" s="1"/>
  <c r="BY5" i="15" s="1"/>
  <c r="BZ5" i="15" s="1"/>
  <c r="CA5" i="15" s="1"/>
  <c r="CB5" i="15" s="1"/>
  <c r="CC5" i="15" s="1"/>
  <c r="CD5" i="15" s="1"/>
  <c r="CE5" i="15" s="1"/>
  <c r="CF5" i="15" s="1"/>
  <c r="CG5" i="15" s="1"/>
  <c r="CH5" i="15" s="1"/>
  <c r="CI5" i="15" s="1"/>
  <c r="CJ5" i="15" s="1"/>
  <c r="CK5" i="15" s="1"/>
  <c r="CL5" i="15" s="1"/>
  <c r="CM5" i="15" s="1"/>
  <c r="CN5" i="15" s="1"/>
  <c r="CO5" i="15" s="1"/>
  <c r="CP5" i="15" s="1"/>
  <c r="CQ5" i="15" s="1"/>
  <c r="CR5" i="15" s="1"/>
  <c r="I6" i="15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X6" i="15" s="1"/>
  <c r="Y6" i="15" s="1"/>
  <c r="Z6" i="15" s="1"/>
  <c r="AA6" i="15" s="1"/>
  <c r="AB6" i="15" s="1"/>
  <c r="AC6" i="15" s="1"/>
  <c r="AD6" i="15" s="1"/>
  <c r="AE6" i="15" s="1"/>
  <c r="AF6" i="15" s="1"/>
  <c r="AG6" i="15" s="1"/>
  <c r="AH6" i="15" s="1"/>
  <c r="AI6" i="15" s="1"/>
  <c r="AJ6" i="15" s="1"/>
  <c r="AK6" i="15" s="1"/>
  <c r="AL6" i="15" s="1"/>
  <c r="AM6" i="15" s="1"/>
  <c r="AN6" i="15" s="1"/>
  <c r="AO6" i="15" s="1"/>
  <c r="AP6" i="15" s="1"/>
  <c r="AQ6" i="15" s="1"/>
  <c r="AR6" i="15" s="1"/>
  <c r="AS6" i="15" s="1"/>
  <c r="AT6" i="15" s="1"/>
  <c r="AU6" i="15" s="1"/>
  <c r="AV6" i="15" s="1"/>
  <c r="AW6" i="15" s="1"/>
  <c r="AX6" i="15" s="1"/>
  <c r="AY6" i="15" s="1"/>
  <c r="AZ6" i="15" s="1"/>
  <c r="BA6" i="15" s="1"/>
  <c r="BB6" i="15" s="1"/>
  <c r="BC6" i="15" s="1"/>
  <c r="BD6" i="15" s="1"/>
  <c r="BE6" i="15" s="1"/>
  <c r="BF6" i="15" s="1"/>
  <c r="BG6" i="15" s="1"/>
  <c r="BH6" i="15" s="1"/>
  <c r="BI6" i="15" s="1"/>
  <c r="BJ6" i="15" s="1"/>
  <c r="BK6" i="15" s="1"/>
  <c r="BL6" i="15" s="1"/>
  <c r="BM6" i="15" s="1"/>
  <c r="BN6" i="15" s="1"/>
  <c r="BO6" i="15" s="1"/>
  <c r="BP6" i="15" s="1"/>
  <c r="BQ6" i="15" s="1"/>
  <c r="BR6" i="15" s="1"/>
  <c r="BS6" i="15" s="1"/>
  <c r="BT6" i="15" s="1"/>
  <c r="BU6" i="15" s="1"/>
  <c r="BV6" i="15" s="1"/>
  <c r="BW6" i="15" s="1"/>
  <c r="BX6" i="15" s="1"/>
  <c r="BY6" i="15" s="1"/>
  <c r="BZ6" i="15" s="1"/>
  <c r="CA6" i="15" s="1"/>
  <c r="CB6" i="15" s="1"/>
  <c r="CC6" i="15" s="1"/>
  <c r="CD6" i="15" s="1"/>
  <c r="CE6" i="15" s="1"/>
  <c r="CF6" i="15" s="1"/>
  <c r="CG6" i="15" s="1"/>
  <c r="CH6" i="15" s="1"/>
  <c r="CI6" i="15" s="1"/>
  <c r="CJ6" i="15" s="1"/>
  <c r="CK6" i="15" s="1"/>
  <c r="CL6" i="15" s="1"/>
  <c r="CM6" i="15" s="1"/>
  <c r="CN6" i="15" s="1"/>
  <c r="CO6" i="15" s="1"/>
  <c r="CP6" i="15" s="1"/>
  <c r="CQ6" i="15" s="1"/>
  <c r="CR6" i="15" s="1"/>
  <c r="I4" i="15"/>
  <c r="J4" i="15" s="1"/>
  <c r="K4" i="15" s="1"/>
  <c r="L4" i="15" s="1"/>
  <c r="M4" i="15" s="1"/>
  <c r="N4" i="15" s="1"/>
  <c r="O4" i="15" s="1"/>
  <c r="P4" i="15" s="1"/>
  <c r="Q4" i="15" s="1"/>
  <c r="R4" i="15" s="1"/>
  <c r="S4" i="15" s="1"/>
  <c r="T4" i="15" s="1"/>
  <c r="U4" i="15" s="1"/>
  <c r="V4" i="15" s="1"/>
  <c r="W4" i="15" s="1"/>
  <c r="X4" i="15" s="1"/>
  <c r="Y4" i="15" s="1"/>
  <c r="Z4" i="15" s="1"/>
  <c r="AA4" i="15" s="1"/>
  <c r="AB4" i="15" s="1"/>
  <c r="AC4" i="15" s="1"/>
  <c r="AD4" i="15" s="1"/>
  <c r="AE4" i="15" s="1"/>
  <c r="AF4" i="15" s="1"/>
  <c r="AG4" i="15" s="1"/>
  <c r="AH4" i="15" s="1"/>
  <c r="AI4" i="15" s="1"/>
  <c r="AJ4" i="15" s="1"/>
  <c r="AK4" i="15" s="1"/>
  <c r="AL4" i="15" s="1"/>
  <c r="AM4" i="15" s="1"/>
  <c r="AN4" i="15" s="1"/>
  <c r="AO4" i="15" s="1"/>
  <c r="AP4" i="15" s="1"/>
  <c r="AQ4" i="15" s="1"/>
  <c r="AR4" i="15" s="1"/>
  <c r="AS4" i="15" s="1"/>
  <c r="AT4" i="15" s="1"/>
  <c r="AU4" i="15" s="1"/>
  <c r="AV4" i="15" s="1"/>
  <c r="AW4" i="15" s="1"/>
  <c r="AX4" i="15" s="1"/>
  <c r="AY4" i="15" s="1"/>
  <c r="AZ4" i="15" s="1"/>
  <c r="BA4" i="15" s="1"/>
  <c r="BB4" i="15" s="1"/>
  <c r="BC4" i="15" s="1"/>
  <c r="BD4" i="15" s="1"/>
  <c r="BE4" i="15" s="1"/>
  <c r="BF4" i="15" s="1"/>
  <c r="BG4" i="15" s="1"/>
  <c r="BH4" i="15" s="1"/>
  <c r="BI4" i="15" s="1"/>
  <c r="BJ4" i="15" s="1"/>
  <c r="BK4" i="15" s="1"/>
  <c r="BL4" i="15" s="1"/>
  <c r="BM4" i="15" s="1"/>
  <c r="BN4" i="15" s="1"/>
  <c r="BO4" i="15" s="1"/>
  <c r="BP4" i="15" s="1"/>
  <c r="BQ4" i="15" s="1"/>
  <c r="BR4" i="15" s="1"/>
  <c r="BS4" i="15" s="1"/>
  <c r="BT4" i="15" s="1"/>
  <c r="BU4" i="15" s="1"/>
  <c r="BV4" i="15" s="1"/>
  <c r="BW4" i="15" s="1"/>
  <c r="BX4" i="15" s="1"/>
  <c r="BY4" i="15" s="1"/>
  <c r="BZ4" i="15" s="1"/>
  <c r="CA4" i="15" s="1"/>
  <c r="CB4" i="15" s="1"/>
  <c r="CC4" i="15" s="1"/>
  <c r="CD4" i="15" s="1"/>
  <c r="CE4" i="15" s="1"/>
  <c r="CF4" i="15" s="1"/>
  <c r="CG4" i="15" s="1"/>
  <c r="CH4" i="15" s="1"/>
  <c r="CI4" i="15" s="1"/>
  <c r="CJ4" i="15" s="1"/>
  <c r="CK4" i="15" s="1"/>
  <c r="CL4" i="15" s="1"/>
  <c r="CM4" i="15" s="1"/>
  <c r="CN4" i="15" s="1"/>
  <c r="CO4" i="15" s="1"/>
  <c r="CP4" i="15" s="1"/>
  <c r="CQ4" i="15" s="1"/>
  <c r="CR4" i="15" s="1"/>
  <c r="F3" i="15" l="1"/>
  <c r="H12" i="15" l="1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AH12" i="15"/>
  <c r="AI12" i="15"/>
  <c r="AJ12" i="15"/>
  <c r="AK12" i="15"/>
  <c r="AL12" i="15"/>
  <c r="AM12" i="15"/>
  <c r="AN12" i="15"/>
  <c r="AO12" i="15"/>
  <c r="AP12" i="15"/>
  <c r="AQ12" i="15"/>
  <c r="AR12" i="15"/>
  <c r="AS12" i="15"/>
  <c r="AT12" i="15"/>
  <c r="AU12" i="15"/>
  <c r="AV12" i="15"/>
  <c r="AW12" i="15"/>
  <c r="AX12" i="15"/>
  <c r="AY12" i="15"/>
  <c r="AZ12" i="15"/>
  <c r="BA12" i="15"/>
  <c r="BB12" i="15"/>
  <c r="BC12" i="15"/>
  <c r="BD12" i="15"/>
  <c r="BE12" i="15"/>
  <c r="BF12" i="15"/>
  <c r="BG12" i="15"/>
  <c r="BH12" i="15"/>
  <c r="BI12" i="15"/>
  <c r="BJ12" i="15"/>
  <c r="BK12" i="15"/>
  <c r="BL12" i="15"/>
  <c r="BM12" i="15"/>
  <c r="BN12" i="15"/>
  <c r="BO12" i="15"/>
  <c r="BP12" i="15"/>
  <c r="BQ12" i="15"/>
  <c r="BR12" i="15"/>
  <c r="BS12" i="15"/>
  <c r="BT12" i="15"/>
  <c r="BU12" i="15"/>
  <c r="BV12" i="15"/>
  <c r="BW12" i="15"/>
  <c r="BX12" i="15"/>
  <c r="BY12" i="15"/>
  <c r="BZ12" i="15"/>
  <c r="CA12" i="15"/>
  <c r="CB12" i="15"/>
  <c r="CC12" i="15"/>
  <c r="CD12" i="15"/>
  <c r="CE12" i="15"/>
  <c r="CF12" i="15"/>
  <c r="CG12" i="15"/>
  <c r="CH12" i="15"/>
  <c r="CI12" i="15"/>
  <c r="CJ12" i="15"/>
  <c r="CK12" i="15"/>
  <c r="CL12" i="15"/>
  <c r="CM12" i="15"/>
  <c r="CN12" i="15"/>
  <c r="CO12" i="15"/>
  <c r="CP12" i="15"/>
  <c r="CQ12" i="15"/>
  <c r="CR12" i="15"/>
  <c r="G12" i="15"/>
  <c r="G1" i="15" l="1"/>
  <c r="E1" i="15"/>
  <c r="F11" i="18" l="1"/>
  <c r="H11" i="18"/>
  <c r="H9" i="18" s="1"/>
  <c r="I11" i="18"/>
  <c r="I9" i="18" s="1"/>
  <c r="E11" i="18"/>
  <c r="E9" i="18" s="1"/>
  <c r="D10" i="1"/>
  <c r="E12" i="18" s="1"/>
  <c r="P4" i="18"/>
  <c r="I11" i="38"/>
  <c r="I9" i="38" s="1"/>
  <c r="H11" i="38"/>
  <c r="H9" i="38" s="1"/>
  <c r="F11" i="38"/>
  <c r="E11" i="38"/>
  <c r="E12" i="38" s="1"/>
  <c r="B11" i="38"/>
  <c r="B8" i="38"/>
  <c r="A13" i="38" s="1"/>
  <c r="B7" i="38"/>
  <c r="A7" i="38"/>
  <c r="B3" i="38"/>
  <c r="F12" i="1"/>
  <c r="F12" i="18" s="1"/>
  <c r="H12" i="1"/>
  <c r="H12" i="18" s="1"/>
  <c r="I12" i="1"/>
  <c r="I12" i="18" s="1"/>
  <c r="B11" i="36"/>
  <c r="B8" i="36"/>
  <c r="A13" i="36" s="1"/>
  <c r="A14" i="36" s="1"/>
  <c r="A15" i="36" s="1"/>
  <c r="B7" i="36"/>
  <c r="A7" i="36"/>
  <c r="B4" i="36"/>
  <c r="A4" i="36"/>
  <c r="B3" i="36"/>
  <c r="CR1" i="36"/>
  <c r="CQ1" i="36"/>
  <c r="CP1" i="36"/>
  <c r="CO1" i="36"/>
  <c r="CN1" i="36"/>
  <c r="CM1" i="36"/>
  <c r="CL1" i="36"/>
  <c r="CK1" i="36"/>
  <c r="CJ1" i="36"/>
  <c r="CI1" i="36"/>
  <c r="CH1" i="36"/>
  <c r="CG1" i="36"/>
  <c r="CF1" i="36"/>
  <c r="CE1" i="36"/>
  <c r="CD1" i="36"/>
  <c r="CC1" i="36"/>
  <c r="CB1" i="36"/>
  <c r="CA1" i="36"/>
  <c r="BZ1" i="36"/>
  <c r="BY1" i="36"/>
  <c r="BX1" i="36"/>
  <c r="BW1" i="36"/>
  <c r="BV1" i="36"/>
  <c r="BU1" i="36"/>
  <c r="BT1" i="36"/>
  <c r="BS1" i="36"/>
  <c r="BR1" i="36"/>
  <c r="BQ1" i="36"/>
  <c r="BP1" i="36"/>
  <c r="BO1" i="36"/>
  <c r="BN1" i="36"/>
  <c r="BM1" i="36"/>
  <c r="BL1" i="36"/>
  <c r="BK1" i="36"/>
  <c r="BJ1" i="36"/>
  <c r="BI1" i="36"/>
  <c r="BH1" i="36"/>
  <c r="BG1" i="36"/>
  <c r="BF1" i="36"/>
  <c r="BE1" i="36"/>
  <c r="BD1" i="36"/>
  <c r="BC1" i="36"/>
  <c r="BB1" i="36"/>
  <c r="BA1" i="36"/>
  <c r="AZ1" i="36"/>
  <c r="AY1" i="36"/>
  <c r="AX1" i="36"/>
  <c r="AW1" i="36"/>
  <c r="AV1" i="36"/>
  <c r="AU1" i="36"/>
  <c r="AT1" i="36"/>
  <c r="AS1" i="36"/>
  <c r="AR1" i="36"/>
  <c r="AQ1" i="36"/>
  <c r="AP1" i="36"/>
  <c r="AO1" i="36"/>
  <c r="AN1" i="36"/>
  <c r="AM1" i="36"/>
  <c r="AL1" i="36"/>
  <c r="AK1" i="36"/>
  <c r="AJ1" i="36"/>
  <c r="AI1" i="36"/>
  <c r="AH1" i="36"/>
  <c r="AG1" i="36"/>
  <c r="AF1" i="36"/>
  <c r="AE1" i="36"/>
  <c r="AD1" i="36"/>
  <c r="AC1" i="36"/>
  <c r="AB1" i="36"/>
  <c r="AA1" i="36"/>
  <c r="Z1" i="36"/>
  <c r="Y1" i="36"/>
  <c r="X1" i="36"/>
  <c r="W1" i="36"/>
  <c r="V1" i="36"/>
  <c r="U1" i="36"/>
  <c r="T1" i="36"/>
  <c r="S1" i="36"/>
  <c r="R1" i="36"/>
  <c r="Q1" i="36"/>
  <c r="P1" i="36"/>
  <c r="O1" i="36"/>
  <c r="N1" i="36"/>
  <c r="M1" i="36"/>
  <c r="L1" i="36"/>
  <c r="K1" i="36"/>
  <c r="J1" i="36"/>
  <c r="I1" i="36"/>
  <c r="H1" i="36"/>
  <c r="G1" i="36"/>
  <c r="F1" i="36"/>
  <c r="E1" i="36"/>
  <c r="B11" i="34"/>
  <c r="B8" i="34"/>
  <c r="A13" i="34" s="1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27" i="34" s="1"/>
  <c r="A28" i="34" s="1"/>
  <c r="A29" i="34" s="1"/>
  <c r="A30" i="34" s="1"/>
  <c r="A31" i="34" s="1"/>
  <c r="A32" i="34" s="1"/>
  <c r="A33" i="34" s="1"/>
  <c r="A34" i="34" s="1"/>
  <c r="A35" i="34" s="1"/>
  <c r="A36" i="34" s="1"/>
  <c r="A37" i="34" s="1"/>
  <c r="A38" i="34" s="1"/>
  <c r="A39" i="34" s="1"/>
  <c r="A40" i="34" s="1"/>
  <c r="A41" i="34" s="1"/>
  <c r="A42" i="34" s="1"/>
  <c r="B7" i="34"/>
  <c r="A7" i="34"/>
  <c r="B4" i="34"/>
  <c r="A4" i="34"/>
  <c r="B3" i="34"/>
  <c r="CR1" i="34"/>
  <c r="CQ1" i="34"/>
  <c r="CP1" i="34"/>
  <c r="CO1" i="34"/>
  <c r="CN1" i="34"/>
  <c r="CM1" i="34"/>
  <c r="CL1" i="34"/>
  <c r="CK1" i="34"/>
  <c r="CJ1" i="34"/>
  <c r="CI1" i="34"/>
  <c r="CH1" i="34"/>
  <c r="CG1" i="34"/>
  <c r="CF1" i="34"/>
  <c r="CE1" i="34"/>
  <c r="CD1" i="34"/>
  <c r="CC1" i="34"/>
  <c r="CB1" i="34"/>
  <c r="CA1" i="34"/>
  <c r="BZ1" i="34"/>
  <c r="BY1" i="34"/>
  <c r="BX1" i="34"/>
  <c r="BW1" i="34"/>
  <c r="BV1" i="34"/>
  <c r="BU1" i="34"/>
  <c r="BT1" i="34"/>
  <c r="BS1" i="34"/>
  <c r="BR1" i="34"/>
  <c r="BQ1" i="34"/>
  <c r="BP1" i="34"/>
  <c r="BO1" i="34"/>
  <c r="BN1" i="34"/>
  <c r="BM1" i="34"/>
  <c r="BL1" i="34"/>
  <c r="BK1" i="34"/>
  <c r="BJ1" i="34"/>
  <c r="BI1" i="34"/>
  <c r="BH1" i="34"/>
  <c r="BG1" i="34"/>
  <c r="BF1" i="34"/>
  <c r="BE1" i="34"/>
  <c r="BD1" i="34"/>
  <c r="BC1" i="34"/>
  <c r="BB1" i="34"/>
  <c r="BA1" i="34"/>
  <c r="AZ1" i="34"/>
  <c r="AY1" i="34"/>
  <c r="AX1" i="34"/>
  <c r="AW1" i="34"/>
  <c r="AV1" i="34"/>
  <c r="AU1" i="34"/>
  <c r="AT1" i="34"/>
  <c r="AS1" i="34"/>
  <c r="AR1" i="34"/>
  <c r="AQ1" i="34"/>
  <c r="AP1" i="34"/>
  <c r="AO1" i="34"/>
  <c r="AN1" i="34"/>
  <c r="AM1" i="34"/>
  <c r="AL1" i="34"/>
  <c r="AK1" i="34"/>
  <c r="AJ1" i="34"/>
  <c r="AI1" i="34"/>
  <c r="AH1" i="34"/>
  <c r="AG1" i="34"/>
  <c r="AF1" i="34"/>
  <c r="AE1" i="34"/>
  <c r="AD1" i="34"/>
  <c r="AC1" i="34"/>
  <c r="AB1" i="34"/>
  <c r="AA1" i="34"/>
  <c r="Z1" i="34"/>
  <c r="Y1" i="34"/>
  <c r="X1" i="34"/>
  <c r="W1" i="34"/>
  <c r="V1" i="34"/>
  <c r="U1" i="34"/>
  <c r="T1" i="34"/>
  <c r="S1" i="34"/>
  <c r="R1" i="34"/>
  <c r="Q1" i="34"/>
  <c r="P1" i="34"/>
  <c r="O1" i="34"/>
  <c r="N1" i="34"/>
  <c r="M1" i="34"/>
  <c r="L1" i="34"/>
  <c r="K1" i="34"/>
  <c r="J1" i="34"/>
  <c r="I1" i="34"/>
  <c r="H1" i="34"/>
  <c r="G1" i="34"/>
  <c r="F1" i="34"/>
  <c r="E1" i="34"/>
  <c r="B11" i="33"/>
  <c r="B8" i="33"/>
  <c r="A13" i="33" s="1"/>
  <c r="A14" i="33" s="1"/>
  <c r="A15" i="33" s="1"/>
  <c r="A7" i="33"/>
  <c r="B4" i="33"/>
  <c r="A4" i="33"/>
  <c r="B3" i="33"/>
  <c r="CR1" i="33"/>
  <c r="CQ1" i="33"/>
  <c r="CP1" i="33"/>
  <c r="CO1" i="33"/>
  <c r="CN1" i="33"/>
  <c r="CM1" i="33"/>
  <c r="CL1" i="33"/>
  <c r="CK1" i="33"/>
  <c r="CJ1" i="33"/>
  <c r="CI1" i="33"/>
  <c r="CH1" i="33"/>
  <c r="CG1" i="33"/>
  <c r="CF1" i="33"/>
  <c r="CE1" i="33"/>
  <c r="CD1" i="33"/>
  <c r="CC1" i="33"/>
  <c r="CB1" i="33"/>
  <c r="CA1" i="33"/>
  <c r="BZ1" i="33"/>
  <c r="BY1" i="33"/>
  <c r="BX1" i="33"/>
  <c r="BW1" i="33"/>
  <c r="BV1" i="33"/>
  <c r="BU1" i="33"/>
  <c r="BT1" i="33"/>
  <c r="BS1" i="33"/>
  <c r="BR1" i="33"/>
  <c r="BQ1" i="33"/>
  <c r="BP1" i="33"/>
  <c r="BO1" i="33"/>
  <c r="BN1" i="33"/>
  <c r="BM1" i="33"/>
  <c r="BL1" i="33"/>
  <c r="BK1" i="33"/>
  <c r="BJ1" i="33"/>
  <c r="BI1" i="33"/>
  <c r="BH1" i="33"/>
  <c r="BG1" i="33"/>
  <c r="BF1" i="33"/>
  <c r="BE1" i="33"/>
  <c r="BD1" i="33"/>
  <c r="BC1" i="33"/>
  <c r="BB1" i="33"/>
  <c r="BA1" i="33"/>
  <c r="AZ1" i="33"/>
  <c r="AY1" i="33"/>
  <c r="AX1" i="33"/>
  <c r="AW1" i="33"/>
  <c r="AV1" i="33"/>
  <c r="AU1" i="33"/>
  <c r="AT1" i="33"/>
  <c r="AS1" i="33"/>
  <c r="AR1" i="33"/>
  <c r="AQ1" i="33"/>
  <c r="AP1" i="33"/>
  <c r="AO1" i="33"/>
  <c r="AN1" i="33"/>
  <c r="AM1" i="33"/>
  <c r="AL1" i="33"/>
  <c r="AK1" i="33"/>
  <c r="AJ1" i="33"/>
  <c r="AI1" i="33"/>
  <c r="AH1" i="33"/>
  <c r="AG1" i="33"/>
  <c r="AF1" i="33"/>
  <c r="AE1" i="33"/>
  <c r="AD1" i="33"/>
  <c r="AC1" i="33"/>
  <c r="AB1" i="33"/>
  <c r="AA1" i="33"/>
  <c r="Z1" i="33"/>
  <c r="Y1" i="33"/>
  <c r="X1" i="33"/>
  <c r="W1" i="33"/>
  <c r="V1" i="33"/>
  <c r="U1" i="33"/>
  <c r="T1" i="33"/>
  <c r="S1" i="33"/>
  <c r="R1" i="33"/>
  <c r="Q1" i="33"/>
  <c r="P1" i="33"/>
  <c r="O1" i="33"/>
  <c r="N1" i="33"/>
  <c r="M1" i="33"/>
  <c r="L1" i="33"/>
  <c r="K1" i="33"/>
  <c r="J1" i="33"/>
  <c r="I1" i="33"/>
  <c r="H1" i="33"/>
  <c r="G1" i="33"/>
  <c r="F1" i="33"/>
  <c r="E1" i="33"/>
  <c r="B11" i="32"/>
  <c r="B8" i="32"/>
  <c r="A13" i="32" s="1"/>
  <c r="B7" i="32"/>
  <c r="A7" i="32"/>
  <c r="B4" i="32"/>
  <c r="A4" i="32"/>
  <c r="B3" i="32"/>
  <c r="CR1" i="32"/>
  <c r="CQ1" i="32"/>
  <c r="CP1" i="32"/>
  <c r="CO1" i="32"/>
  <c r="CN1" i="32"/>
  <c r="CM1" i="32"/>
  <c r="CL1" i="32"/>
  <c r="CK1" i="32"/>
  <c r="CJ1" i="32"/>
  <c r="CI1" i="32"/>
  <c r="CH1" i="32"/>
  <c r="CG1" i="32"/>
  <c r="CF1" i="32"/>
  <c r="CE1" i="32"/>
  <c r="CD1" i="32"/>
  <c r="CC1" i="32"/>
  <c r="CB1" i="32"/>
  <c r="CA1" i="32"/>
  <c r="BZ1" i="32"/>
  <c r="BY1" i="32"/>
  <c r="BX1" i="32"/>
  <c r="BW1" i="32"/>
  <c r="BV1" i="32"/>
  <c r="BU1" i="32"/>
  <c r="BT1" i="32"/>
  <c r="BS1" i="32"/>
  <c r="BR1" i="32"/>
  <c r="BQ1" i="32"/>
  <c r="BP1" i="32"/>
  <c r="BO1" i="32"/>
  <c r="BN1" i="32"/>
  <c r="BM1" i="32"/>
  <c r="BL1" i="32"/>
  <c r="BK1" i="32"/>
  <c r="BJ1" i="32"/>
  <c r="BI1" i="32"/>
  <c r="BH1" i="32"/>
  <c r="BG1" i="32"/>
  <c r="BF1" i="32"/>
  <c r="BE1" i="32"/>
  <c r="BD1" i="32"/>
  <c r="BC1" i="32"/>
  <c r="BB1" i="32"/>
  <c r="BA1" i="32"/>
  <c r="AZ1" i="32"/>
  <c r="AY1" i="32"/>
  <c r="AX1" i="32"/>
  <c r="AW1" i="32"/>
  <c r="AV1" i="32"/>
  <c r="AU1" i="32"/>
  <c r="AT1" i="32"/>
  <c r="AS1" i="32"/>
  <c r="AR1" i="32"/>
  <c r="AQ1" i="32"/>
  <c r="AP1" i="32"/>
  <c r="AO1" i="32"/>
  <c r="AN1" i="32"/>
  <c r="AM1" i="32"/>
  <c r="AL1" i="32"/>
  <c r="AK1" i="32"/>
  <c r="AJ1" i="32"/>
  <c r="AI1" i="32"/>
  <c r="AH1" i="32"/>
  <c r="AG1" i="32"/>
  <c r="AF1" i="32"/>
  <c r="AE1" i="32"/>
  <c r="AD1" i="32"/>
  <c r="AC1" i="32"/>
  <c r="AB1" i="32"/>
  <c r="AA1" i="32"/>
  <c r="Z1" i="32"/>
  <c r="Y1" i="32"/>
  <c r="X1" i="32"/>
  <c r="W1" i="32"/>
  <c r="V1" i="32"/>
  <c r="U1" i="32"/>
  <c r="T1" i="32"/>
  <c r="S1" i="32"/>
  <c r="R1" i="32"/>
  <c r="Q1" i="32"/>
  <c r="P1" i="32"/>
  <c r="O1" i="32"/>
  <c r="N1" i="32"/>
  <c r="M1" i="32"/>
  <c r="L1" i="32"/>
  <c r="K1" i="32"/>
  <c r="J1" i="32"/>
  <c r="I1" i="32"/>
  <c r="H1" i="32"/>
  <c r="G1" i="32"/>
  <c r="F1" i="32"/>
  <c r="E1" i="32"/>
  <c r="B11" i="31"/>
  <c r="B8" i="3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CR7" i="31"/>
  <c r="CQ7" i="31"/>
  <c r="CP7" i="31"/>
  <c r="CO7" i="31"/>
  <c r="CN7" i="31"/>
  <c r="CM7" i="31"/>
  <c r="CL7" i="31"/>
  <c r="CK7" i="31"/>
  <c r="CJ7" i="31"/>
  <c r="CI7" i="31"/>
  <c r="CH7" i="31"/>
  <c r="CG7" i="31"/>
  <c r="CF7" i="31"/>
  <c r="CE7" i="31"/>
  <c r="CD7" i="31"/>
  <c r="CC7" i="31"/>
  <c r="CB7" i="31"/>
  <c r="CA7" i="31"/>
  <c r="BZ7" i="31"/>
  <c r="BY7" i="31"/>
  <c r="BX7" i="31"/>
  <c r="BW7" i="31"/>
  <c r="BV7" i="31"/>
  <c r="BU7" i="31"/>
  <c r="BT7" i="31"/>
  <c r="BS7" i="31"/>
  <c r="BR7" i="31"/>
  <c r="BQ7" i="31"/>
  <c r="BP7" i="31"/>
  <c r="BO7" i="31"/>
  <c r="BN7" i="31"/>
  <c r="BM7" i="31"/>
  <c r="BL7" i="31"/>
  <c r="BK7" i="31"/>
  <c r="BJ7" i="31"/>
  <c r="BI7" i="31"/>
  <c r="BH7" i="31"/>
  <c r="BG7" i="31"/>
  <c r="BF7" i="31"/>
  <c r="BE7" i="31"/>
  <c r="BD7" i="31"/>
  <c r="BC7" i="31"/>
  <c r="BB7" i="31"/>
  <c r="BA7" i="31"/>
  <c r="AZ7" i="31"/>
  <c r="AY7" i="31"/>
  <c r="AX7" i="31"/>
  <c r="AW7" i="31"/>
  <c r="AV7" i="31"/>
  <c r="AU7" i="31"/>
  <c r="AT7" i="31"/>
  <c r="AS7" i="31"/>
  <c r="AR7" i="31"/>
  <c r="AQ7" i="31"/>
  <c r="AP7" i="31"/>
  <c r="AO7" i="31"/>
  <c r="AN7" i="31"/>
  <c r="AM7" i="31"/>
  <c r="AL7" i="31"/>
  <c r="AK7" i="31"/>
  <c r="AJ7" i="31"/>
  <c r="AI7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B7" i="31"/>
  <c r="A7" i="31"/>
  <c r="B4" i="31"/>
  <c r="A4" i="31"/>
  <c r="B3" i="31"/>
  <c r="CR1" i="31"/>
  <c r="CQ1" i="31"/>
  <c r="CP1" i="31"/>
  <c r="CO1" i="31"/>
  <c r="CN1" i="31"/>
  <c r="CM1" i="31"/>
  <c r="CL1" i="31"/>
  <c r="CK1" i="31"/>
  <c r="CJ1" i="31"/>
  <c r="CI1" i="31"/>
  <c r="CH1" i="31"/>
  <c r="CG1" i="31"/>
  <c r="CF1" i="31"/>
  <c r="CE1" i="31"/>
  <c r="CD1" i="31"/>
  <c r="CC1" i="31"/>
  <c r="CB1" i="31"/>
  <c r="CA1" i="31"/>
  <c r="BZ1" i="31"/>
  <c r="BY1" i="31"/>
  <c r="BX1" i="31"/>
  <c r="BW1" i="31"/>
  <c r="BV1" i="31"/>
  <c r="BU1" i="31"/>
  <c r="BT1" i="31"/>
  <c r="BS1" i="31"/>
  <c r="BR1" i="31"/>
  <c r="BQ1" i="31"/>
  <c r="BP1" i="31"/>
  <c r="BO1" i="31"/>
  <c r="BN1" i="31"/>
  <c r="BM1" i="31"/>
  <c r="BL1" i="31"/>
  <c r="BK1" i="31"/>
  <c r="BJ1" i="31"/>
  <c r="BI1" i="31"/>
  <c r="BH1" i="31"/>
  <c r="BG1" i="31"/>
  <c r="BF1" i="31"/>
  <c r="BE1" i="31"/>
  <c r="BD1" i="31"/>
  <c r="BC1" i="31"/>
  <c r="BB1" i="31"/>
  <c r="BA1" i="31"/>
  <c r="AZ1" i="31"/>
  <c r="AY1" i="31"/>
  <c r="AX1" i="31"/>
  <c r="AW1" i="31"/>
  <c r="AV1" i="31"/>
  <c r="AU1" i="31"/>
  <c r="AT1" i="31"/>
  <c r="AS1" i="31"/>
  <c r="AR1" i="31"/>
  <c r="AQ1" i="31"/>
  <c r="AP1" i="31"/>
  <c r="AO1" i="31"/>
  <c r="AN1" i="31"/>
  <c r="AM1" i="31"/>
  <c r="AL1" i="31"/>
  <c r="AK1" i="31"/>
  <c r="AJ1" i="31"/>
  <c r="AI1" i="31"/>
  <c r="AH1" i="31"/>
  <c r="AG1" i="31"/>
  <c r="AF1" i="31"/>
  <c r="AE1" i="31"/>
  <c r="AD1" i="31"/>
  <c r="AC1" i="31"/>
  <c r="AB1" i="31"/>
  <c r="AA1" i="31"/>
  <c r="Z1" i="31"/>
  <c r="Y1" i="31"/>
  <c r="X1" i="31"/>
  <c r="W1" i="31"/>
  <c r="V1" i="31"/>
  <c r="U1" i="31"/>
  <c r="T1" i="31"/>
  <c r="S1" i="31"/>
  <c r="R1" i="31"/>
  <c r="Q1" i="31"/>
  <c r="P1" i="31"/>
  <c r="O1" i="31"/>
  <c r="N1" i="31"/>
  <c r="M1" i="31"/>
  <c r="L1" i="31"/>
  <c r="K1" i="31"/>
  <c r="J1" i="31"/>
  <c r="I1" i="31"/>
  <c r="H1" i="31"/>
  <c r="G1" i="31"/>
  <c r="F1" i="31"/>
  <c r="E1" i="31"/>
  <c r="B11" i="15"/>
  <c r="B8" i="15"/>
  <c r="A13" i="15" s="1"/>
  <c r="B7" i="15"/>
  <c r="A7" i="15"/>
  <c r="B4" i="15"/>
  <c r="A4" i="15"/>
  <c r="B3" i="15"/>
  <c r="AI1" i="15"/>
  <c r="AJ1" i="15"/>
  <c r="AK1" i="15"/>
  <c r="AL1" i="15"/>
  <c r="AM1" i="15"/>
  <c r="AN1" i="15"/>
  <c r="AO1" i="15"/>
  <c r="AP1" i="15"/>
  <c r="AQ1" i="15"/>
  <c r="AR1" i="15"/>
  <c r="AS1" i="15"/>
  <c r="AT1" i="15"/>
  <c r="AU1" i="15"/>
  <c r="AV1" i="15"/>
  <c r="AW1" i="15"/>
  <c r="AX1" i="15"/>
  <c r="AY1" i="15"/>
  <c r="AZ1" i="15"/>
  <c r="BA1" i="15"/>
  <c r="BB1" i="15"/>
  <c r="BC1" i="15"/>
  <c r="BD1" i="15"/>
  <c r="BE1" i="15"/>
  <c r="BF1" i="15"/>
  <c r="BG1" i="15"/>
  <c r="BH1" i="15"/>
  <c r="BI1" i="15"/>
  <c r="BJ1" i="15"/>
  <c r="BK1" i="15"/>
  <c r="BL1" i="15"/>
  <c r="BM1" i="15"/>
  <c r="BN1" i="15"/>
  <c r="BO1" i="15"/>
  <c r="BP1" i="15"/>
  <c r="BQ1" i="15"/>
  <c r="BR1" i="15"/>
  <c r="BS1" i="15"/>
  <c r="BT1" i="15"/>
  <c r="BU1" i="15"/>
  <c r="BV1" i="15"/>
  <c r="BW1" i="15"/>
  <c r="BX1" i="15"/>
  <c r="BY1" i="15"/>
  <c r="BZ1" i="15"/>
  <c r="CA1" i="15"/>
  <c r="CB1" i="15"/>
  <c r="CC1" i="15"/>
  <c r="CD1" i="15"/>
  <c r="CE1" i="15"/>
  <c r="CF1" i="15"/>
  <c r="CG1" i="15"/>
  <c r="CH1" i="15"/>
  <c r="CI1" i="15"/>
  <c r="CJ1" i="15"/>
  <c r="CK1" i="15"/>
  <c r="CL1" i="15"/>
  <c r="CM1" i="15"/>
  <c r="CN1" i="15"/>
  <c r="CO1" i="15"/>
  <c r="CP1" i="15"/>
  <c r="CQ1" i="15"/>
  <c r="CR1" i="15"/>
  <c r="F11" i="21"/>
  <c r="F9" i="21" s="1"/>
  <c r="H11" i="21"/>
  <c r="H9" i="21" s="1"/>
  <c r="I11" i="21"/>
  <c r="I9" i="21" s="1"/>
  <c r="E11" i="21"/>
  <c r="E9" i="21" s="1"/>
  <c r="E9" i="38" l="1"/>
  <c r="B15" i="36"/>
  <c r="C15" i="36" s="1"/>
  <c r="A14" i="15"/>
  <c r="A15" i="15" s="1"/>
  <c r="B15" i="15" s="1"/>
  <c r="F15" i="15" s="1"/>
  <c r="F9" i="18"/>
  <c r="B15" i="31"/>
  <c r="G11" i="21"/>
  <c r="G9" i="21" s="1"/>
  <c r="G11" i="38"/>
  <c r="G9" i="38" s="1"/>
  <c r="G11" i="18"/>
  <c r="G9" i="18" s="1"/>
  <c r="G12" i="1"/>
  <c r="G12" i="18" s="1"/>
  <c r="J11" i="21"/>
  <c r="J9" i="21" s="1"/>
  <c r="J11" i="18"/>
  <c r="J9" i="18" s="1"/>
  <c r="J11" i="38"/>
  <c r="I10" i="38" s="1"/>
  <c r="J12" i="1"/>
  <c r="J12" i="18" s="1"/>
  <c r="B14" i="15"/>
  <c r="F14" i="15" s="1"/>
  <c r="B22" i="31"/>
  <c r="B13" i="33"/>
  <c r="C13" i="33" s="1"/>
  <c r="C12" i="33" s="1"/>
  <c r="C11" i="33" s="1"/>
  <c r="E4" i="38"/>
  <c r="F9" i="38"/>
  <c r="A14" i="38"/>
  <c r="A15" i="38" s="1"/>
  <c r="A16" i="38" s="1"/>
  <c r="A17" i="38" s="1"/>
  <c r="A18" i="38" s="1"/>
  <c r="B13" i="38"/>
  <c r="C13" i="38" s="1"/>
  <c r="A16" i="36"/>
  <c r="B13" i="36"/>
  <c r="C13" i="36" s="1"/>
  <c r="C12" i="36" s="1"/>
  <c r="C11" i="36" s="1"/>
  <c r="B14" i="36"/>
  <c r="C14" i="36" s="1"/>
  <c r="B20" i="34"/>
  <c r="B40" i="34"/>
  <c r="B36" i="34"/>
  <c r="B41" i="34"/>
  <c r="B38" i="34"/>
  <c r="B37" i="34"/>
  <c r="B42" i="34"/>
  <c r="B33" i="34"/>
  <c r="B29" i="34"/>
  <c r="B25" i="34"/>
  <c r="B21" i="34"/>
  <c r="B17" i="34"/>
  <c r="B30" i="34"/>
  <c r="B26" i="34"/>
  <c r="B22" i="34"/>
  <c r="B18" i="34"/>
  <c r="B14" i="34"/>
  <c r="B34" i="34"/>
  <c r="B35" i="34"/>
  <c r="B39" i="34"/>
  <c r="B31" i="34"/>
  <c r="B23" i="34"/>
  <c r="B32" i="34"/>
  <c r="B24" i="34"/>
  <c r="B16" i="34"/>
  <c r="B27" i="34"/>
  <c r="B19" i="34"/>
  <c r="B13" i="34"/>
  <c r="B15" i="34"/>
  <c r="B28" i="34"/>
  <c r="A16" i="33"/>
  <c r="B15" i="33"/>
  <c r="C15" i="33" s="1"/>
  <c r="B14" i="33"/>
  <c r="C14" i="33" s="1"/>
  <c r="B13" i="32"/>
  <c r="C13" i="32" s="1"/>
  <c r="A14" i="32"/>
  <c r="A23" i="31"/>
  <c r="B19" i="31"/>
  <c r="B14" i="31"/>
  <c r="B20" i="31"/>
  <c r="B16" i="31"/>
  <c r="B21" i="31"/>
  <c r="B17" i="31"/>
  <c r="B13" i="31"/>
  <c r="B18" i="31"/>
  <c r="B13" i="15"/>
  <c r="F13" i="15" s="1"/>
  <c r="J17" i="2"/>
  <c r="E14" i="15" l="1"/>
  <c r="C14" i="15"/>
  <c r="C14" i="31" s="1"/>
  <c r="D14" i="15"/>
  <c r="A16" i="15"/>
  <c r="B16" i="15" s="1"/>
  <c r="F16" i="15" s="1"/>
  <c r="C14" i="34"/>
  <c r="E14" i="31"/>
  <c r="E14" i="34"/>
  <c r="D14" i="31"/>
  <c r="D14" i="34"/>
  <c r="E15" i="15"/>
  <c r="C15" i="15"/>
  <c r="D15" i="15"/>
  <c r="H10" i="38"/>
  <c r="G10" i="38"/>
  <c r="B17" i="38"/>
  <c r="C17" i="38" s="1"/>
  <c r="B16" i="38"/>
  <c r="C16" i="38" s="1"/>
  <c r="B15" i="38"/>
  <c r="C15" i="38" s="1"/>
  <c r="B14" i="38"/>
  <c r="C14" i="38" s="1"/>
  <c r="A15" i="32"/>
  <c r="A16" i="32" s="1"/>
  <c r="B14" i="32"/>
  <c r="C14" i="32" s="1"/>
  <c r="J9" i="38"/>
  <c r="F10" i="38"/>
  <c r="B18" i="38"/>
  <c r="C18" i="38" s="1"/>
  <c r="A19" i="38"/>
  <c r="B16" i="36"/>
  <c r="C16" i="36" s="1"/>
  <c r="A17" i="36"/>
  <c r="B16" i="33"/>
  <c r="C16" i="33" s="1"/>
  <c r="A17" i="33"/>
  <c r="C12" i="32"/>
  <c r="A24" i="31"/>
  <c r="B23" i="31"/>
  <c r="C16" i="15" l="1"/>
  <c r="E16" i="15"/>
  <c r="D16" i="15"/>
  <c r="D16" i="31" s="1"/>
  <c r="A17" i="15"/>
  <c r="B17" i="15" s="1"/>
  <c r="F17" i="15" s="1"/>
  <c r="D16" i="34"/>
  <c r="C15" i="34"/>
  <c r="C15" i="31"/>
  <c r="D15" i="31"/>
  <c r="D15" i="34"/>
  <c r="E15" i="34"/>
  <c r="E15" i="31"/>
  <c r="C16" i="34"/>
  <c r="C16" i="31"/>
  <c r="E16" i="31"/>
  <c r="E16" i="34"/>
  <c r="B15" i="32"/>
  <c r="C15" i="32" s="1"/>
  <c r="A20" i="38"/>
  <c r="B19" i="38"/>
  <c r="C19" i="38" s="1"/>
  <c r="A18" i="36"/>
  <c r="B17" i="36"/>
  <c r="C17" i="36" s="1"/>
  <c r="A18" i="33"/>
  <c r="B17" i="33"/>
  <c r="C17" i="33" s="1"/>
  <c r="A17" i="32"/>
  <c r="B16" i="32"/>
  <c r="C16" i="32" s="1"/>
  <c r="C11" i="32"/>
  <c r="A25" i="31"/>
  <c r="B24" i="31"/>
  <c r="B3" i="21"/>
  <c r="I10" i="21"/>
  <c r="G10" i="21"/>
  <c r="B11" i="21"/>
  <c r="B8" i="2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B7" i="21"/>
  <c r="A7" i="21"/>
  <c r="D17" i="15" l="1"/>
  <c r="D17" i="34" s="1"/>
  <c r="C17" i="15"/>
  <c r="A18" i="15"/>
  <c r="E17" i="15"/>
  <c r="E17" i="31" s="1"/>
  <c r="D17" i="31"/>
  <c r="E18" i="15"/>
  <c r="D18" i="15"/>
  <c r="C18" i="15"/>
  <c r="A19" i="15"/>
  <c r="B18" i="15"/>
  <c r="F18" i="15" s="1"/>
  <c r="C17" i="31"/>
  <c r="C17" i="34"/>
  <c r="A21" i="38"/>
  <c r="B20" i="38"/>
  <c r="C20" i="38" s="1"/>
  <c r="A19" i="36"/>
  <c r="B18" i="36"/>
  <c r="C18" i="36" s="1"/>
  <c r="A19" i="33"/>
  <c r="B18" i="33"/>
  <c r="C18" i="33" s="1"/>
  <c r="A18" i="32"/>
  <c r="B17" i="32"/>
  <c r="C17" i="32" s="1"/>
  <c r="A26" i="31"/>
  <c r="B25" i="31"/>
  <c r="F10" i="21"/>
  <c r="H10" i="21"/>
  <c r="B16" i="21"/>
  <c r="C16" i="21" s="1"/>
  <c r="E17" i="34" l="1"/>
  <c r="E19" i="15"/>
  <c r="C19" i="15"/>
  <c r="D19" i="15"/>
  <c r="B19" i="15"/>
  <c r="F19" i="15" s="1"/>
  <c r="A20" i="15"/>
  <c r="C18" i="31"/>
  <c r="C18" i="34"/>
  <c r="D18" i="31"/>
  <c r="D18" i="34"/>
  <c r="E18" i="31"/>
  <c r="E18" i="34"/>
  <c r="A22" i="38"/>
  <c r="B21" i="38"/>
  <c r="C21" i="38" s="1"/>
  <c r="A20" i="36"/>
  <c r="B19" i="36"/>
  <c r="C19" i="36" s="1"/>
  <c r="A20" i="33"/>
  <c r="B19" i="33"/>
  <c r="C19" i="33" s="1"/>
  <c r="A19" i="32"/>
  <c r="B18" i="32"/>
  <c r="C18" i="32" s="1"/>
  <c r="A27" i="31"/>
  <c r="B26" i="31"/>
  <c r="B15" i="21"/>
  <c r="C15" i="21" s="1"/>
  <c r="B13" i="21"/>
  <c r="C13" i="21" s="1"/>
  <c r="B14" i="21"/>
  <c r="C14" i="21" s="1"/>
  <c r="B11" i="18"/>
  <c r="B8" i="18"/>
  <c r="B7" i="18"/>
  <c r="A7" i="18"/>
  <c r="B11" i="1"/>
  <c r="B8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B7" i="1"/>
  <c r="A7" i="1"/>
  <c r="B12" i="1" l="1"/>
  <c r="C12" i="1" s="1"/>
  <c r="D20" i="15"/>
  <c r="E20" i="15"/>
  <c r="C20" i="15"/>
  <c r="A21" i="15"/>
  <c r="B20" i="15"/>
  <c r="F20" i="15" s="1"/>
  <c r="D19" i="31"/>
  <c r="D19" i="34"/>
  <c r="C19" i="31"/>
  <c r="C19" i="34"/>
  <c r="E19" i="31"/>
  <c r="E19" i="34"/>
  <c r="A13" i="18"/>
  <c r="B13" i="18" s="1"/>
  <c r="A23" i="38"/>
  <c r="B22" i="38"/>
  <c r="C22" i="38" s="1"/>
  <c r="B20" i="36"/>
  <c r="C20" i="36" s="1"/>
  <c r="A21" i="36"/>
  <c r="B20" i="33"/>
  <c r="C20" i="33" s="1"/>
  <c r="A21" i="33"/>
  <c r="A20" i="32"/>
  <c r="B19" i="32"/>
  <c r="C19" i="32" s="1"/>
  <c r="A28" i="31"/>
  <c r="B27" i="31"/>
  <c r="B17" i="21"/>
  <c r="C17" i="21" s="1"/>
  <c r="B25" i="1"/>
  <c r="B4" i="18"/>
  <c r="A4" i="18"/>
  <c r="D21" i="15" l="1"/>
  <c r="C21" i="15"/>
  <c r="E21" i="15"/>
  <c r="B21" i="15"/>
  <c r="F21" i="15" s="1"/>
  <c r="A22" i="15"/>
  <c r="C20" i="34"/>
  <c r="C20" i="31"/>
  <c r="E20" i="34"/>
  <c r="E20" i="31"/>
  <c r="D20" i="34"/>
  <c r="D20" i="31"/>
  <c r="C13" i="18"/>
  <c r="A14" i="18"/>
  <c r="A24" i="38"/>
  <c r="B23" i="38"/>
  <c r="C23" i="38" s="1"/>
  <c r="A22" i="36"/>
  <c r="B21" i="36"/>
  <c r="C21" i="36" s="1"/>
  <c r="A22" i="33"/>
  <c r="B21" i="33"/>
  <c r="C21" i="33" s="1"/>
  <c r="A21" i="32"/>
  <c r="B20" i="32"/>
  <c r="C20" i="32" s="1"/>
  <c r="A29" i="31"/>
  <c r="B28" i="31"/>
  <c r="B17" i="1"/>
  <c r="B18" i="1"/>
  <c r="B24" i="1"/>
  <c r="B22" i="1"/>
  <c r="B16" i="1"/>
  <c r="B21" i="1"/>
  <c r="B23" i="1"/>
  <c r="B20" i="1"/>
  <c r="B15" i="1"/>
  <c r="B19" i="1"/>
  <c r="B14" i="1"/>
  <c r="B13" i="1"/>
  <c r="B18" i="21"/>
  <c r="C18" i="21" s="1"/>
  <c r="B26" i="1"/>
  <c r="B3" i="18"/>
  <c r="E22" i="15" l="1"/>
  <c r="D22" i="15"/>
  <c r="C22" i="15"/>
  <c r="B22" i="15"/>
  <c r="F22" i="15" s="1"/>
  <c r="A23" i="15"/>
  <c r="E21" i="31"/>
  <c r="E21" i="34"/>
  <c r="C21" i="34"/>
  <c r="C21" i="31"/>
  <c r="D21" i="34"/>
  <c r="D21" i="31"/>
  <c r="A15" i="18"/>
  <c r="A25" i="38"/>
  <c r="B24" i="38"/>
  <c r="C24" i="38" s="1"/>
  <c r="A23" i="36"/>
  <c r="B22" i="36"/>
  <c r="C22" i="36" s="1"/>
  <c r="A23" i="33"/>
  <c r="B22" i="33"/>
  <c r="C22" i="33" s="1"/>
  <c r="A22" i="32"/>
  <c r="B21" i="32"/>
  <c r="C21" i="32" s="1"/>
  <c r="A30" i="31"/>
  <c r="B29" i="31"/>
  <c r="B19" i="21"/>
  <c r="C19" i="21" s="1"/>
  <c r="B14" i="18"/>
  <c r="B27" i="1"/>
  <c r="L4" i="18"/>
  <c r="E23" i="15" l="1"/>
  <c r="D23" i="15"/>
  <c r="C23" i="15"/>
  <c r="B23" i="15"/>
  <c r="F23" i="15" s="1"/>
  <c r="A24" i="15"/>
  <c r="C22" i="31"/>
  <c r="C22" i="34"/>
  <c r="D22" i="31"/>
  <c r="D22" i="34"/>
  <c r="E22" i="31"/>
  <c r="E22" i="34"/>
  <c r="C14" i="18"/>
  <c r="A16" i="18"/>
  <c r="A26" i="38"/>
  <c r="B25" i="38"/>
  <c r="C25" i="38" s="1"/>
  <c r="A24" i="36"/>
  <c r="B23" i="36"/>
  <c r="C23" i="36" s="1"/>
  <c r="A24" i="33"/>
  <c r="B23" i="33"/>
  <c r="C23" i="33" s="1"/>
  <c r="A23" i="32"/>
  <c r="B22" i="32"/>
  <c r="C22" i="32" s="1"/>
  <c r="B30" i="31"/>
  <c r="A31" i="31"/>
  <c r="B20" i="21"/>
  <c r="C20" i="21" s="1"/>
  <c r="B15" i="18"/>
  <c r="B28" i="1"/>
  <c r="F9" i="1"/>
  <c r="H9" i="1"/>
  <c r="I9" i="1"/>
  <c r="J9" i="1"/>
  <c r="L1" i="15"/>
  <c r="M1" i="15"/>
  <c r="N1" i="15"/>
  <c r="O1" i="15"/>
  <c r="P1" i="15"/>
  <c r="Q1" i="15"/>
  <c r="R1" i="15"/>
  <c r="S1" i="15"/>
  <c r="T1" i="15"/>
  <c r="U1" i="15"/>
  <c r="V1" i="15"/>
  <c r="W1" i="15"/>
  <c r="X1" i="15"/>
  <c r="Y1" i="15"/>
  <c r="Z1" i="15"/>
  <c r="AA1" i="15"/>
  <c r="AB1" i="15"/>
  <c r="AC1" i="15"/>
  <c r="AD1" i="15"/>
  <c r="AE1" i="15"/>
  <c r="AF1" i="15"/>
  <c r="AG1" i="15"/>
  <c r="AH1" i="15"/>
  <c r="H1" i="15"/>
  <c r="I1" i="15"/>
  <c r="J1" i="15"/>
  <c r="K1" i="15"/>
  <c r="F1" i="15"/>
  <c r="E2" i="1"/>
  <c r="F2" i="1"/>
  <c r="G2" i="1"/>
  <c r="H2" i="1"/>
  <c r="I2" i="1"/>
  <c r="J2" i="1"/>
  <c r="D5" i="2"/>
  <c r="C5" i="2"/>
  <c r="D24" i="15" l="1"/>
  <c r="E24" i="15"/>
  <c r="C24" i="15"/>
  <c r="A25" i="15"/>
  <c r="B24" i="15"/>
  <c r="F24" i="15" s="1"/>
  <c r="C23" i="31"/>
  <c r="C23" i="34"/>
  <c r="D23" i="31"/>
  <c r="D23" i="34"/>
  <c r="E23" i="31"/>
  <c r="E23" i="34"/>
  <c r="C15" i="18"/>
  <c r="A17" i="18"/>
  <c r="J3" i="38"/>
  <c r="E3" i="38"/>
  <c r="CO2" i="36"/>
  <c r="CK2" i="36"/>
  <c r="CR2" i="36"/>
  <c r="BZ2" i="36"/>
  <c r="BJ2" i="36"/>
  <c r="AT2" i="36"/>
  <c r="AD2" i="36"/>
  <c r="N2" i="36"/>
  <c r="CQ2" i="36"/>
  <c r="BY2" i="36"/>
  <c r="BI2" i="36"/>
  <c r="AS2" i="36"/>
  <c r="AC2" i="36"/>
  <c r="M2" i="36"/>
  <c r="I3" i="38"/>
  <c r="CP2" i="36"/>
  <c r="BX2" i="36"/>
  <c r="BH2" i="36"/>
  <c r="AR2" i="36"/>
  <c r="AB2" i="36"/>
  <c r="L2" i="36"/>
  <c r="H3" i="38"/>
  <c r="CN2" i="36"/>
  <c r="BW2" i="36"/>
  <c r="BG2" i="36"/>
  <c r="AQ2" i="36"/>
  <c r="AA2" i="36"/>
  <c r="K2" i="36"/>
  <c r="CQ2" i="34"/>
  <c r="CA2" i="34"/>
  <c r="BK2" i="34"/>
  <c r="AU2" i="34"/>
  <c r="AE2" i="34"/>
  <c r="O2" i="34"/>
  <c r="G3" i="38"/>
  <c r="CM2" i="36"/>
  <c r="BV2" i="36"/>
  <c r="BF2" i="36"/>
  <c r="AP2" i="36"/>
  <c r="Z2" i="36"/>
  <c r="J2" i="36"/>
  <c r="F3" i="38"/>
  <c r="CL2" i="36"/>
  <c r="BU2" i="36"/>
  <c r="BE2" i="36"/>
  <c r="AO2" i="36"/>
  <c r="Y2" i="36"/>
  <c r="I2" i="36"/>
  <c r="CO2" i="34"/>
  <c r="BY2" i="34"/>
  <c r="BI2" i="34"/>
  <c r="AS2" i="34"/>
  <c r="AC2" i="34"/>
  <c r="M2" i="34"/>
  <c r="CQ2" i="33"/>
  <c r="CA2" i="33"/>
  <c r="BK2" i="33"/>
  <c r="AU2" i="33"/>
  <c r="AE2" i="33"/>
  <c r="CJ2" i="36"/>
  <c r="BT2" i="36"/>
  <c r="BD2" i="36"/>
  <c r="AN2" i="36"/>
  <c r="X2" i="36"/>
  <c r="H2" i="36"/>
  <c r="CI2" i="36"/>
  <c r="BS2" i="36"/>
  <c r="BC2" i="36"/>
  <c r="AM2" i="36"/>
  <c r="W2" i="36"/>
  <c r="G2" i="36"/>
  <c r="CH2" i="36"/>
  <c r="BR2" i="36"/>
  <c r="BB2" i="36"/>
  <c r="AL2" i="36"/>
  <c r="V2" i="36"/>
  <c r="F2" i="36"/>
  <c r="CG2" i="36"/>
  <c r="BQ2" i="36"/>
  <c r="BA2" i="36"/>
  <c r="AK2" i="36"/>
  <c r="U2" i="36"/>
  <c r="E2" i="36"/>
  <c r="CF2" i="36"/>
  <c r="BP2" i="36"/>
  <c r="AZ2" i="36"/>
  <c r="AJ2" i="36"/>
  <c r="T2" i="36"/>
  <c r="CJ2" i="34"/>
  <c r="BT2" i="34"/>
  <c r="BD2" i="34"/>
  <c r="AN2" i="34"/>
  <c r="X2" i="34"/>
  <c r="H2" i="34"/>
  <c r="CE2" i="36"/>
  <c r="BO2" i="36"/>
  <c r="AY2" i="36"/>
  <c r="AI2" i="36"/>
  <c r="S2" i="36"/>
  <c r="CD2" i="36"/>
  <c r="BN2" i="36"/>
  <c r="AX2" i="36"/>
  <c r="AH2" i="36"/>
  <c r="R2" i="36"/>
  <c r="CH2" i="34"/>
  <c r="BR2" i="34"/>
  <c r="BB2" i="34"/>
  <c r="AL2" i="34"/>
  <c r="V2" i="34"/>
  <c r="F2" i="34"/>
  <c r="CJ2" i="33"/>
  <c r="BT2" i="33"/>
  <c r="BD2" i="33"/>
  <c r="AN2" i="33"/>
  <c r="BK2" i="36"/>
  <c r="BW2" i="34"/>
  <c r="BA2" i="34"/>
  <c r="AG2" i="34"/>
  <c r="K2" i="34"/>
  <c r="CP2" i="33"/>
  <c r="BX2" i="33"/>
  <c r="BF2" i="33"/>
  <c r="AM2" i="33"/>
  <c r="V2" i="33"/>
  <c r="F2" i="33"/>
  <c r="CF2" i="32"/>
  <c r="BP2" i="32"/>
  <c r="AZ2" i="32"/>
  <c r="AJ2" i="32"/>
  <c r="T2" i="32"/>
  <c r="CJ2" i="31"/>
  <c r="BT2" i="31"/>
  <c r="BD2" i="31"/>
  <c r="AN2" i="31"/>
  <c r="X2" i="31"/>
  <c r="H2" i="31"/>
  <c r="AW2" i="36"/>
  <c r="CR2" i="34"/>
  <c r="BV2" i="34"/>
  <c r="AZ2" i="34"/>
  <c r="AF2" i="34"/>
  <c r="J2" i="34"/>
  <c r="CO2" i="33"/>
  <c r="BW2" i="33"/>
  <c r="BE2" i="33"/>
  <c r="AL2" i="33"/>
  <c r="U2" i="33"/>
  <c r="E2" i="33"/>
  <c r="CE2" i="32"/>
  <c r="BO2" i="32"/>
  <c r="AY2" i="32"/>
  <c r="AI2" i="32"/>
  <c r="S2" i="32"/>
  <c r="CI2" i="31"/>
  <c r="BS2" i="31"/>
  <c r="BC2" i="31"/>
  <c r="AM2" i="31"/>
  <c r="W2" i="31"/>
  <c r="G2" i="31"/>
  <c r="AV2" i="36"/>
  <c r="CP2" i="34"/>
  <c r="BU2" i="34"/>
  <c r="AY2" i="34"/>
  <c r="AD2" i="34"/>
  <c r="I2" i="34"/>
  <c r="CN2" i="33"/>
  <c r="BV2" i="33"/>
  <c r="BC2" i="33"/>
  <c r="AK2" i="33"/>
  <c r="T2" i="33"/>
  <c r="CD2" i="32"/>
  <c r="BN2" i="32"/>
  <c r="AX2" i="32"/>
  <c r="AH2" i="32"/>
  <c r="R2" i="32"/>
  <c r="AU2" i="36"/>
  <c r="CN2" i="34"/>
  <c r="BS2" i="34"/>
  <c r="AX2" i="34"/>
  <c r="AB2" i="34"/>
  <c r="G2" i="34"/>
  <c r="CM2" i="33"/>
  <c r="BU2" i="33"/>
  <c r="BB2" i="33"/>
  <c r="AJ2" i="33"/>
  <c r="S2" i="33"/>
  <c r="CC2" i="32"/>
  <c r="BM2" i="32"/>
  <c r="AW2" i="32"/>
  <c r="AG2" i="32"/>
  <c r="Q2" i="32"/>
  <c r="CG2" i="31"/>
  <c r="BQ2" i="31"/>
  <c r="BA2" i="31"/>
  <c r="AK2" i="31"/>
  <c r="U2" i="31"/>
  <c r="E2" i="31"/>
  <c r="AG2" i="36"/>
  <c r="CM2" i="34"/>
  <c r="BQ2" i="34"/>
  <c r="AW2" i="34"/>
  <c r="AA2" i="34"/>
  <c r="E2" i="34"/>
  <c r="CL2" i="33"/>
  <c r="BS2" i="33"/>
  <c r="BA2" i="33"/>
  <c r="AI2" i="33"/>
  <c r="R2" i="33"/>
  <c r="AF2" i="36"/>
  <c r="CL2" i="34"/>
  <c r="BP2" i="34"/>
  <c r="AV2" i="34"/>
  <c r="Z2" i="34"/>
  <c r="CK2" i="33"/>
  <c r="BR2" i="33"/>
  <c r="AZ2" i="33"/>
  <c r="AH2" i="33"/>
  <c r="Q2" i="33"/>
  <c r="CQ2" i="32"/>
  <c r="CA2" i="32"/>
  <c r="BK2" i="32"/>
  <c r="AU2" i="32"/>
  <c r="AE2" i="32"/>
  <c r="O2" i="32"/>
  <c r="CE2" i="31"/>
  <c r="BO2" i="31"/>
  <c r="AY2" i="31"/>
  <c r="AI2" i="31"/>
  <c r="S2" i="31"/>
  <c r="AE2" i="36"/>
  <c r="CK2" i="34"/>
  <c r="BO2" i="34"/>
  <c r="AT2" i="34"/>
  <c r="Y2" i="34"/>
  <c r="CI2" i="33"/>
  <c r="BQ2" i="33"/>
  <c r="AY2" i="33"/>
  <c r="AG2" i="33"/>
  <c r="P2" i="33"/>
  <c r="Q2" i="36"/>
  <c r="CI2" i="34"/>
  <c r="BN2" i="34"/>
  <c r="AR2" i="34"/>
  <c r="W2" i="34"/>
  <c r="CH2" i="33"/>
  <c r="BP2" i="33"/>
  <c r="AX2" i="33"/>
  <c r="AF2" i="33"/>
  <c r="O2" i="33"/>
  <c r="P2" i="36"/>
  <c r="CG2" i="34"/>
  <c r="BM2" i="34"/>
  <c r="AQ2" i="34"/>
  <c r="U2" i="34"/>
  <c r="CG2" i="33"/>
  <c r="BO2" i="33"/>
  <c r="AW2" i="33"/>
  <c r="AD2" i="33"/>
  <c r="N2" i="33"/>
  <c r="CN2" i="32"/>
  <c r="BX2" i="32"/>
  <c r="BH2" i="32"/>
  <c r="AR2" i="32"/>
  <c r="O2" i="36"/>
  <c r="CE2" i="34"/>
  <c r="BJ2" i="34"/>
  <c r="AO2" i="34"/>
  <c r="S2" i="34"/>
  <c r="CE2" i="33"/>
  <c r="BM2" i="33"/>
  <c r="AT2" i="33"/>
  <c r="AB2" i="33"/>
  <c r="L2" i="33"/>
  <c r="CL2" i="32"/>
  <c r="BV2" i="32"/>
  <c r="BF2" i="32"/>
  <c r="AP2" i="32"/>
  <c r="Z2" i="32"/>
  <c r="J2" i="32"/>
  <c r="CC2" i="36"/>
  <c r="CD2" i="34"/>
  <c r="BH2" i="34"/>
  <c r="AM2" i="34"/>
  <c r="R2" i="34"/>
  <c r="CD2" i="33"/>
  <c r="BL2" i="33"/>
  <c r="AS2" i="33"/>
  <c r="AA2" i="33"/>
  <c r="K2" i="33"/>
  <c r="CK2" i="32"/>
  <c r="BU2" i="32"/>
  <c r="BE2" i="32"/>
  <c r="AO2" i="32"/>
  <c r="Y2" i="32"/>
  <c r="I2" i="32"/>
  <c r="CO2" i="31"/>
  <c r="BY2" i="31"/>
  <c r="BI2" i="31"/>
  <c r="AS2" i="31"/>
  <c r="AC2" i="31"/>
  <c r="M2" i="31"/>
  <c r="AI2" i="34"/>
  <c r="CF2" i="33"/>
  <c r="Z2" i="33"/>
  <c r="CP2" i="32"/>
  <c r="BJ2" i="32"/>
  <c r="AD2" i="32"/>
  <c r="E2" i="32"/>
  <c r="CF2" i="31"/>
  <c r="BJ2" i="31"/>
  <c r="AL2" i="31"/>
  <c r="O2" i="31"/>
  <c r="AO2" i="15"/>
  <c r="BE2" i="15"/>
  <c r="BU2" i="15"/>
  <c r="CK2" i="15"/>
  <c r="AP2" i="15"/>
  <c r="BV2" i="15"/>
  <c r="CC2" i="31"/>
  <c r="L2" i="31"/>
  <c r="AH2" i="34"/>
  <c r="CC2" i="33"/>
  <c r="Y2" i="33"/>
  <c r="CO2" i="32"/>
  <c r="BI2" i="32"/>
  <c r="AC2" i="32"/>
  <c r="CD2" i="31"/>
  <c r="BH2" i="31"/>
  <c r="AJ2" i="31"/>
  <c r="N2" i="31"/>
  <c r="BF2" i="15"/>
  <c r="CL2" i="15"/>
  <c r="AH2" i="31"/>
  <c r="T2" i="34"/>
  <c r="CB2" i="33"/>
  <c r="X2" i="33"/>
  <c r="CM2" i="32"/>
  <c r="BG2" i="32"/>
  <c r="AB2" i="32"/>
  <c r="BG2" i="31"/>
  <c r="CF2" i="34"/>
  <c r="Q2" i="34"/>
  <c r="BZ2" i="33"/>
  <c r="W2" i="33"/>
  <c r="CJ2" i="32"/>
  <c r="BD2" i="32"/>
  <c r="AA2" i="32"/>
  <c r="CB2" i="31"/>
  <c r="BF2" i="31"/>
  <c r="AG2" i="31"/>
  <c r="K2" i="31"/>
  <c r="CC2" i="34"/>
  <c r="P2" i="34"/>
  <c r="BY2" i="33"/>
  <c r="M2" i="33"/>
  <c r="CI2" i="32"/>
  <c r="BC2" i="32"/>
  <c r="X2" i="32"/>
  <c r="CA2" i="31"/>
  <c r="BE2" i="31"/>
  <c r="AF2" i="31"/>
  <c r="J2" i="31"/>
  <c r="AS2" i="15"/>
  <c r="BI2" i="15"/>
  <c r="BY2" i="15"/>
  <c r="CO2" i="15"/>
  <c r="V2" i="32"/>
  <c r="AZ2" i="31"/>
  <c r="AD2" i="31"/>
  <c r="CB2" i="34"/>
  <c r="N2" i="34"/>
  <c r="BN2" i="33"/>
  <c r="J2" i="33"/>
  <c r="CH2" i="32"/>
  <c r="BB2" i="32"/>
  <c r="W2" i="32"/>
  <c r="BZ2" i="31"/>
  <c r="BB2" i="31"/>
  <c r="AE2" i="31"/>
  <c r="I2" i="31"/>
  <c r="AT2" i="15"/>
  <c r="BJ2" i="15"/>
  <c r="BZ2" i="15"/>
  <c r="CP2" i="15"/>
  <c r="BA2" i="32"/>
  <c r="BX2" i="31"/>
  <c r="F2" i="31"/>
  <c r="BZ2" i="34"/>
  <c r="L2" i="34"/>
  <c r="BJ2" i="33"/>
  <c r="I2" i="33"/>
  <c r="CG2" i="32"/>
  <c r="BX2" i="34"/>
  <c r="BI2" i="33"/>
  <c r="H2" i="33"/>
  <c r="CB2" i="32"/>
  <c r="AV2" i="32"/>
  <c r="U2" i="32"/>
  <c r="BW2" i="31"/>
  <c r="AX2" i="31"/>
  <c r="AB2" i="31"/>
  <c r="AV2" i="15"/>
  <c r="BL2" i="15"/>
  <c r="CB2" i="15"/>
  <c r="CR2" i="15"/>
  <c r="BL2" i="34"/>
  <c r="BH2" i="33"/>
  <c r="G2" i="33"/>
  <c r="BZ2" i="32"/>
  <c r="AT2" i="32"/>
  <c r="P2" i="32"/>
  <c r="CR2" i="31"/>
  <c r="BV2" i="31"/>
  <c r="AW2" i="31"/>
  <c r="AA2" i="31"/>
  <c r="BG2" i="34"/>
  <c r="BG2" i="33"/>
  <c r="BY2" i="32"/>
  <c r="AS2" i="32"/>
  <c r="N2" i="32"/>
  <c r="CQ2" i="31"/>
  <c r="BU2" i="31"/>
  <c r="AV2" i="31"/>
  <c r="Z2" i="31"/>
  <c r="CB2" i="36"/>
  <c r="BF2" i="34"/>
  <c r="AV2" i="33"/>
  <c r="BW2" i="32"/>
  <c r="AQ2" i="32"/>
  <c r="M2" i="32"/>
  <c r="CA2" i="36"/>
  <c r="BE2" i="34"/>
  <c r="AR2" i="33"/>
  <c r="BT2" i="32"/>
  <c r="AN2" i="32"/>
  <c r="L2" i="32"/>
  <c r="CN2" i="31"/>
  <c r="BP2" i="31"/>
  <c r="AT2" i="31"/>
  <c r="V2" i="31"/>
  <c r="AJ2" i="15"/>
  <c r="AZ2" i="15"/>
  <c r="BP2" i="15"/>
  <c r="CF2" i="15"/>
  <c r="AM2" i="32"/>
  <c r="CM2" i="31"/>
  <c r="BN2" i="31"/>
  <c r="T2" i="31"/>
  <c r="BM2" i="36"/>
  <c r="BC2" i="34"/>
  <c r="AQ2" i="33"/>
  <c r="BS2" i="32"/>
  <c r="K2" i="32"/>
  <c r="AR2" i="31"/>
  <c r="BL2" i="36"/>
  <c r="AP2" i="34"/>
  <c r="AP2" i="33"/>
  <c r="BR2" i="32"/>
  <c r="AL2" i="32"/>
  <c r="H2" i="32"/>
  <c r="AJ2" i="34"/>
  <c r="AK2" i="34"/>
  <c r="F2" i="32"/>
  <c r="CL2" i="31"/>
  <c r="BC2" i="15"/>
  <c r="CD2" i="15"/>
  <c r="CK2" i="31"/>
  <c r="BD2" i="15"/>
  <c r="CE2" i="15"/>
  <c r="CG2" i="15"/>
  <c r="CC2" i="15"/>
  <c r="BG2" i="15"/>
  <c r="CH2" i="31"/>
  <c r="BR2" i="31"/>
  <c r="AI2" i="15"/>
  <c r="BH2" i="15"/>
  <c r="CH2" i="15"/>
  <c r="BK2" i="15"/>
  <c r="CI2" i="15"/>
  <c r="AL2" i="15"/>
  <c r="AM2" i="15"/>
  <c r="BA2" i="15"/>
  <c r="BM2" i="31"/>
  <c r="AK2" i="15"/>
  <c r="BN2" i="15"/>
  <c r="CA2" i="15"/>
  <c r="G2" i="32"/>
  <c r="BL2" i="31"/>
  <c r="BM2" i="15"/>
  <c r="CJ2" i="15"/>
  <c r="BK2" i="31"/>
  <c r="CM2" i="15"/>
  <c r="AU2" i="31"/>
  <c r="AN2" i="15"/>
  <c r="BO2" i="15"/>
  <c r="CN2" i="15"/>
  <c r="AQ2" i="31"/>
  <c r="AQ2" i="15"/>
  <c r="BQ2" i="15"/>
  <c r="CQ2" i="15"/>
  <c r="AP2" i="31"/>
  <c r="AR2" i="15"/>
  <c r="BR2" i="15"/>
  <c r="CR2" i="33"/>
  <c r="CR2" i="32"/>
  <c r="AO2" i="31"/>
  <c r="AU2" i="15"/>
  <c r="BS2" i="15"/>
  <c r="AO2" i="33"/>
  <c r="BQ2" i="32"/>
  <c r="Y2" i="31"/>
  <c r="AW2" i="15"/>
  <c r="BT2" i="15"/>
  <c r="BX2" i="15"/>
  <c r="AC2" i="33"/>
  <c r="BL2" i="32"/>
  <c r="R2" i="31"/>
  <c r="AX2" i="15"/>
  <c r="BW2" i="15"/>
  <c r="AK2" i="32"/>
  <c r="Q2" i="31"/>
  <c r="AY2" i="15"/>
  <c r="AF2" i="32"/>
  <c r="P2" i="31"/>
  <c r="CP2" i="31"/>
  <c r="BB2" i="15"/>
  <c r="A27" i="38"/>
  <c r="B26" i="38"/>
  <c r="C26" i="38" s="1"/>
  <c r="B24" i="36"/>
  <c r="C24" i="36" s="1"/>
  <c r="A25" i="36"/>
  <c r="A25" i="33"/>
  <c r="B24" i="33"/>
  <c r="C24" i="33" s="1"/>
  <c r="A24" i="32"/>
  <c r="B23" i="32"/>
  <c r="C23" i="32" s="1"/>
  <c r="A32" i="31"/>
  <c r="B31" i="31"/>
  <c r="B21" i="21"/>
  <c r="C21" i="21" s="1"/>
  <c r="B16" i="18"/>
  <c r="B29" i="1"/>
  <c r="J3" i="21"/>
  <c r="F3" i="21"/>
  <c r="I3" i="21"/>
  <c r="H3" i="21"/>
  <c r="G3" i="21"/>
  <c r="E3" i="21"/>
  <c r="J3" i="18"/>
  <c r="I3" i="18"/>
  <c r="G3" i="18"/>
  <c r="H3" i="18"/>
  <c r="E3" i="18"/>
  <c r="F3" i="18"/>
  <c r="AF2" i="15"/>
  <c r="L2" i="15"/>
  <c r="G2" i="15"/>
  <c r="AA2" i="15"/>
  <c r="Z2" i="15"/>
  <c r="P2" i="15"/>
  <c r="AB2" i="15"/>
  <c r="H2" i="15"/>
  <c r="T2" i="15"/>
  <c r="E3" i="1"/>
  <c r="F2" i="15"/>
  <c r="S2" i="15"/>
  <c r="X2" i="15"/>
  <c r="I3" i="1"/>
  <c r="AH2" i="15"/>
  <c r="R2" i="15"/>
  <c r="J3" i="1"/>
  <c r="AG2" i="15"/>
  <c r="Y2" i="15"/>
  <c r="Q2" i="15"/>
  <c r="E2" i="15"/>
  <c r="H3" i="1"/>
  <c r="K2" i="15"/>
  <c r="AE2" i="15"/>
  <c r="W2" i="15"/>
  <c r="O2" i="15"/>
  <c r="G3" i="1"/>
  <c r="J2" i="15"/>
  <c r="AD2" i="15"/>
  <c r="V2" i="15"/>
  <c r="N2" i="15"/>
  <c r="F3" i="1"/>
  <c r="I2" i="15"/>
  <c r="AC2" i="15"/>
  <c r="U2" i="15"/>
  <c r="M2" i="15"/>
  <c r="E25" i="15" l="1"/>
  <c r="D25" i="15"/>
  <c r="C25" i="15"/>
  <c r="A26" i="15"/>
  <c r="B25" i="15"/>
  <c r="F25" i="15" s="1"/>
  <c r="C24" i="31"/>
  <c r="C24" i="34"/>
  <c r="E24" i="31"/>
  <c r="E24" i="34"/>
  <c r="D24" i="34"/>
  <c r="D24" i="31"/>
  <c r="CD9" i="36"/>
  <c r="BN9" i="36"/>
  <c r="AX9" i="36"/>
  <c r="AH9" i="36"/>
  <c r="R9" i="36"/>
  <c r="CL9" i="36"/>
  <c r="BV9" i="36"/>
  <c r="BF9" i="36"/>
  <c r="AP9" i="36"/>
  <c r="Z9" i="36"/>
  <c r="J9" i="36"/>
  <c r="CH9" i="36"/>
  <c r="BR9" i="36"/>
  <c r="BB9" i="36"/>
  <c r="AL9" i="36"/>
  <c r="V9" i="36"/>
  <c r="F9" i="36"/>
  <c r="CE9" i="36"/>
  <c r="BK9" i="36"/>
  <c r="AR9" i="36"/>
  <c r="X9" i="36"/>
  <c r="CC9" i="34"/>
  <c r="BM9" i="34"/>
  <c r="AW9" i="34"/>
  <c r="AG9" i="34"/>
  <c r="Q9" i="34"/>
  <c r="CC9" i="36"/>
  <c r="BJ9" i="36"/>
  <c r="AQ9" i="36"/>
  <c r="W9" i="36"/>
  <c r="BA5" i="36"/>
  <c r="BA6" i="36" s="1"/>
  <c r="CR9" i="34"/>
  <c r="CB9" i="34"/>
  <c r="BL9" i="34"/>
  <c r="CB9" i="36"/>
  <c r="BI9" i="36"/>
  <c r="AO9" i="36"/>
  <c r="U9" i="36"/>
  <c r="CQ9" i="34"/>
  <c r="CA9" i="34"/>
  <c r="BK9" i="34"/>
  <c r="AU9" i="34"/>
  <c r="AE9" i="34"/>
  <c r="O9" i="34"/>
  <c r="CA9" i="36"/>
  <c r="BH9" i="36"/>
  <c r="AN9" i="36"/>
  <c r="T9" i="36"/>
  <c r="CP9" i="34"/>
  <c r="BZ9" i="34"/>
  <c r="BJ9" i="34"/>
  <c r="AT9" i="34"/>
  <c r="AD9" i="34"/>
  <c r="N9" i="34"/>
  <c r="BZ9" i="36"/>
  <c r="BG9" i="36"/>
  <c r="AM9" i="36"/>
  <c r="S9" i="36"/>
  <c r="CO9" i="34"/>
  <c r="BY9" i="34"/>
  <c r="BI9" i="34"/>
  <c r="AS9" i="34"/>
  <c r="AC9" i="34"/>
  <c r="M9" i="34"/>
  <c r="CR9" i="36"/>
  <c r="BY9" i="36"/>
  <c r="BE9" i="36"/>
  <c r="AK9" i="36"/>
  <c r="Q9" i="36"/>
  <c r="CN9" i="34"/>
  <c r="BX9" i="34"/>
  <c r="BH9" i="34"/>
  <c r="AR9" i="34"/>
  <c r="AB9" i="34"/>
  <c r="L9" i="34"/>
  <c r="CC9" i="33"/>
  <c r="BM9" i="33"/>
  <c r="AW9" i="33"/>
  <c r="AG9" i="33"/>
  <c r="Q9" i="33"/>
  <c r="J12" i="38"/>
  <c r="J4" i="38" s="1"/>
  <c r="CQ9" i="36"/>
  <c r="BX9" i="36"/>
  <c r="BD9" i="36"/>
  <c r="AJ9" i="36"/>
  <c r="P9" i="36"/>
  <c r="CM9" i="34"/>
  <c r="BW9" i="34"/>
  <c r="BG9" i="34"/>
  <c r="AQ9" i="34"/>
  <c r="AA9" i="34"/>
  <c r="K9" i="34"/>
  <c r="I12" i="38"/>
  <c r="I4" i="38" s="1"/>
  <c r="CP9" i="36"/>
  <c r="BW9" i="36"/>
  <c r="BC9" i="36"/>
  <c r="AI9" i="36"/>
  <c r="O9" i="36"/>
  <c r="CL9" i="34"/>
  <c r="BV9" i="34"/>
  <c r="BF9" i="34"/>
  <c r="AP9" i="34"/>
  <c r="Z9" i="34"/>
  <c r="J9" i="34"/>
  <c r="CO9" i="36"/>
  <c r="BU9" i="36"/>
  <c r="BA9" i="36"/>
  <c r="AG9" i="36"/>
  <c r="N9" i="36"/>
  <c r="V5" i="36"/>
  <c r="V6" i="36" s="1"/>
  <c r="CK9" i="34"/>
  <c r="BU9" i="34"/>
  <c r="BE9" i="34"/>
  <c r="AO9" i="34"/>
  <c r="Y9" i="34"/>
  <c r="I9" i="34"/>
  <c r="CN9" i="36"/>
  <c r="BT9" i="36"/>
  <c r="AZ9" i="36"/>
  <c r="AF9" i="36"/>
  <c r="M9" i="36"/>
  <c r="CR5" i="36"/>
  <c r="CR6" i="36" s="1"/>
  <c r="U5" i="36"/>
  <c r="U6" i="36" s="1"/>
  <c r="CM9" i="36"/>
  <c r="BS9" i="36"/>
  <c r="AY9" i="36"/>
  <c r="AE9" i="36"/>
  <c r="L9" i="36"/>
  <c r="CI9" i="34"/>
  <c r="BS9" i="34"/>
  <c r="BC9" i="34"/>
  <c r="AM9" i="34"/>
  <c r="W9" i="34"/>
  <c r="G9" i="34"/>
  <c r="CN9" i="33"/>
  <c r="BX9" i="33"/>
  <c r="BH9" i="33"/>
  <c r="AR9" i="33"/>
  <c r="AB9" i="33"/>
  <c r="L9" i="33"/>
  <c r="CK9" i="36"/>
  <c r="BQ9" i="36"/>
  <c r="AW9" i="36"/>
  <c r="AD9" i="36"/>
  <c r="K9" i="36"/>
  <c r="CG5" i="36"/>
  <c r="CG6" i="36" s="1"/>
  <c r="CH9" i="34"/>
  <c r="BR9" i="34"/>
  <c r="BB9" i="34"/>
  <c r="AL9" i="34"/>
  <c r="V9" i="34"/>
  <c r="F9" i="34"/>
  <c r="CJ9" i="36"/>
  <c r="BP9" i="36"/>
  <c r="AV9" i="36"/>
  <c r="AC9" i="36"/>
  <c r="I9" i="36"/>
  <c r="CG9" i="34"/>
  <c r="BQ9" i="34"/>
  <c r="BA9" i="34"/>
  <c r="AK9" i="34"/>
  <c r="U9" i="34"/>
  <c r="E9" i="34"/>
  <c r="E10" i="34" s="1"/>
  <c r="E3" i="34" s="1"/>
  <c r="E4" i="34" s="1"/>
  <c r="CL9" i="33"/>
  <c r="BV9" i="33"/>
  <c r="BF9" i="33"/>
  <c r="AP9" i="33"/>
  <c r="Z9" i="33"/>
  <c r="J9" i="33"/>
  <c r="CI9" i="36"/>
  <c r="AI9" i="34"/>
  <c r="CM5" i="34"/>
  <c r="CM6" i="34" s="1"/>
  <c r="BZ9" i="33"/>
  <c r="BE9" i="33"/>
  <c r="AL9" i="33"/>
  <c r="S9" i="33"/>
  <c r="CC5" i="33"/>
  <c r="CC6" i="33" s="1"/>
  <c r="CO9" i="32"/>
  <c r="BY9" i="32"/>
  <c r="BI9" i="32"/>
  <c r="AS9" i="32"/>
  <c r="AC9" i="32"/>
  <c r="M9" i="32"/>
  <c r="CN9" i="31"/>
  <c r="CN10" i="31" s="1"/>
  <c r="CN3" i="31" s="1"/>
  <c r="CN4" i="31" s="1"/>
  <c r="BX9" i="31"/>
  <c r="BX10" i="31" s="1"/>
  <c r="BX3" i="31" s="1"/>
  <c r="BX4" i="31" s="1"/>
  <c r="BH9" i="31"/>
  <c r="BH10" i="31" s="1"/>
  <c r="BH3" i="31" s="1"/>
  <c r="BH4" i="31" s="1"/>
  <c r="AR9" i="31"/>
  <c r="AR10" i="31" s="1"/>
  <c r="AR3" i="31" s="1"/>
  <c r="AR4" i="31" s="1"/>
  <c r="AB9" i="31"/>
  <c r="AB10" i="31" s="1"/>
  <c r="AB3" i="31" s="1"/>
  <c r="AB4" i="31" s="1"/>
  <c r="L9" i="31"/>
  <c r="L10" i="31" s="1"/>
  <c r="L3" i="31" s="1"/>
  <c r="L4" i="31" s="1"/>
  <c r="CG9" i="36"/>
  <c r="CJ9" i="34"/>
  <c r="AH9" i="34"/>
  <c r="CR9" i="33"/>
  <c r="BY9" i="33"/>
  <c r="BD9" i="33"/>
  <c r="AK9" i="33"/>
  <c r="R9" i="33"/>
  <c r="CN9" i="32"/>
  <c r="BX9" i="32"/>
  <c r="BH9" i="32"/>
  <c r="AR9" i="32"/>
  <c r="AB9" i="32"/>
  <c r="L9" i="32"/>
  <c r="CM9" i="31"/>
  <c r="CM10" i="31" s="1"/>
  <c r="CM3" i="31" s="1"/>
  <c r="CM4" i="31" s="1"/>
  <c r="BW9" i="31"/>
  <c r="BW10" i="31" s="1"/>
  <c r="BW3" i="31" s="1"/>
  <c r="BW4" i="31" s="1"/>
  <c r="BG9" i="31"/>
  <c r="BG10" i="31" s="1"/>
  <c r="BG3" i="31" s="1"/>
  <c r="BG4" i="31" s="1"/>
  <c r="AQ9" i="31"/>
  <c r="AQ10" i="31" s="1"/>
  <c r="AQ3" i="31" s="1"/>
  <c r="AQ4" i="31" s="1"/>
  <c r="AA9" i="31"/>
  <c r="AA10" i="31" s="1"/>
  <c r="AA3" i="31" s="1"/>
  <c r="AA4" i="31" s="1"/>
  <c r="K9" i="31"/>
  <c r="K10" i="31" s="1"/>
  <c r="K3" i="31" s="1"/>
  <c r="K4" i="31" s="1"/>
  <c r="CF9" i="36"/>
  <c r="CF9" i="34"/>
  <c r="AF9" i="34"/>
  <c r="CF5" i="34"/>
  <c r="CF6" i="34" s="1"/>
  <c r="CQ9" i="33"/>
  <c r="BW9" i="33"/>
  <c r="BC9" i="33"/>
  <c r="AJ9" i="33"/>
  <c r="P9" i="33"/>
  <c r="AE5" i="33"/>
  <c r="AE6" i="33" s="1"/>
  <c r="CM9" i="32"/>
  <c r="BW9" i="32"/>
  <c r="BG9" i="32"/>
  <c r="AQ9" i="32"/>
  <c r="AA9" i="32"/>
  <c r="K9" i="32"/>
  <c r="AV5" i="32"/>
  <c r="AV6" i="32" s="1"/>
  <c r="CL9" i="31"/>
  <c r="CL10" i="31" s="1"/>
  <c r="CL3" i="31" s="1"/>
  <c r="CL4" i="31" s="1"/>
  <c r="BV9" i="31"/>
  <c r="BV10" i="31" s="1"/>
  <c r="BV3" i="31" s="1"/>
  <c r="BV4" i="31" s="1"/>
  <c r="BF9" i="31"/>
  <c r="BF10" i="31" s="1"/>
  <c r="BF3" i="31" s="1"/>
  <c r="BF4" i="31" s="1"/>
  <c r="AP9" i="31"/>
  <c r="AP10" i="31" s="1"/>
  <c r="AP3" i="31" s="1"/>
  <c r="AP4" i="31" s="1"/>
  <c r="Z9" i="31"/>
  <c r="Z10" i="31" s="1"/>
  <c r="Z3" i="31" s="1"/>
  <c r="Z4" i="31" s="1"/>
  <c r="J9" i="31"/>
  <c r="J10" i="31" s="1"/>
  <c r="J3" i="31" s="1"/>
  <c r="J4" i="31" s="1"/>
  <c r="BO9" i="36"/>
  <c r="BQ5" i="36"/>
  <c r="BQ6" i="36" s="1"/>
  <c r="CE9" i="34"/>
  <c r="X9" i="34"/>
  <c r="BW5" i="34"/>
  <c r="BW6" i="34" s="1"/>
  <c r="CP9" i="33"/>
  <c r="BU9" i="33"/>
  <c r="BB9" i="33"/>
  <c r="AI9" i="33"/>
  <c r="O9" i="33"/>
  <c r="CL9" i="32"/>
  <c r="BV9" i="32"/>
  <c r="BF9" i="32"/>
  <c r="AP9" i="32"/>
  <c r="Z9" i="32"/>
  <c r="J9" i="32"/>
  <c r="CK9" i="31"/>
  <c r="CK10" i="31" s="1"/>
  <c r="CK3" i="31" s="1"/>
  <c r="CK4" i="31" s="1"/>
  <c r="BU9" i="31"/>
  <c r="BU10" i="31" s="1"/>
  <c r="BU3" i="31" s="1"/>
  <c r="BU4" i="31" s="1"/>
  <c r="BE9" i="31"/>
  <c r="BE10" i="31" s="1"/>
  <c r="BE3" i="31" s="1"/>
  <c r="BE4" i="31" s="1"/>
  <c r="AO9" i="31"/>
  <c r="AO10" i="31" s="1"/>
  <c r="AO3" i="31" s="1"/>
  <c r="AO4" i="31" s="1"/>
  <c r="Y9" i="31"/>
  <c r="Y10" i="31" s="1"/>
  <c r="Y3" i="31" s="1"/>
  <c r="Y4" i="31" s="1"/>
  <c r="I9" i="31"/>
  <c r="I10" i="31" s="1"/>
  <c r="I3" i="31" s="1"/>
  <c r="I4" i="31" s="1"/>
  <c r="BM9" i="36"/>
  <c r="BO5" i="36"/>
  <c r="BO6" i="36" s="1"/>
  <c r="CD9" i="34"/>
  <c r="T9" i="34"/>
  <c r="BP5" i="34"/>
  <c r="BP6" i="34" s="1"/>
  <c r="CO9" i="33"/>
  <c r="BT9" i="33"/>
  <c r="BA9" i="33"/>
  <c r="AH9" i="33"/>
  <c r="N9" i="33"/>
  <c r="AC5" i="33"/>
  <c r="AC6" i="33" s="1"/>
  <c r="CK9" i="32"/>
  <c r="BU9" i="32"/>
  <c r="BE9" i="32"/>
  <c r="AO9" i="32"/>
  <c r="Y9" i="32"/>
  <c r="I9" i="32"/>
  <c r="BL9" i="36"/>
  <c r="BT9" i="34"/>
  <c r="S9" i="34"/>
  <c r="CM9" i="33"/>
  <c r="BS9" i="33"/>
  <c r="AZ9" i="33"/>
  <c r="AF9" i="33"/>
  <c r="M9" i="33"/>
  <c r="CJ9" i="32"/>
  <c r="BT9" i="32"/>
  <c r="BD9" i="32"/>
  <c r="AN9" i="32"/>
  <c r="X9" i="32"/>
  <c r="H9" i="32"/>
  <c r="CI9" i="31"/>
  <c r="CI10" i="31" s="1"/>
  <c r="CI3" i="31" s="1"/>
  <c r="CI4" i="31" s="1"/>
  <c r="BS9" i="31"/>
  <c r="BS10" i="31" s="1"/>
  <c r="BS3" i="31" s="1"/>
  <c r="BS4" i="31" s="1"/>
  <c r="BC9" i="31"/>
  <c r="BC10" i="31" s="1"/>
  <c r="BC3" i="31" s="1"/>
  <c r="BC4" i="31" s="1"/>
  <c r="AM9" i="31"/>
  <c r="AM10" i="31" s="1"/>
  <c r="AM3" i="31" s="1"/>
  <c r="AM4" i="31" s="1"/>
  <c r="W9" i="31"/>
  <c r="W10" i="31" s="1"/>
  <c r="W3" i="31" s="1"/>
  <c r="W4" i="31" s="1"/>
  <c r="G9" i="31"/>
  <c r="G10" i="31" s="1"/>
  <c r="G3" i="31" s="1"/>
  <c r="G4" i="31" s="1"/>
  <c r="AU9" i="36"/>
  <c r="BP9" i="34"/>
  <c r="R9" i="34"/>
  <c r="BG5" i="34"/>
  <c r="BG6" i="34" s="1"/>
  <c r="CK9" i="33"/>
  <c r="BR9" i="33"/>
  <c r="AY9" i="33"/>
  <c r="AE9" i="33"/>
  <c r="K9" i="33"/>
  <c r="BK5" i="33"/>
  <c r="BK6" i="33" s="1"/>
  <c r="X5" i="33"/>
  <c r="X6" i="33" s="1"/>
  <c r="CI9" i="32"/>
  <c r="AT9" i="36"/>
  <c r="BO9" i="34"/>
  <c r="P9" i="34"/>
  <c r="CJ9" i="33"/>
  <c r="BQ9" i="33"/>
  <c r="AX9" i="33"/>
  <c r="AD9" i="33"/>
  <c r="I9" i="33"/>
  <c r="BI5" i="33"/>
  <c r="BI6" i="33" s="1"/>
  <c r="AS9" i="36"/>
  <c r="BN9" i="34"/>
  <c r="H9" i="34"/>
  <c r="AZ5" i="34"/>
  <c r="AZ6" i="34" s="1"/>
  <c r="CI9" i="33"/>
  <c r="BP9" i="33"/>
  <c r="AV9" i="33"/>
  <c r="AC9" i="33"/>
  <c r="H9" i="33"/>
  <c r="CG9" i="32"/>
  <c r="BQ9" i="32"/>
  <c r="BA9" i="32"/>
  <c r="AK9" i="32"/>
  <c r="U9" i="32"/>
  <c r="E9" i="32"/>
  <c r="E10" i="32" s="1"/>
  <c r="E3" i="32" s="1"/>
  <c r="E4" i="32" s="1"/>
  <c r="BQ5" i="32"/>
  <c r="BQ6" i="32" s="1"/>
  <c r="AB9" i="36"/>
  <c r="BD9" i="34"/>
  <c r="AA9" i="36"/>
  <c r="AZ9" i="34"/>
  <c r="CG9" i="33"/>
  <c r="BN9" i="33"/>
  <c r="AT9" i="33"/>
  <c r="Y9" i="33"/>
  <c r="F9" i="33"/>
  <c r="M5" i="33"/>
  <c r="M6" i="33" s="1"/>
  <c r="CE9" i="32"/>
  <c r="BO9" i="32"/>
  <c r="AY9" i="32"/>
  <c r="AI9" i="32"/>
  <c r="S9" i="32"/>
  <c r="AC5" i="32"/>
  <c r="AC6" i="32" s="1"/>
  <c r="CD9" i="31"/>
  <c r="CD10" i="31" s="1"/>
  <c r="CD3" i="31" s="1"/>
  <c r="CD4" i="31" s="1"/>
  <c r="BN9" i="31"/>
  <c r="BN10" i="31" s="1"/>
  <c r="BN3" i="31" s="1"/>
  <c r="BN4" i="31" s="1"/>
  <c r="AX9" i="31"/>
  <c r="AX10" i="31" s="1"/>
  <c r="AX3" i="31" s="1"/>
  <c r="AX4" i="31" s="1"/>
  <c r="AH9" i="31"/>
  <c r="AH10" i="31" s="1"/>
  <c r="AH3" i="31" s="1"/>
  <c r="AH4" i="31" s="1"/>
  <c r="R9" i="31"/>
  <c r="R10" i="31" s="1"/>
  <c r="R3" i="31" s="1"/>
  <c r="R4" i="31" s="1"/>
  <c r="Y9" i="36"/>
  <c r="AY9" i="34"/>
  <c r="CF9" i="33"/>
  <c r="BL9" i="33"/>
  <c r="AS9" i="33"/>
  <c r="X9" i="33"/>
  <c r="E9" i="33"/>
  <c r="E10" i="33" s="1"/>
  <c r="E3" i="33" s="1"/>
  <c r="E4" i="33" s="1"/>
  <c r="AW5" i="33"/>
  <c r="AW6" i="33" s="1"/>
  <c r="CD9" i="32"/>
  <c r="BN9" i="32"/>
  <c r="AX9" i="32"/>
  <c r="AH9" i="32"/>
  <c r="R9" i="32"/>
  <c r="BL5" i="32"/>
  <c r="BL6" i="32" s="1"/>
  <c r="CC9" i="31"/>
  <c r="CC10" i="31" s="1"/>
  <c r="CC3" i="31" s="1"/>
  <c r="CC4" i="31" s="1"/>
  <c r="BM9" i="31"/>
  <c r="BM10" i="31" s="1"/>
  <c r="BM3" i="31" s="1"/>
  <c r="BM4" i="31" s="1"/>
  <c r="AW9" i="31"/>
  <c r="AW10" i="31" s="1"/>
  <c r="AW3" i="31" s="1"/>
  <c r="AW4" i="31" s="1"/>
  <c r="AG9" i="31"/>
  <c r="AG10" i="31" s="1"/>
  <c r="AG3" i="31" s="1"/>
  <c r="AG4" i="31" s="1"/>
  <c r="Q9" i="31"/>
  <c r="Q10" i="31" s="1"/>
  <c r="Q3" i="31" s="1"/>
  <c r="Q4" i="31" s="1"/>
  <c r="AV9" i="34"/>
  <c r="AM9" i="33"/>
  <c r="CR9" i="32"/>
  <c r="BC9" i="32"/>
  <c r="T9" i="32"/>
  <c r="AF5" i="32"/>
  <c r="AF6" i="32" s="1"/>
  <c r="CE9" i="31"/>
  <c r="CE10" i="31" s="1"/>
  <c r="CE3" i="31" s="1"/>
  <c r="CE4" i="31" s="1"/>
  <c r="BA9" i="31"/>
  <c r="BA10" i="31" s="1"/>
  <c r="BA3" i="31" s="1"/>
  <c r="BA4" i="31" s="1"/>
  <c r="X9" i="31"/>
  <c r="X10" i="31" s="1"/>
  <c r="X3" i="31" s="1"/>
  <c r="X4" i="31" s="1"/>
  <c r="AQ9" i="15"/>
  <c r="BG9" i="15"/>
  <c r="BW9" i="15"/>
  <c r="CM9" i="15"/>
  <c r="BH9" i="15"/>
  <c r="CN9" i="15"/>
  <c r="CR5" i="31"/>
  <c r="CR6" i="31" s="1"/>
  <c r="H9" i="36"/>
  <c r="AN9" i="34"/>
  <c r="AA9" i="33"/>
  <c r="AV5" i="33"/>
  <c r="AV6" i="33" s="1"/>
  <c r="CQ9" i="32"/>
  <c r="BB9" i="32"/>
  <c r="Q9" i="32"/>
  <c r="CB9" i="31"/>
  <c r="CB10" i="31" s="1"/>
  <c r="CB3" i="31" s="1"/>
  <c r="CB4" i="31" s="1"/>
  <c r="AZ9" i="31"/>
  <c r="AZ10" i="31" s="1"/>
  <c r="AZ3" i="31" s="1"/>
  <c r="AZ4" i="31" s="1"/>
  <c r="V9" i="31"/>
  <c r="V10" i="31" s="1"/>
  <c r="V3" i="31" s="1"/>
  <c r="V4" i="31" s="1"/>
  <c r="AO5" i="31"/>
  <c r="AO6" i="31" s="1"/>
  <c r="AR9" i="15"/>
  <c r="BX9" i="15"/>
  <c r="G9" i="36"/>
  <c r="AJ9" i="34"/>
  <c r="CH9" i="33"/>
  <c r="W9" i="33"/>
  <c r="AR5" i="33"/>
  <c r="AR6" i="33" s="1"/>
  <c r="CP9" i="32"/>
  <c r="AZ9" i="32"/>
  <c r="P9" i="32"/>
  <c r="CR5" i="32"/>
  <c r="CR6" i="32" s="1"/>
  <c r="U5" i="32"/>
  <c r="U6" i="32" s="1"/>
  <c r="CA9" i="31"/>
  <c r="CA10" i="31" s="1"/>
  <c r="CA3" i="31" s="1"/>
  <c r="CA4" i="31" s="1"/>
  <c r="AY9" i="31"/>
  <c r="AY10" i="31" s="1"/>
  <c r="AY3" i="31" s="1"/>
  <c r="AY4" i="31" s="1"/>
  <c r="U9" i="31"/>
  <c r="U10" i="31" s="1"/>
  <c r="U3" i="31" s="1"/>
  <c r="U4" i="31" s="1"/>
  <c r="E9" i="36"/>
  <c r="E10" i="36" s="1"/>
  <c r="E3" i="36" s="1"/>
  <c r="E4" i="36" s="1"/>
  <c r="CE9" i="33"/>
  <c r="V9" i="33"/>
  <c r="AN5" i="33"/>
  <c r="AN6" i="33" s="1"/>
  <c r="CH9" i="32"/>
  <c r="AW9" i="32"/>
  <c r="O9" i="32"/>
  <c r="CO5" i="32"/>
  <c r="CO6" i="32" s="1"/>
  <c r="T5" i="32"/>
  <c r="T6" i="32" s="1"/>
  <c r="BZ9" i="31"/>
  <c r="BZ10" i="31" s="1"/>
  <c r="BZ3" i="31" s="1"/>
  <c r="BZ4" i="31" s="1"/>
  <c r="AV9" i="31"/>
  <c r="AV10" i="31" s="1"/>
  <c r="AV3" i="31" s="1"/>
  <c r="AV4" i="31" s="1"/>
  <c r="T9" i="31"/>
  <c r="T10" i="31" s="1"/>
  <c r="T3" i="31" s="1"/>
  <c r="T4" i="31" s="1"/>
  <c r="AI5" i="31"/>
  <c r="AI6" i="31" s="1"/>
  <c r="CD9" i="33"/>
  <c r="U9" i="33"/>
  <c r="AM5" i="33"/>
  <c r="AM6" i="33" s="1"/>
  <c r="CF9" i="32"/>
  <c r="AV9" i="32"/>
  <c r="N9" i="32"/>
  <c r="Q5" i="32"/>
  <c r="Q6" i="32" s="1"/>
  <c r="BY9" i="31"/>
  <c r="BY10" i="31" s="1"/>
  <c r="BY3" i="31" s="1"/>
  <c r="BY4" i="31" s="1"/>
  <c r="AU9" i="31"/>
  <c r="AU10" i="31" s="1"/>
  <c r="AU3" i="31" s="1"/>
  <c r="AU4" i="31" s="1"/>
  <c r="S9" i="31"/>
  <c r="S10" i="31" s="1"/>
  <c r="S3" i="31" s="1"/>
  <c r="S4" i="31" s="1"/>
  <c r="AU9" i="15"/>
  <c r="BK9" i="15"/>
  <c r="CA9" i="15"/>
  <c r="CQ9" i="15"/>
  <c r="O9" i="31"/>
  <c r="O10" i="31" s="1"/>
  <c r="O3" i="31" s="1"/>
  <c r="O4" i="31" s="1"/>
  <c r="CB9" i="33"/>
  <c r="T9" i="33"/>
  <c r="P5" i="33"/>
  <c r="P6" i="33" s="1"/>
  <c r="CC9" i="32"/>
  <c r="AU9" i="32"/>
  <c r="G9" i="32"/>
  <c r="CB5" i="32"/>
  <c r="CB6" i="32" s="1"/>
  <c r="E5" i="32"/>
  <c r="E6" i="32" s="1"/>
  <c r="BT9" i="31"/>
  <c r="BT10" i="31" s="1"/>
  <c r="BT3" i="31" s="1"/>
  <c r="BT4" i="31" s="1"/>
  <c r="AT9" i="31"/>
  <c r="AT10" i="31" s="1"/>
  <c r="AT3" i="31" s="1"/>
  <c r="AT4" i="31" s="1"/>
  <c r="P9" i="31"/>
  <c r="P10" i="31" s="1"/>
  <c r="P3" i="31" s="1"/>
  <c r="P4" i="31" s="1"/>
  <c r="AV9" i="15"/>
  <c r="BL9" i="15"/>
  <c r="CB9" i="15"/>
  <c r="CR9" i="15"/>
  <c r="BR9" i="31"/>
  <c r="BR10" i="31" s="1"/>
  <c r="BR3" i="31" s="1"/>
  <c r="BR4" i="31" s="1"/>
  <c r="AY5" i="34"/>
  <c r="AY6" i="34" s="1"/>
  <c r="CA9" i="33"/>
  <c r="G9" i="33"/>
  <c r="G5" i="33"/>
  <c r="G6" i="33" s="1"/>
  <c r="CB9" i="32"/>
  <c r="AT9" i="32"/>
  <c r="F9" i="32"/>
  <c r="BX5" i="32"/>
  <c r="BX6" i="32" s="1"/>
  <c r="AS9" i="31"/>
  <c r="AS10" i="31" s="1"/>
  <c r="AS3" i="31" s="1"/>
  <c r="AS4" i="31" s="1"/>
  <c r="AA5" i="34"/>
  <c r="AA6" i="34" s="1"/>
  <c r="BO9" i="33"/>
  <c r="CA9" i="32"/>
  <c r="AM9" i="32"/>
  <c r="BQ9" i="31"/>
  <c r="BQ10" i="31" s="1"/>
  <c r="BQ3" i="31" s="1"/>
  <c r="BQ4" i="31" s="1"/>
  <c r="AN9" i="31"/>
  <c r="AN10" i="31" s="1"/>
  <c r="AN3" i="31" s="1"/>
  <c r="AN4" i="31" s="1"/>
  <c r="N9" i="31"/>
  <c r="N10" i="31" s="1"/>
  <c r="N3" i="31" s="1"/>
  <c r="N4" i="31" s="1"/>
  <c r="Y5" i="31"/>
  <c r="Y6" i="31" s="1"/>
  <c r="AX9" i="15"/>
  <c r="BN9" i="15"/>
  <c r="CD9" i="15"/>
  <c r="W5" i="34"/>
  <c r="W6" i="34" s="1"/>
  <c r="BK9" i="33"/>
  <c r="E5" i="33"/>
  <c r="E6" i="33" s="1"/>
  <c r="BZ9" i="32"/>
  <c r="AL9" i="32"/>
  <c r="BP5" i="32"/>
  <c r="BP6" i="32" s="1"/>
  <c r="CR9" i="31"/>
  <c r="CR10" i="31" s="1"/>
  <c r="CR3" i="31" s="1"/>
  <c r="CR4" i="31" s="1"/>
  <c r="BP9" i="31"/>
  <c r="BP10" i="31" s="1"/>
  <c r="BP3" i="31" s="1"/>
  <c r="BP4" i="31" s="1"/>
  <c r="AL9" i="31"/>
  <c r="AL10" i="31" s="1"/>
  <c r="AL3" i="31" s="1"/>
  <c r="AL4" i="31" s="1"/>
  <c r="M9" i="31"/>
  <c r="M10" i="31" s="1"/>
  <c r="M3" i="31" s="1"/>
  <c r="M4" i="31" s="1"/>
  <c r="BU5" i="31"/>
  <c r="BU6" i="31" s="1"/>
  <c r="T5" i="34"/>
  <c r="T6" i="34" s="1"/>
  <c r="BJ9" i="33"/>
  <c r="BS9" i="32"/>
  <c r="AJ9" i="32"/>
  <c r="BI5" i="32"/>
  <c r="BI6" i="32" s="1"/>
  <c r="CQ9" i="31"/>
  <c r="CQ10" i="31" s="1"/>
  <c r="CQ3" i="31" s="1"/>
  <c r="CQ4" i="31" s="1"/>
  <c r="BO9" i="31"/>
  <c r="BO10" i="31" s="1"/>
  <c r="BO3" i="31" s="1"/>
  <c r="BO4" i="31" s="1"/>
  <c r="AK9" i="31"/>
  <c r="AK10" i="31" s="1"/>
  <c r="AK3" i="31" s="1"/>
  <c r="AK4" i="31" s="1"/>
  <c r="H9" i="31"/>
  <c r="H10" i="31" s="1"/>
  <c r="H3" i="31" s="1"/>
  <c r="H4" i="31" s="1"/>
  <c r="Q5" i="31"/>
  <c r="Q6" i="31" s="1"/>
  <c r="K5" i="34"/>
  <c r="K6" i="34" s="1"/>
  <c r="BI9" i="33"/>
  <c r="BR9" i="32"/>
  <c r="AG9" i="32"/>
  <c r="BH5" i="32"/>
  <c r="BH6" i="32" s="1"/>
  <c r="CP9" i="31"/>
  <c r="CP10" i="31" s="1"/>
  <c r="CP3" i="31" s="1"/>
  <c r="CP4" i="31" s="1"/>
  <c r="BL9" i="31"/>
  <c r="BL10" i="31" s="1"/>
  <c r="BL3" i="31" s="1"/>
  <c r="BL4" i="31" s="1"/>
  <c r="AJ9" i="31"/>
  <c r="AJ10" i="31" s="1"/>
  <c r="AJ3" i="31" s="1"/>
  <c r="AJ4" i="31" s="1"/>
  <c r="F9" i="31"/>
  <c r="F10" i="31" s="1"/>
  <c r="F3" i="31" s="1"/>
  <c r="F4" i="31" s="1"/>
  <c r="BM5" i="31"/>
  <c r="BM6" i="31" s="1"/>
  <c r="BG9" i="33"/>
  <c r="BP9" i="32"/>
  <c r="AF9" i="32"/>
  <c r="CO9" i="31"/>
  <c r="CO10" i="31" s="1"/>
  <c r="CO3" i="31" s="1"/>
  <c r="CO4" i="31" s="1"/>
  <c r="BK9" i="31"/>
  <c r="BK10" i="31" s="1"/>
  <c r="BK3" i="31" s="1"/>
  <c r="BK4" i="31" s="1"/>
  <c r="AI9" i="31"/>
  <c r="AI10" i="31" s="1"/>
  <c r="AI3" i="31" s="1"/>
  <c r="AI4" i="31" s="1"/>
  <c r="E9" i="31"/>
  <c r="E3" i="31" s="1"/>
  <c r="E4" i="31" s="1"/>
  <c r="I5" i="31"/>
  <c r="I6" i="31" s="1"/>
  <c r="AL9" i="15"/>
  <c r="BB9" i="15"/>
  <c r="BR9" i="15"/>
  <c r="CH9" i="15"/>
  <c r="AU9" i="33"/>
  <c r="CQ5" i="33"/>
  <c r="CQ6" i="33" s="1"/>
  <c r="BM9" i="32"/>
  <c r="AE9" i="32"/>
  <c r="BA5" i="32"/>
  <c r="BA6" i="32" s="1"/>
  <c r="CJ9" i="31"/>
  <c r="CJ10" i="31" s="1"/>
  <c r="CJ3" i="31" s="1"/>
  <c r="CJ4" i="31" s="1"/>
  <c r="BJ9" i="31"/>
  <c r="BJ10" i="31" s="1"/>
  <c r="BJ3" i="31" s="1"/>
  <c r="BJ4" i="31" s="1"/>
  <c r="AF9" i="31"/>
  <c r="AF10" i="31" s="1"/>
  <c r="AF3" i="31" s="1"/>
  <c r="AF4" i="31" s="1"/>
  <c r="AQ9" i="33"/>
  <c r="CO5" i="33"/>
  <c r="CO6" i="33" s="1"/>
  <c r="BL9" i="32"/>
  <c r="AD9" i="32"/>
  <c r="CH9" i="31"/>
  <c r="CH10" i="31" s="1"/>
  <c r="CH3" i="31" s="1"/>
  <c r="CH4" i="31" s="1"/>
  <c r="BI9" i="31"/>
  <c r="BI10" i="31" s="1"/>
  <c r="BI3" i="31" s="1"/>
  <c r="BI4" i="31" s="1"/>
  <c r="AE9" i="31"/>
  <c r="AE10" i="31" s="1"/>
  <c r="AE3" i="31" s="1"/>
  <c r="AE4" i="31" s="1"/>
  <c r="AX9" i="34"/>
  <c r="AO9" i="33"/>
  <c r="AS9" i="15"/>
  <c r="BS9" i="15"/>
  <c r="AN9" i="33"/>
  <c r="CG9" i="31"/>
  <c r="CG10" i="31" s="1"/>
  <c r="CG3" i="31" s="1"/>
  <c r="CG4" i="31" s="1"/>
  <c r="AT9" i="15"/>
  <c r="BT9" i="15"/>
  <c r="AW9" i="15"/>
  <c r="BU9" i="15"/>
  <c r="CF9" i="31"/>
  <c r="CF10" i="31" s="1"/>
  <c r="CF3" i="31" s="1"/>
  <c r="CF4" i="31" s="1"/>
  <c r="BD9" i="31"/>
  <c r="BD10" i="31" s="1"/>
  <c r="BD3" i="31" s="1"/>
  <c r="BD4" i="31" s="1"/>
  <c r="AY9" i="15"/>
  <c r="BV9" i="15"/>
  <c r="BY9" i="15"/>
  <c r="BZ9" i="15"/>
  <c r="CC9" i="15"/>
  <c r="W9" i="32"/>
  <c r="CO9" i="15"/>
  <c r="BB9" i="31"/>
  <c r="BB10" i="31" s="1"/>
  <c r="BB3" i="31" s="1"/>
  <c r="BB4" i="31" s="1"/>
  <c r="AZ9" i="15"/>
  <c r="BA9" i="15"/>
  <c r="AN9" i="15"/>
  <c r="BQ9" i="15"/>
  <c r="CK5" i="33"/>
  <c r="CK6" i="33" s="1"/>
  <c r="AK5" i="32"/>
  <c r="AK6" i="32" s="1"/>
  <c r="AD9" i="31"/>
  <c r="AD10" i="31" s="1"/>
  <c r="AD3" i="31" s="1"/>
  <c r="AD4" i="31" s="1"/>
  <c r="BC9" i="15"/>
  <c r="CJ5" i="33"/>
  <c r="CJ6" i="33" s="1"/>
  <c r="AJ5" i="32"/>
  <c r="AJ6" i="32" s="1"/>
  <c r="AC9" i="31"/>
  <c r="AC10" i="31" s="1"/>
  <c r="AC3" i="31" s="1"/>
  <c r="AC4" i="31" s="1"/>
  <c r="BD9" i="15"/>
  <c r="CE9" i="15"/>
  <c r="AY5" i="31"/>
  <c r="AY6" i="31" s="1"/>
  <c r="BE9" i="15"/>
  <c r="CF9" i="15"/>
  <c r="CL9" i="15"/>
  <c r="AW5" i="31"/>
  <c r="AW6" i="31" s="1"/>
  <c r="AI9" i="15"/>
  <c r="BF9" i="15"/>
  <c r="CG9" i="15"/>
  <c r="BO9" i="15"/>
  <c r="K5" i="31"/>
  <c r="K6" i="31" s="1"/>
  <c r="AJ9" i="15"/>
  <c r="BI9" i="15"/>
  <c r="CI9" i="15"/>
  <c r="CP9" i="15"/>
  <c r="AK9" i="15"/>
  <c r="BJ9" i="15"/>
  <c r="CJ9" i="15"/>
  <c r="BJ9" i="32"/>
  <c r="BP9" i="15"/>
  <c r="AP9" i="15"/>
  <c r="BK9" i="32"/>
  <c r="AM9" i="15"/>
  <c r="BM9" i="15"/>
  <c r="CK9" i="15"/>
  <c r="AO9" i="15"/>
  <c r="V9" i="32"/>
  <c r="BA5" i="33"/>
  <c r="BA6" i="33" s="1"/>
  <c r="CG5" i="32"/>
  <c r="CG6" i="32" s="1"/>
  <c r="S5" i="33"/>
  <c r="S6" i="33" s="1"/>
  <c r="L5" i="32"/>
  <c r="L6" i="32" s="1"/>
  <c r="AG5" i="31"/>
  <c r="AG6" i="31" s="1"/>
  <c r="AQ5" i="36"/>
  <c r="AQ6" i="36" s="1"/>
  <c r="CN5" i="36"/>
  <c r="CN6" i="36" s="1"/>
  <c r="BC5" i="34"/>
  <c r="BC6" i="34" s="1"/>
  <c r="CH5" i="32"/>
  <c r="CH6" i="32" s="1"/>
  <c r="BZ5" i="34"/>
  <c r="BZ6" i="34" s="1"/>
  <c r="CE5" i="32"/>
  <c r="CE6" i="32" s="1"/>
  <c r="BT5" i="31"/>
  <c r="BT6" i="31" s="1"/>
  <c r="BY5" i="33"/>
  <c r="BY6" i="33" s="1"/>
  <c r="N5" i="31"/>
  <c r="N6" i="31" s="1"/>
  <c r="P5" i="31"/>
  <c r="P6" i="31" s="1"/>
  <c r="AI5" i="33"/>
  <c r="AI6" i="33" s="1"/>
  <c r="BO5" i="33"/>
  <c r="BO6" i="33" s="1"/>
  <c r="AI5" i="34"/>
  <c r="AI6" i="34" s="1"/>
  <c r="BA5" i="31"/>
  <c r="BA6" i="31" s="1"/>
  <c r="CC5" i="32"/>
  <c r="CC6" i="32" s="1"/>
  <c r="BT5" i="33"/>
  <c r="BT6" i="33" s="1"/>
  <c r="K5" i="32"/>
  <c r="K6" i="32" s="1"/>
  <c r="AT5" i="33"/>
  <c r="AT6" i="33" s="1"/>
  <c r="BJ5" i="32"/>
  <c r="BJ6" i="32" s="1"/>
  <c r="O5" i="32"/>
  <c r="O6" i="32" s="1"/>
  <c r="BP5" i="31"/>
  <c r="BP6" i="31" s="1"/>
  <c r="AU5" i="36"/>
  <c r="AU6" i="36" s="1"/>
  <c r="AY5" i="36"/>
  <c r="AY6" i="36" s="1"/>
  <c r="BD5" i="36"/>
  <c r="BD6" i="36" s="1"/>
  <c r="AP5" i="36"/>
  <c r="AP6" i="36" s="1"/>
  <c r="AF5" i="36"/>
  <c r="AF6" i="36" s="1"/>
  <c r="CK5" i="36"/>
  <c r="CK6" i="36" s="1"/>
  <c r="BQ5" i="34"/>
  <c r="BQ6" i="34" s="1"/>
  <c r="BD5" i="34"/>
  <c r="BD6" i="34" s="1"/>
  <c r="BF5" i="31"/>
  <c r="BF6" i="31" s="1"/>
  <c r="CJ5" i="31"/>
  <c r="CJ6" i="31" s="1"/>
  <c r="AD5" i="31"/>
  <c r="AD6" i="31" s="1"/>
  <c r="I5" i="32"/>
  <c r="I6" i="32" s="1"/>
  <c r="CE5" i="33"/>
  <c r="CE6" i="33" s="1"/>
  <c r="AB5" i="32"/>
  <c r="AB6" i="32" s="1"/>
  <c r="BO5" i="34"/>
  <c r="BO6" i="34" s="1"/>
  <c r="BG5" i="36"/>
  <c r="BG6" i="36" s="1"/>
  <c r="F5" i="31"/>
  <c r="F6" i="31" s="1"/>
  <c r="I5" i="33"/>
  <c r="I6" i="33" s="1"/>
  <c r="BS5" i="34"/>
  <c r="BS6" i="34" s="1"/>
  <c r="CP5" i="34"/>
  <c r="CP6" i="34" s="1"/>
  <c r="AA5" i="32"/>
  <c r="AA6" i="32" s="1"/>
  <c r="BJ5" i="33"/>
  <c r="BJ6" i="33" s="1"/>
  <c r="BZ5" i="32"/>
  <c r="BZ6" i="32" s="1"/>
  <c r="AE5" i="32"/>
  <c r="AE6" i="32" s="1"/>
  <c r="X5" i="36"/>
  <c r="X6" i="36" s="1"/>
  <c r="AJ5" i="36"/>
  <c r="AJ6" i="36" s="1"/>
  <c r="BY5" i="34"/>
  <c r="BY6" i="34" s="1"/>
  <c r="BL5" i="34"/>
  <c r="BL6" i="34" s="1"/>
  <c r="AW5" i="34"/>
  <c r="AW6" i="34" s="1"/>
  <c r="BV5" i="33"/>
  <c r="BV6" i="33" s="1"/>
  <c r="CL5" i="33"/>
  <c r="CL6" i="33" s="1"/>
  <c r="CF5" i="33"/>
  <c r="CF6" i="33" s="1"/>
  <c r="BS5" i="31"/>
  <c r="BS6" i="31" s="1"/>
  <c r="F5" i="33"/>
  <c r="F6" i="33" s="1"/>
  <c r="AT5" i="31"/>
  <c r="AT6" i="31" s="1"/>
  <c r="AV5" i="31"/>
  <c r="AV6" i="31" s="1"/>
  <c r="AY5" i="33"/>
  <c r="AY6" i="33" s="1"/>
  <c r="V5" i="31"/>
  <c r="V6" i="31" s="1"/>
  <c r="M5" i="36"/>
  <c r="M6" i="36" s="1"/>
  <c r="AQ5" i="32"/>
  <c r="AQ6" i="32" s="1"/>
  <c r="BZ5" i="33"/>
  <c r="BZ6" i="33" s="1"/>
  <c r="CP5" i="32"/>
  <c r="CP6" i="32" s="1"/>
  <c r="AU5" i="32"/>
  <c r="AU6" i="32" s="1"/>
  <c r="BE5" i="31"/>
  <c r="BE6" i="31" s="1"/>
  <c r="CE5" i="36"/>
  <c r="CE6" i="36" s="1"/>
  <c r="AX5" i="36"/>
  <c r="AX6" i="36" s="1"/>
  <c r="BP5" i="36"/>
  <c r="BP6" i="36" s="1"/>
  <c r="CG5" i="34"/>
  <c r="CG6" i="34" s="1"/>
  <c r="BT5" i="34"/>
  <c r="BT6" i="34" s="1"/>
  <c r="BE5" i="34"/>
  <c r="BE6" i="34" s="1"/>
  <c r="Z5" i="34"/>
  <c r="Z6" i="34" s="1"/>
  <c r="CL5" i="34"/>
  <c r="CL6" i="34" s="1"/>
  <c r="CK5" i="31"/>
  <c r="CK6" i="31" s="1"/>
  <c r="AY5" i="32"/>
  <c r="AY6" i="32" s="1"/>
  <c r="BJ5" i="31"/>
  <c r="BJ6" i="31" s="1"/>
  <c r="S5" i="31"/>
  <c r="S6" i="31" s="1"/>
  <c r="BW5" i="36"/>
  <c r="BW6" i="36" s="1"/>
  <c r="AL5" i="31"/>
  <c r="AL6" i="31" s="1"/>
  <c r="AC5" i="36"/>
  <c r="AC6" i="36" s="1"/>
  <c r="Y5" i="33"/>
  <c r="Y6" i="33" s="1"/>
  <c r="CI5" i="34"/>
  <c r="CI6" i="34" s="1"/>
  <c r="BG5" i="32"/>
  <c r="BG6" i="32" s="1"/>
  <c r="CP5" i="33"/>
  <c r="CP6" i="33" s="1"/>
  <c r="BK5" i="32"/>
  <c r="BK6" i="32" s="1"/>
  <c r="CQ5" i="36"/>
  <c r="CQ6" i="36" s="1"/>
  <c r="T5" i="36"/>
  <c r="T6" i="36" s="1"/>
  <c r="G5" i="36"/>
  <c r="G6" i="36" s="1"/>
  <c r="AV5" i="36"/>
  <c r="AV6" i="36" s="1"/>
  <c r="CO5" i="34"/>
  <c r="CO6" i="34" s="1"/>
  <c r="CB5" i="34"/>
  <c r="CB6" i="34" s="1"/>
  <c r="BM5" i="34"/>
  <c r="BM6" i="34" s="1"/>
  <c r="U5" i="31"/>
  <c r="U6" i="31" s="1"/>
  <c r="CQ5" i="31"/>
  <c r="CQ6" i="31" s="1"/>
  <c r="R5" i="32"/>
  <c r="R6" i="32" s="1"/>
  <c r="BG5" i="31"/>
  <c r="BG6" i="31" s="1"/>
  <c r="BZ5" i="31"/>
  <c r="BZ6" i="31" s="1"/>
  <c r="AO5" i="32"/>
  <c r="AO6" i="32" s="1"/>
  <c r="V5" i="33"/>
  <c r="V6" i="33" s="1"/>
  <c r="CM5" i="36"/>
  <c r="CM6" i="36" s="1"/>
  <c r="BB5" i="31"/>
  <c r="BB6" i="31" s="1"/>
  <c r="AS5" i="36"/>
  <c r="AS6" i="36" s="1"/>
  <c r="AO5" i="33"/>
  <c r="AO6" i="33" s="1"/>
  <c r="AQ5" i="34"/>
  <c r="AQ6" i="34" s="1"/>
  <c r="BW5" i="32"/>
  <c r="BW6" i="32" s="1"/>
  <c r="CB5" i="33"/>
  <c r="CB6" i="33" s="1"/>
  <c r="CA5" i="32"/>
  <c r="CA6" i="32" s="1"/>
  <c r="R5" i="33"/>
  <c r="R6" i="33" s="1"/>
  <c r="BF5" i="36"/>
  <c r="BF6" i="36" s="1"/>
  <c r="H5" i="36"/>
  <c r="H6" i="36" s="1"/>
  <c r="F5" i="34"/>
  <c r="F6" i="34" s="1"/>
  <c r="CJ5" i="34"/>
  <c r="CJ6" i="34" s="1"/>
  <c r="BU5" i="34"/>
  <c r="BU6" i="34" s="1"/>
  <c r="AH5" i="34"/>
  <c r="AH6" i="34" s="1"/>
  <c r="O5" i="34"/>
  <c r="O6" i="34" s="1"/>
  <c r="BH5" i="33"/>
  <c r="BH6" i="33" s="1"/>
  <c r="AB5" i="31"/>
  <c r="AB6" i="31" s="1"/>
  <c r="J5" i="32"/>
  <c r="J6" i="32" s="1"/>
  <c r="CE5" i="31"/>
  <c r="CE6" i="31" s="1"/>
  <c r="AL5" i="33"/>
  <c r="AL6" i="33" s="1"/>
  <c r="BI5" i="36"/>
  <c r="BI6" i="36" s="1"/>
  <c r="BE5" i="33"/>
  <c r="BE6" i="33" s="1"/>
  <c r="AA5" i="33"/>
  <c r="AA6" i="33" s="1"/>
  <c r="CM5" i="32"/>
  <c r="CM6" i="32" s="1"/>
  <c r="CR5" i="33"/>
  <c r="CR6" i="33" s="1"/>
  <c r="CQ5" i="32"/>
  <c r="CQ6" i="32" s="1"/>
  <c r="CD5" i="33"/>
  <c r="CD6" i="33" s="1"/>
  <c r="AZ5" i="36"/>
  <c r="AZ6" i="36" s="1"/>
  <c r="AM5" i="36"/>
  <c r="AM6" i="36" s="1"/>
  <c r="CA5" i="36"/>
  <c r="CA6" i="36" s="1"/>
  <c r="CB5" i="36"/>
  <c r="CB6" i="36" s="1"/>
  <c r="V5" i="34"/>
  <c r="V6" i="34" s="1"/>
  <c r="CR5" i="34"/>
  <c r="CR6" i="34" s="1"/>
  <c r="CC5" i="34"/>
  <c r="CC6" i="34" s="1"/>
  <c r="AE5" i="34"/>
  <c r="AE6" i="34" s="1"/>
  <c r="BI5" i="31"/>
  <c r="BI6" i="31" s="1"/>
  <c r="CF5" i="31"/>
  <c r="CF6" i="31" s="1"/>
  <c r="T5" i="31"/>
  <c r="T6" i="31" s="1"/>
  <c r="BN5" i="32"/>
  <c r="BN6" i="32" s="1"/>
  <c r="J5" i="31"/>
  <c r="J6" i="31" s="1"/>
  <c r="AX5" i="32"/>
  <c r="AX6" i="32" s="1"/>
  <c r="CP5" i="31"/>
  <c r="CP6" i="31" s="1"/>
  <c r="Z5" i="32"/>
  <c r="Z6" i="32" s="1"/>
  <c r="M5" i="32"/>
  <c r="M6" i="32" s="1"/>
  <c r="L5" i="36"/>
  <c r="L6" i="36" s="1"/>
  <c r="BR5" i="31"/>
  <c r="BR6" i="31" s="1"/>
  <c r="BY5" i="36"/>
  <c r="BY6" i="36" s="1"/>
  <c r="BU5" i="33"/>
  <c r="BU6" i="33" s="1"/>
  <c r="W5" i="33"/>
  <c r="W6" i="33" s="1"/>
  <c r="AQ5" i="33"/>
  <c r="AQ6" i="33" s="1"/>
  <c r="AS5" i="33"/>
  <c r="AS6" i="33" s="1"/>
  <c r="BX5" i="33"/>
  <c r="BX6" i="33" s="1"/>
  <c r="N5" i="36"/>
  <c r="N6" i="36" s="1"/>
  <c r="BC5" i="36"/>
  <c r="BC6" i="36" s="1"/>
  <c r="W5" i="36"/>
  <c r="W6" i="36" s="1"/>
  <c r="BN5" i="36"/>
  <c r="BN6" i="36" s="1"/>
  <c r="P5" i="36"/>
  <c r="P6" i="36" s="1"/>
  <c r="AL5" i="34"/>
  <c r="AL6" i="34" s="1"/>
  <c r="L5" i="34"/>
  <c r="L6" i="34" s="1"/>
  <c r="CK5" i="34"/>
  <c r="CK6" i="34" s="1"/>
  <c r="AP5" i="34"/>
  <c r="AP6" i="34" s="1"/>
  <c r="AU5" i="34"/>
  <c r="AU6" i="34" s="1"/>
  <c r="W5" i="31"/>
  <c r="W6" i="31" s="1"/>
  <c r="Z5" i="31"/>
  <c r="Z6" i="31" s="1"/>
  <c r="CN5" i="31"/>
  <c r="CN6" i="31" s="1"/>
  <c r="H5" i="32"/>
  <c r="H6" i="32" s="1"/>
  <c r="AP5" i="32"/>
  <c r="AP6" i="32" s="1"/>
  <c r="T5" i="33"/>
  <c r="T6" i="33" s="1"/>
  <c r="AS5" i="32"/>
  <c r="AS6" i="32" s="1"/>
  <c r="BB5" i="33"/>
  <c r="BB6" i="33" s="1"/>
  <c r="CH5" i="31"/>
  <c r="CH6" i="31" s="1"/>
  <c r="CO5" i="36"/>
  <c r="CO6" i="36" s="1"/>
  <c r="BC5" i="33"/>
  <c r="BC6" i="33" s="1"/>
  <c r="BG5" i="33"/>
  <c r="BG6" i="33" s="1"/>
  <c r="O5" i="33"/>
  <c r="O6" i="33" s="1"/>
  <c r="AD5" i="36"/>
  <c r="AD6" i="36" s="1"/>
  <c r="CF5" i="36"/>
  <c r="CF6" i="36" s="1"/>
  <c r="BS5" i="36"/>
  <c r="BS6" i="36" s="1"/>
  <c r="BK5" i="36"/>
  <c r="BK6" i="36" s="1"/>
  <c r="BB5" i="34"/>
  <c r="BB6" i="34" s="1"/>
  <c r="AB5" i="34"/>
  <c r="AB6" i="34" s="1"/>
  <c r="S5" i="32"/>
  <c r="S6" i="32" s="1"/>
  <c r="AP5" i="31"/>
  <c r="AP6" i="31" s="1"/>
  <c r="AC5" i="31"/>
  <c r="AC6" i="31" s="1"/>
  <c r="AZ5" i="32"/>
  <c r="AZ6" i="32" s="1"/>
  <c r="X5" i="32"/>
  <c r="X6" i="32" s="1"/>
  <c r="CK5" i="32"/>
  <c r="CK6" i="32" s="1"/>
  <c r="BF5" i="32"/>
  <c r="BF6" i="32" s="1"/>
  <c r="BY5" i="32"/>
  <c r="BY6" i="32" s="1"/>
  <c r="BR5" i="33"/>
  <c r="BR6" i="33" s="1"/>
  <c r="AB5" i="36"/>
  <c r="AB6" i="36" s="1"/>
  <c r="P5" i="32"/>
  <c r="P6" i="32" s="1"/>
  <c r="BW5" i="33"/>
  <c r="BW6" i="33" s="1"/>
  <c r="AU5" i="33"/>
  <c r="AU6" i="33" s="1"/>
  <c r="S5" i="34"/>
  <c r="S6" i="34" s="1"/>
  <c r="AG5" i="33"/>
  <c r="AG6" i="33" s="1"/>
  <c r="AT5" i="36"/>
  <c r="AT6" i="36" s="1"/>
  <c r="AI5" i="36"/>
  <c r="AI6" i="36" s="1"/>
  <c r="CI5" i="36"/>
  <c r="CI6" i="36" s="1"/>
  <c r="G12" i="38"/>
  <c r="G4" i="38" s="1"/>
  <c r="J5" i="36"/>
  <c r="J6" i="36" s="1"/>
  <c r="BV5" i="36"/>
  <c r="BV6" i="36" s="1"/>
  <c r="AN5" i="36"/>
  <c r="AN6" i="36" s="1"/>
  <c r="E5" i="34"/>
  <c r="E6" i="34" s="1"/>
  <c r="BR5" i="34"/>
  <c r="BR6" i="34" s="1"/>
  <c r="AR5" i="34"/>
  <c r="AR6" i="34" s="1"/>
  <c r="AX5" i="34"/>
  <c r="AX6" i="34" s="1"/>
  <c r="CA5" i="34"/>
  <c r="CA6" i="34" s="1"/>
  <c r="AH5" i="31"/>
  <c r="AH6" i="31" s="1"/>
  <c r="G5" i="32"/>
  <c r="G6" i="32" s="1"/>
  <c r="AN5" i="32"/>
  <c r="AN6" i="32" s="1"/>
  <c r="BV5" i="32"/>
  <c r="BV6" i="32" s="1"/>
  <c r="R5" i="31"/>
  <c r="R6" i="31" s="1"/>
  <c r="CN5" i="32"/>
  <c r="CN6" i="32" s="1"/>
  <c r="CH5" i="33"/>
  <c r="CH6" i="33" s="1"/>
  <c r="Y5" i="32"/>
  <c r="Y6" i="32" s="1"/>
  <c r="CI5" i="33"/>
  <c r="CI6" i="33" s="1"/>
  <c r="CM5" i="33"/>
  <c r="CM6" i="33" s="1"/>
  <c r="AB5" i="33"/>
  <c r="AB6" i="33" s="1"/>
  <c r="BM5" i="33"/>
  <c r="BM6" i="33" s="1"/>
  <c r="BJ5" i="36"/>
  <c r="BJ6" i="36" s="1"/>
  <c r="AJ5" i="34"/>
  <c r="AJ6" i="34" s="1"/>
  <c r="I5" i="36"/>
  <c r="I6" i="36" s="1"/>
  <c r="AG5" i="36"/>
  <c r="AG6" i="36" s="1"/>
  <c r="M5" i="34"/>
  <c r="M6" i="34" s="1"/>
  <c r="CH5" i="34"/>
  <c r="CH6" i="34" s="1"/>
  <c r="BH5" i="34"/>
  <c r="BH6" i="34" s="1"/>
  <c r="CD5" i="31"/>
  <c r="CD6" i="31" s="1"/>
  <c r="H5" i="31"/>
  <c r="H6" i="31" s="1"/>
  <c r="CO5" i="31"/>
  <c r="CO6" i="31" s="1"/>
  <c r="W5" i="32"/>
  <c r="W6" i="32" s="1"/>
  <c r="BD5" i="32"/>
  <c r="BD6" i="32" s="1"/>
  <c r="CL5" i="32"/>
  <c r="CL6" i="32" s="1"/>
  <c r="AX5" i="31"/>
  <c r="AX6" i="31" s="1"/>
  <c r="AZ5" i="33"/>
  <c r="AZ6" i="33" s="1"/>
  <c r="U5" i="33"/>
  <c r="U6" i="33" s="1"/>
  <c r="AR5" i="36"/>
  <c r="AR6" i="36" s="1"/>
  <c r="H5" i="33"/>
  <c r="H6" i="33" s="1"/>
  <c r="AG5" i="32"/>
  <c r="AG6" i="32" s="1"/>
  <c r="G5" i="34"/>
  <c r="G6" i="34" s="1"/>
  <c r="F5" i="32"/>
  <c r="F6" i="32" s="1"/>
  <c r="N5" i="34"/>
  <c r="N6" i="34" s="1"/>
  <c r="F5" i="36"/>
  <c r="F6" i="36" s="1"/>
  <c r="Y5" i="36"/>
  <c r="Y6" i="36" s="1"/>
  <c r="BO5" i="32"/>
  <c r="BO6" i="32" s="1"/>
  <c r="X5" i="31"/>
  <c r="X6" i="31" s="1"/>
  <c r="BV5" i="31"/>
  <c r="BV6" i="31" s="1"/>
  <c r="K5" i="33"/>
  <c r="K6" i="33" s="1"/>
  <c r="CF5" i="32"/>
  <c r="CF6" i="32" s="1"/>
  <c r="AM5" i="32"/>
  <c r="AM6" i="32" s="1"/>
  <c r="BT5" i="32"/>
  <c r="BT6" i="32" s="1"/>
  <c r="BU5" i="32"/>
  <c r="BU6" i="32" s="1"/>
  <c r="BN5" i="31"/>
  <c r="BN6" i="31" s="1"/>
  <c r="K5" i="36"/>
  <c r="K6" i="36" s="1"/>
  <c r="BD5" i="33"/>
  <c r="BD6" i="33" s="1"/>
  <c r="V5" i="32"/>
  <c r="V6" i="32" s="1"/>
  <c r="AD5" i="34"/>
  <c r="AD6" i="34" s="1"/>
  <c r="CN5" i="34"/>
  <c r="CN6" i="34" s="1"/>
  <c r="AD5" i="33"/>
  <c r="AD6" i="33" s="1"/>
  <c r="BZ5" i="36"/>
  <c r="BZ6" i="36" s="1"/>
  <c r="BL5" i="36"/>
  <c r="BL6" i="36" s="1"/>
  <c r="AL5" i="36"/>
  <c r="AL6" i="36" s="1"/>
  <c r="BT5" i="36"/>
  <c r="BT6" i="36" s="1"/>
  <c r="AW5" i="36"/>
  <c r="AW6" i="36" s="1"/>
  <c r="AC5" i="34"/>
  <c r="AC6" i="34" s="1"/>
  <c r="P5" i="34"/>
  <c r="P6" i="34" s="1"/>
  <c r="AH5" i="33"/>
  <c r="AH6" i="33" s="1"/>
  <c r="CN5" i="33"/>
  <c r="CN6" i="33" s="1"/>
  <c r="AZ5" i="31"/>
  <c r="AZ6" i="31" s="1"/>
  <c r="O5" i="31"/>
  <c r="O6" i="31" s="1"/>
  <c r="AN5" i="31"/>
  <c r="AN6" i="31" s="1"/>
  <c r="CL5" i="31"/>
  <c r="CL6" i="31" s="1"/>
  <c r="AQ5" i="31"/>
  <c r="AQ6" i="31" s="1"/>
  <c r="BC5" i="32"/>
  <c r="BC6" i="32" s="1"/>
  <c r="CJ5" i="32"/>
  <c r="CJ6" i="32" s="1"/>
  <c r="AF5" i="31"/>
  <c r="AF6" i="31" s="1"/>
  <c r="BP5" i="33"/>
  <c r="BP6" i="33" s="1"/>
  <c r="AK5" i="33"/>
  <c r="AK6" i="33" s="1"/>
  <c r="BH5" i="36"/>
  <c r="BH6" i="36" s="1"/>
  <c r="AW5" i="32"/>
  <c r="AW6" i="32" s="1"/>
  <c r="AL5" i="32"/>
  <c r="AL6" i="32" s="1"/>
  <c r="E5" i="36"/>
  <c r="E6" i="36" s="1"/>
  <c r="CP5" i="36"/>
  <c r="CP6" i="36" s="1"/>
  <c r="BB5" i="36"/>
  <c r="BB6" i="36" s="1"/>
  <c r="AH5" i="32"/>
  <c r="AH6" i="32" s="1"/>
  <c r="BE5" i="32"/>
  <c r="BE6" i="32" s="1"/>
  <c r="BD5" i="31"/>
  <c r="BD6" i="31" s="1"/>
  <c r="AI5" i="32"/>
  <c r="AI6" i="32" s="1"/>
  <c r="BL5" i="31"/>
  <c r="BL6" i="31" s="1"/>
  <c r="CI5" i="32"/>
  <c r="CI6" i="32" s="1"/>
  <c r="BL5" i="33"/>
  <c r="BL6" i="33" s="1"/>
  <c r="BW5" i="31"/>
  <c r="BW6" i="31" s="1"/>
  <c r="CG5" i="33"/>
  <c r="CG6" i="33" s="1"/>
  <c r="BM5" i="32"/>
  <c r="BM6" i="32" s="1"/>
  <c r="BR5" i="32"/>
  <c r="BR6" i="32" s="1"/>
  <c r="BJ5" i="34"/>
  <c r="BJ6" i="34" s="1"/>
  <c r="N5" i="33"/>
  <c r="N6" i="33" s="1"/>
  <c r="AD5" i="32"/>
  <c r="AD6" i="32" s="1"/>
  <c r="O5" i="36"/>
  <c r="O6" i="36" s="1"/>
  <c r="S5" i="36"/>
  <c r="S6" i="36" s="1"/>
  <c r="CH5" i="36"/>
  <c r="CH6" i="36" s="1"/>
  <c r="AH5" i="36"/>
  <c r="AH6" i="36" s="1"/>
  <c r="BS5" i="32"/>
  <c r="BS6" i="32" s="1"/>
  <c r="AF5" i="33"/>
  <c r="AF6" i="33" s="1"/>
  <c r="H12" i="38"/>
  <c r="H4" i="38" s="1"/>
  <c r="R5" i="36"/>
  <c r="R6" i="36" s="1"/>
  <c r="BU5" i="36"/>
  <c r="BU6" i="36" s="1"/>
  <c r="X5" i="34"/>
  <c r="X6" i="34" s="1"/>
  <c r="AX5" i="33"/>
  <c r="AX6" i="33" s="1"/>
  <c r="N5" i="32"/>
  <c r="N6" i="32" s="1"/>
  <c r="Z5" i="36"/>
  <c r="Z6" i="36" s="1"/>
  <c r="CC5" i="36"/>
  <c r="CC6" i="36" s="1"/>
  <c r="AF5" i="34"/>
  <c r="AF6" i="34" s="1"/>
  <c r="R5" i="34"/>
  <c r="R6" i="34" s="1"/>
  <c r="AJ5" i="31"/>
  <c r="AJ6" i="31" s="1"/>
  <c r="G5" i="31"/>
  <c r="G6" i="31" s="1"/>
  <c r="AM5" i="31"/>
  <c r="AM6" i="31" s="1"/>
  <c r="AG5" i="34"/>
  <c r="AG6" i="34" s="1"/>
  <c r="F12" i="38"/>
  <c r="F4" i="38" s="1"/>
  <c r="BM5" i="36"/>
  <c r="BM6" i="36" s="1"/>
  <c r="CC5" i="31"/>
  <c r="CC6" i="31" s="1"/>
  <c r="AT5" i="32"/>
  <c r="AT6" i="32" s="1"/>
  <c r="AN5" i="34"/>
  <c r="AN6" i="34" s="1"/>
  <c r="J5" i="33"/>
  <c r="J6" i="33" s="1"/>
  <c r="CB5" i="31"/>
  <c r="CB6" i="31" s="1"/>
  <c r="CE5" i="34"/>
  <c r="CE6" i="34" s="1"/>
  <c r="AV5" i="34"/>
  <c r="AV6" i="34" s="1"/>
  <c r="L5" i="33"/>
  <c r="L6" i="33" s="1"/>
  <c r="AA5" i="31"/>
  <c r="AA6" i="31" s="1"/>
  <c r="J5" i="34"/>
  <c r="J6" i="34" s="1"/>
  <c r="BO5" i="31"/>
  <c r="BO6" i="31" s="1"/>
  <c r="CD5" i="36"/>
  <c r="CD6" i="36" s="1"/>
  <c r="BX5" i="34"/>
  <c r="BX6" i="34" s="1"/>
  <c r="BF5" i="34"/>
  <c r="BF6" i="34" s="1"/>
  <c r="Z5" i="33"/>
  <c r="Z6" i="33" s="1"/>
  <c r="BS5" i="33"/>
  <c r="BS6" i="33" s="1"/>
  <c r="BH5" i="31"/>
  <c r="BH6" i="31" s="1"/>
  <c r="CM5" i="31"/>
  <c r="CM6" i="31" s="1"/>
  <c r="BX5" i="31"/>
  <c r="BX6" i="31" s="1"/>
  <c r="Q5" i="34"/>
  <c r="Q6" i="34" s="1"/>
  <c r="AJ5" i="33"/>
  <c r="AJ6" i="33" s="1"/>
  <c r="BY5" i="31"/>
  <c r="BY6" i="31" s="1"/>
  <c r="H5" i="34"/>
  <c r="H6" i="34" s="1"/>
  <c r="CL5" i="36"/>
  <c r="CL6" i="36" s="1"/>
  <c r="BN5" i="34"/>
  <c r="BN6" i="34" s="1"/>
  <c r="CG5" i="31"/>
  <c r="CG6" i="31" s="1"/>
  <c r="BK5" i="31"/>
  <c r="BK6" i="31" s="1"/>
  <c r="CD5" i="34"/>
  <c r="CD6" i="34" s="1"/>
  <c r="BQ5" i="33"/>
  <c r="BQ6" i="33" s="1"/>
  <c r="I5" i="34"/>
  <c r="I6" i="34" s="1"/>
  <c r="CA5" i="31"/>
  <c r="CA6" i="31" s="1"/>
  <c r="BF5" i="33"/>
  <c r="BF6" i="33" s="1"/>
  <c r="M5" i="31"/>
  <c r="M6" i="31" s="1"/>
  <c r="BN5" i="33"/>
  <c r="BN6" i="33" s="1"/>
  <c r="BA5" i="34"/>
  <c r="BA6" i="34" s="1"/>
  <c r="AA5" i="36"/>
  <c r="AA6" i="36" s="1"/>
  <c r="BV5" i="34"/>
  <c r="BV6" i="34" s="1"/>
  <c r="AK5" i="34"/>
  <c r="AK6" i="34" s="1"/>
  <c r="BX5" i="36"/>
  <c r="BX6" i="36" s="1"/>
  <c r="AE5" i="36"/>
  <c r="AE6" i="36" s="1"/>
  <c r="Y5" i="34"/>
  <c r="Y6" i="34" s="1"/>
  <c r="E5" i="31"/>
  <c r="E6" i="31" s="1"/>
  <c r="AK5" i="31"/>
  <c r="AK6" i="31" s="1"/>
  <c r="AE5" i="31"/>
  <c r="AE6" i="31" s="1"/>
  <c r="CQ5" i="34"/>
  <c r="CQ6" i="34" s="1"/>
  <c r="BI5" i="34"/>
  <c r="BI6" i="34" s="1"/>
  <c r="Q5" i="36"/>
  <c r="Q6" i="36" s="1"/>
  <c r="AR5" i="32"/>
  <c r="AR6" i="32" s="1"/>
  <c r="CJ5" i="36"/>
  <c r="CJ6" i="36" s="1"/>
  <c r="U5" i="34"/>
  <c r="U6" i="34" s="1"/>
  <c r="AO5" i="34"/>
  <c r="AO6" i="34" s="1"/>
  <c r="BK5" i="34"/>
  <c r="BK6" i="34" s="1"/>
  <c r="BC5" i="31"/>
  <c r="BC6" i="31" s="1"/>
  <c r="AU5" i="31"/>
  <c r="AU6" i="31" s="1"/>
  <c r="AM5" i="34"/>
  <c r="AM6" i="34" s="1"/>
  <c r="L5" i="31"/>
  <c r="L6" i="31" s="1"/>
  <c r="BR5" i="36"/>
  <c r="BR6" i="36" s="1"/>
  <c r="CD5" i="32"/>
  <c r="CD6" i="32" s="1"/>
  <c r="BB5" i="32"/>
  <c r="BB6" i="32" s="1"/>
  <c r="AS5" i="34"/>
  <c r="AS6" i="34" s="1"/>
  <c r="AP5" i="33"/>
  <c r="AP6" i="33" s="1"/>
  <c r="AR5" i="31"/>
  <c r="AR6" i="31" s="1"/>
  <c r="CI5" i="31"/>
  <c r="CI6" i="31" s="1"/>
  <c r="AT5" i="34"/>
  <c r="AT6" i="34" s="1"/>
  <c r="AO5" i="36"/>
  <c r="AO6" i="36" s="1"/>
  <c r="AS5" i="31"/>
  <c r="AS6" i="31" s="1"/>
  <c r="BE5" i="36"/>
  <c r="BE6" i="36" s="1"/>
  <c r="Q5" i="33"/>
  <c r="Q6" i="33" s="1"/>
  <c r="BQ5" i="31"/>
  <c r="BQ6" i="31" s="1"/>
  <c r="AK5" i="36"/>
  <c r="AK6" i="36" s="1"/>
  <c r="CA5" i="33"/>
  <c r="CA6" i="33" s="1"/>
  <c r="C16" i="18"/>
  <c r="A18" i="18"/>
  <c r="B27" i="38"/>
  <c r="C27" i="38" s="1"/>
  <c r="A28" i="38"/>
  <c r="A26" i="36"/>
  <c r="B25" i="36"/>
  <c r="C25" i="36" s="1"/>
  <c r="A26" i="33"/>
  <c r="B25" i="33"/>
  <c r="C25" i="33" s="1"/>
  <c r="A25" i="32"/>
  <c r="B24" i="32"/>
  <c r="C24" i="32" s="1"/>
  <c r="A33" i="31"/>
  <c r="B32" i="31"/>
  <c r="B22" i="21"/>
  <c r="C22" i="21" s="1"/>
  <c r="B17" i="18"/>
  <c r="B30" i="1"/>
  <c r="F4" i="1"/>
  <c r="J12" i="21"/>
  <c r="G12" i="21"/>
  <c r="F12" i="21"/>
  <c r="I12" i="21"/>
  <c r="H12" i="21"/>
  <c r="H4" i="1"/>
  <c r="E12" i="21"/>
  <c r="E4" i="1"/>
  <c r="E5" i="1" s="1"/>
  <c r="E12" i="1" s="1"/>
  <c r="I9" i="15"/>
  <c r="Q9" i="15"/>
  <c r="Y9" i="15"/>
  <c r="AG9" i="15"/>
  <c r="AB9" i="15"/>
  <c r="W9" i="15"/>
  <c r="J9" i="15"/>
  <c r="R9" i="15"/>
  <c r="Z9" i="15"/>
  <c r="AH9" i="15"/>
  <c r="F9" i="15"/>
  <c r="N9" i="15"/>
  <c r="G9" i="15"/>
  <c r="K9" i="15"/>
  <c r="S9" i="15"/>
  <c r="AA9" i="15"/>
  <c r="L9" i="15"/>
  <c r="T9" i="15"/>
  <c r="V9" i="15"/>
  <c r="O9" i="15"/>
  <c r="M9" i="15"/>
  <c r="U9" i="15"/>
  <c r="AC9" i="15"/>
  <c r="E9" i="15"/>
  <c r="E10" i="15" s="1"/>
  <c r="AD9" i="15"/>
  <c r="AE9" i="15"/>
  <c r="P9" i="15"/>
  <c r="X9" i="15"/>
  <c r="AF9" i="15"/>
  <c r="H9" i="15"/>
  <c r="C13" i="1"/>
  <c r="E26" i="15" l="1"/>
  <c r="C26" i="15"/>
  <c r="D26" i="15"/>
  <c r="A27" i="15"/>
  <c r="B26" i="15"/>
  <c r="F26" i="15" s="1"/>
  <c r="C25" i="31"/>
  <c r="C25" i="34"/>
  <c r="D25" i="34"/>
  <c r="D25" i="31"/>
  <c r="E25" i="34"/>
  <c r="E25" i="31"/>
  <c r="AH10" i="34"/>
  <c r="AH3" i="34" s="1"/>
  <c r="AH4" i="34" s="1"/>
  <c r="AH7" i="34"/>
  <c r="BA10" i="34"/>
  <c r="BA3" i="34" s="1"/>
  <c r="BA4" i="34" s="1"/>
  <c r="BA7" i="34"/>
  <c r="BU10" i="34"/>
  <c r="BU3" i="34" s="1"/>
  <c r="BU4" i="34" s="1"/>
  <c r="BU7" i="34"/>
  <c r="M10" i="34"/>
  <c r="M3" i="34" s="1"/>
  <c r="M4" i="34" s="1"/>
  <c r="M7" i="34"/>
  <c r="CR10" i="34"/>
  <c r="CR3" i="34" s="1"/>
  <c r="CR4" i="34" s="1"/>
  <c r="CR7" i="34"/>
  <c r="AJ10" i="34"/>
  <c r="AJ3" i="34" s="1"/>
  <c r="AJ4" i="34" s="1"/>
  <c r="AJ7" i="34"/>
  <c r="AY10" i="34"/>
  <c r="AY3" i="34" s="1"/>
  <c r="AY4" i="34" s="1"/>
  <c r="AY7" i="34"/>
  <c r="CJ10" i="34"/>
  <c r="CJ3" i="34" s="1"/>
  <c r="CJ4" i="34" s="1"/>
  <c r="CJ7" i="34"/>
  <c r="BQ10" i="34"/>
  <c r="BQ3" i="34" s="1"/>
  <c r="BQ4" i="34" s="1"/>
  <c r="BQ7" i="34"/>
  <c r="CK10" i="34"/>
  <c r="CK3" i="34" s="1"/>
  <c r="CK4" i="34" s="1"/>
  <c r="CK7" i="34"/>
  <c r="AC10" i="34"/>
  <c r="AC3" i="34" s="1"/>
  <c r="AC4" i="34" s="1"/>
  <c r="AC7" i="34"/>
  <c r="CG10" i="34"/>
  <c r="CG3" i="34" s="1"/>
  <c r="CG4" i="34" s="1"/>
  <c r="CG7" i="34"/>
  <c r="AS10" i="34"/>
  <c r="AS3" i="34" s="1"/>
  <c r="AS4" i="34" s="1"/>
  <c r="AS7" i="34"/>
  <c r="BI10" i="34"/>
  <c r="BI3" i="34" s="1"/>
  <c r="BI4" i="34" s="1"/>
  <c r="BI7" i="34"/>
  <c r="AZ10" i="34"/>
  <c r="AZ3" i="34" s="1"/>
  <c r="AZ4" i="34" s="1"/>
  <c r="AZ7" i="34"/>
  <c r="X10" i="34"/>
  <c r="X3" i="34" s="1"/>
  <c r="X4" i="34" s="1"/>
  <c r="X7" i="34"/>
  <c r="K10" i="34"/>
  <c r="K3" i="34" s="1"/>
  <c r="K4" i="34" s="1"/>
  <c r="K7" i="34"/>
  <c r="BY10" i="34"/>
  <c r="BY3" i="34" s="1"/>
  <c r="BY4" i="34" s="1"/>
  <c r="BY7" i="34"/>
  <c r="O10" i="34"/>
  <c r="O3" i="34" s="1"/>
  <c r="O4" i="34" s="1"/>
  <c r="O7" i="34"/>
  <c r="H10" i="34"/>
  <c r="H3" i="34" s="1"/>
  <c r="H4" i="34" s="1"/>
  <c r="H7" i="34"/>
  <c r="CE10" i="34"/>
  <c r="CE3" i="34" s="1"/>
  <c r="CE4" i="34" s="1"/>
  <c r="CE7" i="34"/>
  <c r="AI10" i="34"/>
  <c r="AI3" i="34" s="1"/>
  <c r="AI4" i="34" s="1"/>
  <c r="AI7" i="34"/>
  <c r="AA10" i="34"/>
  <c r="AA3" i="34" s="1"/>
  <c r="AA4" i="34" s="1"/>
  <c r="AA7" i="34"/>
  <c r="L10" i="34"/>
  <c r="L3" i="34" s="1"/>
  <c r="L4" i="34" s="1"/>
  <c r="L7" i="34"/>
  <c r="CO10" i="34"/>
  <c r="CO3" i="34" s="1"/>
  <c r="CO4" i="34" s="1"/>
  <c r="CO7" i="34"/>
  <c r="AE10" i="34"/>
  <c r="AE3" i="34" s="1"/>
  <c r="AE4" i="34" s="1"/>
  <c r="AE7" i="34"/>
  <c r="BD10" i="34"/>
  <c r="BD3" i="34" s="1"/>
  <c r="BD4" i="34" s="1"/>
  <c r="BD7" i="34"/>
  <c r="BN10" i="34"/>
  <c r="BN3" i="34" s="1"/>
  <c r="BN4" i="34" s="1"/>
  <c r="BN7" i="34"/>
  <c r="AQ10" i="34"/>
  <c r="AQ3" i="34" s="1"/>
  <c r="AQ4" i="34" s="1"/>
  <c r="AQ7" i="34"/>
  <c r="AB10" i="34"/>
  <c r="AB3" i="34" s="1"/>
  <c r="AB4" i="34" s="1"/>
  <c r="AB7" i="34"/>
  <c r="AU10" i="34"/>
  <c r="AU3" i="34" s="1"/>
  <c r="AU4" i="34" s="1"/>
  <c r="AU7" i="34"/>
  <c r="Q10" i="34"/>
  <c r="Q3" i="34" s="1"/>
  <c r="Q4" i="34" s="1"/>
  <c r="Q7" i="34"/>
  <c r="BG10" i="34"/>
  <c r="BG3" i="34" s="1"/>
  <c r="BG4" i="34" s="1"/>
  <c r="BG7" i="34"/>
  <c r="AR10" i="34"/>
  <c r="AR3" i="34" s="1"/>
  <c r="AR4" i="34" s="1"/>
  <c r="AR7" i="34"/>
  <c r="BK10" i="34"/>
  <c r="BK3" i="34" s="1"/>
  <c r="BK4" i="34" s="1"/>
  <c r="BK7" i="34"/>
  <c r="AG10" i="34"/>
  <c r="AG3" i="34" s="1"/>
  <c r="AG4" i="34" s="1"/>
  <c r="AG7" i="34"/>
  <c r="F10" i="34"/>
  <c r="F3" i="34" s="1"/>
  <c r="F4" i="34" s="1"/>
  <c r="F7" i="34"/>
  <c r="J10" i="34"/>
  <c r="J3" i="34" s="1"/>
  <c r="J4" i="34" s="1"/>
  <c r="J7" i="34"/>
  <c r="BW10" i="34"/>
  <c r="BW3" i="34" s="1"/>
  <c r="BW4" i="34" s="1"/>
  <c r="BW7" i="34"/>
  <c r="BH10" i="34"/>
  <c r="BH3" i="34" s="1"/>
  <c r="BH4" i="34" s="1"/>
  <c r="BH7" i="34"/>
  <c r="CA10" i="34"/>
  <c r="CA3" i="34" s="1"/>
  <c r="CA4" i="34" s="1"/>
  <c r="CA7" i="34"/>
  <c r="AW10" i="34"/>
  <c r="AW3" i="34" s="1"/>
  <c r="AW4" i="34" s="1"/>
  <c r="AW7" i="34"/>
  <c r="V10" i="34"/>
  <c r="V3" i="34" s="1"/>
  <c r="V4" i="34" s="1"/>
  <c r="V7" i="34"/>
  <c r="Z10" i="34"/>
  <c r="Z3" i="34" s="1"/>
  <c r="Z4" i="34" s="1"/>
  <c r="Z7" i="34"/>
  <c r="CM10" i="34"/>
  <c r="CM3" i="34" s="1"/>
  <c r="CM4" i="34" s="1"/>
  <c r="CM7" i="34"/>
  <c r="BX10" i="34"/>
  <c r="BX3" i="34" s="1"/>
  <c r="BX4" i="34" s="1"/>
  <c r="BX7" i="34"/>
  <c r="CQ10" i="34"/>
  <c r="CQ3" i="34" s="1"/>
  <c r="CQ4" i="34" s="1"/>
  <c r="CQ7" i="34"/>
  <c r="BM10" i="34"/>
  <c r="BM3" i="34" s="1"/>
  <c r="BM4" i="34" s="1"/>
  <c r="BM7" i="34"/>
  <c r="R10" i="34"/>
  <c r="R3" i="34" s="1"/>
  <c r="R4" i="34" s="1"/>
  <c r="R7" i="34"/>
  <c r="AL10" i="34"/>
  <c r="AL3" i="34" s="1"/>
  <c r="AL4" i="34" s="1"/>
  <c r="AL7" i="34"/>
  <c r="G10" i="34"/>
  <c r="G3" i="34" s="1"/>
  <c r="G4" i="34" s="1"/>
  <c r="G7" i="34"/>
  <c r="AP10" i="34"/>
  <c r="AP3" i="34" s="1"/>
  <c r="AP4" i="34" s="1"/>
  <c r="AP7" i="34"/>
  <c r="CN10" i="34"/>
  <c r="CN3" i="34" s="1"/>
  <c r="CN4" i="34" s="1"/>
  <c r="CN7" i="34"/>
  <c r="N10" i="34"/>
  <c r="N3" i="34" s="1"/>
  <c r="N4" i="34" s="1"/>
  <c r="N7" i="34"/>
  <c r="CC10" i="34"/>
  <c r="CC3" i="34" s="1"/>
  <c r="CC4" i="34" s="1"/>
  <c r="CC7" i="34"/>
  <c r="AX10" i="34"/>
  <c r="AX3" i="34" s="1"/>
  <c r="AX4" i="34" s="1"/>
  <c r="AX7" i="34"/>
  <c r="BP10" i="34"/>
  <c r="BP3" i="34" s="1"/>
  <c r="BP4" i="34" s="1"/>
  <c r="BP7" i="34"/>
  <c r="BB10" i="34"/>
  <c r="BB3" i="34" s="1"/>
  <c r="BB4" i="34" s="1"/>
  <c r="BB7" i="34"/>
  <c r="W10" i="34"/>
  <c r="W3" i="34" s="1"/>
  <c r="W4" i="34" s="1"/>
  <c r="W7" i="34"/>
  <c r="BF10" i="34"/>
  <c r="BF3" i="34" s="1"/>
  <c r="BF4" i="34" s="1"/>
  <c r="BF7" i="34"/>
  <c r="AD10" i="34"/>
  <c r="AD3" i="34" s="1"/>
  <c r="AD4" i="34" s="1"/>
  <c r="AD7" i="34"/>
  <c r="AF10" i="34"/>
  <c r="AF3" i="34" s="1"/>
  <c r="AF4" i="34" s="1"/>
  <c r="AF7" i="34"/>
  <c r="BR10" i="34"/>
  <c r="BR3" i="34" s="1"/>
  <c r="BR4" i="34" s="1"/>
  <c r="BR7" i="34"/>
  <c r="AM10" i="34"/>
  <c r="AM3" i="34" s="1"/>
  <c r="AM4" i="34" s="1"/>
  <c r="AM7" i="34"/>
  <c r="I10" i="34"/>
  <c r="I3" i="34" s="1"/>
  <c r="I4" i="34" s="1"/>
  <c r="I7" i="34"/>
  <c r="BV10" i="34"/>
  <c r="BV3" i="34" s="1"/>
  <c r="BV4" i="34" s="1"/>
  <c r="BV7" i="34"/>
  <c r="AT10" i="34"/>
  <c r="AT3" i="34" s="1"/>
  <c r="AT4" i="34" s="1"/>
  <c r="AT7" i="34"/>
  <c r="CF10" i="34"/>
  <c r="CF3" i="34" s="1"/>
  <c r="CF4" i="34" s="1"/>
  <c r="CF7" i="34"/>
  <c r="CH10" i="34"/>
  <c r="CH3" i="34" s="1"/>
  <c r="CH4" i="34" s="1"/>
  <c r="CH7" i="34"/>
  <c r="BC10" i="34"/>
  <c r="BC3" i="34" s="1"/>
  <c r="BC4" i="34" s="1"/>
  <c r="BC7" i="34"/>
  <c r="Y10" i="34"/>
  <c r="Y3" i="34" s="1"/>
  <c r="Y4" i="34" s="1"/>
  <c r="Y7" i="34"/>
  <c r="CL10" i="34"/>
  <c r="CL3" i="34" s="1"/>
  <c r="CL4" i="34" s="1"/>
  <c r="CL7" i="34"/>
  <c r="BJ10" i="34"/>
  <c r="BJ3" i="34" s="1"/>
  <c r="BJ4" i="34" s="1"/>
  <c r="BJ7" i="34"/>
  <c r="AN10" i="34"/>
  <c r="AN3" i="34" s="1"/>
  <c r="AN4" i="34" s="1"/>
  <c r="AN7" i="34"/>
  <c r="P10" i="34"/>
  <c r="P3" i="34" s="1"/>
  <c r="P4" i="34" s="1"/>
  <c r="P7" i="34"/>
  <c r="S10" i="34"/>
  <c r="S3" i="34" s="1"/>
  <c r="S4" i="34" s="1"/>
  <c r="S7" i="34"/>
  <c r="T10" i="34"/>
  <c r="T3" i="34" s="1"/>
  <c r="T4" i="34" s="1"/>
  <c r="T7" i="34"/>
  <c r="U10" i="34"/>
  <c r="U3" i="34" s="1"/>
  <c r="U4" i="34" s="1"/>
  <c r="U7" i="34"/>
  <c r="BS10" i="34"/>
  <c r="BS3" i="34" s="1"/>
  <c r="BS4" i="34" s="1"/>
  <c r="BS7" i="34"/>
  <c r="AO10" i="34"/>
  <c r="AO3" i="34" s="1"/>
  <c r="AO4" i="34" s="1"/>
  <c r="AO7" i="34"/>
  <c r="BZ10" i="34"/>
  <c r="BZ3" i="34" s="1"/>
  <c r="BZ4" i="34" s="1"/>
  <c r="BZ7" i="34"/>
  <c r="BL10" i="34"/>
  <c r="BL3" i="34" s="1"/>
  <c r="BL4" i="34" s="1"/>
  <c r="BL7" i="34"/>
  <c r="AV10" i="34"/>
  <c r="AV3" i="34" s="1"/>
  <c r="AV4" i="34" s="1"/>
  <c r="AV7" i="34"/>
  <c r="BO10" i="34"/>
  <c r="BO3" i="34" s="1"/>
  <c r="BO4" i="34" s="1"/>
  <c r="BO7" i="34"/>
  <c r="BT10" i="34"/>
  <c r="BT3" i="34" s="1"/>
  <c r="BT4" i="34" s="1"/>
  <c r="BT7" i="34"/>
  <c r="CD10" i="34"/>
  <c r="CD3" i="34" s="1"/>
  <c r="CD4" i="34" s="1"/>
  <c r="CD7" i="34"/>
  <c r="AK10" i="34"/>
  <c r="AK3" i="34" s="1"/>
  <c r="AK4" i="34" s="1"/>
  <c r="AK7" i="34"/>
  <c r="CI10" i="34"/>
  <c r="CI3" i="34" s="1"/>
  <c r="CI4" i="34" s="1"/>
  <c r="CI7" i="34"/>
  <c r="BE10" i="34"/>
  <c r="BE3" i="34" s="1"/>
  <c r="BE4" i="34" s="1"/>
  <c r="BE7" i="34"/>
  <c r="CP10" i="34"/>
  <c r="CP3" i="34" s="1"/>
  <c r="CP4" i="34" s="1"/>
  <c r="CP7" i="34"/>
  <c r="CB10" i="34"/>
  <c r="CB3" i="34" s="1"/>
  <c r="CB4" i="34" s="1"/>
  <c r="CB7" i="34"/>
  <c r="E13" i="1"/>
  <c r="H5" i="1"/>
  <c r="H5" i="18"/>
  <c r="H5" i="21"/>
  <c r="H5" i="38"/>
  <c r="BP10" i="32"/>
  <c r="BP3" i="32" s="1"/>
  <c r="BP4" i="32" s="1"/>
  <c r="BP7" i="32"/>
  <c r="BB7" i="32"/>
  <c r="BB10" i="32"/>
  <c r="BB3" i="32" s="1"/>
  <c r="BB4" i="32" s="1"/>
  <c r="V7" i="32"/>
  <c r="V10" i="32"/>
  <c r="V3" i="32" s="1"/>
  <c r="V4" i="32" s="1"/>
  <c r="CL10" i="15"/>
  <c r="CL7" i="15"/>
  <c r="BB10" i="15"/>
  <c r="BB7" i="15"/>
  <c r="CB10" i="32"/>
  <c r="CB3" i="32" s="1"/>
  <c r="CB4" i="32" s="1"/>
  <c r="CB7" i="32"/>
  <c r="V10" i="33"/>
  <c r="V3" i="33" s="1"/>
  <c r="V4" i="33" s="1"/>
  <c r="V7" i="33"/>
  <c r="CQ10" i="32"/>
  <c r="CQ3" i="32" s="1"/>
  <c r="CQ4" i="32" s="1"/>
  <c r="CQ7" i="32"/>
  <c r="Y10" i="36"/>
  <c r="Y3" i="36" s="1"/>
  <c r="Y4" i="36" s="1"/>
  <c r="Y7" i="36"/>
  <c r="BN10" i="33"/>
  <c r="BN3" i="33" s="1"/>
  <c r="BN4" i="33" s="1"/>
  <c r="BN7" i="33"/>
  <c r="BP7" i="33"/>
  <c r="BP10" i="33"/>
  <c r="BP3" i="33" s="1"/>
  <c r="BP4" i="33" s="1"/>
  <c r="Y10" i="32"/>
  <c r="Y3" i="32" s="1"/>
  <c r="Y4" i="32" s="1"/>
  <c r="Y7" i="32"/>
  <c r="CP7" i="33"/>
  <c r="CP10" i="33"/>
  <c r="CP3" i="33" s="1"/>
  <c r="CP4" i="33" s="1"/>
  <c r="BG10" i="32"/>
  <c r="BG3" i="32" s="1"/>
  <c r="BG4" i="32" s="1"/>
  <c r="BG7" i="32"/>
  <c r="CG10" i="36"/>
  <c r="CG3" i="36" s="1"/>
  <c r="CG4" i="36" s="1"/>
  <c r="CG7" i="36"/>
  <c r="BE10" i="33"/>
  <c r="BE3" i="33" s="1"/>
  <c r="BE4" i="33" s="1"/>
  <c r="BE7" i="33"/>
  <c r="BQ10" i="36"/>
  <c r="BQ3" i="36" s="1"/>
  <c r="BQ4" i="36" s="1"/>
  <c r="BQ7" i="36"/>
  <c r="AY10" i="36"/>
  <c r="AY3" i="36" s="1"/>
  <c r="AY4" i="36" s="1"/>
  <c r="AY7" i="36"/>
  <c r="CP10" i="36"/>
  <c r="CP3" i="36" s="1"/>
  <c r="CP4" i="36" s="1"/>
  <c r="CP7" i="36"/>
  <c r="AW10" i="33"/>
  <c r="AW3" i="33" s="1"/>
  <c r="AW4" i="33" s="1"/>
  <c r="AW7" i="33"/>
  <c r="BH10" i="36"/>
  <c r="BH3" i="36" s="1"/>
  <c r="BH4" i="36" s="1"/>
  <c r="BH7" i="36"/>
  <c r="W7" i="36"/>
  <c r="W10" i="36"/>
  <c r="W3" i="36" s="1"/>
  <c r="W4" i="36" s="1"/>
  <c r="BB10" i="36"/>
  <c r="BB3" i="36" s="1"/>
  <c r="BB4" i="36" s="1"/>
  <c r="BB7" i="36"/>
  <c r="BK7" i="15"/>
  <c r="BK10" i="15"/>
  <c r="Y10" i="33"/>
  <c r="Y3" i="33" s="1"/>
  <c r="Y4" i="33" s="1"/>
  <c r="Y7" i="33"/>
  <c r="BR10" i="15"/>
  <c r="BR7" i="15"/>
  <c r="AU10" i="15"/>
  <c r="AU7" i="15"/>
  <c r="AT7" i="33"/>
  <c r="AT10" i="33"/>
  <c r="AT3" i="33" s="1"/>
  <c r="AT4" i="33" s="1"/>
  <c r="CI7" i="32"/>
  <c r="CI10" i="32"/>
  <c r="CI3" i="32" s="1"/>
  <c r="CI4" i="32" s="1"/>
  <c r="I10" i="32"/>
  <c r="I3" i="32" s="1"/>
  <c r="I4" i="32" s="1"/>
  <c r="I7" i="32"/>
  <c r="BU10" i="33"/>
  <c r="BU3" i="33" s="1"/>
  <c r="BU4" i="33" s="1"/>
  <c r="BU7" i="33"/>
  <c r="AQ10" i="32"/>
  <c r="AQ3" i="32" s="1"/>
  <c r="AQ4" i="32" s="1"/>
  <c r="AQ7" i="32"/>
  <c r="AE10" i="36"/>
  <c r="AE3" i="36" s="1"/>
  <c r="AE4" i="36" s="1"/>
  <c r="AE7" i="36"/>
  <c r="BW7" i="36"/>
  <c r="BW10" i="36"/>
  <c r="BW3" i="36" s="1"/>
  <c r="BW4" i="36" s="1"/>
  <c r="AG10" i="33"/>
  <c r="AG3" i="33" s="1"/>
  <c r="AG4" i="33" s="1"/>
  <c r="AG7" i="33"/>
  <c r="AN10" i="36"/>
  <c r="AN3" i="36" s="1"/>
  <c r="AN4" i="36" s="1"/>
  <c r="AN7" i="36"/>
  <c r="AL10" i="36"/>
  <c r="AL3" i="36" s="1"/>
  <c r="AL4" i="36" s="1"/>
  <c r="AL7" i="36"/>
  <c r="X10" i="15"/>
  <c r="X7" i="15"/>
  <c r="N10" i="15"/>
  <c r="N7" i="15"/>
  <c r="P10" i="15"/>
  <c r="P7" i="15"/>
  <c r="F10" i="15"/>
  <c r="F7" i="15"/>
  <c r="C17" i="18"/>
  <c r="AO10" i="15"/>
  <c r="AO7" i="15"/>
  <c r="CF10" i="15"/>
  <c r="CF7" i="15"/>
  <c r="BC10" i="15"/>
  <c r="BC7" i="15"/>
  <c r="BU10" i="15"/>
  <c r="BU7" i="15"/>
  <c r="AL10" i="15"/>
  <c r="AL7" i="15"/>
  <c r="CE10" i="33"/>
  <c r="CE3" i="33" s="1"/>
  <c r="CE4" i="33" s="1"/>
  <c r="CE7" i="33"/>
  <c r="CG7" i="33"/>
  <c r="CG10" i="33"/>
  <c r="CG3" i="33" s="1"/>
  <c r="CG4" i="33" s="1"/>
  <c r="CI10" i="33"/>
  <c r="CI3" i="33" s="1"/>
  <c r="CI4" i="33" s="1"/>
  <c r="CI7" i="33"/>
  <c r="H10" i="32"/>
  <c r="H3" i="32" s="1"/>
  <c r="H4" i="32" s="1"/>
  <c r="H7" i="32"/>
  <c r="AO10" i="32"/>
  <c r="AO3" i="32" s="1"/>
  <c r="AO4" i="32" s="1"/>
  <c r="AO7" i="32"/>
  <c r="BW10" i="32"/>
  <c r="BW3" i="32" s="1"/>
  <c r="BW4" i="32" s="1"/>
  <c r="BW7" i="32"/>
  <c r="BZ7" i="33"/>
  <c r="BZ10" i="33"/>
  <c r="BZ3" i="33" s="1"/>
  <c r="BZ4" i="33" s="1"/>
  <c r="I10" i="36"/>
  <c r="I3" i="36" s="1"/>
  <c r="I4" i="36" s="1"/>
  <c r="I7" i="36"/>
  <c r="CK10" i="36"/>
  <c r="CK3" i="36" s="1"/>
  <c r="CK4" i="36" s="1"/>
  <c r="CK7" i="36"/>
  <c r="BS10" i="36"/>
  <c r="BS3" i="36" s="1"/>
  <c r="BS4" i="36" s="1"/>
  <c r="BS7" i="36"/>
  <c r="N10" i="36"/>
  <c r="N3" i="36" s="1"/>
  <c r="N4" i="36" s="1"/>
  <c r="N7" i="36"/>
  <c r="BM10" i="33"/>
  <c r="BM3" i="33" s="1"/>
  <c r="BM4" i="33" s="1"/>
  <c r="BM7" i="33"/>
  <c r="CA10" i="36"/>
  <c r="CA3" i="36" s="1"/>
  <c r="CA4" i="36" s="1"/>
  <c r="CA7" i="36"/>
  <c r="AQ7" i="36"/>
  <c r="AQ10" i="36"/>
  <c r="AQ3" i="36" s="1"/>
  <c r="AQ4" i="36" s="1"/>
  <c r="BR10" i="36"/>
  <c r="BR3" i="36" s="1"/>
  <c r="BR4" i="36" s="1"/>
  <c r="BR7" i="36"/>
  <c r="AC7" i="33"/>
  <c r="AC10" i="33"/>
  <c r="AC3" i="33" s="1"/>
  <c r="AC4" i="33" s="1"/>
  <c r="AD10" i="36"/>
  <c r="AD3" i="36" s="1"/>
  <c r="AD4" i="36" s="1"/>
  <c r="AD7" i="36"/>
  <c r="AL10" i="33"/>
  <c r="AL3" i="33" s="1"/>
  <c r="AL4" i="33" s="1"/>
  <c r="AL7" i="33"/>
  <c r="AE10" i="15"/>
  <c r="AE7" i="15"/>
  <c r="CP10" i="15"/>
  <c r="CP7" i="15"/>
  <c r="BE10" i="15"/>
  <c r="BE7" i="15"/>
  <c r="CO10" i="15"/>
  <c r="CO7" i="15"/>
  <c r="AW10" i="15"/>
  <c r="AW7" i="15"/>
  <c r="AD7" i="32"/>
  <c r="AD10" i="32"/>
  <c r="AD3" i="32" s="1"/>
  <c r="AD4" i="32" s="1"/>
  <c r="G7" i="33"/>
  <c r="G10" i="33"/>
  <c r="G3" i="33" s="1"/>
  <c r="G4" i="33" s="1"/>
  <c r="BX10" i="15"/>
  <c r="BX7" i="15"/>
  <c r="AA10" i="33"/>
  <c r="AA3" i="33" s="1"/>
  <c r="AA4" i="33" s="1"/>
  <c r="AA7" i="33"/>
  <c r="K10" i="33"/>
  <c r="K3" i="33" s="1"/>
  <c r="K4" i="33" s="1"/>
  <c r="K7" i="33"/>
  <c r="X10" i="32"/>
  <c r="X3" i="32" s="1"/>
  <c r="X4" i="32" s="1"/>
  <c r="X7" i="32"/>
  <c r="BE10" i="32"/>
  <c r="BE3" i="32" s="1"/>
  <c r="BE4" i="32" s="1"/>
  <c r="BE7" i="32"/>
  <c r="CM10" i="32"/>
  <c r="CM3" i="32" s="1"/>
  <c r="CM4" i="32" s="1"/>
  <c r="CM7" i="32"/>
  <c r="AC10" i="36"/>
  <c r="AC3" i="36" s="1"/>
  <c r="AC4" i="36" s="1"/>
  <c r="AC7" i="36"/>
  <c r="L7" i="33"/>
  <c r="L10" i="33"/>
  <c r="L3" i="33" s="1"/>
  <c r="L4" i="33" s="1"/>
  <c r="CM7" i="36"/>
  <c r="CM10" i="36"/>
  <c r="CM3" i="36" s="1"/>
  <c r="CM4" i="36" s="1"/>
  <c r="AG10" i="36"/>
  <c r="AG3" i="36" s="1"/>
  <c r="AG4" i="36" s="1"/>
  <c r="AG7" i="36"/>
  <c r="CC10" i="33"/>
  <c r="CC3" i="33" s="1"/>
  <c r="CC4" i="33" s="1"/>
  <c r="CC7" i="33"/>
  <c r="BJ10" i="36"/>
  <c r="BJ3" i="36" s="1"/>
  <c r="BJ4" i="36" s="1"/>
  <c r="BJ7" i="36"/>
  <c r="CH10" i="36"/>
  <c r="CH3" i="36" s="1"/>
  <c r="CH4" i="36" s="1"/>
  <c r="CH7" i="36"/>
  <c r="AK10" i="15"/>
  <c r="AK7" i="15"/>
  <c r="BG10" i="33"/>
  <c r="BG3" i="33" s="1"/>
  <c r="BG4" i="33" s="1"/>
  <c r="BG7" i="33"/>
  <c r="AT7" i="32"/>
  <c r="AT10" i="32"/>
  <c r="AT3" i="32" s="1"/>
  <c r="AT4" i="32" s="1"/>
  <c r="CD10" i="33"/>
  <c r="CD3" i="33" s="1"/>
  <c r="CD4" i="33" s="1"/>
  <c r="CD7" i="33"/>
  <c r="AQ10" i="15"/>
  <c r="AQ7" i="15"/>
  <c r="AW10" i="36"/>
  <c r="AW3" i="36" s="1"/>
  <c r="AW4" i="36" s="1"/>
  <c r="AW7" i="36"/>
  <c r="AH10" i="15"/>
  <c r="AH7" i="15"/>
  <c r="AD10" i="15"/>
  <c r="AD7" i="15"/>
  <c r="Z10" i="15"/>
  <c r="Z7" i="15"/>
  <c r="CK10" i="15"/>
  <c r="CK7" i="15"/>
  <c r="CI10" i="15"/>
  <c r="CI7" i="15"/>
  <c r="BT10" i="15"/>
  <c r="BT7" i="15"/>
  <c r="BL10" i="32"/>
  <c r="BL3" i="32" s="1"/>
  <c r="BL4" i="32" s="1"/>
  <c r="BL7" i="32"/>
  <c r="CA7" i="33"/>
  <c r="CA10" i="33"/>
  <c r="CA3" i="33" s="1"/>
  <c r="CA4" i="33" s="1"/>
  <c r="AR10" i="15"/>
  <c r="AR7" i="15"/>
  <c r="AA7" i="36"/>
  <c r="AA10" i="36"/>
  <c r="AA3" i="36" s="1"/>
  <c r="AA4" i="36" s="1"/>
  <c r="AE10" i="33"/>
  <c r="AE3" i="33" s="1"/>
  <c r="AE4" i="33" s="1"/>
  <c r="AE7" i="33"/>
  <c r="AN10" i="32"/>
  <c r="AN3" i="32" s="1"/>
  <c r="AN4" i="32" s="1"/>
  <c r="AN7" i="32"/>
  <c r="BU10" i="32"/>
  <c r="BU3" i="32" s="1"/>
  <c r="BU4" i="32" s="1"/>
  <c r="BU7" i="32"/>
  <c r="L10" i="32"/>
  <c r="L3" i="32" s="1"/>
  <c r="L4" i="32" s="1"/>
  <c r="L7" i="32"/>
  <c r="AV7" i="36"/>
  <c r="AV10" i="36"/>
  <c r="AV3" i="36" s="1"/>
  <c r="AV4" i="36" s="1"/>
  <c r="AB7" i="33"/>
  <c r="AB10" i="33"/>
  <c r="AB3" i="33" s="1"/>
  <c r="AB4" i="33" s="1"/>
  <c r="BA10" i="36"/>
  <c r="BA3" i="36" s="1"/>
  <c r="BA4" i="36" s="1"/>
  <c r="BA7" i="36"/>
  <c r="CC10" i="36"/>
  <c r="CC3" i="36" s="1"/>
  <c r="CC4" i="36" s="1"/>
  <c r="CC7" i="36"/>
  <c r="J10" i="36"/>
  <c r="J3" i="36" s="1"/>
  <c r="J4" i="36" s="1"/>
  <c r="J7" i="36"/>
  <c r="CH10" i="15"/>
  <c r="CH7" i="15"/>
  <c r="F7" i="32"/>
  <c r="F10" i="32"/>
  <c r="F3" i="32" s="1"/>
  <c r="F4" i="32" s="1"/>
  <c r="CH7" i="32"/>
  <c r="CH10" i="32"/>
  <c r="CH3" i="32" s="1"/>
  <c r="CH4" i="32" s="1"/>
  <c r="Q10" i="32"/>
  <c r="Q3" i="32" s="1"/>
  <c r="Q4" i="32" s="1"/>
  <c r="Q7" i="32"/>
  <c r="CF7" i="33"/>
  <c r="CF10" i="33"/>
  <c r="CF3" i="33" s="1"/>
  <c r="CF4" i="33" s="1"/>
  <c r="BB10" i="33"/>
  <c r="BB3" i="33" s="1"/>
  <c r="BB4" i="33" s="1"/>
  <c r="BB7" i="33"/>
  <c r="V10" i="36"/>
  <c r="V3" i="36" s="1"/>
  <c r="V4" i="36" s="1"/>
  <c r="V7" i="36"/>
  <c r="G7" i="36"/>
  <c r="G10" i="36"/>
  <c r="G3" i="36" s="1"/>
  <c r="G4" i="36" s="1"/>
  <c r="AV10" i="33"/>
  <c r="AV3" i="33" s="1"/>
  <c r="AV4" i="33" s="1"/>
  <c r="AV7" i="33"/>
  <c r="R10" i="15"/>
  <c r="R7" i="15"/>
  <c r="F5" i="1"/>
  <c r="F5" i="18"/>
  <c r="F5" i="21"/>
  <c r="F5" i="38"/>
  <c r="BM10" i="15"/>
  <c r="BM7" i="15"/>
  <c r="BI10" i="15"/>
  <c r="BI7" i="15"/>
  <c r="W7" i="32"/>
  <c r="W10" i="32"/>
  <c r="W3" i="32" s="1"/>
  <c r="W4" i="32" s="1"/>
  <c r="AT7" i="15"/>
  <c r="AT10" i="15"/>
  <c r="H10" i="36"/>
  <c r="H3" i="36" s="1"/>
  <c r="H4" i="36" s="1"/>
  <c r="H7" i="36"/>
  <c r="R10" i="32"/>
  <c r="R3" i="32" s="1"/>
  <c r="R4" i="32" s="1"/>
  <c r="R7" i="32"/>
  <c r="AY10" i="33"/>
  <c r="AY3" i="33" s="1"/>
  <c r="AY4" i="33" s="1"/>
  <c r="AY7" i="33"/>
  <c r="BD10" i="32"/>
  <c r="BD3" i="32" s="1"/>
  <c r="BD4" i="32" s="1"/>
  <c r="BD7" i="32"/>
  <c r="CK10" i="32"/>
  <c r="CK3" i="32" s="1"/>
  <c r="CK4" i="32" s="1"/>
  <c r="CK7" i="32"/>
  <c r="P10" i="33"/>
  <c r="P3" i="33" s="1"/>
  <c r="P4" i="33" s="1"/>
  <c r="P7" i="33"/>
  <c r="AB10" i="32"/>
  <c r="AB3" i="32" s="1"/>
  <c r="AB4" i="32" s="1"/>
  <c r="AB7" i="32"/>
  <c r="CI10" i="36"/>
  <c r="CI3" i="36" s="1"/>
  <c r="CI4" i="36" s="1"/>
  <c r="CI7" i="36"/>
  <c r="BP7" i="36"/>
  <c r="BP10" i="36"/>
  <c r="BP3" i="36" s="1"/>
  <c r="BP4" i="36" s="1"/>
  <c r="AR7" i="33"/>
  <c r="AR10" i="33"/>
  <c r="AR3" i="33" s="1"/>
  <c r="AR4" i="33" s="1"/>
  <c r="BU10" i="36"/>
  <c r="BU3" i="36" s="1"/>
  <c r="BU4" i="36" s="1"/>
  <c r="BU7" i="36"/>
  <c r="S10" i="36"/>
  <c r="S3" i="36" s="1"/>
  <c r="S4" i="36" s="1"/>
  <c r="S7" i="36"/>
  <c r="Z10" i="36"/>
  <c r="Z3" i="36" s="1"/>
  <c r="Z4" i="36" s="1"/>
  <c r="Z7" i="36"/>
  <c r="K10" i="15"/>
  <c r="K7" i="15"/>
  <c r="AT10" i="36"/>
  <c r="AT3" i="36" s="1"/>
  <c r="AT4" i="36" s="1"/>
  <c r="AT7" i="36"/>
  <c r="L7" i="36"/>
  <c r="L10" i="36"/>
  <c r="L3" i="36" s="1"/>
  <c r="L4" i="36" s="1"/>
  <c r="AM10" i="15"/>
  <c r="AM7" i="15"/>
  <c r="AJ10" i="15"/>
  <c r="AJ7" i="15"/>
  <c r="CC10" i="15"/>
  <c r="CC7" i="15"/>
  <c r="AQ10" i="33"/>
  <c r="AQ3" i="33" s="1"/>
  <c r="AQ4" i="33" s="1"/>
  <c r="AQ7" i="33"/>
  <c r="G7" i="32"/>
  <c r="G10" i="32"/>
  <c r="G3" i="32" s="1"/>
  <c r="G4" i="32" s="1"/>
  <c r="AH10" i="32"/>
  <c r="AH3" i="32" s="1"/>
  <c r="AH4" i="32" s="1"/>
  <c r="AH7" i="32"/>
  <c r="AB10" i="36"/>
  <c r="AB3" i="36" s="1"/>
  <c r="AB4" i="36" s="1"/>
  <c r="AB7" i="36"/>
  <c r="AS10" i="36"/>
  <c r="AS3" i="36" s="1"/>
  <c r="AS4" i="36" s="1"/>
  <c r="AS7" i="36"/>
  <c r="BR7" i="33"/>
  <c r="BR10" i="33"/>
  <c r="BR3" i="33" s="1"/>
  <c r="BR4" i="33" s="1"/>
  <c r="BT10" i="32"/>
  <c r="BT3" i="32" s="1"/>
  <c r="BT4" i="32" s="1"/>
  <c r="BT7" i="32"/>
  <c r="BO7" i="36"/>
  <c r="BO10" i="36"/>
  <c r="BO3" i="36" s="1"/>
  <c r="BO4" i="36" s="1"/>
  <c r="AJ7" i="33"/>
  <c r="AJ10" i="33"/>
  <c r="AJ3" i="33" s="1"/>
  <c r="AJ4" i="33" s="1"/>
  <c r="AR10" i="32"/>
  <c r="AR3" i="32" s="1"/>
  <c r="AR4" i="32" s="1"/>
  <c r="AR7" i="32"/>
  <c r="J7" i="33"/>
  <c r="J10" i="33"/>
  <c r="J3" i="33" s="1"/>
  <c r="J4" i="33" s="1"/>
  <c r="CJ10" i="36"/>
  <c r="CJ3" i="36" s="1"/>
  <c r="CJ4" i="36" s="1"/>
  <c r="CJ7" i="36"/>
  <c r="BH7" i="33"/>
  <c r="BH10" i="33"/>
  <c r="BH3" i="33" s="1"/>
  <c r="BH4" i="33" s="1"/>
  <c r="M10" i="36"/>
  <c r="M3" i="36" s="1"/>
  <c r="M4" i="36" s="1"/>
  <c r="M7" i="36"/>
  <c r="CO10" i="36"/>
  <c r="CO3" i="36" s="1"/>
  <c r="CO4" i="36" s="1"/>
  <c r="CO7" i="36"/>
  <c r="AM10" i="36"/>
  <c r="AM3" i="36" s="1"/>
  <c r="AM4" i="36" s="1"/>
  <c r="AM7" i="36"/>
  <c r="AP10" i="36"/>
  <c r="AP3" i="36" s="1"/>
  <c r="AP4" i="36" s="1"/>
  <c r="AP7" i="36"/>
  <c r="BG10" i="15"/>
  <c r="BG7" i="15"/>
  <c r="BL10" i="36"/>
  <c r="BL3" i="36" s="1"/>
  <c r="BL4" i="36" s="1"/>
  <c r="BL7" i="36"/>
  <c r="Q10" i="33"/>
  <c r="Q3" i="33" s="1"/>
  <c r="Q4" i="33" s="1"/>
  <c r="Q7" i="33"/>
  <c r="BM10" i="36"/>
  <c r="BM3" i="36" s="1"/>
  <c r="BM4" i="36" s="1"/>
  <c r="BM7" i="36"/>
  <c r="AC10" i="15"/>
  <c r="AC7" i="15"/>
  <c r="J10" i="15"/>
  <c r="J7" i="15"/>
  <c r="U10" i="15"/>
  <c r="U7" i="15"/>
  <c r="W10" i="15"/>
  <c r="W7" i="15"/>
  <c r="BZ10" i="15"/>
  <c r="BZ7" i="15"/>
  <c r="AG10" i="32"/>
  <c r="AG3" i="32" s="1"/>
  <c r="AG4" i="32" s="1"/>
  <c r="AG7" i="32"/>
  <c r="AJ10" i="32"/>
  <c r="AJ3" i="32" s="1"/>
  <c r="AJ4" i="32" s="1"/>
  <c r="AJ7" i="32"/>
  <c r="AL10" i="32"/>
  <c r="AL3" i="32" s="1"/>
  <c r="AL4" i="32" s="1"/>
  <c r="AL7" i="32"/>
  <c r="CR10" i="15"/>
  <c r="CR7" i="15"/>
  <c r="AU7" i="32"/>
  <c r="AU10" i="32"/>
  <c r="AU3" i="32" s="1"/>
  <c r="AU4" i="32" s="1"/>
  <c r="AX10" i="32"/>
  <c r="AX3" i="32" s="1"/>
  <c r="AX4" i="32" s="1"/>
  <c r="AX7" i="32"/>
  <c r="CK10" i="33"/>
  <c r="CK3" i="33" s="1"/>
  <c r="CK4" i="33" s="1"/>
  <c r="CK7" i="33"/>
  <c r="CJ10" i="32"/>
  <c r="CJ3" i="32" s="1"/>
  <c r="CJ4" i="32" s="1"/>
  <c r="CJ7" i="32"/>
  <c r="N7" i="33"/>
  <c r="N10" i="33"/>
  <c r="N3" i="33" s="1"/>
  <c r="N4" i="33" s="1"/>
  <c r="J10" i="32"/>
  <c r="J3" i="32" s="1"/>
  <c r="J4" i="32" s="1"/>
  <c r="J7" i="32"/>
  <c r="BC10" i="33"/>
  <c r="BC3" i="33" s="1"/>
  <c r="BC4" i="33" s="1"/>
  <c r="BC7" i="33"/>
  <c r="BH10" i="32"/>
  <c r="BH3" i="32" s="1"/>
  <c r="BH4" i="32" s="1"/>
  <c r="BH7" i="32"/>
  <c r="Z7" i="33"/>
  <c r="Z10" i="33"/>
  <c r="Z3" i="33" s="1"/>
  <c r="Z4" i="33" s="1"/>
  <c r="BX7" i="33"/>
  <c r="BX10" i="33"/>
  <c r="BX3" i="33" s="1"/>
  <c r="BX4" i="33" s="1"/>
  <c r="AF10" i="36"/>
  <c r="AF3" i="36" s="1"/>
  <c r="AF4" i="36" s="1"/>
  <c r="AF7" i="36"/>
  <c r="BG7" i="36"/>
  <c r="BG10" i="36"/>
  <c r="BG3" i="36" s="1"/>
  <c r="BG4" i="36" s="1"/>
  <c r="BF10" i="36"/>
  <c r="BF3" i="36" s="1"/>
  <c r="BF4" i="36" s="1"/>
  <c r="BF7" i="36"/>
  <c r="BJ10" i="15"/>
  <c r="BJ7" i="15"/>
  <c r="AF10" i="15"/>
  <c r="AF7" i="15"/>
  <c r="AB10" i="15"/>
  <c r="AB7" i="15"/>
  <c r="CE10" i="15"/>
  <c r="CE7" i="15"/>
  <c r="BY10" i="15"/>
  <c r="BY7" i="15"/>
  <c r="BR7" i="32"/>
  <c r="BR10" i="32"/>
  <c r="BR3" i="32" s="1"/>
  <c r="BR4" i="32" s="1"/>
  <c r="BS7" i="32"/>
  <c r="BS10" i="32"/>
  <c r="BS3" i="32" s="1"/>
  <c r="BS4" i="32" s="1"/>
  <c r="BZ10" i="32"/>
  <c r="BZ3" i="32" s="1"/>
  <c r="BZ4" i="32" s="1"/>
  <c r="BZ7" i="32"/>
  <c r="CB10" i="15"/>
  <c r="CB7" i="15"/>
  <c r="CC10" i="32"/>
  <c r="CC3" i="32" s="1"/>
  <c r="CC4" i="32" s="1"/>
  <c r="CC7" i="32"/>
  <c r="BN10" i="32"/>
  <c r="BN3" i="32" s="1"/>
  <c r="BN4" i="32" s="1"/>
  <c r="BN7" i="32"/>
  <c r="S7" i="32"/>
  <c r="S10" i="32"/>
  <c r="S3" i="32" s="1"/>
  <c r="S4" i="32" s="1"/>
  <c r="I10" i="33"/>
  <c r="I3" i="33" s="1"/>
  <c r="I4" i="33" s="1"/>
  <c r="I7" i="33"/>
  <c r="M7" i="33"/>
  <c r="M10" i="33"/>
  <c r="M3" i="33" s="1"/>
  <c r="M4" i="33" s="1"/>
  <c r="AH10" i="33"/>
  <c r="AH3" i="33" s="1"/>
  <c r="AH4" i="33" s="1"/>
  <c r="AH7" i="33"/>
  <c r="Z10" i="32"/>
  <c r="Z3" i="32" s="1"/>
  <c r="Z4" i="32" s="1"/>
  <c r="Z7" i="32"/>
  <c r="BW10" i="33"/>
  <c r="BW3" i="33" s="1"/>
  <c r="BW4" i="33" s="1"/>
  <c r="BW7" i="33"/>
  <c r="BX10" i="32"/>
  <c r="BX3" i="32" s="1"/>
  <c r="BX4" i="32" s="1"/>
  <c r="BX7" i="32"/>
  <c r="M10" i="32"/>
  <c r="M3" i="32" s="1"/>
  <c r="M4" i="32" s="1"/>
  <c r="M7" i="32"/>
  <c r="AP10" i="33"/>
  <c r="AP3" i="33" s="1"/>
  <c r="AP4" i="33" s="1"/>
  <c r="AP7" i="33"/>
  <c r="CN7" i="33"/>
  <c r="CN10" i="33"/>
  <c r="CN3" i="33" s="1"/>
  <c r="CN4" i="33" s="1"/>
  <c r="AZ7" i="36"/>
  <c r="AZ10" i="36"/>
  <c r="AZ3" i="36" s="1"/>
  <c r="AZ4" i="36" s="1"/>
  <c r="BZ10" i="36"/>
  <c r="BZ3" i="36" s="1"/>
  <c r="BZ4" i="36" s="1"/>
  <c r="BZ7" i="36"/>
  <c r="BV10" i="36"/>
  <c r="BV3" i="36" s="1"/>
  <c r="BV4" i="36" s="1"/>
  <c r="BV7" i="36"/>
  <c r="AA10" i="32"/>
  <c r="AA3" i="32" s="1"/>
  <c r="AA4" i="32" s="1"/>
  <c r="AA7" i="32"/>
  <c r="A19" i="18"/>
  <c r="BK7" i="32"/>
  <c r="BK10" i="32"/>
  <c r="BK3" i="32" s="1"/>
  <c r="BK4" i="32" s="1"/>
  <c r="BD10" i="15"/>
  <c r="BD7" i="15"/>
  <c r="BQ10" i="15"/>
  <c r="BQ7" i="15"/>
  <c r="BV10" i="15"/>
  <c r="BV7" i="15"/>
  <c r="AN10" i="33"/>
  <c r="AN3" i="33" s="1"/>
  <c r="AN4" i="33" s="1"/>
  <c r="AN7" i="33"/>
  <c r="BI10" i="33"/>
  <c r="BI3" i="33" s="1"/>
  <c r="BI4" i="33" s="1"/>
  <c r="BI7" i="33"/>
  <c r="BJ7" i="33"/>
  <c r="BJ10" i="33"/>
  <c r="BJ3" i="33" s="1"/>
  <c r="BJ4" i="33" s="1"/>
  <c r="AM7" i="32"/>
  <c r="AM10" i="32"/>
  <c r="AM3" i="32" s="1"/>
  <c r="AM4" i="32" s="1"/>
  <c r="BL7" i="15"/>
  <c r="BL10" i="15"/>
  <c r="P10" i="32"/>
  <c r="P3" i="32" s="1"/>
  <c r="P4" i="32" s="1"/>
  <c r="P7" i="32"/>
  <c r="CD10" i="32"/>
  <c r="CD3" i="32" s="1"/>
  <c r="CD4" i="32" s="1"/>
  <c r="CD7" i="32"/>
  <c r="AI7" i="32"/>
  <c r="AI10" i="32"/>
  <c r="AI3" i="32" s="1"/>
  <c r="AI4" i="32" s="1"/>
  <c r="U10" i="32"/>
  <c r="U3" i="32" s="1"/>
  <c r="U4" i="32" s="1"/>
  <c r="U7" i="32"/>
  <c r="AD7" i="33"/>
  <c r="AD10" i="33"/>
  <c r="AD3" i="33" s="1"/>
  <c r="AD4" i="33" s="1"/>
  <c r="AF10" i="33"/>
  <c r="AF3" i="33" s="1"/>
  <c r="AF4" i="33" s="1"/>
  <c r="AF7" i="33"/>
  <c r="BA7" i="33"/>
  <c r="BA10" i="33"/>
  <c r="BA3" i="33" s="1"/>
  <c r="BA4" i="33" s="1"/>
  <c r="AP10" i="32"/>
  <c r="AP3" i="32" s="1"/>
  <c r="AP4" i="32" s="1"/>
  <c r="AP7" i="32"/>
  <c r="CQ10" i="33"/>
  <c r="CQ3" i="33" s="1"/>
  <c r="CQ4" i="33" s="1"/>
  <c r="CQ7" i="33"/>
  <c r="CN10" i="32"/>
  <c r="CN3" i="32" s="1"/>
  <c r="CN4" i="32" s="1"/>
  <c r="CN7" i="32"/>
  <c r="AC10" i="32"/>
  <c r="AC3" i="32" s="1"/>
  <c r="AC4" i="32" s="1"/>
  <c r="AC7" i="32"/>
  <c r="BF7" i="33"/>
  <c r="BF10" i="33"/>
  <c r="BF3" i="33" s="1"/>
  <c r="BF4" i="33" s="1"/>
  <c r="BT10" i="36"/>
  <c r="BT3" i="36" s="1"/>
  <c r="BT4" i="36" s="1"/>
  <c r="BT7" i="36"/>
  <c r="P10" i="36"/>
  <c r="P3" i="36" s="1"/>
  <c r="P4" i="36" s="1"/>
  <c r="P7" i="36"/>
  <c r="U10" i="36"/>
  <c r="U3" i="36" s="1"/>
  <c r="U4" i="36" s="1"/>
  <c r="U7" i="36"/>
  <c r="CL10" i="36"/>
  <c r="CL3" i="36" s="1"/>
  <c r="CL4" i="36" s="1"/>
  <c r="CL7" i="36"/>
  <c r="BC7" i="36"/>
  <c r="BC10" i="36"/>
  <c r="BC3" i="36" s="1"/>
  <c r="BC4" i="36" s="1"/>
  <c r="O10" i="15"/>
  <c r="O7" i="15"/>
  <c r="AG10" i="15"/>
  <c r="AG7" i="15"/>
  <c r="V10" i="15"/>
  <c r="V7" i="15"/>
  <c r="Y10" i="15"/>
  <c r="Y7" i="15"/>
  <c r="AP10" i="15"/>
  <c r="AP7" i="15"/>
  <c r="BO10" i="15"/>
  <c r="BO7" i="15"/>
  <c r="AN10" i="15"/>
  <c r="AN7" i="15"/>
  <c r="AY10" i="15"/>
  <c r="AY7" i="15"/>
  <c r="BS10" i="15"/>
  <c r="BS7" i="15"/>
  <c r="BK10" i="33"/>
  <c r="BK3" i="33" s="1"/>
  <c r="BK4" i="33" s="1"/>
  <c r="BK7" i="33"/>
  <c r="CA7" i="32"/>
  <c r="CA10" i="32"/>
  <c r="CA3" i="32" s="1"/>
  <c r="CA4" i="32" s="1"/>
  <c r="AV7" i="15"/>
  <c r="AV10" i="15"/>
  <c r="T7" i="33"/>
  <c r="T10" i="33"/>
  <c r="T3" i="33" s="1"/>
  <c r="T4" i="33" s="1"/>
  <c r="AZ10" i="32"/>
  <c r="AZ3" i="32" s="1"/>
  <c r="AZ4" i="32" s="1"/>
  <c r="AZ7" i="32"/>
  <c r="T10" i="32"/>
  <c r="T3" i="32" s="1"/>
  <c r="T4" i="32" s="1"/>
  <c r="T7" i="32"/>
  <c r="AY7" i="32"/>
  <c r="AY10" i="32"/>
  <c r="AY3" i="32" s="1"/>
  <c r="AY4" i="32" s="1"/>
  <c r="AK10" i="32"/>
  <c r="AK3" i="32" s="1"/>
  <c r="AK4" i="32" s="1"/>
  <c r="AK7" i="32"/>
  <c r="AX10" i="33"/>
  <c r="AX3" i="33" s="1"/>
  <c r="AX4" i="33" s="1"/>
  <c r="AX7" i="33"/>
  <c r="AZ7" i="33"/>
  <c r="AZ10" i="33"/>
  <c r="AZ3" i="33" s="1"/>
  <c r="AZ4" i="33" s="1"/>
  <c r="BT10" i="33"/>
  <c r="BT3" i="33" s="1"/>
  <c r="BT4" i="33" s="1"/>
  <c r="BT7" i="33"/>
  <c r="BF10" i="32"/>
  <c r="BF3" i="32" s="1"/>
  <c r="BF4" i="32" s="1"/>
  <c r="BF7" i="32"/>
  <c r="R10" i="33"/>
  <c r="R3" i="33" s="1"/>
  <c r="R4" i="33" s="1"/>
  <c r="R7" i="33"/>
  <c r="AS10" i="32"/>
  <c r="AS3" i="32" s="1"/>
  <c r="AS4" i="32" s="1"/>
  <c r="AS7" i="32"/>
  <c r="BV7" i="33"/>
  <c r="BV10" i="33"/>
  <c r="BV3" i="33" s="1"/>
  <c r="BV4" i="33" s="1"/>
  <c r="CN10" i="36"/>
  <c r="CN3" i="36" s="1"/>
  <c r="CN4" i="36" s="1"/>
  <c r="CN7" i="36"/>
  <c r="AJ7" i="36"/>
  <c r="AJ10" i="36"/>
  <c r="AJ3" i="36" s="1"/>
  <c r="AJ4" i="36" s="1"/>
  <c r="Q10" i="36"/>
  <c r="Q3" i="36" s="1"/>
  <c r="Q4" i="36" s="1"/>
  <c r="Q7" i="36"/>
  <c r="AO10" i="36"/>
  <c r="AO3" i="36" s="1"/>
  <c r="AO4" i="36" s="1"/>
  <c r="AO7" i="36"/>
  <c r="X10" i="36"/>
  <c r="X3" i="36" s="1"/>
  <c r="X4" i="36" s="1"/>
  <c r="X7" i="36"/>
  <c r="R10" i="36"/>
  <c r="R3" i="36" s="1"/>
  <c r="R4" i="36" s="1"/>
  <c r="R7" i="36"/>
  <c r="H10" i="15"/>
  <c r="H7" i="15"/>
  <c r="T10" i="15"/>
  <c r="T7" i="15"/>
  <c r="CG10" i="15"/>
  <c r="CG7" i="15"/>
  <c r="AS10" i="15"/>
  <c r="AS7" i="15"/>
  <c r="AE7" i="32"/>
  <c r="AE10" i="32"/>
  <c r="AE3" i="32" s="1"/>
  <c r="AE4" i="32" s="1"/>
  <c r="BO10" i="33"/>
  <c r="BO3" i="33" s="1"/>
  <c r="BO4" i="33" s="1"/>
  <c r="BO7" i="33"/>
  <c r="CB10" i="33"/>
  <c r="CB3" i="33" s="1"/>
  <c r="CB4" i="33" s="1"/>
  <c r="CB7" i="33"/>
  <c r="N7" i="32"/>
  <c r="N10" i="32"/>
  <c r="N3" i="32" s="1"/>
  <c r="N4" i="32" s="1"/>
  <c r="CP7" i="32"/>
  <c r="CP10" i="32"/>
  <c r="CP3" i="32" s="1"/>
  <c r="CP4" i="32" s="1"/>
  <c r="CN10" i="15"/>
  <c r="CN7" i="15"/>
  <c r="BC7" i="32"/>
  <c r="BC10" i="32"/>
  <c r="BC3" i="32" s="1"/>
  <c r="BC4" i="32" s="1"/>
  <c r="BO7" i="32"/>
  <c r="BO10" i="32"/>
  <c r="BO3" i="32" s="1"/>
  <c r="BO4" i="32" s="1"/>
  <c r="BA10" i="32"/>
  <c r="BA3" i="32" s="1"/>
  <c r="BA4" i="32" s="1"/>
  <c r="BA7" i="32"/>
  <c r="BQ7" i="33"/>
  <c r="BQ10" i="33"/>
  <c r="BQ3" i="33" s="1"/>
  <c r="BQ4" i="33" s="1"/>
  <c r="AU7" i="36"/>
  <c r="AU10" i="36"/>
  <c r="AU3" i="36" s="1"/>
  <c r="AU4" i="36" s="1"/>
  <c r="BS7" i="33"/>
  <c r="BS10" i="33"/>
  <c r="BS3" i="33" s="1"/>
  <c r="BS4" i="33" s="1"/>
  <c r="CO7" i="33"/>
  <c r="CO10" i="33"/>
  <c r="CO3" i="33" s="1"/>
  <c r="CO4" i="33" s="1"/>
  <c r="BV10" i="32"/>
  <c r="BV3" i="32" s="1"/>
  <c r="BV4" i="32" s="1"/>
  <c r="BV7" i="32"/>
  <c r="AK7" i="33"/>
  <c r="AK10" i="33"/>
  <c r="AK3" i="33" s="1"/>
  <c r="AK4" i="33" s="1"/>
  <c r="BI10" i="32"/>
  <c r="BI3" i="32" s="1"/>
  <c r="BI4" i="32" s="1"/>
  <c r="BI7" i="32"/>
  <c r="CL7" i="33"/>
  <c r="CL10" i="33"/>
  <c r="CL3" i="33" s="1"/>
  <c r="CL4" i="33" s="1"/>
  <c r="BD7" i="36"/>
  <c r="BD10" i="36"/>
  <c r="BD3" i="36" s="1"/>
  <c r="BD4" i="36" s="1"/>
  <c r="AK10" i="36"/>
  <c r="AK3" i="36" s="1"/>
  <c r="AK4" i="36" s="1"/>
  <c r="AK7" i="36"/>
  <c r="BI10" i="36"/>
  <c r="BI3" i="36" s="1"/>
  <c r="BI4" i="36" s="1"/>
  <c r="BI7" i="36"/>
  <c r="AR7" i="36"/>
  <c r="AR10" i="36"/>
  <c r="AR3" i="36" s="1"/>
  <c r="AR4" i="36" s="1"/>
  <c r="AH7" i="36"/>
  <c r="AH10" i="36"/>
  <c r="AH3" i="36" s="1"/>
  <c r="AH4" i="36" s="1"/>
  <c r="G10" i="15"/>
  <c r="G7" i="15"/>
  <c r="L10" i="15"/>
  <c r="L7" i="15"/>
  <c r="BP10" i="15"/>
  <c r="BP7" i="15"/>
  <c r="BF10" i="15"/>
  <c r="BF7" i="15"/>
  <c r="BA10" i="15"/>
  <c r="BA7" i="15"/>
  <c r="BM10" i="32"/>
  <c r="BM3" i="32" s="1"/>
  <c r="BM4" i="32" s="1"/>
  <c r="BM7" i="32"/>
  <c r="CD10" i="15"/>
  <c r="CD7" i="15"/>
  <c r="AV10" i="32"/>
  <c r="AV3" i="32" s="1"/>
  <c r="AV4" i="32" s="1"/>
  <c r="AV7" i="32"/>
  <c r="BH10" i="15"/>
  <c r="BH7" i="15"/>
  <c r="CR10" i="32"/>
  <c r="CR3" i="32" s="1"/>
  <c r="CR4" i="32" s="1"/>
  <c r="CR7" i="32"/>
  <c r="X10" i="33"/>
  <c r="X3" i="33" s="1"/>
  <c r="X4" i="33" s="1"/>
  <c r="X7" i="33"/>
  <c r="CE7" i="32"/>
  <c r="CE10" i="32"/>
  <c r="CE3" i="32" s="1"/>
  <c r="CE4" i="32" s="1"/>
  <c r="BQ10" i="32"/>
  <c r="BQ3" i="32" s="1"/>
  <c r="BQ4" i="32" s="1"/>
  <c r="BQ7" i="32"/>
  <c r="CJ10" i="33"/>
  <c r="CJ3" i="33" s="1"/>
  <c r="CJ4" i="33" s="1"/>
  <c r="CJ7" i="33"/>
  <c r="CM10" i="33"/>
  <c r="CM3" i="33" s="1"/>
  <c r="CM4" i="33" s="1"/>
  <c r="CM7" i="33"/>
  <c r="CL10" i="32"/>
  <c r="CL3" i="32" s="1"/>
  <c r="CL4" i="32" s="1"/>
  <c r="CL7" i="32"/>
  <c r="BD10" i="33"/>
  <c r="BD3" i="33" s="1"/>
  <c r="BD4" i="33" s="1"/>
  <c r="BD7" i="33"/>
  <c r="BY10" i="32"/>
  <c r="BY3" i="32" s="1"/>
  <c r="BY4" i="32" s="1"/>
  <c r="BY7" i="32"/>
  <c r="BX7" i="36"/>
  <c r="BX10" i="36"/>
  <c r="BX3" i="36" s="1"/>
  <c r="BX4" i="36" s="1"/>
  <c r="BE10" i="36"/>
  <c r="BE3" i="36" s="1"/>
  <c r="BE4" i="36" s="1"/>
  <c r="BE7" i="36"/>
  <c r="CB10" i="36"/>
  <c r="CB3" i="36" s="1"/>
  <c r="CB4" i="36" s="1"/>
  <c r="CB7" i="36"/>
  <c r="BK10" i="36"/>
  <c r="BK3" i="36" s="1"/>
  <c r="BK4" i="36" s="1"/>
  <c r="BK7" i="36"/>
  <c r="AX10" i="36"/>
  <c r="AX3" i="36" s="1"/>
  <c r="AX4" i="36" s="1"/>
  <c r="AX7" i="36"/>
  <c r="S10" i="33"/>
  <c r="S3" i="33" s="1"/>
  <c r="S4" i="33" s="1"/>
  <c r="S7" i="33"/>
  <c r="I10" i="15"/>
  <c r="I7" i="15"/>
  <c r="BJ7" i="32"/>
  <c r="BJ10" i="32"/>
  <c r="BJ3" i="32" s="1"/>
  <c r="BJ4" i="32" s="1"/>
  <c r="AI10" i="15"/>
  <c r="AI7" i="15"/>
  <c r="AZ10" i="15"/>
  <c r="AZ7" i="15"/>
  <c r="BN10" i="15"/>
  <c r="BN7" i="15"/>
  <c r="CQ10" i="15"/>
  <c r="CQ7" i="15"/>
  <c r="CF10" i="32"/>
  <c r="CF3" i="32" s="1"/>
  <c r="CF4" i="32" s="1"/>
  <c r="CF7" i="32"/>
  <c r="O7" i="32"/>
  <c r="O10" i="32"/>
  <c r="O3" i="32" s="1"/>
  <c r="O4" i="32" s="1"/>
  <c r="W10" i="33"/>
  <c r="W3" i="33" s="1"/>
  <c r="W4" i="33" s="1"/>
  <c r="W7" i="33"/>
  <c r="CM10" i="15"/>
  <c r="CM7" i="15"/>
  <c r="AM10" i="33"/>
  <c r="AM3" i="33" s="1"/>
  <c r="AM4" i="33" s="1"/>
  <c r="AM7" i="33"/>
  <c r="AS7" i="33"/>
  <c r="AS10" i="33"/>
  <c r="AS3" i="33" s="1"/>
  <c r="AS4" i="33" s="1"/>
  <c r="CG10" i="32"/>
  <c r="CG3" i="32" s="1"/>
  <c r="CG4" i="32" s="1"/>
  <c r="CG7" i="32"/>
  <c r="O7" i="33"/>
  <c r="O10" i="33"/>
  <c r="O3" i="33" s="1"/>
  <c r="O4" i="33" s="1"/>
  <c r="CF7" i="36"/>
  <c r="CF10" i="36"/>
  <c r="CF3" i="36" s="1"/>
  <c r="CF4" i="36" s="1"/>
  <c r="BY7" i="33"/>
  <c r="BY10" i="33"/>
  <c r="BY3" i="33" s="1"/>
  <c r="BY4" i="33" s="1"/>
  <c r="CO10" i="32"/>
  <c r="CO3" i="32" s="1"/>
  <c r="CO4" i="32" s="1"/>
  <c r="CO7" i="32"/>
  <c r="O10" i="36"/>
  <c r="O3" i="36" s="1"/>
  <c r="O4" i="36" s="1"/>
  <c r="O7" i="36"/>
  <c r="CQ7" i="36"/>
  <c r="CQ10" i="36"/>
  <c r="CQ3" i="36" s="1"/>
  <c r="CQ4" i="36" s="1"/>
  <c r="BY10" i="36"/>
  <c r="BY3" i="36" s="1"/>
  <c r="BY4" i="36" s="1"/>
  <c r="BY7" i="36"/>
  <c r="CE10" i="36"/>
  <c r="CE3" i="36" s="1"/>
  <c r="CE4" i="36" s="1"/>
  <c r="CE7" i="36"/>
  <c r="BN10" i="36"/>
  <c r="BN3" i="36" s="1"/>
  <c r="BN4" i="36" s="1"/>
  <c r="BN7" i="36"/>
  <c r="U7" i="33"/>
  <c r="U10" i="33"/>
  <c r="U3" i="33" s="1"/>
  <c r="U4" i="33" s="1"/>
  <c r="T7" i="36"/>
  <c r="T10" i="36"/>
  <c r="T3" i="36" s="1"/>
  <c r="T4" i="36" s="1"/>
  <c r="M10" i="15"/>
  <c r="M7" i="15"/>
  <c r="Q10" i="15"/>
  <c r="Q7" i="15"/>
  <c r="AA10" i="15"/>
  <c r="AA7" i="15"/>
  <c r="S10" i="15"/>
  <c r="S7" i="15"/>
  <c r="CJ10" i="15"/>
  <c r="CJ7" i="15"/>
  <c r="AO10" i="33"/>
  <c r="AO3" i="33" s="1"/>
  <c r="AO4" i="33" s="1"/>
  <c r="AO7" i="33"/>
  <c r="AU7" i="33"/>
  <c r="AU10" i="33"/>
  <c r="AU3" i="33" s="1"/>
  <c r="AU4" i="33" s="1"/>
  <c r="AF10" i="32"/>
  <c r="AF3" i="32" s="1"/>
  <c r="AF4" i="32" s="1"/>
  <c r="AF7" i="32"/>
  <c r="AX10" i="15"/>
  <c r="AX7" i="15"/>
  <c r="CA10" i="15"/>
  <c r="CA7" i="15"/>
  <c r="AW10" i="32"/>
  <c r="AW3" i="32" s="1"/>
  <c r="AW4" i="32" s="1"/>
  <c r="AW7" i="32"/>
  <c r="CH10" i="33"/>
  <c r="CH3" i="33" s="1"/>
  <c r="CH4" i="33" s="1"/>
  <c r="CH7" i="33"/>
  <c r="BW10" i="15"/>
  <c r="BW7" i="15"/>
  <c r="BL10" i="33"/>
  <c r="BL3" i="33" s="1"/>
  <c r="BL4" i="33" s="1"/>
  <c r="BL7" i="33"/>
  <c r="F7" i="33"/>
  <c r="F10" i="33"/>
  <c r="F3" i="33" s="1"/>
  <c r="F4" i="33" s="1"/>
  <c r="H10" i="33"/>
  <c r="H3" i="33" s="1"/>
  <c r="H4" i="33" s="1"/>
  <c r="H7" i="33"/>
  <c r="AI10" i="33"/>
  <c r="AI3" i="33" s="1"/>
  <c r="AI4" i="33" s="1"/>
  <c r="AI7" i="33"/>
  <c r="K10" i="32"/>
  <c r="K3" i="32" s="1"/>
  <c r="K4" i="32" s="1"/>
  <c r="K7" i="32"/>
  <c r="CR10" i="33"/>
  <c r="CR3" i="33" s="1"/>
  <c r="CR4" i="33" s="1"/>
  <c r="CR7" i="33"/>
  <c r="K7" i="36"/>
  <c r="K10" i="36"/>
  <c r="K3" i="36" s="1"/>
  <c r="K4" i="36" s="1"/>
  <c r="AI7" i="36"/>
  <c r="AI10" i="36"/>
  <c r="AI3" i="36" s="1"/>
  <c r="AI4" i="36" s="1"/>
  <c r="CR10" i="36"/>
  <c r="CR3" i="36" s="1"/>
  <c r="CR4" i="36" s="1"/>
  <c r="CR7" i="36"/>
  <c r="F10" i="36"/>
  <c r="F3" i="36" s="1"/>
  <c r="F4" i="36" s="1"/>
  <c r="F7" i="36"/>
  <c r="CD10" i="36"/>
  <c r="CD3" i="36" s="1"/>
  <c r="CD4" i="36" s="1"/>
  <c r="CD7" i="36"/>
  <c r="E4" i="18"/>
  <c r="E5" i="18"/>
  <c r="E5" i="21"/>
  <c r="E5" i="38"/>
  <c r="B28" i="38"/>
  <c r="C28" i="38" s="1"/>
  <c r="A29" i="38"/>
  <c r="A27" i="36"/>
  <c r="B26" i="36"/>
  <c r="C26" i="36" s="1"/>
  <c r="A27" i="33"/>
  <c r="B26" i="33"/>
  <c r="C26" i="33" s="1"/>
  <c r="A26" i="32"/>
  <c r="B25" i="32"/>
  <c r="C25" i="32" s="1"/>
  <c r="A34" i="31"/>
  <c r="B33" i="31"/>
  <c r="B23" i="21"/>
  <c r="C23" i="21" s="1"/>
  <c r="B18" i="18"/>
  <c r="J4" i="1"/>
  <c r="B31" i="1"/>
  <c r="G4" i="18"/>
  <c r="F4" i="18"/>
  <c r="H4" i="21"/>
  <c r="I4" i="18"/>
  <c r="G4" i="21"/>
  <c r="F4" i="21"/>
  <c r="J4" i="21"/>
  <c r="J4" i="18"/>
  <c r="H4" i="18"/>
  <c r="I4" i="21"/>
  <c r="E4" i="21"/>
  <c r="H10" i="18"/>
  <c r="G10" i="18"/>
  <c r="F10" i="18"/>
  <c r="I10" i="18"/>
  <c r="F10" i="1"/>
  <c r="C14" i="1"/>
  <c r="C27" i="15" l="1"/>
  <c r="E27" i="15"/>
  <c r="D27" i="15"/>
  <c r="A28" i="15"/>
  <c r="B27" i="15"/>
  <c r="F27" i="15" s="1"/>
  <c r="D26" i="34"/>
  <c r="D26" i="31"/>
  <c r="C26" i="34"/>
  <c r="C26" i="31"/>
  <c r="E26" i="34"/>
  <c r="E26" i="31"/>
  <c r="E13" i="38"/>
  <c r="F14" i="1"/>
  <c r="E13" i="18"/>
  <c r="AA11" i="36"/>
  <c r="AA11" i="32"/>
  <c r="AA11" i="31"/>
  <c r="AA11" i="34"/>
  <c r="X11" i="32"/>
  <c r="X11" i="31"/>
  <c r="X11" i="36"/>
  <c r="X11" i="34"/>
  <c r="Z11" i="36"/>
  <c r="Z11" i="34"/>
  <c r="Z11" i="32"/>
  <c r="Z11" i="31"/>
  <c r="AC11" i="31"/>
  <c r="AC11" i="36"/>
  <c r="AC11" i="34"/>
  <c r="AC11" i="32"/>
  <c r="AD11" i="32"/>
  <c r="AD11" i="36"/>
  <c r="AD11" i="34"/>
  <c r="AD11" i="31"/>
  <c r="Q11" i="36"/>
  <c r="Q11" i="34"/>
  <c r="Q11" i="31"/>
  <c r="Q11" i="32"/>
  <c r="L11" i="36"/>
  <c r="L11" i="34"/>
  <c r="L11" i="31"/>
  <c r="L11" i="32"/>
  <c r="AF11" i="31"/>
  <c r="AF11" i="32"/>
  <c r="AF11" i="36"/>
  <c r="AF11" i="34"/>
  <c r="AH11" i="36"/>
  <c r="AH11" i="34"/>
  <c r="AH11" i="32"/>
  <c r="AH11" i="31"/>
  <c r="O11" i="32"/>
  <c r="O11" i="36"/>
  <c r="O11" i="34"/>
  <c r="O11" i="31"/>
  <c r="P11" i="36"/>
  <c r="P11" i="32"/>
  <c r="P11" i="34"/>
  <c r="P11" i="31"/>
  <c r="AB11" i="36"/>
  <c r="AB11" i="31"/>
  <c r="AB11" i="34"/>
  <c r="AB11" i="32"/>
  <c r="R11" i="31"/>
  <c r="R11" i="36"/>
  <c r="R11" i="32"/>
  <c r="R11" i="34"/>
  <c r="AG11" i="36"/>
  <c r="AG11" i="31"/>
  <c r="AG11" i="32"/>
  <c r="AG11" i="34"/>
  <c r="N11" i="36"/>
  <c r="N11" i="34"/>
  <c r="N11" i="31"/>
  <c r="N11" i="32"/>
  <c r="T11" i="36"/>
  <c r="T11" i="31"/>
  <c r="T11" i="34"/>
  <c r="T11" i="32"/>
  <c r="I11" i="36"/>
  <c r="I11" i="34"/>
  <c r="I11" i="32"/>
  <c r="I11" i="31"/>
  <c r="S11" i="34"/>
  <c r="S11" i="36"/>
  <c r="S11" i="31"/>
  <c r="S11" i="32"/>
  <c r="U11" i="34"/>
  <c r="U11" i="31"/>
  <c r="U11" i="36"/>
  <c r="U11" i="32"/>
  <c r="F11" i="36"/>
  <c r="F11" i="31"/>
  <c r="F11" i="34"/>
  <c r="F11" i="32"/>
  <c r="M11" i="36"/>
  <c r="M11" i="32"/>
  <c r="M11" i="34"/>
  <c r="M11" i="31"/>
  <c r="J5" i="21"/>
  <c r="J5" i="38"/>
  <c r="J5" i="1"/>
  <c r="J13" i="1" s="1"/>
  <c r="J13" i="18" s="1"/>
  <c r="J5" i="18"/>
  <c r="K11" i="32"/>
  <c r="K11" i="34"/>
  <c r="K11" i="31"/>
  <c r="K11" i="36"/>
  <c r="V11" i="31"/>
  <c r="V11" i="36"/>
  <c r="V11" i="32"/>
  <c r="V11" i="34"/>
  <c r="J11" i="31"/>
  <c r="J11" i="36"/>
  <c r="J11" i="34"/>
  <c r="J11" i="32"/>
  <c r="C18" i="18"/>
  <c r="H11" i="36"/>
  <c r="H11" i="34"/>
  <c r="H11" i="32"/>
  <c r="H11" i="31"/>
  <c r="A20" i="18"/>
  <c r="Y11" i="36"/>
  <c r="Y11" i="31"/>
  <c r="Y11" i="34"/>
  <c r="Y11" i="32"/>
  <c r="AE11" i="36"/>
  <c r="AE11" i="34"/>
  <c r="AE11" i="32"/>
  <c r="AE11" i="31"/>
  <c r="W11" i="32"/>
  <c r="W11" i="34"/>
  <c r="W11" i="36"/>
  <c r="W11" i="31"/>
  <c r="B29" i="38"/>
  <c r="C29" i="38" s="1"/>
  <c r="A30" i="38"/>
  <c r="A28" i="36"/>
  <c r="B27" i="36"/>
  <c r="C27" i="36" s="1"/>
  <c r="B27" i="33"/>
  <c r="C27" i="33" s="1"/>
  <c r="A28" i="33"/>
  <c r="A27" i="32"/>
  <c r="B26" i="32"/>
  <c r="C26" i="32" s="1"/>
  <c r="A35" i="31"/>
  <c r="B34" i="31"/>
  <c r="B24" i="21"/>
  <c r="C24" i="21" s="1"/>
  <c r="B19" i="18"/>
  <c r="B32" i="1"/>
  <c r="E9" i="1"/>
  <c r="I10" i="1"/>
  <c r="H10" i="1"/>
  <c r="I4" i="1"/>
  <c r="C15" i="1"/>
  <c r="D28" i="15" l="1"/>
  <c r="C28" i="15"/>
  <c r="E28" i="15"/>
  <c r="A29" i="15"/>
  <c r="B28" i="15"/>
  <c r="F28" i="15" s="1"/>
  <c r="D27" i="31"/>
  <c r="D27" i="34"/>
  <c r="E27" i="31"/>
  <c r="E27" i="34"/>
  <c r="C27" i="31"/>
  <c r="C27" i="34"/>
  <c r="AB11" i="33"/>
  <c r="J14" i="1"/>
  <c r="J14" i="18" s="1"/>
  <c r="T11" i="33"/>
  <c r="H11" i="33"/>
  <c r="J11" i="33"/>
  <c r="BG12" i="32"/>
  <c r="O11" i="33"/>
  <c r="X11" i="33"/>
  <c r="AH11" i="33"/>
  <c r="BO12" i="31"/>
  <c r="AY12" i="36"/>
  <c r="F11" i="33"/>
  <c r="R11" i="33"/>
  <c r="L11" i="33"/>
  <c r="U11" i="33"/>
  <c r="W11" i="33"/>
  <c r="CM12" i="32"/>
  <c r="AF11" i="33"/>
  <c r="M11" i="33"/>
  <c r="BO11" i="32"/>
  <c r="BO11" i="31"/>
  <c r="BO11" i="36"/>
  <c r="BO11" i="34"/>
  <c r="AD11" i="33"/>
  <c r="CE11" i="31"/>
  <c r="CE11" i="36"/>
  <c r="CE11" i="34"/>
  <c r="CE11" i="32"/>
  <c r="AI11" i="34"/>
  <c r="AI11" i="31"/>
  <c r="AI11" i="32"/>
  <c r="AI11" i="36"/>
  <c r="A21" i="18"/>
  <c r="C19" i="18"/>
  <c r="AE11" i="33"/>
  <c r="V11" i="33"/>
  <c r="N11" i="33"/>
  <c r="Z11" i="33"/>
  <c r="S11" i="33"/>
  <c r="AG11" i="33"/>
  <c r="Y11" i="33"/>
  <c r="AY11" i="32"/>
  <c r="AY11" i="31"/>
  <c r="AY11" i="36"/>
  <c r="AY11" i="34"/>
  <c r="CM11" i="36"/>
  <c r="CM11" i="32"/>
  <c r="CM11" i="31"/>
  <c r="CM11" i="34"/>
  <c r="I5" i="1"/>
  <c r="I15" i="1" s="1"/>
  <c r="I15" i="18" s="1"/>
  <c r="I5" i="18"/>
  <c r="I5" i="21"/>
  <c r="I5" i="38"/>
  <c r="BW11" i="34"/>
  <c r="BW11" i="31"/>
  <c r="BW11" i="36"/>
  <c r="BW11" i="32"/>
  <c r="AQ11" i="32"/>
  <c r="AQ11" i="34"/>
  <c r="AQ11" i="31"/>
  <c r="AQ11" i="36"/>
  <c r="K11" i="33"/>
  <c r="I11" i="33"/>
  <c r="BG11" i="36"/>
  <c r="BG11" i="31"/>
  <c r="BG11" i="34"/>
  <c r="BG11" i="32"/>
  <c r="AA11" i="33"/>
  <c r="P11" i="33"/>
  <c r="Q11" i="33"/>
  <c r="AC11" i="33"/>
  <c r="N12" i="36"/>
  <c r="N12" i="34"/>
  <c r="N12" i="32"/>
  <c r="N12" i="31"/>
  <c r="J12" i="36"/>
  <c r="J12" i="34"/>
  <c r="J12" i="32"/>
  <c r="J12" i="31"/>
  <c r="K12" i="36"/>
  <c r="K12" i="34"/>
  <c r="K12" i="31"/>
  <c r="K12" i="32"/>
  <c r="I12" i="36"/>
  <c r="I12" i="34"/>
  <c r="I12" i="32"/>
  <c r="I12" i="31"/>
  <c r="AB12" i="36"/>
  <c r="AB12" i="31"/>
  <c r="AB12" i="34"/>
  <c r="AB12" i="32"/>
  <c r="X12" i="36"/>
  <c r="X12" i="34"/>
  <c r="X12" i="31"/>
  <c r="X12" i="32"/>
  <c r="Q12" i="36"/>
  <c r="Q12" i="34"/>
  <c r="Q12" i="32"/>
  <c r="Q12" i="31"/>
  <c r="V12" i="36"/>
  <c r="V12" i="34"/>
  <c r="V12" i="32"/>
  <c r="V12" i="31"/>
  <c r="AH12" i="36"/>
  <c r="AH12" i="32"/>
  <c r="AH12" i="31"/>
  <c r="AH12" i="34"/>
  <c r="F12" i="34"/>
  <c r="F12" i="36"/>
  <c r="F12" i="32"/>
  <c r="F12" i="31"/>
  <c r="P12" i="36"/>
  <c r="P12" i="34"/>
  <c r="P12" i="31"/>
  <c r="P12" i="32"/>
  <c r="L12" i="36"/>
  <c r="L12" i="31"/>
  <c r="L12" i="34"/>
  <c r="L12" i="32"/>
  <c r="R12" i="36"/>
  <c r="R12" i="32"/>
  <c r="R12" i="31"/>
  <c r="R12" i="34"/>
  <c r="T12" i="36"/>
  <c r="T12" i="34"/>
  <c r="T12" i="31"/>
  <c r="T12" i="32"/>
  <c r="AC12" i="34"/>
  <c r="AC12" i="31"/>
  <c r="AC12" i="36"/>
  <c r="AC12" i="32"/>
  <c r="AF12" i="36"/>
  <c r="AF12" i="31"/>
  <c r="AF12" i="34"/>
  <c r="AF12" i="32"/>
  <c r="M12" i="36"/>
  <c r="M12" i="31"/>
  <c r="M12" i="34"/>
  <c r="M12" i="32"/>
  <c r="U12" i="31"/>
  <c r="U12" i="34"/>
  <c r="U12" i="36"/>
  <c r="U12" i="32"/>
  <c r="Z12" i="34"/>
  <c r="Z12" i="32"/>
  <c r="Z12" i="36"/>
  <c r="Z12" i="31"/>
  <c r="H12" i="36"/>
  <c r="H12" i="31"/>
  <c r="H12" i="34"/>
  <c r="H12" i="32"/>
  <c r="Y12" i="36"/>
  <c r="Y12" i="34"/>
  <c r="Y12" i="32"/>
  <c r="Y12" i="31"/>
  <c r="F13" i="36"/>
  <c r="F13" i="34"/>
  <c r="F13" i="32"/>
  <c r="F13" i="31"/>
  <c r="AG12" i="36"/>
  <c r="AG12" i="34"/>
  <c r="AG12" i="32"/>
  <c r="AG12" i="31"/>
  <c r="AE12" i="36"/>
  <c r="AE12" i="34"/>
  <c r="AE12" i="31"/>
  <c r="AE12" i="32"/>
  <c r="W12" i="36"/>
  <c r="W12" i="34"/>
  <c r="W12" i="31"/>
  <c r="W12" i="32"/>
  <c r="S12" i="36"/>
  <c r="S12" i="31"/>
  <c r="S12" i="34"/>
  <c r="S12" i="32"/>
  <c r="AA12" i="36"/>
  <c r="AA12" i="31"/>
  <c r="AA12" i="34"/>
  <c r="AA12" i="32"/>
  <c r="AD12" i="32"/>
  <c r="AD12" i="36"/>
  <c r="AD12" i="31"/>
  <c r="AD12" i="34"/>
  <c r="O12" i="36"/>
  <c r="O12" i="34"/>
  <c r="O12" i="31"/>
  <c r="O12" i="32"/>
  <c r="J13" i="21"/>
  <c r="J13" i="38"/>
  <c r="A31" i="38"/>
  <c r="B30" i="38"/>
  <c r="C30" i="38" s="1"/>
  <c r="E13" i="21"/>
  <c r="B28" i="36"/>
  <c r="C28" i="36" s="1"/>
  <c r="A29" i="36"/>
  <c r="A29" i="33"/>
  <c r="B28" i="33"/>
  <c r="C28" i="33" s="1"/>
  <c r="A28" i="32"/>
  <c r="B27" i="32"/>
  <c r="C27" i="32" s="1"/>
  <c r="A36" i="31"/>
  <c r="B35" i="31"/>
  <c r="B25" i="21"/>
  <c r="C25" i="21" s="1"/>
  <c r="B20" i="18"/>
  <c r="E14" i="1"/>
  <c r="J15" i="1"/>
  <c r="E15" i="1"/>
  <c r="B33" i="1"/>
  <c r="H15" i="1"/>
  <c r="H15" i="18" s="1"/>
  <c r="C16" i="1"/>
  <c r="D29" i="15" l="1"/>
  <c r="C29" i="15"/>
  <c r="E29" i="15"/>
  <c r="A30" i="15"/>
  <c r="B29" i="15"/>
  <c r="F29" i="15" s="1"/>
  <c r="E28" i="31"/>
  <c r="E28" i="34"/>
  <c r="C28" i="31"/>
  <c r="C28" i="34"/>
  <c r="J14" i="38"/>
  <c r="D28" i="31"/>
  <c r="D28" i="34"/>
  <c r="F15" i="32"/>
  <c r="F15" i="36"/>
  <c r="F15" i="34"/>
  <c r="F15" i="31"/>
  <c r="F14" i="36"/>
  <c r="F14" i="31"/>
  <c r="F14" i="32"/>
  <c r="F14" i="34"/>
  <c r="J14" i="21"/>
  <c r="BG12" i="34"/>
  <c r="BG12" i="36"/>
  <c r="BG12" i="31"/>
  <c r="CM12" i="31"/>
  <c r="CM12" i="36"/>
  <c r="CM12" i="34"/>
  <c r="CM12" i="33" s="1"/>
  <c r="AQ11" i="33"/>
  <c r="BO12" i="32"/>
  <c r="AY12" i="34"/>
  <c r="M12" i="33"/>
  <c r="BO12" i="34"/>
  <c r="BO12" i="33" s="1"/>
  <c r="BO12" i="36"/>
  <c r="AY12" i="32"/>
  <c r="AY12" i="31"/>
  <c r="U12" i="33"/>
  <c r="AY11" i="33"/>
  <c r="AA12" i="33"/>
  <c r="BW11" i="33"/>
  <c r="AI11" i="33"/>
  <c r="BG11" i="33"/>
  <c r="CM11" i="33"/>
  <c r="H12" i="33"/>
  <c r="AF12" i="33"/>
  <c r="L12" i="33"/>
  <c r="AH12" i="33"/>
  <c r="CE11" i="33"/>
  <c r="BO11" i="33"/>
  <c r="S12" i="33"/>
  <c r="AO11" i="36"/>
  <c r="AO11" i="34"/>
  <c r="AO11" i="31"/>
  <c r="AO11" i="32"/>
  <c r="CO12" i="36"/>
  <c r="CO12" i="34"/>
  <c r="CO12" i="31"/>
  <c r="CO12" i="32"/>
  <c r="CK12" i="34"/>
  <c r="CK12" i="36"/>
  <c r="CK12" i="32"/>
  <c r="CK12" i="31"/>
  <c r="BM12" i="34"/>
  <c r="BM12" i="36"/>
  <c r="BM12" i="32"/>
  <c r="BM12" i="31"/>
  <c r="BI12" i="31"/>
  <c r="BI12" i="32"/>
  <c r="BI12" i="36"/>
  <c r="BI12" i="34"/>
  <c r="CA12" i="36"/>
  <c r="CA12" i="34"/>
  <c r="CA12" i="31"/>
  <c r="CA12" i="32"/>
  <c r="BS12" i="36"/>
  <c r="BS12" i="34"/>
  <c r="BS12" i="32"/>
  <c r="BS12" i="31"/>
  <c r="BB12" i="32"/>
  <c r="BB12" i="31"/>
  <c r="BB12" i="34"/>
  <c r="BB12" i="36"/>
  <c r="BP11" i="36"/>
  <c r="BP11" i="31"/>
  <c r="BP11" i="34"/>
  <c r="BP11" i="32"/>
  <c r="BB11" i="34"/>
  <c r="BB11" i="31"/>
  <c r="BB11" i="32"/>
  <c r="BB11" i="36"/>
  <c r="BE11" i="36"/>
  <c r="BE11" i="34"/>
  <c r="BE11" i="31"/>
  <c r="BE11" i="32"/>
  <c r="BE12" i="34"/>
  <c r="BE12" i="36"/>
  <c r="BE12" i="32"/>
  <c r="BE12" i="31"/>
  <c r="BQ12" i="34"/>
  <c r="BQ12" i="36"/>
  <c r="BQ12" i="31"/>
  <c r="BQ12" i="32"/>
  <c r="CN12" i="36"/>
  <c r="CN12" i="31"/>
  <c r="CN12" i="34"/>
  <c r="CN12" i="32"/>
  <c r="AW12" i="36"/>
  <c r="AW12" i="34"/>
  <c r="AW12" i="32"/>
  <c r="AW12" i="31"/>
  <c r="BN12" i="34"/>
  <c r="BN12" i="36"/>
  <c r="BN12" i="32"/>
  <c r="BN12" i="31"/>
  <c r="AR12" i="34"/>
  <c r="AR12" i="36"/>
  <c r="AR12" i="31"/>
  <c r="AR12" i="32"/>
  <c r="AS12" i="36"/>
  <c r="AS12" i="34"/>
  <c r="AS12" i="31"/>
  <c r="AS12" i="32"/>
  <c r="AO12" i="36"/>
  <c r="AO12" i="31"/>
  <c r="AO12" i="34"/>
  <c r="AO12" i="32"/>
  <c r="CA11" i="36"/>
  <c r="CA11" i="34"/>
  <c r="CA11" i="31"/>
  <c r="CA11" i="32"/>
  <c r="Y12" i="33"/>
  <c r="BQ11" i="36"/>
  <c r="BQ11" i="34"/>
  <c r="BQ11" i="31"/>
  <c r="BQ11" i="32"/>
  <c r="CN11" i="36"/>
  <c r="CN11" i="31"/>
  <c r="CN11" i="34"/>
  <c r="CN11" i="32"/>
  <c r="AW11" i="36"/>
  <c r="AW11" i="31"/>
  <c r="AW11" i="34"/>
  <c r="AW11" i="32"/>
  <c r="BN11" i="36"/>
  <c r="BN11" i="34"/>
  <c r="BN11" i="32"/>
  <c r="BN11" i="31"/>
  <c r="AR11" i="36"/>
  <c r="AR11" i="31"/>
  <c r="AR11" i="32"/>
  <c r="AR11" i="34"/>
  <c r="AS11" i="34"/>
  <c r="AS11" i="31"/>
  <c r="AS11" i="36"/>
  <c r="AS11" i="32"/>
  <c r="AI12" i="36"/>
  <c r="AI12" i="34"/>
  <c r="AI12" i="31"/>
  <c r="AI12" i="32"/>
  <c r="AT12" i="36"/>
  <c r="AT12" i="34"/>
  <c r="AT12" i="32"/>
  <c r="AT12" i="31"/>
  <c r="AP12" i="34"/>
  <c r="AP12" i="36"/>
  <c r="AP12" i="32"/>
  <c r="AP12" i="31"/>
  <c r="BC11" i="36"/>
  <c r="BC11" i="31"/>
  <c r="BC11" i="32"/>
  <c r="BC11" i="34"/>
  <c r="BI11" i="36"/>
  <c r="BI11" i="34"/>
  <c r="BI11" i="31"/>
  <c r="BI11" i="32"/>
  <c r="BP12" i="32"/>
  <c r="BP12" i="36"/>
  <c r="BP12" i="34"/>
  <c r="BP12" i="31"/>
  <c r="BT12" i="34"/>
  <c r="BT12" i="31"/>
  <c r="BT12" i="36"/>
  <c r="BT12" i="32"/>
  <c r="AV12" i="36"/>
  <c r="AV12" i="34"/>
  <c r="AV12" i="31"/>
  <c r="AV12" i="32"/>
  <c r="BF12" i="32"/>
  <c r="BF12" i="31"/>
  <c r="BF12" i="34"/>
  <c r="BF12" i="36"/>
  <c r="CR12" i="36"/>
  <c r="CR12" i="31"/>
  <c r="CR12" i="32"/>
  <c r="CR12" i="34"/>
  <c r="AQ12" i="36"/>
  <c r="AQ12" i="31"/>
  <c r="AQ12" i="34"/>
  <c r="AQ12" i="32"/>
  <c r="AM12" i="36"/>
  <c r="AM12" i="34"/>
  <c r="AM12" i="32"/>
  <c r="AM12" i="31"/>
  <c r="BH12" i="36"/>
  <c r="BH12" i="31"/>
  <c r="BH12" i="34"/>
  <c r="BH12" i="32"/>
  <c r="CF12" i="36"/>
  <c r="CF12" i="34"/>
  <c r="CF12" i="31"/>
  <c r="CF12" i="32"/>
  <c r="AT11" i="36"/>
  <c r="AT11" i="31"/>
  <c r="AT11" i="34"/>
  <c r="AT11" i="32"/>
  <c r="AP11" i="31"/>
  <c r="AP11" i="34"/>
  <c r="AP11" i="36"/>
  <c r="AP11" i="32"/>
  <c r="AD12" i="33"/>
  <c r="BT11" i="36"/>
  <c r="BT11" i="31"/>
  <c r="BT11" i="32"/>
  <c r="BT11" i="34"/>
  <c r="AN12" i="32"/>
  <c r="AN12" i="34"/>
  <c r="AN12" i="36"/>
  <c r="AN12" i="31"/>
  <c r="AV11" i="32"/>
  <c r="AV11" i="36"/>
  <c r="AV11" i="34"/>
  <c r="AV11" i="31"/>
  <c r="BF11" i="36"/>
  <c r="BF11" i="34"/>
  <c r="BF11" i="32"/>
  <c r="BF11" i="31"/>
  <c r="CR11" i="36"/>
  <c r="CR11" i="31"/>
  <c r="CR11" i="32"/>
  <c r="CR11" i="34"/>
  <c r="AM11" i="31"/>
  <c r="AM11" i="34"/>
  <c r="AM11" i="36"/>
  <c r="AM11" i="32"/>
  <c r="AJ12" i="32"/>
  <c r="AJ12" i="36"/>
  <c r="AJ12" i="34"/>
  <c r="AJ12" i="31"/>
  <c r="CI12" i="36"/>
  <c r="CI12" i="34"/>
  <c r="CI12" i="32"/>
  <c r="CI12" i="31"/>
  <c r="BH11" i="36"/>
  <c r="BH11" i="31"/>
  <c r="BH11" i="32"/>
  <c r="BH11" i="34"/>
  <c r="CF11" i="36"/>
  <c r="CF11" i="34"/>
  <c r="CF11" i="31"/>
  <c r="CF11" i="32"/>
  <c r="BM11" i="36"/>
  <c r="BM11" i="31"/>
  <c r="BM11" i="34"/>
  <c r="BM11" i="32"/>
  <c r="BA12" i="36"/>
  <c r="BA12" i="31"/>
  <c r="BA12" i="34"/>
  <c r="BA12" i="32"/>
  <c r="AN11" i="36"/>
  <c r="AN11" i="34"/>
  <c r="AN11" i="31"/>
  <c r="AN11" i="32"/>
  <c r="AU12" i="31"/>
  <c r="AU12" i="34"/>
  <c r="AU12" i="36"/>
  <c r="AU12" i="32"/>
  <c r="AJ11" i="36"/>
  <c r="AJ11" i="34"/>
  <c r="AJ11" i="31"/>
  <c r="AJ11" i="32"/>
  <c r="CI11" i="32"/>
  <c r="CI11" i="31"/>
  <c r="CI11" i="36"/>
  <c r="CI11" i="34"/>
  <c r="BV12" i="36"/>
  <c r="BV12" i="32"/>
  <c r="BV12" i="34"/>
  <c r="BV12" i="31"/>
  <c r="A22" i="18"/>
  <c r="BX12" i="36"/>
  <c r="BX12" i="31"/>
  <c r="BX12" i="34"/>
  <c r="BX12" i="32"/>
  <c r="J15" i="38"/>
  <c r="J15" i="18"/>
  <c r="AB12" i="33"/>
  <c r="BA11" i="36"/>
  <c r="BA11" i="31"/>
  <c r="BA11" i="34"/>
  <c r="BA11" i="32"/>
  <c r="CH12" i="36"/>
  <c r="CH12" i="34"/>
  <c r="CH12" i="32"/>
  <c r="CH12" i="31"/>
  <c r="AU11" i="36"/>
  <c r="AU11" i="34"/>
  <c r="AU11" i="32"/>
  <c r="AU11" i="31"/>
  <c r="CJ12" i="36"/>
  <c r="CJ12" i="34"/>
  <c r="CJ12" i="31"/>
  <c r="CJ12" i="32"/>
  <c r="BD12" i="36"/>
  <c r="BD12" i="34"/>
  <c r="BD12" i="31"/>
  <c r="BD12" i="32"/>
  <c r="BV11" i="31"/>
  <c r="BV11" i="34"/>
  <c r="BV11" i="36"/>
  <c r="BV11" i="32"/>
  <c r="BJ12" i="36"/>
  <c r="BJ12" i="34"/>
  <c r="BJ12" i="32"/>
  <c r="BJ12" i="31"/>
  <c r="BY12" i="36"/>
  <c r="BY12" i="32"/>
  <c r="BY12" i="31"/>
  <c r="BY12" i="34"/>
  <c r="BY11" i="31"/>
  <c r="BY11" i="32"/>
  <c r="BY11" i="36"/>
  <c r="BY11" i="34"/>
  <c r="CD12" i="36"/>
  <c r="CD12" i="31"/>
  <c r="CD12" i="34"/>
  <c r="CD12" i="32"/>
  <c r="CH11" i="36"/>
  <c r="CH11" i="31"/>
  <c r="CH11" i="34"/>
  <c r="CH11" i="32"/>
  <c r="CC12" i="34"/>
  <c r="CC12" i="32"/>
  <c r="CC12" i="31"/>
  <c r="CC12" i="36"/>
  <c r="CP12" i="31"/>
  <c r="CP12" i="32"/>
  <c r="CP12" i="36"/>
  <c r="CP12" i="34"/>
  <c r="CJ11" i="32"/>
  <c r="CJ11" i="36"/>
  <c r="CJ11" i="34"/>
  <c r="CJ11" i="31"/>
  <c r="BD11" i="34"/>
  <c r="BD11" i="36"/>
  <c r="BD11" i="31"/>
  <c r="BD11" i="32"/>
  <c r="CG12" i="36"/>
  <c r="CG12" i="34"/>
  <c r="CG12" i="31"/>
  <c r="CG12" i="32"/>
  <c r="BJ11" i="36"/>
  <c r="BJ11" i="34"/>
  <c r="BJ11" i="32"/>
  <c r="BJ11" i="31"/>
  <c r="CB12" i="36"/>
  <c r="CB12" i="31"/>
  <c r="CB12" i="34"/>
  <c r="CB12" i="32"/>
  <c r="C20" i="18"/>
  <c r="CD11" i="36"/>
  <c r="CD11" i="32"/>
  <c r="CD11" i="31"/>
  <c r="CD11" i="34"/>
  <c r="AL12" i="36"/>
  <c r="AL12" i="34"/>
  <c r="AL12" i="32"/>
  <c r="AL12" i="31"/>
  <c r="CC11" i="36"/>
  <c r="CC11" i="34"/>
  <c r="CC11" i="31"/>
  <c r="CC11" i="32"/>
  <c r="CP11" i="32"/>
  <c r="CP11" i="34"/>
  <c r="CP11" i="31"/>
  <c r="CP11" i="36"/>
  <c r="BW12" i="34"/>
  <c r="BW12" i="36"/>
  <c r="BW12" i="32"/>
  <c r="BW12" i="31"/>
  <c r="AK12" i="36"/>
  <c r="AK12" i="34"/>
  <c r="AK12" i="31"/>
  <c r="AK12" i="32"/>
  <c r="CG11" i="31"/>
  <c r="CG11" i="34"/>
  <c r="CG11" i="36"/>
  <c r="CG11" i="32"/>
  <c r="BL12" i="36"/>
  <c r="BL12" i="31"/>
  <c r="BL12" i="34"/>
  <c r="BL12" i="32"/>
  <c r="CB11" i="34"/>
  <c r="CB11" i="36"/>
  <c r="CB11" i="32"/>
  <c r="CB11" i="31"/>
  <c r="BX11" i="36"/>
  <c r="BX11" i="31"/>
  <c r="BX11" i="32"/>
  <c r="BX11" i="34"/>
  <c r="AL11" i="32"/>
  <c r="AL11" i="31"/>
  <c r="AL11" i="36"/>
  <c r="AL11" i="34"/>
  <c r="AX12" i="36"/>
  <c r="AX12" i="32"/>
  <c r="AX12" i="31"/>
  <c r="AX12" i="34"/>
  <c r="BR12" i="36"/>
  <c r="BR12" i="32"/>
  <c r="BR12" i="34"/>
  <c r="BR12" i="31"/>
  <c r="AK11" i="36"/>
  <c r="AK11" i="34"/>
  <c r="AK11" i="31"/>
  <c r="AK11" i="32"/>
  <c r="BK12" i="31"/>
  <c r="BK12" i="36"/>
  <c r="BK12" i="34"/>
  <c r="BK12" i="32"/>
  <c r="CE12" i="36"/>
  <c r="CE12" i="31"/>
  <c r="CE12" i="34"/>
  <c r="CE12" i="32"/>
  <c r="BL11" i="31"/>
  <c r="BL11" i="36"/>
  <c r="BL11" i="34"/>
  <c r="BL11" i="32"/>
  <c r="CL12" i="34"/>
  <c r="CL12" i="32"/>
  <c r="CL12" i="36"/>
  <c r="CL12" i="31"/>
  <c r="CO11" i="34"/>
  <c r="CO11" i="31"/>
  <c r="CO11" i="36"/>
  <c r="CO11" i="32"/>
  <c r="BS11" i="31"/>
  <c r="BS11" i="36"/>
  <c r="BS11" i="34"/>
  <c r="BS11" i="32"/>
  <c r="AG12" i="33"/>
  <c r="AZ12" i="32"/>
  <c r="AZ12" i="36"/>
  <c r="AZ12" i="31"/>
  <c r="AZ12" i="34"/>
  <c r="AX11" i="36"/>
  <c r="AX11" i="32"/>
  <c r="AX11" i="31"/>
  <c r="AX11" i="34"/>
  <c r="BR11" i="32"/>
  <c r="BR11" i="36"/>
  <c r="BR11" i="31"/>
  <c r="BR11" i="34"/>
  <c r="BK11" i="36"/>
  <c r="BK11" i="32"/>
  <c r="BK11" i="34"/>
  <c r="BK11" i="31"/>
  <c r="CL11" i="36"/>
  <c r="CL11" i="34"/>
  <c r="CL11" i="32"/>
  <c r="CL11" i="31"/>
  <c r="BZ11" i="32"/>
  <c r="BZ11" i="36"/>
  <c r="BZ11" i="31"/>
  <c r="BZ11" i="34"/>
  <c r="CK11" i="36"/>
  <c r="CK11" i="32"/>
  <c r="CK11" i="34"/>
  <c r="CK11" i="31"/>
  <c r="Z12" i="33"/>
  <c r="BZ12" i="31"/>
  <c r="BZ12" i="36"/>
  <c r="BZ12" i="32"/>
  <c r="BZ12" i="34"/>
  <c r="AZ11" i="36"/>
  <c r="AZ11" i="34"/>
  <c r="AZ11" i="31"/>
  <c r="AZ11" i="32"/>
  <c r="BC12" i="31"/>
  <c r="BC12" i="36"/>
  <c r="BC12" i="32"/>
  <c r="BC12" i="34"/>
  <c r="CQ12" i="31"/>
  <c r="CQ12" i="34"/>
  <c r="CQ12" i="32"/>
  <c r="CQ12" i="36"/>
  <c r="BU12" i="31"/>
  <c r="BU12" i="36"/>
  <c r="BU12" i="34"/>
  <c r="BU12" i="32"/>
  <c r="CQ11" i="36"/>
  <c r="CQ11" i="34"/>
  <c r="CQ11" i="32"/>
  <c r="CQ11" i="31"/>
  <c r="BU11" i="36"/>
  <c r="BU11" i="34"/>
  <c r="BU11" i="31"/>
  <c r="BU11" i="32"/>
  <c r="E14" i="38"/>
  <c r="E14" i="18"/>
  <c r="E15" i="38"/>
  <c r="E15" i="18"/>
  <c r="O12" i="33"/>
  <c r="W12" i="33"/>
  <c r="P12" i="33"/>
  <c r="AC12" i="33"/>
  <c r="V12" i="33"/>
  <c r="X12" i="33"/>
  <c r="I12" i="33"/>
  <c r="J12" i="33"/>
  <c r="AE12" i="33"/>
  <c r="F13" i="33"/>
  <c r="T12" i="33"/>
  <c r="F12" i="33"/>
  <c r="Q12" i="33"/>
  <c r="K12" i="33"/>
  <c r="N12" i="33"/>
  <c r="R12" i="33"/>
  <c r="H15" i="38"/>
  <c r="I15" i="38"/>
  <c r="A32" i="38"/>
  <c r="B31" i="38"/>
  <c r="C31" i="38" s="1"/>
  <c r="G11" i="36"/>
  <c r="G11" i="32"/>
  <c r="G11" i="31"/>
  <c r="G11" i="34"/>
  <c r="G12" i="36"/>
  <c r="G12" i="34"/>
  <c r="G12" i="31"/>
  <c r="G12" i="32"/>
  <c r="A30" i="36"/>
  <c r="B29" i="36"/>
  <c r="C29" i="36" s="1"/>
  <c r="A30" i="33"/>
  <c r="B29" i="33"/>
  <c r="C29" i="33" s="1"/>
  <c r="A29" i="32"/>
  <c r="B28" i="32"/>
  <c r="C28" i="32" s="1"/>
  <c r="A37" i="31"/>
  <c r="B36" i="31"/>
  <c r="B26" i="21"/>
  <c r="C26" i="21" s="1"/>
  <c r="J15" i="21"/>
  <c r="E14" i="21"/>
  <c r="E15" i="21"/>
  <c r="B21" i="18"/>
  <c r="I13" i="1"/>
  <c r="I14" i="1"/>
  <c r="F13" i="1"/>
  <c r="H13" i="1"/>
  <c r="H14" i="1"/>
  <c r="F15" i="1"/>
  <c r="E16" i="1"/>
  <c r="I16" i="1"/>
  <c r="J16" i="1"/>
  <c r="H16" i="1"/>
  <c r="F16" i="1"/>
  <c r="B34" i="1"/>
  <c r="H15" i="21"/>
  <c r="I15" i="21"/>
  <c r="C17" i="1"/>
  <c r="BG12" i="33" l="1"/>
  <c r="E30" i="15"/>
  <c r="C30" i="15"/>
  <c r="D30" i="15"/>
  <c r="A31" i="15"/>
  <c r="B30" i="15"/>
  <c r="F30" i="15" s="1"/>
  <c r="E29" i="34"/>
  <c r="E29" i="31"/>
  <c r="C29" i="31"/>
  <c r="C29" i="34"/>
  <c r="D29" i="31"/>
  <c r="D29" i="34"/>
  <c r="F14" i="33"/>
  <c r="F15" i="33"/>
  <c r="F16" i="32"/>
  <c r="F16" i="34"/>
  <c r="F16" i="31"/>
  <c r="F16" i="36"/>
  <c r="F13" i="18"/>
  <c r="F13" i="38"/>
  <c r="AY12" i="33"/>
  <c r="AX12" i="33"/>
  <c r="BX11" i="33"/>
  <c r="BC11" i="33"/>
  <c r="CN11" i="33"/>
  <c r="AZ11" i="33"/>
  <c r="CG12" i="33"/>
  <c r="CL11" i="33"/>
  <c r="CC12" i="33"/>
  <c r="CP11" i="33"/>
  <c r="CF12" i="33"/>
  <c r="AT12" i="33"/>
  <c r="BN11" i="33"/>
  <c r="AL11" i="33"/>
  <c r="BN12" i="33"/>
  <c r="BE12" i="33"/>
  <c r="BM12" i="33"/>
  <c r="BH12" i="33"/>
  <c r="BF12" i="33"/>
  <c r="AW11" i="33"/>
  <c r="CO11" i="33"/>
  <c r="BA11" i="33"/>
  <c r="BL11" i="33"/>
  <c r="CQ12" i="33"/>
  <c r="BV11" i="33"/>
  <c r="CI11" i="33"/>
  <c r="AW12" i="33"/>
  <c r="BE11" i="33"/>
  <c r="BJ11" i="33"/>
  <c r="BA12" i="33"/>
  <c r="CB11" i="33"/>
  <c r="CD11" i="33"/>
  <c r="CJ12" i="33"/>
  <c r="BM11" i="33"/>
  <c r="AJ12" i="33"/>
  <c r="BI12" i="33"/>
  <c r="CH11" i="33"/>
  <c r="BU12" i="33"/>
  <c r="BZ12" i="33"/>
  <c r="BX12" i="33"/>
  <c r="BQ11" i="33"/>
  <c r="BP11" i="33"/>
  <c r="BK11" i="33"/>
  <c r="BR11" i="33"/>
  <c r="CB12" i="33"/>
  <c r="CJ11" i="33"/>
  <c r="CD12" i="33"/>
  <c r="BH11" i="33"/>
  <c r="CR11" i="33"/>
  <c r="BT11" i="33"/>
  <c r="CA11" i="33"/>
  <c r="CH12" i="33"/>
  <c r="BK12" i="33"/>
  <c r="BC12" i="33"/>
  <c r="AS11" i="33"/>
  <c r="AS12" i="33"/>
  <c r="CA12" i="33"/>
  <c r="A23" i="18"/>
  <c r="BB12" i="33"/>
  <c r="F16" i="38"/>
  <c r="F16" i="18"/>
  <c r="BU11" i="33"/>
  <c r="AN11" i="33"/>
  <c r="BV12" i="33"/>
  <c r="H16" i="38"/>
  <c r="H16" i="18"/>
  <c r="CG11" i="33"/>
  <c r="CC11" i="33"/>
  <c r="CP12" i="33"/>
  <c r="BY11" i="33"/>
  <c r="BI11" i="33"/>
  <c r="AI12" i="33"/>
  <c r="AO12" i="33"/>
  <c r="J16" i="38"/>
  <c r="J16" i="18"/>
  <c r="BZ11" i="33"/>
  <c r="AX11" i="33"/>
  <c r="BS12" i="33"/>
  <c r="I16" i="38"/>
  <c r="I16" i="18"/>
  <c r="BD12" i="33"/>
  <c r="CK12" i="33"/>
  <c r="CI12" i="33"/>
  <c r="BF11" i="33"/>
  <c r="CK11" i="33"/>
  <c r="F15" i="38"/>
  <c r="F15" i="18"/>
  <c r="AK11" i="33"/>
  <c r="AK12" i="33"/>
  <c r="AL12" i="33"/>
  <c r="BY12" i="33"/>
  <c r="AP11" i="33"/>
  <c r="AM12" i="33"/>
  <c r="AV12" i="33"/>
  <c r="CN12" i="33"/>
  <c r="H14" i="38"/>
  <c r="H14" i="18"/>
  <c r="CQ11" i="33"/>
  <c r="AZ12" i="33"/>
  <c r="CL12" i="33"/>
  <c r="CO12" i="33"/>
  <c r="H13" i="38"/>
  <c r="H13" i="18"/>
  <c r="AV11" i="33"/>
  <c r="AR11" i="33"/>
  <c r="BB11" i="33"/>
  <c r="F14" i="38"/>
  <c r="F14" i="18"/>
  <c r="BR12" i="33"/>
  <c r="AJ11" i="33"/>
  <c r="AT11" i="33"/>
  <c r="AQ12" i="33"/>
  <c r="I14" i="38"/>
  <c r="I14" i="18"/>
  <c r="BW12" i="33"/>
  <c r="BT12" i="33"/>
  <c r="AP12" i="33"/>
  <c r="AO11" i="33"/>
  <c r="BJ12" i="33"/>
  <c r="AU11" i="33"/>
  <c r="CR12" i="33"/>
  <c r="AR12" i="33"/>
  <c r="BQ12" i="33"/>
  <c r="I13" i="38"/>
  <c r="I13" i="18"/>
  <c r="C21" i="18"/>
  <c r="E11" i="36"/>
  <c r="BS11" i="33"/>
  <c r="CE12" i="33"/>
  <c r="BL12" i="33"/>
  <c r="BD11" i="33"/>
  <c r="AU12" i="33"/>
  <c r="CF11" i="33"/>
  <c r="AM11" i="33"/>
  <c r="AN12" i="33"/>
  <c r="BP12" i="33"/>
  <c r="E16" i="38"/>
  <c r="E16" i="18"/>
  <c r="E12" i="36"/>
  <c r="A33" i="38"/>
  <c r="B32" i="38"/>
  <c r="C32" i="38" s="1"/>
  <c r="G12" i="33"/>
  <c r="G11" i="33"/>
  <c r="A31" i="36"/>
  <c r="B30" i="36"/>
  <c r="C30" i="36" s="1"/>
  <c r="A31" i="33"/>
  <c r="B30" i="33"/>
  <c r="C30" i="33" s="1"/>
  <c r="A30" i="32"/>
  <c r="B29" i="32"/>
  <c r="C29" i="32" s="1"/>
  <c r="A38" i="31"/>
  <c r="B37" i="31"/>
  <c r="B27" i="21"/>
  <c r="C27" i="21" s="1"/>
  <c r="F13" i="21"/>
  <c r="H14" i="21"/>
  <c r="F16" i="21"/>
  <c r="F14" i="21"/>
  <c r="H16" i="21"/>
  <c r="I16" i="21"/>
  <c r="I13" i="21"/>
  <c r="E16" i="21"/>
  <c r="H13" i="21"/>
  <c r="J16" i="21"/>
  <c r="I14" i="21"/>
  <c r="F15" i="21"/>
  <c r="B22" i="18"/>
  <c r="F17" i="1"/>
  <c r="I17" i="1"/>
  <c r="J17" i="1"/>
  <c r="E17" i="1"/>
  <c r="H17" i="1"/>
  <c r="B35" i="1"/>
  <c r="C18" i="1"/>
  <c r="E31" i="15" l="1"/>
  <c r="C31" i="15"/>
  <c r="D31" i="15"/>
  <c r="A32" i="15"/>
  <c r="B31" i="15"/>
  <c r="F31" i="15" s="1"/>
  <c r="D30" i="31"/>
  <c r="D30" i="34"/>
  <c r="C30" i="31"/>
  <c r="C30" i="34"/>
  <c r="E30" i="34"/>
  <c r="E30" i="31"/>
  <c r="F16" i="33"/>
  <c r="F17" i="32"/>
  <c r="F17" i="34"/>
  <c r="F17" i="31"/>
  <c r="F17" i="36"/>
  <c r="I17" i="38"/>
  <c r="I17" i="18"/>
  <c r="F17" i="38"/>
  <c r="F17" i="18"/>
  <c r="C22" i="18"/>
  <c r="J17" i="38"/>
  <c r="J17" i="18"/>
  <c r="H17" i="38"/>
  <c r="H17" i="18"/>
  <c r="A24" i="18"/>
  <c r="E17" i="38"/>
  <c r="E17" i="18"/>
  <c r="A34" i="38"/>
  <c r="B33" i="38"/>
  <c r="C33" i="38" s="1"/>
  <c r="A32" i="36"/>
  <c r="B31" i="36"/>
  <c r="C31" i="36" s="1"/>
  <c r="B31" i="33"/>
  <c r="C31" i="33" s="1"/>
  <c r="A32" i="33"/>
  <c r="A31" i="32"/>
  <c r="B30" i="32"/>
  <c r="C30" i="32" s="1"/>
  <c r="A39" i="31"/>
  <c r="B38" i="31"/>
  <c r="B28" i="21"/>
  <c r="C28" i="21" s="1"/>
  <c r="I17" i="21"/>
  <c r="H17" i="21"/>
  <c r="F17" i="21"/>
  <c r="E17" i="21"/>
  <c r="J17" i="21"/>
  <c r="B23" i="18"/>
  <c r="H18" i="1"/>
  <c r="I18" i="1"/>
  <c r="E18" i="1"/>
  <c r="J18" i="1"/>
  <c r="F18" i="1"/>
  <c r="B36" i="1"/>
  <c r="C19" i="1"/>
  <c r="D32" i="15" l="1"/>
  <c r="E32" i="15"/>
  <c r="C32" i="15"/>
  <c r="A33" i="15"/>
  <c r="B32" i="15"/>
  <c r="F32" i="15" s="1"/>
  <c r="D31" i="34"/>
  <c r="D31" i="31"/>
  <c r="C31" i="34"/>
  <c r="C31" i="31"/>
  <c r="E31" i="34"/>
  <c r="E31" i="31"/>
  <c r="F17" i="33"/>
  <c r="F18" i="31"/>
  <c r="F18" i="34"/>
  <c r="F18" i="32"/>
  <c r="F18" i="36"/>
  <c r="C23" i="18"/>
  <c r="I18" i="38"/>
  <c r="I18" i="18"/>
  <c r="H18" i="38"/>
  <c r="H18" i="18"/>
  <c r="F18" i="38"/>
  <c r="F18" i="18"/>
  <c r="A25" i="18"/>
  <c r="J18" i="38"/>
  <c r="J18" i="18"/>
  <c r="E18" i="38"/>
  <c r="E18" i="18"/>
  <c r="B34" i="38"/>
  <c r="C34" i="38" s="1"/>
  <c r="A35" i="38"/>
  <c r="B32" i="36"/>
  <c r="C32" i="36" s="1"/>
  <c r="A33" i="36"/>
  <c r="A33" i="33"/>
  <c r="B32" i="33"/>
  <c r="C32" i="33" s="1"/>
  <c r="A32" i="32"/>
  <c r="B31" i="32"/>
  <c r="C31" i="32" s="1"/>
  <c r="A40" i="31"/>
  <c r="B39" i="31"/>
  <c r="B29" i="21"/>
  <c r="C29" i="21" s="1"/>
  <c r="J18" i="21"/>
  <c r="E18" i="21"/>
  <c r="F18" i="21"/>
  <c r="H18" i="21"/>
  <c r="I18" i="21"/>
  <c r="B24" i="18"/>
  <c r="J19" i="1"/>
  <c r="E19" i="1"/>
  <c r="I19" i="1"/>
  <c r="F19" i="1"/>
  <c r="H19" i="1"/>
  <c r="B37" i="1"/>
  <c r="C20" i="1"/>
  <c r="C33" i="15" l="1"/>
  <c r="D33" i="15"/>
  <c r="E33" i="15"/>
  <c r="B33" i="15"/>
  <c r="F33" i="15" s="1"/>
  <c r="A34" i="15"/>
  <c r="C32" i="34"/>
  <c r="C32" i="31"/>
  <c r="E32" i="31"/>
  <c r="E32" i="34"/>
  <c r="D32" i="31"/>
  <c r="D32" i="34"/>
  <c r="F19" i="36"/>
  <c r="F18" i="33"/>
  <c r="F19" i="31"/>
  <c r="F19" i="32"/>
  <c r="F19" i="34"/>
  <c r="A26" i="18"/>
  <c r="C24" i="18"/>
  <c r="J19" i="38"/>
  <c r="J19" i="18"/>
  <c r="H19" i="38"/>
  <c r="H19" i="18"/>
  <c r="F19" i="38"/>
  <c r="F19" i="18"/>
  <c r="I19" i="38"/>
  <c r="I19" i="18"/>
  <c r="E19" i="38"/>
  <c r="E19" i="18"/>
  <c r="B35" i="38"/>
  <c r="C35" i="38" s="1"/>
  <c r="A36" i="38"/>
  <c r="A34" i="36"/>
  <c r="B33" i="36"/>
  <c r="C33" i="36" s="1"/>
  <c r="B33" i="33"/>
  <c r="C33" i="33" s="1"/>
  <c r="A34" i="33"/>
  <c r="A33" i="32"/>
  <c r="B32" i="32"/>
  <c r="C32" i="32" s="1"/>
  <c r="A41" i="31"/>
  <c r="B40" i="31"/>
  <c r="B30" i="21"/>
  <c r="C30" i="21" s="1"/>
  <c r="H19" i="21"/>
  <c r="J19" i="21"/>
  <c r="F19" i="21"/>
  <c r="I19" i="21"/>
  <c r="E19" i="21"/>
  <c r="B25" i="18"/>
  <c r="E20" i="1"/>
  <c r="I20" i="1"/>
  <c r="H20" i="1"/>
  <c r="J20" i="1"/>
  <c r="F20" i="1"/>
  <c r="B38" i="1"/>
  <c r="C21" i="1"/>
  <c r="E34" i="15" l="1"/>
  <c r="C34" i="15"/>
  <c r="D34" i="15"/>
  <c r="A35" i="15"/>
  <c r="B34" i="15"/>
  <c r="F34" i="15" s="1"/>
  <c r="E33" i="31"/>
  <c r="E33" i="34"/>
  <c r="D33" i="31"/>
  <c r="D33" i="34"/>
  <c r="C33" i="31"/>
  <c r="C33" i="34"/>
  <c r="F19" i="33"/>
  <c r="F20" i="31"/>
  <c r="F20" i="36"/>
  <c r="F20" i="34"/>
  <c r="F20" i="32"/>
  <c r="J20" i="38"/>
  <c r="J20" i="18"/>
  <c r="H20" i="38"/>
  <c r="H20" i="18"/>
  <c r="I20" i="38"/>
  <c r="I20" i="18"/>
  <c r="C25" i="18"/>
  <c r="A27" i="18"/>
  <c r="F20" i="38"/>
  <c r="F20" i="18"/>
  <c r="E20" i="38"/>
  <c r="E20" i="18"/>
  <c r="A37" i="38"/>
  <c r="B36" i="38"/>
  <c r="C36" i="38" s="1"/>
  <c r="A35" i="36"/>
  <c r="B34" i="36"/>
  <c r="C34" i="36" s="1"/>
  <c r="A35" i="33"/>
  <c r="B34" i="33"/>
  <c r="C34" i="33" s="1"/>
  <c r="A34" i="32"/>
  <c r="B33" i="32"/>
  <c r="C33" i="32" s="1"/>
  <c r="A42" i="31"/>
  <c r="B41" i="31"/>
  <c r="B31" i="21"/>
  <c r="C31" i="21" s="1"/>
  <c r="I20" i="21"/>
  <c r="E20" i="21"/>
  <c r="F20" i="21"/>
  <c r="J20" i="21"/>
  <c r="H20" i="21"/>
  <c r="B26" i="18"/>
  <c r="F21" i="1"/>
  <c r="E21" i="1"/>
  <c r="J21" i="1"/>
  <c r="I21" i="1"/>
  <c r="H21" i="1"/>
  <c r="B39" i="1"/>
  <c r="C22" i="1"/>
  <c r="E35" i="15" l="1"/>
  <c r="C35" i="15"/>
  <c r="D35" i="15"/>
  <c r="A36" i="15"/>
  <c r="B35" i="15"/>
  <c r="F35" i="15" s="1"/>
  <c r="D34" i="31"/>
  <c r="D34" i="34"/>
  <c r="C34" i="31"/>
  <c r="C34" i="34"/>
  <c r="E34" i="31"/>
  <c r="E34" i="34"/>
  <c r="F21" i="36"/>
  <c r="F21" i="34"/>
  <c r="F20" i="33"/>
  <c r="F21" i="32"/>
  <c r="F21" i="31"/>
  <c r="C26" i="18"/>
  <c r="A28" i="18"/>
  <c r="H21" i="38"/>
  <c r="H21" i="18"/>
  <c r="I21" i="38"/>
  <c r="I21" i="18"/>
  <c r="J21" i="38"/>
  <c r="J21" i="18"/>
  <c r="F21" i="38"/>
  <c r="F21" i="18"/>
  <c r="E21" i="38"/>
  <c r="E21" i="18"/>
  <c r="A38" i="38"/>
  <c r="B37" i="38"/>
  <c r="C37" i="38" s="1"/>
  <c r="A36" i="36"/>
  <c r="B35" i="36"/>
  <c r="C35" i="36" s="1"/>
  <c r="A36" i="33"/>
  <c r="B35" i="33"/>
  <c r="C35" i="33" s="1"/>
  <c r="A35" i="32"/>
  <c r="B34" i="32"/>
  <c r="C34" i="32" s="1"/>
  <c r="B42" i="31"/>
  <c r="B32" i="21"/>
  <c r="C32" i="21" s="1"/>
  <c r="H21" i="21"/>
  <c r="I21" i="21"/>
  <c r="J21" i="21"/>
  <c r="E21" i="21"/>
  <c r="F21" i="21"/>
  <c r="B27" i="18"/>
  <c r="H22" i="1"/>
  <c r="I22" i="1"/>
  <c r="E22" i="1"/>
  <c r="J22" i="1"/>
  <c r="F22" i="1"/>
  <c r="B40" i="1"/>
  <c r="C23" i="1"/>
  <c r="D36" i="15" l="1"/>
  <c r="E36" i="15"/>
  <c r="C36" i="15"/>
  <c r="A37" i="15"/>
  <c r="B36" i="15"/>
  <c r="F36" i="15" s="1"/>
  <c r="D35" i="31"/>
  <c r="D35" i="34"/>
  <c r="C35" i="31"/>
  <c r="C35" i="34"/>
  <c r="E35" i="31"/>
  <c r="E35" i="34"/>
  <c r="F22" i="32"/>
  <c r="F22" i="34"/>
  <c r="F21" i="33"/>
  <c r="F22" i="36"/>
  <c r="F22" i="31"/>
  <c r="I22" i="38"/>
  <c r="I22" i="18"/>
  <c r="C27" i="18"/>
  <c r="F22" i="38"/>
  <c r="F22" i="18"/>
  <c r="H22" i="38"/>
  <c r="H22" i="18"/>
  <c r="J22" i="38"/>
  <c r="J22" i="18"/>
  <c r="A29" i="18"/>
  <c r="E22" i="38"/>
  <c r="E22" i="18"/>
  <c r="A39" i="38"/>
  <c r="B38" i="38"/>
  <c r="C38" i="38" s="1"/>
  <c r="B36" i="36"/>
  <c r="C36" i="36" s="1"/>
  <c r="A37" i="36"/>
  <c r="A37" i="33"/>
  <c r="B36" i="33"/>
  <c r="C36" i="33" s="1"/>
  <c r="A36" i="32"/>
  <c r="B35" i="32"/>
  <c r="C35" i="32" s="1"/>
  <c r="B33" i="21"/>
  <c r="C33" i="21" s="1"/>
  <c r="J22" i="21"/>
  <c r="E22" i="21"/>
  <c r="F22" i="21"/>
  <c r="I22" i="21"/>
  <c r="H22" i="21"/>
  <c r="B28" i="18"/>
  <c r="J23" i="1"/>
  <c r="E23" i="1"/>
  <c r="F23" i="1"/>
  <c r="H23" i="1"/>
  <c r="I23" i="1"/>
  <c r="B41" i="1"/>
  <c r="C24" i="1"/>
  <c r="D37" i="15" l="1"/>
  <c r="E37" i="15"/>
  <c r="C37" i="15"/>
  <c r="A38" i="15"/>
  <c r="B37" i="15"/>
  <c r="F37" i="15" s="1"/>
  <c r="C36" i="34"/>
  <c r="C36" i="31"/>
  <c r="E36" i="34"/>
  <c r="E36" i="31"/>
  <c r="D36" i="34"/>
  <c r="D36" i="31"/>
  <c r="F22" i="33"/>
  <c r="F23" i="34"/>
  <c r="F23" i="31"/>
  <c r="F23" i="36"/>
  <c r="F23" i="32"/>
  <c r="H23" i="38"/>
  <c r="H23" i="18"/>
  <c r="J23" i="38"/>
  <c r="J23" i="18"/>
  <c r="I23" i="38"/>
  <c r="I23" i="18"/>
  <c r="C28" i="18"/>
  <c r="A30" i="18"/>
  <c r="F23" i="38"/>
  <c r="F23" i="18"/>
  <c r="E23" i="38"/>
  <c r="E23" i="18"/>
  <c r="A40" i="38"/>
  <c r="B39" i="38"/>
  <c r="C39" i="38" s="1"/>
  <c r="A38" i="36"/>
  <c r="B37" i="36"/>
  <c r="C37" i="36" s="1"/>
  <c r="A38" i="33"/>
  <c r="B37" i="33"/>
  <c r="C37" i="33" s="1"/>
  <c r="A37" i="32"/>
  <c r="B36" i="32"/>
  <c r="C36" i="32" s="1"/>
  <c r="B34" i="21"/>
  <c r="C34" i="21" s="1"/>
  <c r="I23" i="21"/>
  <c r="H23" i="21"/>
  <c r="J23" i="21"/>
  <c r="F23" i="21"/>
  <c r="E23" i="21"/>
  <c r="B29" i="18"/>
  <c r="E24" i="1"/>
  <c r="I24" i="1"/>
  <c r="J24" i="1"/>
  <c r="F24" i="1"/>
  <c r="H24" i="1"/>
  <c r="B42" i="1"/>
  <c r="C25" i="1"/>
  <c r="D38" i="15" l="1"/>
  <c r="E38" i="15"/>
  <c r="C38" i="15"/>
  <c r="A39" i="15"/>
  <c r="B38" i="15"/>
  <c r="F38" i="15" s="1"/>
  <c r="C37" i="34"/>
  <c r="C37" i="31"/>
  <c r="E37" i="31"/>
  <c r="E37" i="34"/>
  <c r="D37" i="34"/>
  <c r="D37" i="31"/>
  <c r="F23" i="33"/>
  <c r="E24" i="18"/>
  <c r="I24" i="38"/>
  <c r="I24" i="18"/>
  <c r="J24" i="38"/>
  <c r="J24" i="18"/>
  <c r="A31" i="18"/>
  <c r="C29" i="18"/>
  <c r="H24" i="38"/>
  <c r="H24" i="18"/>
  <c r="F24" i="38"/>
  <c r="F24" i="18"/>
  <c r="E24" i="38"/>
  <c r="A41" i="38"/>
  <c r="B40" i="38"/>
  <c r="C40" i="38" s="1"/>
  <c r="A39" i="36"/>
  <c r="B38" i="36"/>
  <c r="C38" i="36" s="1"/>
  <c r="A39" i="33"/>
  <c r="B38" i="33"/>
  <c r="C38" i="33" s="1"/>
  <c r="A38" i="32"/>
  <c r="B37" i="32"/>
  <c r="C37" i="32" s="1"/>
  <c r="B35" i="21"/>
  <c r="C35" i="21" s="1"/>
  <c r="J24" i="21"/>
  <c r="H24" i="21"/>
  <c r="E24" i="21"/>
  <c r="F24" i="21"/>
  <c r="I24" i="21"/>
  <c r="B30" i="18"/>
  <c r="F25" i="1"/>
  <c r="H25" i="1"/>
  <c r="E25" i="1"/>
  <c r="I25" i="1"/>
  <c r="J25" i="1"/>
  <c r="C26" i="1"/>
  <c r="E39" i="15" l="1"/>
  <c r="D39" i="15"/>
  <c r="C39" i="15"/>
  <c r="B39" i="15"/>
  <c r="F39" i="15" s="1"/>
  <c r="A40" i="15"/>
  <c r="C38" i="31"/>
  <c r="C38" i="34"/>
  <c r="E38" i="31"/>
  <c r="E38" i="34"/>
  <c r="D38" i="31"/>
  <c r="D38" i="34"/>
  <c r="F25" i="36"/>
  <c r="F25" i="34"/>
  <c r="F25" i="31"/>
  <c r="F25" i="32"/>
  <c r="F24" i="34"/>
  <c r="F24" i="32"/>
  <c r="F24" i="36"/>
  <c r="F24" i="31"/>
  <c r="F25" i="38"/>
  <c r="F25" i="18"/>
  <c r="A32" i="18"/>
  <c r="H25" i="38"/>
  <c r="H25" i="18"/>
  <c r="J25" i="38"/>
  <c r="J25" i="18"/>
  <c r="I25" i="38"/>
  <c r="I25" i="18"/>
  <c r="C30" i="18"/>
  <c r="E25" i="38"/>
  <c r="E25" i="18"/>
  <c r="A42" i="38"/>
  <c r="B41" i="38"/>
  <c r="C41" i="38" s="1"/>
  <c r="A40" i="36"/>
  <c r="B39" i="36"/>
  <c r="C39" i="36" s="1"/>
  <c r="A40" i="33"/>
  <c r="B39" i="33"/>
  <c r="C39" i="33" s="1"/>
  <c r="A39" i="32"/>
  <c r="B38" i="32"/>
  <c r="C38" i="32" s="1"/>
  <c r="B36" i="21"/>
  <c r="C36" i="21" s="1"/>
  <c r="J25" i="21"/>
  <c r="I25" i="21"/>
  <c r="E25" i="21"/>
  <c r="H25" i="21"/>
  <c r="F25" i="21"/>
  <c r="B31" i="18"/>
  <c r="H26" i="1"/>
  <c r="I26" i="1"/>
  <c r="E26" i="1"/>
  <c r="F26" i="1"/>
  <c r="J26" i="1"/>
  <c r="C27" i="1"/>
  <c r="E40" i="15" l="1"/>
  <c r="D40" i="15"/>
  <c r="C40" i="15"/>
  <c r="A41" i="15"/>
  <c r="B40" i="15"/>
  <c r="F40" i="15" s="1"/>
  <c r="C39" i="31"/>
  <c r="C39" i="34"/>
  <c r="D39" i="31"/>
  <c r="D39" i="34"/>
  <c r="E39" i="31"/>
  <c r="E39" i="34"/>
  <c r="F25" i="33"/>
  <c r="F26" i="36"/>
  <c r="F24" i="33"/>
  <c r="F26" i="31"/>
  <c r="F26" i="32"/>
  <c r="F26" i="34"/>
  <c r="I26" i="38"/>
  <c r="I26" i="18"/>
  <c r="A33" i="18"/>
  <c r="C31" i="18"/>
  <c r="H26" i="38"/>
  <c r="H26" i="18"/>
  <c r="J26" i="38"/>
  <c r="J26" i="18"/>
  <c r="F26" i="38"/>
  <c r="F26" i="18"/>
  <c r="E26" i="38"/>
  <c r="E26" i="18"/>
  <c r="B42" i="38"/>
  <c r="C42" i="38" s="1"/>
  <c r="B40" i="36"/>
  <c r="C40" i="36" s="1"/>
  <c r="A41" i="36"/>
  <c r="A41" i="33"/>
  <c r="B40" i="33"/>
  <c r="C40" i="33" s="1"/>
  <c r="A40" i="32"/>
  <c r="B39" i="32"/>
  <c r="C39" i="32" s="1"/>
  <c r="B37" i="21"/>
  <c r="C37" i="21" s="1"/>
  <c r="J26" i="21"/>
  <c r="F26" i="21"/>
  <c r="I26" i="21"/>
  <c r="H26" i="21"/>
  <c r="E26" i="21"/>
  <c r="B32" i="18"/>
  <c r="J27" i="1"/>
  <c r="E27" i="1"/>
  <c r="F27" i="1"/>
  <c r="H27" i="1"/>
  <c r="I27" i="1"/>
  <c r="C28" i="1"/>
  <c r="E41" i="15" l="1"/>
  <c r="D41" i="15"/>
  <c r="C41" i="15"/>
  <c r="A42" i="15"/>
  <c r="B41" i="15"/>
  <c r="F41" i="15" s="1"/>
  <c r="C40" i="31"/>
  <c r="C40" i="34"/>
  <c r="D40" i="31"/>
  <c r="D40" i="34"/>
  <c r="E40" i="31"/>
  <c r="E40" i="34"/>
  <c r="F27" i="31"/>
  <c r="F26" i="33"/>
  <c r="F27" i="36"/>
  <c r="F27" i="32"/>
  <c r="F27" i="34"/>
  <c r="J27" i="38"/>
  <c r="J27" i="18"/>
  <c r="C32" i="18"/>
  <c r="I27" i="38"/>
  <c r="I27" i="18"/>
  <c r="F27" i="38"/>
  <c r="F27" i="18"/>
  <c r="H27" i="38"/>
  <c r="H27" i="18"/>
  <c r="A34" i="18"/>
  <c r="E27" i="38"/>
  <c r="E27" i="18"/>
  <c r="A42" i="36"/>
  <c r="B41" i="36"/>
  <c r="C41" i="36" s="1"/>
  <c r="A42" i="33"/>
  <c r="B41" i="33"/>
  <c r="C41" i="33" s="1"/>
  <c r="A41" i="32"/>
  <c r="B40" i="32"/>
  <c r="C40" i="32" s="1"/>
  <c r="B38" i="21"/>
  <c r="C38" i="21" s="1"/>
  <c r="I27" i="21"/>
  <c r="E27" i="21"/>
  <c r="H27" i="21"/>
  <c r="F27" i="21"/>
  <c r="J27" i="21"/>
  <c r="B33" i="18"/>
  <c r="E28" i="1"/>
  <c r="I28" i="1"/>
  <c r="H28" i="1"/>
  <c r="F28" i="1"/>
  <c r="J28" i="1"/>
  <c r="C29" i="1"/>
  <c r="C42" i="15" l="1"/>
  <c r="D42" i="15"/>
  <c r="E42" i="15"/>
  <c r="B42" i="15"/>
  <c r="F42" i="15" s="1"/>
  <c r="C41" i="31"/>
  <c r="C41" i="34"/>
  <c r="D41" i="34"/>
  <c r="D41" i="31"/>
  <c r="E41" i="34"/>
  <c r="E41" i="31"/>
  <c r="F28" i="32"/>
  <c r="F28" i="31"/>
  <c r="F28" i="34"/>
  <c r="F27" i="33"/>
  <c r="F28" i="36"/>
  <c r="J28" i="38"/>
  <c r="J28" i="18"/>
  <c r="I28" i="38"/>
  <c r="I28" i="18"/>
  <c r="C33" i="18"/>
  <c r="H28" i="38"/>
  <c r="H28" i="18"/>
  <c r="F28" i="38"/>
  <c r="F28" i="18"/>
  <c r="A35" i="18"/>
  <c r="E28" i="38"/>
  <c r="E28" i="18"/>
  <c r="B42" i="36"/>
  <c r="C42" i="36" s="1"/>
  <c r="B42" i="33"/>
  <c r="C42" i="33" s="1"/>
  <c r="A42" i="32"/>
  <c r="B41" i="32"/>
  <c r="C41" i="32" s="1"/>
  <c r="B39" i="21"/>
  <c r="C39" i="21" s="1"/>
  <c r="J28" i="21"/>
  <c r="F28" i="21"/>
  <c r="H28" i="21"/>
  <c r="I28" i="21"/>
  <c r="E28" i="21"/>
  <c r="B34" i="18"/>
  <c r="F29" i="1"/>
  <c r="F29" i="18" s="1"/>
  <c r="E29" i="1"/>
  <c r="I29" i="1"/>
  <c r="H29" i="1"/>
  <c r="J29" i="1"/>
  <c r="C30" i="1"/>
  <c r="E42" i="34" l="1"/>
  <c r="E42" i="31"/>
  <c r="D42" i="34"/>
  <c r="D42" i="31"/>
  <c r="C42" i="34"/>
  <c r="C42" i="31"/>
  <c r="F28" i="33"/>
  <c r="F29" i="32"/>
  <c r="F29" i="34"/>
  <c r="F29" i="36"/>
  <c r="F29" i="31"/>
  <c r="I29" i="38"/>
  <c r="I29" i="18"/>
  <c r="A36" i="18"/>
  <c r="J29" i="38"/>
  <c r="J29" i="18"/>
  <c r="C34" i="18"/>
  <c r="H29" i="38"/>
  <c r="H29" i="18"/>
  <c r="E29" i="38"/>
  <c r="E29" i="18"/>
  <c r="F29" i="38"/>
  <c r="B42" i="32"/>
  <c r="C42" i="32" s="1"/>
  <c r="B40" i="21"/>
  <c r="C40" i="21" s="1"/>
  <c r="F29" i="21"/>
  <c r="J29" i="21"/>
  <c r="H29" i="21"/>
  <c r="I29" i="21"/>
  <c r="E29" i="21"/>
  <c r="B35" i="18"/>
  <c r="H30" i="1"/>
  <c r="I30" i="1"/>
  <c r="E30" i="1"/>
  <c r="J30" i="1"/>
  <c r="F30" i="1"/>
  <c r="C31" i="1"/>
  <c r="F29" i="33" l="1"/>
  <c r="F30" i="31"/>
  <c r="F30" i="32"/>
  <c r="F30" i="34"/>
  <c r="F30" i="36"/>
  <c r="J30" i="38"/>
  <c r="J30" i="18"/>
  <c r="F30" i="38"/>
  <c r="F30" i="18"/>
  <c r="H30" i="38"/>
  <c r="H30" i="18"/>
  <c r="C35" i="18"/>
  <c r="A37" i="18"/>
  <c r="I30" i="38"/>
  <c r="I30" i="18"/>
  <c r="E30" i="38"/>
  <c r="E30" i="18"/>
  <c r="B41" i="21"/>
  <c r="C41" i="21" s="1"/>
  <c r="F30" i="21"/>
  <c r="J30" i="21"/>
  <c r="E30" i="21"/>
  <c r="H30" i="21"/>
  <c r="I30" i="21"/>
  <c r="B36" i="18"/>
  <c r="J31" i="1"/>
  <c r="F31" i="1"/>
  <c r="H31" i="1"/>
  <c r="I31" i="1"/>
  <c r="E31" i="1"/>
  <c r="C32" i="1"/>
  <c r="F30" i="33" l="1"/>
  <c r="F31" i="31"/>
  <c r="F31" i="36"/>
  <c r="F31" i="34"/>
  <c r="F31" i="32"/>
  <c r="I31" i="38"/>
  <c r="I31" i="18"/>
  <c r="F31" i="38"/>
  <c r="F31" i="18"/>
  <c r="A38" i="18"/>
  <c r="J31" i="38"/>
  <c r="J31" i="18"/>
  <c r="H31" i="38"/>
  <c r="H31" i="18"/>
  <c r="C36" i="18"/>
  <c r="E31" i="38"/>
  <c r="E31" i="18"/>
  <c r="B42" i="21"/>
  <c r="C42" i="21" s="1"/>
  <c r="H31" i="21"/>
  <c r="F31" i="21"/>
  <c r="J31" i="21"/>
  <c r="E31" i="21"/>
  <c r="I31" i="21"/>
  <c r="B37" i="18"/>
  <c r="E32" i="1"/>
  <c r="I32" i="1"/>
  <c r="H32" i="1"/>
  <c r="J32" i="1"/>
  <c r="F32" i="1"/>
  <c r="C33" i="1"/>
  <c r="F31" i="33" l="1"/>
  <c r="F32" i="32"/>
  <c r="F32" i="34"/>
  <c r="F32" i="31"/>
  <c r="F32" i="36"/>
  <c r="J32" i="38"/>
  <c r="J32" i="18"/>
  <c r="H32" i="38"/>
  <c r="H32" i="18"/>
  <c r="A39" i="18"/>
  <c r="I32" i="38"/>
  <c r="I32" i="18"/>
  <c r="C37" i="18"/>
  <c r="F32" i="38"/>
  <c r="F32" i="18"/>
  <c r="E32" i="38"/>
  <c r="E32" i="18"/>
  <c r="F32" i="21"/>
  <c r="J32" i="21"/>
  <c r="H32" i="21"/>
  <c r="I32" i="21"/>
  <c r="E32" i="21"/>
  <c r="B38" i="18"/>
  <c r="F33" i="1"/>
  <c r="H33" i="1"/>
  <c r="J33" i="1"/>
  <c r="I33" i="1"/>
  <c r="E33" i="1"/>
  <c r="C34" i="1"/>
  <c r="F33" i="32" l="1"/>
  <c r="F33" i="31"/>
  <c r="F33" i="36"/>
  <c r="F33" i="34"/>
  <c r="F32" i="33"/>
  <c r="H33" i="38"/>
  <c r="H33" i="18"/>
  <c r="J33" i="38"/>
  <c r="J33" i="18"/>
  <c r="C38" i="18"/>
  <c r="F33" i="38"/>
  <c r="F33" i="18"/>
  <c r="A40" i="18"/>
  <c r="I33" i="38"/>
  <c r="I33" i="18"/>
  <c r="E33" i="38"/>
  <c r="E33" i="18"/>
  <c r="I33" i="21"/>
  <c r="J33" i="21"/>
  <c r="H33" i="21"/>
  <c r="F33" i="21"/>
  <c r="E33" i="21"/>
  <c r="B39" i="18"/>
  <c r="H34" i="1"/>
  <c r="I34" i="1"/>
  <c r="E34" i="1"/>
  <c r="J34" i="1"/>
  <c r="F34" i="1"/>
  <c r="C35" i="1"/>
  <c r="E34" i="18" l="1"/>
  <c r="F33" i="33"/>
  <c r="J34" i="38"/>
  <c r="J34" i="18"/>
  <c r="A41" i="18"/>
  <c r="H34" i="38"/>
  <c r="H34" i="18"/>
  <c r="C39" i="18"/>
  <c r="I34" i="38"/>
  <c r="I34" i="18"/>
  <c r="F34" i="38"/>
  <c r="F34" i="18"/>
  <c r="E34" i="38"/>
  <c r="E34" i="21"/>
  <c r="F34" i="21"/>
  <c r="J34" i="21"/>
  <c r="H34" i="21"/>
  <c r="I34" i="21"/>
  <c r="B40" i="18"/>
  <c r="J35" i="1"/>
  <c r="H35" i="1"/>
  <c r="I35" i="1"/>
  <c r="E35" i="1"/>
  <c r="F35" i="1"/>
  <c r="C36" i="1"/>
  <c r="F35" i="34" l="1"/>
  <c r="F35" i="32"/>
  <c r="F35" i="31"/>
  <c r="F35" i="36"/>
  <c r="F34" i="31"/>
  <c r="F34" i="36"/>
  <c r="F34" i="34"/>
  <c r="F34" i="32"/>
  <c r="F35" i="38"/>
  <c r="F35" i="18"/>
  <c r="I35" i="38"/>
  <c r="I35" i="18"/>
  <c r="H35" i="38"/>
  <c r="H35" i="18"/>
  <c r="J35" i="38"/>
  <c r="J35" i="18"/>
  <c r="C40" i="18"/>
  <c r="A42" i="18"/>
  <c r="E35" i="38"/>
  <c r="E35" i="18"/>
  <c r="F35" i="21"/>
  <c r="H35" i="21"/>
  <c r="J35" i="21"/>
  <c r="E35" i="21"/>
  <c r="I35" i="21"/>
  <c r="B41" i="18"/>
  <c r="E36" i="1"/>
  <c r="I36" i="1"/>
  <c r="I36" i="18" s="1"/>
  <c r="F36" i="1"/>
  <c r="J36" i="1"/>
  <c r="H36" i="1"/>
  <c r="H36" i="18" s="1"/>
  <c r="C37" i="1"/>
  <c r="F35" i="33" l="1"/>
  <c r="F36" i="32"/>
  <c r="F36" i="36"/>
  <c r="F34" i="33"/>
  <c r="F36" i="34"/>
  <c r="F36" i="31"/>
  <c r="J36" i="38"/>
  <c r="J36" i="18"/>
  <c r="F36" i="38"/>
  <c r="F36" i="18"/>
  <c r="C41" i="18"/>
  <c r="E36" i="38"/>
  <c r="E36" i="18"/>
  <c r="I36" i="38"/>
  <c r="H36" i="38"/>
  <c r="H36" i="21"/>
  <c r="J36" i="21"/>
  <c r="F36" i="21"/>
  <c r="E36" i="21"/>
  <c r="I36" i="21"/>
  <c r="B42" i="18"/>
  <c r="F37" i="1"/>
  <c r="I37" i="1"/>
  <c r="J37" i="1"/>
  <c r="E37" i="1"/>
  <c r="H37" i="1"/>
  <c r="C38" i="1"/>
  <c r="F37" i="34" l="1"/>
  <c r="F37" i="31"/>
  <c r="F37" i="32"/>
  <c r="F37" i="36"/>
  <c r="F36" i="33"/>
  <c r="H37" i="38"/>
  <c r="H37" i="18"/>
  <c r="J37" i="38"/>
  <c r="J37" i="18"/>
  <c r="I37" i="38"/>
  <c r="I37" i="18"/>
  <c r="F37" i="38"/>
  <c r="F37" i="18"/>
  <c r="C42" i="18"/>
  <c r="E37" i="38"/>
  <c r="E37" i="18"/>
  <c r="H37" i="21"/>
  <c r="I37" i="21"/>
  <c r="F37" i="21"/>
  <c r="E37" i="21"/>
  <c r="J37" i="21"/>
  <c r="H38" i="1"/>
  <c r="H38" i="18" s="1"/>
  <c r="I38" i="1"/>
  <c r="E38" i="1"/>
  <c r="F38" i="1"/>
  <c r="J38" i="1"/>
  <c r="C39" i="1"/>
  <c r="F37" i="33" l="1"/>
  <c r="F38" i="34"/>
  <c r="F38" i="36"/>
  <c r="F38" i="32"/>
  <c r="F38" i="31"/>
  <c r="F38" i="38"/>
  <c r="F38" i="18"/>
  <c r="J38" i="38"/>
  <c r="J38" i="18"/>
  <c r="I38" i="38"/>
  <c r="I38" i="18"/>
  <c r="E38" i="38"/>
  <c r="E38" i="18"/>
  <c r="H38" i="38"/>
  <c r="H38" i="21"/>
  <c r="J38" i="21"/>
  <c r="E38" i="21"/>
  <c r="I38" i="21"/>
  <c r="F38" i="21"/>
  <c r="J39" i="1"/>
  <c r="I39" i="1"/>
  <c r="E39" i="1"/>
  <c r="F39" i="1"/>
  <c r="H39" i="1"/>
  <c r="C40" i="1"/>
  <c r="F39" i="36" l="1"/>
  <c r="F39" i="32"/>
  <c r="F39" i="34"/>
  <c r="F38" i="33"/>
  <c r="F39" i="31"/>
  <c r="F39" i="38"/>
  <c r="F39" i="18"/>
  <c r="H39" i="38"/>
  <c r="H39" i="18"/>
  <c r="I39" i="38"/>
  <c r="I39" i="18"/>
  <c r="J39" i="38"/>
  <c r="J39" i="18"/>
  <c r="E39" i="38"/>
  <c r="E39" i="18"/>
  <c r="J39" i="21"/>
  <c r="F39" i="21"/>
  <c r="E39" i="21"/>
  <c r="H39" i="21"/>
  <c r="I39" i="21"/>
  <c r="E40" i="1"/>
  <c r="I40" i="1"/>
  <c r="F40" i="1"/>
  <c r="H40" i="1"/>
  <c r="J40" i="1"/>
  <c r="C41" i="1"/>
  <c r="F39" i="33" l="1"/>
  <c r="F40" i="36"/>
  <c r="F40" i="32"/>
  <c r="F40" i="34"/>
  <c r="F40" i="31"/>
  <c r="J40" i="38"/>
  <c r="J40" i="18"/>
  <c r="H40" i="38"/>
  <c r="H40" i="18"/>
  <c r="F40" i="38"/>
  <c r="F40" i="18"/>
  <c r="I40" i="38"/>
  <c r="I40" i="18"/>
  <c r="E40" i="38"/>
  <c r="E40" i="18"/>
  <c r="H40" i="21"/>
  <c r="F40" i="21"/>
  <c r="J40" i="21"/>
  <c r="I40" i="21"/>
  <c r="E40" i="21"/>
  <c r="F41" i="1"/>
  <c r="J41" i="1"/>
  <c r="E41" i="1"/>
  <c r="H41" i="1"/>
  <c r="I41" i="1"/>
  <c r="C42" i="1"/>
  <c r="F40" i="33" l="1"/>
  <c r="F41" i="32"/>
  <c r="F41" i="34"/>
  <c r="F41" i="31"/>
  <c r="F41" i="36"/>
  <c r="I41" i="38"/>
  <c r="I41" i="18"/>
  <c r="J41" i="38"/>
  <c r="J41" i="18"/>
  <c r="H41" i="38"/>
  <c r="H41" i="18"/>
  <c r="F41" i="38"/>
  <c r="F41" i="18"/>
  <c r="E41" i="38"/>
  <c r="E41" i="18"/>
  <c r="H41" i="21"/>
  <c r="F41" i="21"/>
  <c r="I41" i="21"/>
  <c r="E41" i="21"/>
  <c r="J41" i="21"/>
  <c r="H42" i="1"/>
  <c r="I42" i="1"/>
  <c r="I42" i="18" s="1"/>
  <c r="E42" i="1"/>
  <c r="G13" i="15" s="1" a="1"/>
  <c r="F42" i="1"/>
  <c r="J42" i="1"/>
  <c r="G14" i="15" l="1"/>
  <c r="G37" i="15"/>
  <c r="G39" i="15"/>
  <c r="G34" i="15"/>
  <c r="G38" i="15"/>
  <c r="G18" i="15"/>
  <c r="G17" i="15"/>
  <c r="G27" i="15"/>
  <c r="G32" i="15"/>
  <c r="G16" i="15"/>
  <c r="G41" i="15"/>
  <c r="G13" i="15"/>
  <c r="G19" i="15"/>
  <c r="G23" i="15"/>
  <c r="G33" i="15"/>
  <c r="G42" i="15"/>
  <c r="G26" i="15"/>
  <c r="G29" i="15"/>
  <c r="G20" i="15"/>
  <c r="G36" i="15"/>
  <c r="G25" i="15"/>
  <c r="G28" i="15"/>
  <c r="G40" i="15"/>
  <c r="G21" i="15"/>
  <c r="G35" i="15"/>
  <c r="G31" i="15"/>
  <c r="G15" i="15"/>
  <c r="G30" i="15"/>
  <c r="G24" i="15"/>
  <c r="G22" i="15"/>
  <c r="F41" i="33"/>
  <c r="F42" i="32"/>
  <c r="G13" i="31" s="1" a="1"/>
  <c r="F42" i="34"/>
  <c r="F42" i="36"/>
  <c r="G13" i="34" s="1" a="1"/>
  <c r="F42" i="31"/>
  <c r="J42" i="38"/>
  <c r="J42" i="18"/>
  <c r="F42" i="38"/>
  <c r="F42" i="18"/>
  <c r="H42" i="38"/>
  <c r="H42" i="18"/>
  <c r="E42" i="38"/>
  <c r="E42" i="18"/>
  <c r="I42" i="38"/>
  <c r="J42" i="21"/>
  <c r="F42" i="21"/>
  <c r="E42" i="21"/>
  <c r="H42" i="21"/>
  <c r="I42" i="21"/>
  <c r="H13" i="15" l="1" a="1"/>
  <c r="H13" i="15" s="1"/>
  <c r="G13" i="34"/>
  <c r="G25" i="34"/>
  <c r="G17" i="34"/>
  <c r="G40" i="34"/>
  <c r="G32" i="34"/>
  <c r="G29" i="34"/>
  <c r="G35" i="34"/>
  <c r="G34" i="34"/>
  <c r="G24" i="34"/>
  <c r="G16" i="34"/>
  <c r="G20" i="34"/>
  <c r="G27" i="34"/>
  <c r="G42" i="34"/>
  <c r="G39" i="34"/>
  <c r="G31" i="34"/>
  <c r="G23" i="34"/>
  <c r="G15" i="34"/>
  <c r="G28" i="34"/>
  <c r="G33" i="34"/>
  <c r="G38" i="34"/>
  <c r="G30" i="34"/>
  <c r="G22" i="34"/>
  <c r="G14" i="34"/>
  <c r="G19" i="34"/>
  <c r="G18" i="34"/>
  <c r="G41" i="34"/>
  <c r="G37" i="34"/>
  <c r="G36" i="34"/>
  <c r="G26" i="34"/>
  <c r="G21" i="34"/>
  <c r="G14" i="31"/>
  <c r="G28" i="31"/>
  <c r="G32" i="31"/>
  <c r="G33" i="31"/>
  <c r="G26" i="31"/>
  <c r="G16" i="31"/>
  <c r="G35" i="31"/>
  <c r="G21" i="31"/>
  <c r="G24" i="31"/>
  <c r="G31" i="31"/>
  <c r="G25" i="31"/>
  <c r="G39" i="31"/>
  <c r="G38" i="31"/>
  <c r="G29" i="31"/>
  <c r="G36" i="31"/>
  <c r="G15" i="31"/>
  <c r="G20" i="31"/>
  <c r="G30" i="31"/>
  <c r="G19" i="31"/>
  <c r="G13" i="31"/>
  <c r="G27" i="31"/>
  <c r="G42" i="31"/>
  <c r="G40" i="31"/>
  <c r="G23" i="31"/>
  <c r="G18" i="31"/>
  <c r="G34" i="31"/>
  <c r="G37" i="31"/>
  <c r="G17" i="31"/>
  <c r="G22" i="31"/>
  <c r="G41" i="31"/>
  <c r="F42" i="33"/>
  <c r="H40" i="15" l="1"/>
  <c r="H15" i="15"/>
  <c r="H27" i="15"/>
  <c r="H24" i="15"/>
  <c r="H31" i="15"/>
  <c r="H29" i="15"/>
  <c r="H14" i="15"/>
  <c r="H33" i="15"/>
  <c r="H17" i="15"/>
  <c r="H20" i="15"/>
  <c r="H35" i="15"/>
  <c r="H32" i="15"/>
  <c r="H37" i="15"/>
  <c r="H22" i="15"/>
  <c r="G41" i="33"/>
  <c r="G41" i="36" s="1"/>
  <c r="H18" i="15"/>
  <c r="I13" i="15" s="1" a="1"/>
  <c r="H42" i="15"/>
  <c r="H25" i="15"/>
  <c r="H36" i="15"/>
  <c r="H21" i="15"/>
  <c r="H41" i="15"/>
  <c r="H39" i="15"/>
  <c r="H28" i="15"/>
  <c r="H26" i="15"/>
  <c r="H38" i="15"/>
  <c r="H19" i="15"/>
  <c r="H23" i="15"/>
  <c r="H30" i="15"/>
  <c r="H34" i="15"/>
  <c r="H16" i="15"/>
  <c r="G37" i="33"/>
  <c r="G37" i="36" s="1"/>
  <c r="G28" i="33"/>
  <c r="G28" i="36" s="1"/>
  <c r="G16" i="33"/>
  <c r="G16" i="36" s="1"/>
  <c r="G21" i="33"/>
  <c r="G21" i="36" s="1"/>
  <c r="G36" i="33"/>
  <c r="G36" i="36" s="1"/>
  <c r="G17" i="33"/>
  <c r="G17" i="36" s="1"/>
  <c r="G39" i="33"/>
  <c r="G39" i="32" s="1"/>
  <c r="G33" i="33"/>
  <c r="G33" i="32" s="1"/>
  <c r="G31" i="33"/>
  <c r="G31" i="32" s="1"/>
  <c r="G20" i="33"/>
  <c r="G20" i="36" s="1"/>
  <c r="G18" i="33"/>
  <c r="G18" i="32" s="1"/>
  <c r="G15" i="33"/>
  <c r="G15" i="32" s="1"/>
  <c r="G19" i="33"/>
  <c r="G19" i="32" s="1"/>
  <c r="G34" i="33"/>
  <c r="G34" i="32" s="1"/>
  <c r="G13" i="33"/>
  <c r="G13" i="32" s="1"/>
  <c r="G23" i="33"/>
  <c r="G23" i="32" s="1"/>
  <c r="G27" i="33"/>
  <c r="G27" i="32" s="1"/>
  <c r="G14" i="33"/>
  <c r="G14" i="32" s="1"/>
  <c r="G35" i="33"/>
  <c r="G35" i="32" s="1"/>
  <c r="G26" i="33"/>
  <c r="G26" i="32" s="1"/>
  <c r="G24" i="33"/>
  <c r="G24" i="32" s="1"/>
  <c r="G22" i="33"/>
  <c r="G22" i="36" s="1"/>
  <c r="G29" i="33"/>
  <c r="G29" i="32" s="1"/>
  <c r="G25" i="33"/>
  <c r="G25" i="32" s="1"/>
  <c r="G30" i="33"/>
  <c r="G30" i="32" s="1"/>
  <c r="G32" i="33"/>
  <c r="G32" i="32" s="1"/>
  <c r="G21" i="32"/>
  <c r="E21" i="36" s="1"/>
  <c r="G16" i="32"/>
  <c r="E16" i="36" s="1"/>
  <c r="G38" i="33"/>
  <c r="G38" i="32" s="1"/>
  <c r="G40" i="33"/>
  <c r="G42" i="33"/>
  <c r="G42" i="32" s="1"/>
  <c r="G41" i="32" l="1"/>
  <c r="G37" i="32"/>
  <c r="E37" i="36" s="1"/>
  <c r="G28" i="32"/>
  <c r="E28" i="36" s="1"/>
  <c r="G36" i="32"/>
  <c r="E36" i="36" s="1"/>
  <c r="G17" i="32"/>
  <c r="E17" i="36" s="1"/>
  <c r="G19" i="36"/>
  <c r="E19" i="36" s="1"/>
  <c r="G38" i="36"/>
  <c r="E38" i="36" s="1"/>
  <c r="G34" i="36"/>
  <c r="E34" i="36" s="1"/>
  <c r="G25" i="36"/>
  <c r="E25" i="36" s="1"/>
  <c r="G35" i="36"/>
  <c r="E35" i="36" s="1"/>
  <c r="G29" i="36"/>
  <c r="E29" i="36" s="1"/>
  <c r="G15" i="36"/>
  <c r="E15" i="36" s="1"/>
  <c r="G18" i="36"/>
  <c r="E18" i="36" s="1"/>
  <c r="G14" i="36"/>
  <c r="E14" i="36" s="1"/>
  <c r="G27" i="36"/>
  <c r="E27" i="36" s="1"/>
  <c r="G23" i="36"/>
  <c r="E23" i="36" s="1"/>
  <c r="G31" i="36"/>
  <c r="E31" i="36" s="1"/>
  <c r="G13" i="36"/>
  <c r="G20" i="32"/>
  <c r="E20" i="36" s="1"/>
  <c r="G40" i="32"/>
  <c r="G40" i="36"/>
  <c r="G33" i="36"/>
  <c r="E33" i="36" s="1"/>
  <c r="I35" i="15"/>
  <c r="I28" i="15"/>
  <c r="I17" i="15"/>
  <c r="I27" i="15"/>
  <c r="I20" i="15"/>
  <c r="I21" i="15"/>
  <c r="I29" i="15"/>
  <c r="I37" i="15"/>
  <c r="I14" i="15"/>
  <c r="I22" i="15"/>
  <c r="I30" i="15"/>
  <c r="I38" i="15"/>
  <c r="I15" i="15"/>
  <c r="I39" i="15"/>
  <c r="I32" i="15"/>
  <c r="I18" i="15"/>
  <c r="I36" i="15"/>
  <c r="I31" i="15"/>
  <c r="I40" i="15"/>
  <c r="I26" i="15"/>
  <c r="I19" i="15"/>
  <c r="I13" i="15"/>
  <c r="I23" i="15"/>
  <c r="I16" i="15"/>
  <c r="I24" i="15"/>
  <c r="I41" i="15"/>
  <c r="I34" i="15"/>
  <c r="I42" i="15"/>
  <c r="I33" i="15"/>
  <c r="I25" i="15"/>
  <c r="G24" i="36"/>
  <c r="E24" i="36" s="1"/>
  <c r="G39" i="36"/>
  <c r="E39" i="36" s="1"/>
  <c r="G30" i="36"/>
  <c r="E30" i="36" s="1"/>
  <c r="G22" i="32"/>
  <c r="E22" i="36" s="1"/>
  <c r="G32" i="36"/>
  <c r="E32" i="36" s="1"/>
  <c r="G26" i="36"/>
  <c r="E26" i="36" s="1"/>
  <c r="E41" i="36"/>
  <c r="G42" i="36"/>
  <c r="H13" i="31" l="1" a="1"/>
  <c r="H38" i="31" s="1"/>
  <c r="E40" i="36"/>
  <c r="H13" i="34" a="1"/>
  <c r="E13" i="36"/>
  <c r="J13" i="15" a="1"/>
  <c r="E42" i="36"/>
  <c r="H34" i="31" l="1"/>
  <c r="H19" i="31"/>
  <c r="H16" i="31"/>
  <c r="H26" i="31"/>
  <c r="H15" i="31"/>
  <c r="H39" i="31"/>
  <c r="H33" i="31"/>
  <c r="H14" i="31"/>
  <c r="H36" i="31"/>
  <c r="H31" i="31"/>
  <c r="H42" i="31"/>
  <c r="H20" i="31"/>
  <c r="H30" i="31"/>
  <c r="H13" i="31"/>
  <c r="H41" i="31"/>
  <c r="H28" i="31"/>
  <c r="H35" i="31"/>
  <c r="H37" i="31"/>
  <c r="H40" i="31"/>
  <c r="H22" i="31"/>
  <c r="H18" i="31"/>
  <c r="H25" i="31"/>
  <c r="H21" i="31"/>
  <c r="H27" i="31"/>
  <c r="H32" i="31"/>
  <c r="H29" i="31"/>
  <c r="H23" i="31"/>
  <c r="H17" i="31"/>
  <c r="H24" i="31"/>
  <c r="H13" i="34"/>
  <c r="H13" i="33" s="1"/>
  <c r="H13" i="36" s="1"/>
  <c r="H27" i="34"/>
  <c r="H28" i="34"/>
  <c r="H28" i="33" s="1"/>
  <c r="H28" i="32" s="1"/>
  <c r="H42" i="34"/>
  <c r="H34" i="34"/>
  <c r="H34" i="33" s="1"/>
  <c r="H34" i="32" s="1"/>
  <c r="H26" i="34"/>
  <c r="H18" i="34"/>
  <c r="H18" i="33" s="1"/>
  <c r="H18" i="36" s="1"/>
  <c r="H19" i="34"/>
  <c r="H19" i="33" s="1"/>
  <c r="H19" i="36" s="1"/>
  <c r="H41" i="34"/>
  <c r="H33" i="34"/>
  <c r="H33" i="33" s="1"/>
  <c r="H33" i="32" s="1"/>
  <c r="H25" i="34"/>
  <c r="H25" i="33" s="1"/>
  <c r="H25" i="32" s="1"/>
  <c r="H17" i="34"/>
  <c r="H40" i="34"/>
  <c r="H32" i="34"/>
  <c r="H32" i="33" s="1"/>
  <c r="H32" i="36" s="1"/>
  <c r="H20" i="34"/>
  <c r="H20" i="33" s="1"/>
  <c r="H20" i="36" s="1"/>
  <c r="H24" i="34"/>
  <c r="H24" i="33" s="1"/>
  <c r="H24" i="32" s="1"/>
  <c r="H16" i="34"/>
  <c r="H39" i="34"/>
  <c r="H39" i="33" s="1"/>
  <c r="H39" i="32" s="1"/>
  <c r="H31" i="34"/>
  <c r="H31" i="33" s="1"/>
  <c r="H31" i="36" s="1"/>
  <c r="H15" i="34"/>
  <c r="H15" i="33" s="1"/>
  <c r="H15" i="36" s="1"/>
  <c r="H29" i="34"/>
  <c r="H23" i="34"/>
  <c r="H23" i="33" s="1"/>
  <c r="H23" i="36" s="1"/>
  <c r="H14" i="34"/>
  <c r="H38" i="34"/>
  <c r="H30" i="34"/>
  <c r="H30" i="33" s="1"/>
  <c r="H30" i="32" s="1"/>
  <c r="H22" i="34"/>
  <c r="H37" i="34"/>
  <c r="H37" i="33" s="1"/>
  <c r="H37" i="36" s="1"/>
  <c r="H21" i="34"/>
  <c r="H21" i="33" s="1"/>
  <c r="H21" i="36" s="1"/>
  <c r="H36" i="34"/>
  <c r="H36" i="33" s="1"/>
  <c r="H36" i="36" s="1"/>
  <c r="H35" i="34"/>
  <c r="H35" i="33" s="1"/>
  <c r="H35" i="32" s="1"/>
  <c r="J14" i="15"/>
  <c r="J22" i="15"/>
  <c r="J19" i="15"/>
  <c r="J20" i="15"/>
  <c r="J37" i="15"/>
  <c r="J30" i="15"/>
  <c r="J38" i="15"/>
  <c r="J23" i="15"/>
  <c r="J31" i="15"/>
  <c r="J39" i="15"/>
  <c r="J16" i="15"/>
  <c r="J24" i="15"/>
  <c r="J32" i="15"/>
  <c r="J17" i="15"/>
  <c r="J35" i="15"/>
  <c r="J36" i="15"/>
  <c r="J21" i="15"/>
  <c r="J15" i="15"/>
  <c r="J40" i="15"/>
  <c r="J25" i="15"/>
  <c r="J33" i="15"/>
  <c r="J41" i="15"/>
  <c r="J18" i="15"/>
  <c r="J26" i="15"/>
  <c r="J34" i="15"/>
  <c r="J42" i="15"/>
  <c r="J27" i="15"/>
  <c r="J13" i="15"/>
  <c r="J28" i="15"/>
  <c r="J29" i="15"/>
  <c r="H29" i="33"/>
  <c r="H29" i="32" s="1"/>
  <c r="H22" i="33" l="1"/>
  <c r="H22" i="32" s="1"/>
  <c r="H27" i="33"/>
  <c r="H27" i="36" s="1"/>
  <c r="H16" i="33"/>
  <c r="H16" i="36" s="1"/>
  <c r="H41" i="33"/>
  <c r="H41" i="32" s="1"/>
  <c r="H17" i="33"/>
  <c r="H17" i="36" s="1"/>
  <c r="H42" i="33"/>
  <c r="H13" i="32"/>
  <c r="H27" i="32"/>
  <c r="H31" i="32"/>
  <c r="H20" i="32"/>
  <c r="H32" i="32"/>
  <c r="H17" i="32"/>
  <c r="H37" i="32"/>
  <c r="H29" i="36"/>
  <c r="H34" i="36"/>
  <c r="H28" i="36"/>
  <c r="H39" i="36"/>
  <c r="H38" i="33"/>
  <c r="H38" i="32" s="1"/>
  <c r="H24" i="36"/>
  <c r="H15" i="32"/>
  <c r="H26" i="33"/>
  <c r="H26" i="32" s="1"/>
  <c r="H23" i="32"/>
  <c r="H35" i="36"/>
  <c r="H14" i="33"/>
  <c r="H14" i="32" s="1"/>
  <c r="H40" i="33"/>
  <c r="H40" i="32" s="1"/>
  <c r="H19" i="32"/>
  <c r="H30" i="36"/>
  <c r="H21" i="32"/>
  <c r="H25" i="36"/>
  <c r="K13" i="15" a="1"/>
  <c r="H18" i="32"/>
  <c r="H36" i="32"/>
  <c r="H22" i="36"/>
  <c r="H33" i="36"/>
  <c r="H42" i="36"/>
  <c r="H42" i="32"/>
  <c r="H41" i="36" l="1"/>
  <c r="H16" i="32"/>
  <c r="I13" i="31" a="1"/>
  <c r="I14" i="31" s="1"/>
  <c r="H14" i="36"/>
  <c r="K15" i="15"/>
  <c r="K23" i="15"/>
  <c r="K24" i="15"/>
  <c r="K32" i="15"/>
  <c r="K40" i="15"/>
  <c r="K17" i="15"/>
  <c r="K25" i="15"/>
  <c r="K41" i="15"/>
  <c r="K28" i="15"/>
  <c r="K20" i="15"/>
  <c r="K36" i="15"/>
  <c r="K22" i="15"/>
  <c r="K31" i="15"/>
  <c r="K39" i="15"/>
  <c r="K14" i="15"/>
  <c r="K30" i="15"/>
  <c r="K16" i="15"/>
  <c r="K35" i="15"/>
  <c r="K13" i="15"/>
  <c r="K21" i="15"/>
  <c r="K29" i="15"/>
  <c r="K38" i="15"/>
  <c r="K33" i="15"/>
  <c r="K26" i="15"/>
  <c r="K34" i="15"/>
  <c r="K42" i="15"/>
  <c r="K18" i="15"/>
  <c r="K19" i="15"/>
  <c r="K27" i="15"/>
  <c r="K37" i="15"/>
  <c r="H40" i="36"/>
  <c r="H38" i="36"/>
  <c r="H26" i="36"/>
  <c r="I13" i="34" l="1" a="1"/>
  <c r="I21" i="34" s="1"/>
  <c r="I42" i="31"/>
  <c r="I41" i="31"/>
  <c r="I39" i="31"/>
  <c r="I37" i="31"/>
  <c r="I35" i="31"/>
  <c r="I33" i="31"/>
  <c r="I31" i="31"/>
  <c r="I29" i="31"/>
  <c r="I28" i="31"/>
  <c r="I25" i="31"/>
  <c r="I23" i="31"/>
  <c r="I21" i="31"/>
  <c r="I19" i="31"/>
  <c r="I17" i="31"/>
  <c r="I15" i="31"/>
  <c r="I13" i="31"/>
  <c r="I26" i="31"/>
  <c r="I40" i="31"/>
  <c r="I38" i="31"/>
  <c r="I36" i="31"/>
  <c r="I34" i="31"/>
  <c r="I32" i="31"/>
  <c r="I30" i="31"/>
  <c r="I27" i="31"/>
  <c r="I24" i="31"/>
  <c r="I22" i="31"/>
  <c r="I20" i="31"/>
  <c r="I18" i="31"/>
  <c r="I16" i="31"/>
  <c r="L13" i="15" a="1"/>
  <c r="I25" i="34" l="1"/>
  <c r="I25" i="33" s="1"/>
  <c r="I25" i="32" s="1"/>
  <c r="I42" i="34"/>
  <c r="I24" i="34"/>
  <c r="I24" i="33" s="1"/>
  <c r="I24" i="32" s="1"/>
  <c r="I14" i="34"/>
  <c r="I14" i="33" s="1"/>
  <c r="I14" i="32" s="1"/>
  <c r="I30" i="34"/>
  <c r="I30" i="33" s="1"/>
  <c r="I30" i="32" s="1"/>
  <c r="I32" i="34"/>
  <c r="I32" i="33" s="1"/>
  <c r="I32" i="32" s="1"/>
  <c r="I13" i="34"/>
  <c r="I13" i="33" s="1"/>
  <c r="I18" i="34"/>
  <c r="I40" i="34"/>
  <c r="I40" i="33" s="1"/>
  <c r="I40" i="32" s="1"/>
  <c r="I26" i="34"/>
  <c r="I26" i="33" s="1"/>
  <c r="I26" i="32" s="1"/>
  <c r="I23" i="34"/>
  <c r="I23" i="33" s="1"/>
  <c r="I35" i="34"/>
  <c r="I35" i="33" s="1"/>
  <c r="I35" i="32" s="1"/>
  <c r="I37" i="34"/>
  <c r="I16" i="34"/>
  <c r="I16" i="33" s="1"/>
  <c r="I36" i="34"/>
  <c r="I36" i="33" s="1"/>
  <c r="I36" i="32" s="1"/>
  <c r="I19" i="34"/>
  <c r="I19" i="33" s="1"/>
  <c r="I19" i="32" s="1"/>
  <c r="I31" i="34"/>
  <c r="I33" i="34"/>
  <c r="I33" i="33" s="1"/>
  <c r="I38" i="34"/>
  <c r="I34" i="34"/>
  <c r="I34" i="33" s="1"/>
  <c r="I34" i="32" s="1"/>
  <c r="I29" i="34"/>
  <c r="I39" i="34"/>
  <c r="I39" i="33" s="1"/>
  <c r="I39" i="32" s="1"/>
  <c r="I20" i="34"/>
  <c r="I20" i="33" s="1"/>
  <c r="I20" i="32" s="1"/>
  <c r="I27" i="34"/>
  <c r="I27" i="33" s="1"/>
  <c r="I27" i="32" s="1"/>
  <c r="I28" i="34"/>
  <c r="I28" i="33" s="1"/>
  <c r="I28" i="32" s="1"/>
  <c r="I17" i="34"/>
  <c r="I17" i="33" s="1"/>
  <c r="I17" i="32" s="1"/>
  <c r="I22" i="34"/>
  <c r="I22" i="33" s="1"/>
  <c r="I22" i="32" s="1"/>
  <c r="I15" i="34"/>
  <c r="I41" i="34"/>
  <c r="I41" i="33" s="1"/>
  <c r="I41" i="32" s="1"/>
  <c r="I37" i="33"/>
  <c r="I37" i="32" s="1"/>
  <c r="I31" i="33"/>
  <c r="I31" i="32" s="1"/>
  <c r="I29" i="33"/>
  <c r="I29" i="32" s="1"/>
  <c r="I15" i="33"/>
  <c r="I15" i="32" s="1"/>
  <c r="I21" i="33"/>
  <c r="I21" i="32" s="1"/>
  <c r="I41" i="36"/>
  <c r="I16" i="36"/>
  <c r="I16" i="32"/>
  <c r="L16" i="15"/>
  <c r="L24" i="15"/>
  <c r="L40" i="15"/>
  <c r="L25" i="15"/>
  <c r="L33" i="15"/>
  <c r="L41" i="15"/>
  <c r="L18" i="15"/>
  <c r="L26" i="15"/>
  <c r="L34" i="15"/>
  <c r="L42" i="15"/>
  <c r="L27" i="15"/>
  <c r="L28" i="15"/>
  <c r="L13" i="15"/>
  <c r="L29" i="15"/>
  <c r="L14" i="15"/>
  <c r="L37" i="15"/>
  <c r="L38" i="15"/>
  <c r="L39" i="15"/>
  <c r="L32" i="15"/>
  <c r="L19" i="15"/>
  <c r="L30" i="15"/>
  <c r="L23" i="15"/>
  <c r="L17" i="15"/>
  <c r="L35" i="15"/>
  <c r="L20" i="15"/>
  <c r="L36" i="15"/>
  <c r="L21" i="15"/>
  <c r="L15" i="15"/>
  <c r="L22" i="15"/>
  <c r="L31" i="15"/>
  <c r="I40" i="36"/>
  <c r="I19" i="36"/>
  <c r="I25" i="36"/>
  <c r="I33" i="32"/>
  <c r="I13" i="36"/>
  <c r="I34" i="36"/>
  <c r="I14" i="36"/>
  <c r="I28" i="36"/>
  <c r="I30" i="36"/>
  <c r="I13" i="32"/>
  <c r="I32" i="36"/>
  <c r="I35" i="36"/>
  <c r="I23" i="36"/>
  <c r="I23" i="32"/>
  <c r="I26" i="36"/>
  <c r="I42" i="33"/>
  <c r="I18" i="36" l="1"/>
  <c r="I38" i="33"/>
  <c r="I38" i="32" s="1"/>
  <c r="I24" i="36"/>
  <c r="I17" i="36"/>
  <c r="I22" i="36"/>
  <c r="I36" i="36"/>
  <c r="I33" i="36"/>
  <c r="I18" i="33"/>
  <c r="I18" i="32" s="1"/>
  <c r="I15" i="36"/>
  <c r="I21" i="36"/>
  <c r="I29" i="36"/>
  <c r="I20" i="36"/>
  <c r="I39" i="36"/>
  <c r="I27" i="36"/>
  <c r="I37" i="36"/>
  <c r="I31" i="36"/>
  <c r="M13" i="15" a="1"/>
  <c r="I42" i="36"/>
  <c r="I42" i="32"/>
  <c r="J13" i="31" l="1" a="1"/>
  <c r="J15" i="31" s="1"/>
  <c r="I38" i="36"/>
  <c r="J13" i="34" a="1"/>
  <c r="J15" i="34" s="1"/>
  <c r="M17" i="15"/>
  <c r="M25" i="15"/>
  <c r="M20" i="15"/>
  <c r="M14" i="15"/>
  <c r="M31" i="15"/>
  <c r="M33" i="15"/>
  <c r="M41" i="15"/>
  <c r="M18" i="15"/>
  <c r="M26" i="15"/>
  <c r="M29" i="15"/>
  <c r="M30" i="15"/>
  <c r="M28" i="15"/>
  <c r="M32" i="15"/>
  <c r="M23" i="15"/>
  <c r="M34" i="15"/>
  <c r="M42" i="15"/>
  <c r="M36" i="15"/>
  <c r="M15" i="15"/>
  <c r="M19" i="15"/>
  <c r="M27" i="15"/>
  <c r="M35" i="15"/>
  <c r="M13" i="15"/>
  <c r="M22" i="15"/>
  <c r="M39" i="15"/>
  <c r="M37" i="15"/>
  <c r="M38" i="15"/>
  <c r="M40" i="15"/>
  <c r="M21" i="15"/>
  <c r="M24" i="15"/>
  <c r="M16" i="15"/>
  <c r="J14" i="31"/>
  <c r="J30" i="31"/>
  <c r="J31" i="31"/>
  <c r="J16" i="31"/>
  <c r="J32" i="31"/>
  <c r="J33" i="31"/>
  <c r="J18" i="31"/>
  <c r="J34" i="31"/>
  <c r="J35" i="31"/>
  <c r="J20" i="31"/>
  <c r="J36" i="31"/>
  <c r="J37" i="31"/>
  <c r="J22" i="31"/>
  <c r="J38" i="31"/>
  <c r="J39" i="31"/>
  <c r="J24" i="31"/>
  <c r="J40" i="31"/>
  <c r="J41" i="31"/>
  <c r="J26" i="31"/>
  <c r="J42" i="31"/>
  <c r="J13" i="31"/>
  <c r="J27" i="31"/>
  <c r="J29" i="31"/>
  <c r="J28" i="31" l="1"/>
  <c r="J25" i="31"/>
  <c r="J23" i="31"/>
  <c r="J23" i="33" s="1"/>
  <c r="J23" i="32" s="1"/>
  <c r="J21" i="31"/>
  <c r="J19" i="31"/>
  <c r="J17" i="31"/>
  <c r="J29" i="34"/>
  <c r="J29" i="33" s="1"/>
  <c r="J29" i="32" s="1"/>
  <c r="J42" i="34"/>
  <c r="J40" i="34"/>
  <c r="J40" i="33" s="1"/>
  <c r="J38" i="34"/>
  <c r="J38" i="33" s="1"/>
  <c r="J38" i="32" s="1"/>
  <c r="J36" i="34"/>
  <c r="J34" i="34"/>
  <c r="J32" i="34"/>
  <c r="J32" i="33" s="1"/>
  <c r="J32" i="32" s="1"/>
  <c r="J30" i="34"/>
  <c r="J30" i="33" s="1"/>
  <c r="J30" i="32" s="1"/>
  <c r="J13" i="34"/>
  <c r="J13" i="33" s="1"/>
  <c r="J13" i="32" s="1"/>
  <c r="J26" i="34"/>
  <c r="J24" i="34"/>
  <c r="J22" i="34"/>
  <c r="J22" i="33" s="1"/>
  <c r="J22" i="32" s="1"/>
  <c r="J20" i="34"/>
  <c r="J18" i="34"/>
  <c r="J16" i="34"/>
  <c r="J16" i="33" s="1"/>
  <c r="J16" i="32" s="1"/>
  <c r="J14" i="34"/>
  <c r="J14" i="33" s="1"/>
  <c r="J14" i="32" s="1"/>
  <c r="J28" i="34"/>
  <c r="J28" i="33" s="1"/>
  <c r="J28" i="32" s="1"/>
  <c r="J41" i="34"/>
  <c r="J39" i="34"/>
  <c r="J37" i="34"/>
  <c r="J37" i="33" s="1"/>
  <c r="J35" i="34"/>
  <c r="J35" i="33" s="1"/>
  <c r="J35" i="32" s="1"/>
  <c r="J33" i="34"/>
  <c r="J31" i="34"/>
  <c r="J31" i="33" s="1"/>
  <c r="J31" i="32" s="1"/>
  <c r="J27" i="34"/>
  <c r="J25" i="34"/>
  <c r="J25" i="33" s="1"/>
  <c r="J25" i="32" s="1"/>
  <c r="J23" i="34"/>
  <c r="J21" i="34"/>
  <c r="J19" i="34"/>
  <c r="J19" i="33" s="1"/>
  <c r="J17" i="34"/>
  <c r="J17" i="33" s="1"/>
  <c r="J17" i="32" s="1"/>
  <c r="N13" i="15" a="1"/>
  <c r="N18" i="15" s="1"/>
  <c r="N27" i="15"/>
  <c r="N13" i="15"/>
  <c r="N30" i="15"/>
  <c r="N17" i="15"/>
  <c r="N16" i="15"/>
  <c r="N41" i="15"/>
  <c r="J34" i="33"/>
  <c r="J34" i="32" s="1"/>
  <c r="J41" i="33"/>
  <c r="J41" i="36" s="1"/>
  <c r="J26" i="33"/>
  <c r="J26" i="32" s="1"/>
  <c r="J18" i="33"/>
  <c r="J18" i="32" s="1"/>
  <c r="J21" i="33"/>
  <c r="J21" i="32" s="1"/>
  <c r="J24" i="33"/>
  <c r="J24" i="32" s="1"/>
  <c r="J33" i="33"/>
  <c r="J33" i="32" s="1"/>
  <c r="J39" i="33"/>
  <c r="J39" i="32" s="1"/>
  <c r="J36" i="33"/>
  <c r="J36" i="32" s="1"/>
  <c r="J15" i="33"/>
  <c r="J15" i="32" s="1"/>
  <c r="J20" i="33"/>
  <c r="J20" i="32" s="1"/>
  <c r="J27" i="33"/>
  <c r="J27" i="32" s="1"/>
  <c r="J42" i="33"/>
  <c r="J41" i="32"/>
  <c r="J25" i="36" l="1"/>
  <c r="N33" i="15"/>
  <c r="N19" i="15"/>
  <c r="N22" i="15"/>
  <c r="N42" i="15"/>
  <c r="N21" i="15"/>
  <c r="N26" i="15"/>
  <c r="N24" i="15"/>
  <c r="N40" i="15"/>
  <c r="N31" i="15"/>
  <c r="N34" i="15"/>
  <c r="N36" i="15"/>
  <c r="N29" i="15"/>
  <c r="N39" i="15"/>
  <c r="N15" i="15"/>
  <c r="N23" i="15"/>
  <c r="N14" i="15"/>
  <c r="N25" i="15"/>
  <c r="N28" i="15"/>
  <c r="N32" i="15"/>
  <c r="N37" i="15"/>
  <c r="N35" i="15"/>
  <c r="N38" i="15"/>
  <c r="N20" i="15"/>
  <c r="O13" i="15" a="1"/>
  <c r="O19" i="15" s="1"/>
  <c r="J34" i="36"/>
  <c r="J40" i="36"/>
  <c r="J40" i="32"/>
  <c r="J37" i="36"/>
  <c r="J31" i="36"/>
  <c r="J35" i="36"/>
  <c r="J39" i="36"/>
  <c r="J21" i="36"/>
  <c r="J32" i="36"/>
  <c r="J20" i="36"/>
  <c r="J33" i="36"/>
  <c r="J18" i="36"/>
  <c r="J37" i="32"/>
  <c r="J15" i="36"/>
  <c r="J13" i="36"/>
  <c r="J26" i="36"/>
  <c r="J28" i="36"/>
  <c r="J22" i="36"/>
  <c r="J23" i="36"/>
  <c r="J16" i="36"/>
  <c r="J19" i="36"/>
  <c r="J29" i="36"/>
  <c r="J17" i="36"/>
  <c r="J14" i="36"/>
  <c r="J24" i="36"/>
  <c r="J38" i="36"/>
  <c r="J27" i="36"/>
  <c r="J19" i="32"/>
  <c r="K13" i="31" s="1" a="1"/>
  <c r="J30" i="36"/>
  <c r="J36" i="36"/>
  <c r="J42" i="32"/>
  <c r="J42" i="36"/>
  <c r="K13" i="34" l="1" a="1"/>
  <c r="K32" i="34" s="1"/>
  <c r="O38" i="15"/>
  <c r="O20" i="15"/>
  <c r="O35" i="15"/>
  <c r="O42" i="15"/>
  <c r="O13" i="15"/>
  <c r="O40" i="15"/>
  <c r="O18" i="15"/>
  <c r="O26" i="15"/>
  <c r="O17" i="15"/>
  <c r="O25" i="15"/>
  <c r="O39" i="15"/>
  <c r="O33" i="15"/>
  <c r="O23" i="15"/>
  <c r="O22" i="15"/>
  <c r="O28" i="15"/>
  <c r="O34" i="15"/>
  <c r="O15" i="15"/>
  <c r="O30" i="15"/>
  <c r="O37" i="15"/>
  <c r="O24" i="15"/>
  <c r="O21" i="15"/>
  <c r="O32" i="15"/>
  <c r="O16" i="15"/>
  <c r="O41" i="15"/>
  <c r="O36" i="15"/>
  <c r="O27" i="15"/>
  <c r="O14" i="15"/>
  <c r="O29" i="15"/>
  <c r="O31" i="15"/>
  <c r="K15" i="31"/>
  <c r="K31" i="31"/>
  <c r="K16" i="31"/>
  <c r="K32" i="31"/>
  <c r="K17" i="31"/>
  <c r="K33" i="31"/>
  <c r="K18" i="31"/>
  <c r="K34" i="31"/>
  <c r="K19" i="31"/>
  <c r="K35" i="31"/>
  <c r="K20" i="31"/>
  <c r="K36" i="31"/>
  <c r="K21" i="31"/>
  <c r="K37" i="31"/>
  <c r="K22" i="31"/>
  <c r="K38" i="31"/>
  <c r="K23" i="31"/>
  <c r="K39" i="31"/>
  <c r="K24" i="31"/>
  <c r="K40" i="31"/>
  <c r="K25" i="31"/>
  <c r="K41" i="31"/>
  <c r="K26" i="31"/>
  <c r="K42" i="31"/>
  <c r="K27" i="31"/>
  <c r="K13" i="31"/>
  <c r="K29" i="31"/>
  <c r="K28" i="31"/>
  <c r="K14" i="31"/>
  <c r="K30" i="31"/>
  <c r="K29" i="34" l="1"/>
  <c r="K26" i="34"/>
  <c r="K24" i="34"/>
  <c r="K24" i="33" s="1"/>
  <c r="K24" i="32" s="1"/>
  <c r="K22" i="34"/>
  <c r="K22" i="33" s="1"/>
  <c r="K22" i="36" s="1"/>
  <c r="K20" i="34"/>
  <c r="K18" i="34"/>
  <c r="K16" i="34"/>
  <c r="K16" i="33" s="1"/>
  <c r="K16" i="36" s="1"/>
  <c r="K30" i="34"/>
  <c r="K30" i="33" s="1"/>
  <c r="K30" i="32" s="1"/>
  <c r="K13" i="34"/>
  <c r="K41" i="34"/>
  <c r="K39" i="34"/>
  <c r="K37" i="34"/>
  <c r="K35" i="34"/>
  <c r="K33" i="34"/>
  <c r="K31" i="34"/>
  <c r="K31" i="33" s="1"/>
  <c r="K31" i="32" s="1"/>
  <c r="K28" i="34"/>
  <c r="K28" i="33" s="1"/>
  <c r="K28" i="32" s="1"/>
  <c r="K27" i="34"/>
  <c r="K25" i="34"/>
  <c r="K23" i="34"/>
  <c r="K21" i="34"/>
  <c r="K21" i="33" s="1"/>
  <c r="K21" i="36" s="1"/>
  <c r="K19" i="34"/>
  <c r="K17" i="34"/>
  <c r="K15" i="34"/>
  <c r="K15" i="33" s="1"/>
  <c r="K15" i="36" s="1"/>
  <c r="K14" i="34"/>
  <c r="K14" i="33" s="1"/>
  <c r="K14" i="36" s="1"/>
  <c r="K42" i="34"/>
  <c r="K40" i="34"/>
  <c r="K38" i="34"/>
  <c r="K38" i="33" s="1"/>
  <c r="K36" i="34"/>
  <c r="K36" i="33" s="1"/>
  <c r="K36" i="32" s="1"/>
  <c r="K34" i="34"/>
  <c r="P13" i="15" a="1"/>
  <c r="K23" i="33"/>
  <c r="K23" i="32" s="1"/>
  <c r="K39" i="33"/>
  <c r="K39" i="32" s="1"/>
  <c r="K29" i="33"/>
  <c r="K29" i="32" s="1"/>
  <c r="K27" i="33"/>
  <c r="K27" i="32" s="1"/>
  <c r="K26" i="33"/>
  <c r="K26" i="32" s="1"/>
  <c r="K17" i="33"/>
  <c r="K17" i="36" s="1"/>
  <c r="K20" i="33"/>
  <c r="K20" i="36" s="1"/>
  <c r="K40" i="33"/>
  <c r="K32" i="33"/>
  <c r="K32" i="36" s="1"/>
  <c r="K13" i="33"/>
  <c r="K13" i="36" s="1"/>
  <c r="K19" i="33"/>
  <c r="K19" i="32" s="1"/>
  <c r="K34" i="33"/>
  <c r="K34" i="36" s="1"/>
  <c r="K18" i="33"/>
  <c r="K18" i="32" s="1"/>
  <c r="K35" i="33"/>
  <c r="K35" i="36" s="1"/>
  <c r="K33" i="33"/>
  <c r="K33" i="36" s="1"/>
  <c r="K25" i="33"/>
  <c r="K25" i="36" s="1"/>
  <c r="K41" i="33"/>
  <c r="K41" i="32" s="1"/>
  <c r="K23" i="36" l="1"/>
  <c r="K38" i="36"/>
  <c r="K38" i="32"/>
  <c r="K39" i="36"/>
  <c r="K31" i="36"/>
  <c r="K37" i="33"/>
  <c r="K37" i="32" s="1"/>
  <c r="K21" i="32"/>
  <c r="K34" i="32"/>
  <c r="K32" i="32"/>
  <c r="K29" i="36"/>
  <c r="P21" i="15"/>
  <c r="P39" i="15"/>
  <c r="P40" i="15"/>
  <c r="P23" i="15"/>
  <c r="P38" i="15"/>
  <c r="P18" i="15"/>
  <c r="P28" i="15"/>
  <c r="P29" i="15"/>
  <c r="P16" i="15"/>
  <c r="P33" i="15"/>
  <c r="P24" i="15"/>
  <c r="P13" i="15"/>
  <c r="P31" i="15"/>
  <c r="P37" i="15"/>
  <c r="P14" i="15"/>
  <c r="P25" i="15"/>
  <c r="P19" i="15"/>
  <c r="P34" i="15"/>
  <c r="P42" i="15"/>
  <c r="P36" i="15"/>
  <c r="P15" i="15"/>
  <c r="P41" i="15"/>
  <c r="P35" i="15"/>
  <c r="P32" i="15"/>
  <c r="P27" i="15"/>
  <c r="P30" i="15"/>
  <c r="P20" i="15"/>
  <c r="P17" i="15"/>
  <c r="P26" i="15"/>
  <c r="P22" i="15"/>
  <c r="K24" i="36"/>
  <c r="K27" i="36"/>
  <c r="K22" i="32"/>
  <c r="K16" i="32"/>
  <c r="K30" i="36"/>
  <c r="K17" i="32"/>
  <c r="K18" i="36"/>
  <c r="K26" i="36"/>
  <c r="K13" i="32"/>
  <c r="K20" i="32"/>
  <c r="K19" i="36"/>
  <c r="K40" i="32"/>
  <c r="K40" i="36"/>
  <c r="K28" i="36"/>
  <c r="K36" i="36"/>
  <c r="K33" i="32"/>
  <c r="K35" i="32"/>
  <c r="K15" i="32"/>
  <c r="K14" i="32"/>
  <c r="K25" i="32"/>
  <c r="K41" i="36"/>
  <c r="K42" i="33"/>
  <c r="K42" i="32" s="1"/>
  <c r="L13" i="31" l="1" a="1"/>
  <c r="L32" i="31" s="1"/>
  <c r="Q13" i="15" a="1"/>
  <c r="Q39" i="15" s="1"/>
  <c r="K37" i="36"/>
  <c r="Q27" i="15"/>
  <c r="Q31" i="15"/>
  <c r="Q23" i="15"/>
  <c r="Q32" i="15"/>
  <c r="Q25" i="15"/>
  <c r="Q14" i="15"/>
  <c r="Q30" i="15"/>
  <c r="Q36" i="15"/>
  <c r="Q26" i="15"/>
  <c r="Q33" i="15"/>
  <c r="Q24" i="15"/>
  <c r="Q20" i="15"/>
  <c r="Q19" i="15"/>
  <c r="Q42" i="15"/>
  <c r="Q35" i="15"/>
  <c r="Q16" i="15"/>
  <c r="Q15" i="15"/>
  <c r="Q41" i="15"/>
  <c r="Q21" i="15"/>
  <c r="Q40" i="15"/>
  <c r="Q18" i="15"/>
  <c r="Q17" i="15"/>
  <c r="Q28" i="15"/>
  <c r="Q38" i="15"/>
  <c r="Q37" i="15"/>
  <c r="Q34" i="15"/>
  <c r="Q29" i="15"/>
  <c r="Q13" i="15"/>
  <c r="L16" i="31"/>
  <c r="L33" i="31"/>
  <c r="L20" i="31"/>
  <c r="L37" i="31"/>
  <c r="L24" i="31"/>
  <c r="L41" i="31"/>
  <c r="L14" i="31"/>
  <c r="L15" i="31"/>
  <c r="K42" i="36"/>
  <c r="L13" i="34" s="1" a="1"/>
  <c r="L28" i="31" l="1"/>
  <c r="L39" i="31"/>
  <c r="L35" i="31"/>
  <c r="L29" i="31"/>
  <c r="L26" i="31"/>
  <c r="L22" i="31"/>
  <c r="L18" i="31"/>
  <c r="Q22" i="15"/>
  <c r="L13" i="31"/>
  <c r="L27" i="31"/>
  <c r="L25" i="31"/>
  <c r="L23" i="31"/>
  <c r="L21" i="31"/>
  <c r="L19" i="31"/>
  <c r="L17" i="31"/>
  <c r="L31" i="31"/>
  <c r="L30" i="31"/>
  <c r="L42" i="31"/>
  <c r="L40" i="31"/>
  <c r="L38" i="31"/>
  <c r="L36" i="31"/>
  <c r="L34" i="31"/>
  <c r="R13" i="15" a="1"/>
  <c r="R35" i="15" s="1"/>
  <c r="L16" i="34"/>
  <c r="L16" i="33" s="1"/>
  <c r="L32" i="34"/>
  <c r="L17" i="34"/>
  <c r="L33" i="34"/>
  <c r="L33" i="33" s="1"/>
  <c r="L33" i="32" s="1"/>
  <c r="L18" i="34"/>
  <c r="L18" i="33" s="1"/>
  <c r="L34" i="34"/>
  <c r="L19" i="34"/>
  <c r="L35" i="34"/>
  <c r="L20" i="34"/>
  <c r="L20" i="33" s="1"/>
  <c r="L36" i="34"/>
  <c r="L21" i="34"/>
  <c r="L21" i="33" s="1"/>
  <c r="L21" i="32" s="1"/>
  <c r="L37" i="34"/>
  <c r="L37" i="33" s="1"/>
  <c r="L22" i="34"/>
  <c r="L22" i="33" s="1"/>
  <c r="L38" i="34"/>
  <c r="L23" i="34"/>
  <c r="L39" i="34"/>
  <c r="L39" i="33" s="1"/>
  <c r="L24" i="34"/>
  <c r="L24" i="33" s="1"/>
  <c r="L40" i="34"/>
  <c r="L25" i="34"/>
  <c r="L41" i="34"/>
  <c r="L26" i="34"/>
  <c r="L42" i="34"/>
  <c r="L27" i="34"/>
  <c r="L28" i="34"/>
  <c r="L28" i="33" s="1"/>
  <c r="L14" i="34"/>
  <c r="L14" i="33" s="1"/>
  <c r="L14" i="32" s="1"/>
  <c r="L30" i="34"/>
  <c r="L13" i="34"/>
  <c r="L15" i="34"/>
  <c r="L15" i="33" s="1"/>
  <c r="L15" i="36" s="1"/>
  <c r="L29" i="34"/>
  <c r="L29" i="33" s="1"/>
  <c r="L31" i="34"/>
  <c r="L32" i="33"/>
  <c r="L32" i="36" s="1"/>
  <c r="L41" i="33"/>
  <c r="L41" i="32" s="1"/>
  <c r="R32" i="15" l="1"/>
  <c r="R26" i="15"/>
  <c r="L25" i="33"/>
  <c r="L25" i="32" s="1"/>
  <c r="L17" i="33"/>
  <c r="L17" i="32" s="1"/>
  <c r="R37" i="15"/>
  <c r="R38" i="15"/>
  <c r="L34" i="33"/>
  <c r="L34" i="36" s="1"/>
  <c r="R18" i="15"/>
  <c r="R34" i="15"/>
  <c r="R30" i="15"/>
  <c r="R24" i="15"/>
  <c r="L23" i="33"/>
  <c r="L23" i="36" s="1"/>
  <c r="R25" i="15"/>
  <c r="R13" i="15"/>
  <c r="R21" i="15"/>
  <c r="R20" i="15"/>
  <c r="R19" i="15"/>
  <c r="R23" i="15"/>
  <c r="R31" i="15"/>
  <c r="L31" i="33"/>
  <c r="L31" i="36" s="1"/>
  <c r="L38" i="33"/>
  <c r="L38" i="32" s="1"/>
  <c r="R41" i="15"/>
  <c r="R14" i="15"/>
  <c r="R42" i="15"/>
  <c r="R33" i="15"/>
  <c r="R22" i="15"/>
  <c r="R27" i="15"/>
  <c r="R39" i="15"/>
  <c r="L40" i="33"/>
  <c r="L40" i="32" s="1"/>
  <c r="R17" i="15"/>
  <c r="R16" i="15"/>
  <c r="R29" i="15"/>
  <c r="R36" i="15"/>
  <c r="R15" i="15"/>
  <c r="R28" i="15"/>
  <c r="R40" i="15"/>
  <c r="L16" i="32"/>
  <c r="L16" i="36"/>
  <c r="L33" i="36"/>
  <c r="L38" i="36"/>
  <c r="L26" i="33"/>
  <c r="L26" i="32" s="1"/>
  <c r="L36" i="33"/>
  <c r="L36" i="32" s="1"/>
  <c r="L20" i="36"/>
  <c r="L20" i="32"/>
  <c r="L24" i="32"/>
  <c r="L24" i="36"/>
  <c r="L28" i="36"/>
  <c r="L28" i="32"/>
  <c r="L18" i="32"/>
  <c r="L18" i="36"/>
  <c r="L39" i="36"/>
  <c r="L39" i="32"/>
  <c r="L22" i="32"/>
  <c r="L22" i="36"/>
  <c r="L25" i="36"/>
  <c r="L29" i="32"/>
  <c r="L29" i="36"/>
  <c r="L37" i="32"/>
  <c r="L37" i="36"/>
  <c r="L35" i="33"/>
  <c r="L35" i="32" s="1"/>
  <c r="L15" i="32"/>
  <c r="L21" i="36"/>
  <c r="L13" i="33"/>
  <c r="L13" i="32" s="1"/>
  <c r="L14" i="36"/>
  <c r="L30" i="33"/>
  <c r="L30" i="32" s="1"/>
  <c r="L19" i="33"/>
  <c r="L19" i="32" s="1"/>
  <c r="L40" i="36"/>
  <c r="L27" i="33"/>
  <c r="L27" i="32" s="1"/>
  <c r="L32" i="32"/>
  <c r="L34" i="32"/>
  <c r="L41" i="36"/>
  <c r="L42" i="33"/>
  <c r="L42" i="32" s="1"/>
  <c r="L23" i="32" l="1"/>
  <c r="L17" i="36"/>
  <c r="M13" i="31" a="1"/>
  <c r="M34" i="31" s="1"/>
  <c r="L31" i="32"/>
  <c r="S13" i="15" a="1"/>
  <c r="L36" i="36"/>
  <c r="L26" i="36"/>
  <c r="L13" i="36"/>
  <c r="L35" i="36"/>
  <c r="L19" i="36"/>
  <c r="L27" i="36"/>
  <c r="L30" i="36"/>
  <c r="L42" i="36"/>
  <c r="M31" i="31" l="1"/>
  <c r="M27" i="31"/>
  <c r="M24" i="31"/>
  <c r="M37" i="31"/>
  <c r="M19" i="31"/>
  <c r="M32" i="31"/>
  <c r="M15" i="31"/>
  <c r="M26" i="31"/>
  <c r="M39" i="31"/>
  <c r="M21" i="31"/>
  <c r="M18" i="31"/>
  <c r="M30" i="31"/>
  <c r="M13" i="31"/>
  <c r="M41" i="31"/>
  <c r="M23" i="31"/>
  <c r="M20" i="31"/>
  <c r="M33" i="31"/>
  <c r="M14" i="31"/>
  <c r="M28" i="31"/>
  <c r="M25" i="31"/>
  <c r="M22" i="31"/>
  <c r="M35" i="31"/>
  <c r="M17" i="31"/>
  <c r="M16" i="31"/>
  <c r="M29" i="31"/>
  <c r="M42" i="31"/>
  <c r="M40" i="31"/>
  <c r="M38" i="31"/>
  <c r="M36" i="31"/>
  <c r="M13" i="34" a="1"/>
  <c r="M33" i="34" s="1"/>
  <c r="S35" i="15"/>
  <c r="S32" i="15"/>
  <c r="S17" i="15"/>
  <c r="S30" i="15"/>
  <c r="S21" i="15"/>
  <c r="S29" i="15"/>
  <c r="S18" i="15"/>
  <c r="S38" i="15"/>
  <c r="S28" i="15"/>
  <c r="S22" i="15"/>
  <c r="S37" i="15"/>
  <c r="S34" i="15"/>
  <c r="S41" i="15"/>
  <c r="S33" i="15"/>
  <c r="S13" i="15"/>
  <c r="S27" i="15"/>
  <c r="S40" i="15"/>
  <c r="S42" i="15"/>
  <c r="S31" i="15"/>
  <c r="S20" i="15"/>
  <c r="S23" i="15"/>
  <c r="S36" i="15"/>
  <c r="S25" i="15"/>
  <c r="S19" i="15"/>
  <c r="S15" i="15"/>
  <c r="S14" i="15"/>
  <c r="S26" i="15"/>
  <c r="S16" i="15"/>
  <c r="S39" i="15"/>
  <c r="S24" i="15"/>
  <c r="M14" i="34" l="1"/>
  <c r="M14" i="33" s="1"/>
  <c r="M14" i="36" s="1"/>
  <c r="M31" i="34"/>
  <c r="M27" i="34"/>
  <c r="M27" i="33" s="1"/>
  <c r="M27" i="32" s="1"/>
  <c r="M25" i="34"/>
  <c r="M25" i="33" s="1"/>
  <c r="M25" i="32" s="1"/>
  <c r="M23" i="34"/>
  <c r="M23" i="33" s="1"/>
  <c r="M23" i="32" s="1"/>
  <c r="M21" i="34"/>
  <c r="M21" i="33" s="1"/>
  <c r="M21" i="32" s="1"/>
  <c r="M19" i="34"/>
  <c r="M19" i="33" s="1"/>
  <c r="M19" i="32" s="1"/>
  <c r="M17" i="34"/>
  <c r="M17" i="33" s="1"/>
  <c r="M17" i="36" s="1"/>
  <c r="M32" i="34"/>
  <c r="M32" i="33" s="1"/>
  <c r="M32" i="36" s="1"/>
  <c r="M15" i="34"/>
  <c r="M15" i="33" s="1"/>
  <c r="M42" i="34"/>
  <c r="M42" i="33" s="1"/>
  <c r="M42" i="32" s="1"/>
  <c r="M40" i="34"/>
  <c r="M40" i="33" s="1"/>
  <c r="M40" i="32" s="1"/>
  <c r="M38" i="34"/>
  <c r="M38" i="33" s="1"/>
  <c r="M36" i="34"/>
  <c r="M34" i="34"/>
  <c r="M34" i="33" s="1"/>
  <c r="M34" i="32" s="1"/>
  <c r="T13" i="15" a="1"/>
  <c r="M30" i="34"/>
  <c r="M30" i="33" s="1"/>
  <c r="M30" i="36" s="1"/>
  <c r="M29" i="34"/>
  <c r="M26" i="34"/>
  <c r="M26" i="33" s="1"/>
  <c r="M26" i="32" s="1"/>
  <c r="M24" i="34"/>
  <c r="M24" i="33" s="1"/>
  <c r="M24" i="32" s="1"/>
  <c r="M22" i="34"/>
  <c r="M22" i="33" s="1"/>
  <c r="M22" i="32" s="1"/>
  <c r="M20" i="34"/>
  <c r="M18" i="34"/>
  <c r="M18" i="33" s="1"/>
  <c r="M18" i="32" s="1"/>
  <c r="M16" i="34"/>
  <c r="M16" i="33" s="1"/>
  <c r="M16" i="32" s="1"/>
  <c r="M28" i="34"/>
  <c r="M28" i="33" s="1"/>
  <c r="M28" i="32" s="1"/>
  <c r="M13" i="34"/>
  <c r="M13" i="33" s="1"/>
  <c r="M13" i="36" s="1"/>
  <c r="M41" i="34"/>
  <c r="M41" i="33" s="1"/>
  <c r="M41" i="32" s="1"/>
  <c r="M39" i="34"/>
  <c r="M39" i="33" s="1"/>
  <c r="M39" i="32" s="1"/>
  <c r="M37" i="34"/>
  <c r="M35" i="34"/>
  <c r="M35" i="33" s="1"/>
  <c r="M35" i="32" s="1"/>
  <c r="M23" i="36"/>
  <c r="M38" i="32"/>
  <c r="M37" i="33"/>
  <c r="M37" i="32" s="1"/>
  <c r="M15" i="36"/>
  <c r="M15" i="32"/>
  <c r="M22" i="36"/>
  <c r="M29" i="33"/>
  <c r="M29" i="32" s="1"/>
  <c r="M31" i="33"/>
  <c r="M31" i="32" s="1"/>
  <c r="M21" i="36"/>
  <c r="M20" i="33"/>
  <c r="M20" i="32" s="1"/>
  <c r="M35" i="36"/>
  <c r="M34" i="36"/>
  <c r="M33" i="33"/>
  <c r="M33" i="32" s="1"/>
  <c r="M36" i="33"/>
  <c r="M36" i="32" s="1"/>
  <c r="M26" i="36"/>
  <c r="M24" i="36"/>
  <c r="M32" i="32"/>
  <c r="M13" i="32"/>
  <c r="M14" i="32"/>
  <c r="M30" i="32"/>
  <c r="M27" i="36" l="1"/>
  <c r="M41" i="36"/>
  <c r="M28" i="36"/>
  <c r="M18" i="36"/>
  <c r="T41" i="15"/>
  <c r="T28" i="15"/>
  <c r="T16" i="15"/>
  <c r="T42" i="15"/>
  <c r="T39" i="15"/>
  <c r="T36" i="15"/>
  <c r="T29" i="15"/>
  <c r="T17" i="15"/>
  <c r="T38" i="15"/>
  <c r="T34" i="15"/>
  <c r="T40" i="15"/>
  <c r="T26" i="15"/>
  <c r="T15" i="15"/>
  <c r="T27" i="15"/>
  <c r="T19" i="15"/>
  <c r="T24" i="15"/>
  <c r="T13" i="15"/>
  <c r="T25" i="15"/>
  <c r="T18" i="15"/>
  <c r="T21" i="15"/>
  <c r="T31" i="15"/>
  <c r="T23" i="15"/>
  <c r="T37" i="15"/>
  <c r="T33" i="15"/>
  <c r="T30" i="15"/>
  <c r="T22" i="15"/>
  <c r="T20" i="15"/>
  <c r="T35" i="15"/>
  <c r="T32" i="15"/>
  <c r="T14" i="15"/>
  <c r="M40" i="36"/>
  <c r="M17" i="32"/>
  <c r="M39" i="36"/>
  <c r="M38" i="36"/>
  <c r="M16" i="36"/>
  <c r="M29" i="36"/>
  <c r="M19" i="36"/>
  <c r="M37" i="36"/>
  <c r="M31" i="36"/>
  <c r="M33" i="36"/>
  <c r="M20" i="36"/>
  <c r="M25" i="36"/>
  <c r="M36" i="36"/>
  <c r="N13" i="31" a="1"/>
  <c r="M42" i="36"/>
  <c r="U13" i="15" l="1" a="1"/>
  <c r="N13" i="34" a="1"/>
  <c r="N18" i="34" s="1"/>
  <c r="N18" i="31"/>
  <c r="N34" i="31"/>
  <c r="N19" i="31"/>
  <c r="N35" i="31"/>
  <c r="N20" i="31"/>
  <c r="N36" i="31"/>
  <c r="N21" i="31"/>
  <c r="N37" i="31"/>
  <c r="N22" i="31"/>
  <c r="N38" i="31"/>
  <c r="N23" i="31"/>
  <c r="N39" i="31"/>
  <c r="N24" i="31"/>
  <c r="N40" i="31"/>
  <c r="N25" i="31"/>
  <c r="N41" i="31"/>
  <c r="N26" i="31"/>
  <c r="N42" i="31"/>
  <c r="N27" i="31"/>
  <c r="N28" i="31"/>
  <c r="N13" i="31"/>
  <c r="N29" i="31"/>
  <c r="N14" i="31"/>
  <c r="N30" i="31"/>
  <c r="N16" i="31"/>
  <c r="N32" i="31"/>
  <c r="N15" i="31"/>
  <c r="N17" i="31"/>
  <c r="N31" i="31"/>
  <c r="N33" i="31"/>
  <c r="U25" i="15" l="1"/>
  <c r="U32" i="15"/>
  <c r="U34" i="15"/>
  <c r="U39" i="15"/>
  <c r="U17" i="15"/>
  <c r="U23" i="15"/>
  <c r="U33" i="15"/>
  <c r="U29" i="15"/>
  <c r="U26" i="15"/>
  <c r="U14" i="15"/>
  <c r="U16" i="15"/>
  <c r="U27" i="15"/>
  <c r="U31" i="15"/>
  <c r="U22" i="15"/>
  <c r="U18" i="15"/>
  <c r="U19" i="15"/>
  <c r="U13" i="15"/>
  <c r="U35" i="15"/>
  <c r="U20" i="15"/>
  <c r="U24" i="15"/>
  <c r="U36" i="15"/>
  <c r="U37" i="15"/>
  <c r="U40" i="15"/>
  <c r="U42" i="15"/>
  <c r="U21" i="15"/>
  <c r="U38" i="15"/>
  <c r="U15" i="15"/>
  <c r="U41" i="15"/>
  <c r="U30" i="15"/>
  <c r="U28" i="15"/>
  <c r="N16" i="34"/>
  <c r="N16" i="33" s="1"/>
  <c r="N25" i="34"/>
  <c r="N25" i="33" s="1"/>
  <c r="N25" i="32" s="1"/>
  <c r="N21" i="34"/>
  <c r="N21" i="33" s="1"/>
  <c r="N21" i="32" s="1"/>
  <c r="N13" i="34"/>
  <c r="N17" i="34"/>
  <c r="N17" i="33" s="1"/>
  <c r="N17" i="32" s="1"/>
  <c r="N30" i="34"/>
  <c r="N42" i="34"/>
  <c r="N40" i="34"/>
  <c r="N40" i="33" s="1"/>
  <c r="N40" i="32" s="1"/>
  <c r="N38" i="34"/>
  <c r="N38" i="33" s="1"/>
  <c r="N38" i="36" s="1"/>
  <c r="N36" i="34"/>
  <c r="N36" i="33" s="1"/>
  <c r="N36" i="32" s="1"/>
  <c r="N34" i="34"/>
  <c r="N31" i="34"/>
  <c r="N31" i="33" s="1"/>
  <c r="N31" i="36" s="1"/>
  <c r="N32" i="34"/>
  <c r="N32" i="33" s="1"/>
  <c r="N28" i="34"/>
  <c r="N28" i="33" s="1"/>
  <c r="N28" i="32" s="1"/>
  <c r="N41" i="34"/>
  <c r="N39" i="34"/>
  <c r="N39" i="33" s="1"/>
  <c r="N39" i="32" s="1"/>
  <c r="N37" i="34"/>
  <c r="N37" i="33" s="1"/>
  <c r="N37" i="32" s="1"/>
  <c r="N35" i="34"/>
  <c r="N35" i="33" s="1"/>
  <c r="N35" i="36" s="1"/>
  <c r="N29" i="34"/>
  <c r="N27" i="34"/>
  <c r="N23" i="34"/>
  <c r="N19" i="34"/>
  <c r="N19" i="33" s="1"/>
  <c r="N33" i="34"/>
  <c r="N33" i="33" s="1"/>
  <c r="N33" i="32" s="1"/>
  <c r="N15" i="34"/>
  <c r="N15" i="33" s="1"/>
  <c r="N15" i="32" s="1"/>
  <c r="N14" i="34"/>
  <c r="N14" i="33" s="1"/>
  <c r="N26" i="34"/>
  <c r="N26" i="33" s="1"/>
  <c r="N26" i="32" s="1"/>
  <c r="N24" i="34"/>
  <c r="N24" i="33" s="1"/>
  <c r="N24" i="32" s="1"/>
  <c r="N22" i="34"/>
  <c r="N22" i="33" s="1"/>
  <c r="N22" i="32" s="1"/>
  <c r="N20" i="34"/>
  <c r="N20" i="33" s="1"/>
  <c r="N20" i="32" s="1"/>
  <c r="N41" i="33"/>
  <c r="N41" i="32" s="1"/>
  <c r="N34" i="33"/>
  <c r="N34" i="32" s="1"/>
  <c r="N18" i="33"/>
  <c r="N23" i="33"/>
  <c r="N23" i="32" s="1"/>
  <c r="N29" i="33"/>
  <c r="N29" i="32" s="1"/>
  <c r="N13" i="33"/>
  <c r="N13" i="32" s="1"/>
  <c r="N18" i="32"/>
  <c r="N18" i="36"/>
  <c r="N15" i="36" l="1"/>
  <c r="N16" i="32"/>
  <c r="N16" i="36"/>
  <c r="N27" i="33"/>
  <c r="N27" i="32" s="1"/>
  <c r="V13" i="15" a="1"/>
  <c r="N32" i="32"/>
  <c r="N32" i="36"/>
  <c r="N14" i="32"/>
  <c r="N14" i="36"/>
  <c r="N19" i="32"/>
  <c r="N19" i="36"/>
  <c r="N26" i="36"/>
  <c r="N30" i="33"/>
  <c r="N30" i="32" s="1"/>
  <c r="N41" i="36"/>
  <c r="N39" i="36"/>
  <c r="N17" i="36"/>
  <c r="N22" i="36"/>
  <c r="N23" i="36"/>
  <c r="N38" i="32"/>
  <c r="N37" i="36"/>
  <c r="N20" i="36"/>
  <c r="N33" i="36"/>
  <c r="N40" i="36"/>
  <c r="N13" i="36"/>
  <c r="N36" i="36"/>
  <c r="N34" i="36"/>
  <c r="N29" i="36"/>
  <c r="N21" i="36"/>
  <c r="N25" i="36"/>
  <c r="N35" i="32"/>
  <c r="N24" i="36"/>
  <c r="N28" i="36"/>
  <c r="N31" i="32"/>
  <c r="N27" i="36" l="1"/>
  <c r="V13" i="15"/>
  <c r="W13" i="15" s="1" a="1"/>
  <c r="V26" i="15"/>
  <c r="V40" i="15"/>
  <c r="V39" i="15"/>
  <c r="V33" i="15"/>
  <c r="V23" i="15"/>
  <c r="V36" i="15"/>
  <c r="V15" i="15"/>
  <c r="V34" i="15"/>
  <c r="V22" i="15"/>
  <c r="V28" i="15"/>
  <c r="V21" i="15"/>
  <c r="V18" i="15"/>
  <c r="V41" i="15"/>
  <c r="V42" i="15"/>
  <c r="V16" i="15"/>
  <c r="V32" i="15"/>
  <c r="V29" i="15"/>
  <c r="V35" i="15"/>
  <c r="V30" i="15"/>
  <c r="V19" i="15"/>
  <c r="V27" i="15"/>
  <c r="V24" i="15"/>
  <c r="V31" i="15"/>
  <c r="V37" i="15"/>
  <c r="V17" i="15"/>
  <c r="V20" i="15"/>
  <c r="V14" i="15"/>
  <c r="V25" i="15"/>
  <c r="V38" i="15"/>
  <c r="N30" i="36"/>
  <c r="W28" i="15" l="1"/>
  <c r="W31" i="15"/>
  <c r="W35" i="15"/>
  <c r="W32" i="15"/>
  <c r="W40" i="15"/>
  <c r="W34" i="15"/>
  <c r="W36" i="15"/>
  <c r="W25" i="15"/>
  <c r="W29" i="15"/>
  <c r="W37" i="15"/>
  <c r="W14" i="15"/>
  <c r="W30" i="15"/>
  <c r="W39" i="15"/>
  <c r="W21" i="15"/>
  <c r="W38" i="15"/>
  <c r="W33" i="15"/>
  <c r="W20" i="15"/>
  <c r="W17" i="15"/>
  <c r="W13" i="15"/>
  <c r="W27" i="15"/>
  <c r="W26" i="15"/>
  <c r="W41" i="15"/>
  <c r="W19" i="15"/>
  <c r="W18" i="15"/>
  <c r="W23" i="15"/>
  <c r="W15" i="15"/>
  <c r="W16" i="15"/>
  <c r="W22" i="15"/>
  <c r="W42" i="15"/>
  <c r="W24" i="15"/>
  <c r="N42" i="33"/>
  <c r="N42" i="32" s="1"/>
  <c r="O13" i="31" s="1" a="1"/>
  <c r="X13" i="15" l="1" a="1"/>
  <c r="O19" i="31"/>
  <c r="O35" i="31"/>
  <c r="O20" i="31"/>
  <c r="O36" i="31"/>
  <c r="O21" i="31"/>
  <c r="O37" i="31"/>
  <c r="O22" i="31"/>
  <c r="O38" i="31"/>
  <c r="O23" i="31"/>
  <c r="O39" i="31"/>
  <c r="O24" i="31"/>
  <c r="O40" i="31"/>
  <c r="O25" i="31"/>
  <c r="O41" i="31"/>
  <c r="O26" i="31"/>
  <c r="O42" i="31"/>
  <c r="O27" i="31"/>
  <c r="O28" i="31"/>
  <c r="O13" i="31"/>
  <c r="O29" i="31"/>
  <c r="O14" i="31"/>
  <c r="O30" i="31"/>
  <c r="O15" i="31"/>
  <c r="O31" i="31"/>
  <c r="O17" i="31"/>
  <c r="O33" i="31"/>
  <c r="O16" i="31"/>
  <c r="O32" i="31"/>
  <c r="O18" i="31"/>
  <c r="O34" i="31"/>
  <c r="N42" i="36"/>
  <c r="O13" i="34" s="1" a="1"/>
  <c r="X14" i="15" l="1"/>
  <c r="X31" i="15"/>
  <c r="X17" i="15"/>
  <c r="X38" i="15"/>
  <c r="X23" i="15"/>
  <c r="X30" i="15"/>
  <c r="X24" i="15"/>
  <c r="X32" i="15"/>
  <c r="X35" i="15"/>
  <c r="X21" i="15"/>
  <c r="X36" i="15"/>
  <c r="X15" i="15"/>
  <c r="X40" i="15"/>
  <c r="X39" i="15"/>
  <c r="X18" i="15"/>
  <c r="X19" i="15"/>
  <c r="X37" i="15"/>
  <c r="X33" i="15"/>
  <c r="X13" i="15"/>
  <c r="X25" i="15"/>
  <c r="X27" i="15"/>
  <c r="X29" i="15"/>
  <c r="X22" i="15"/>
  <c r="X26" i="15"/>
  <c r="X34" i="15"/>
  <c r="X41" i="15"/>
  <c r="X42" i="15"/>
  <c r="X16" i="15"/>
  <c r="X28" i="15"/>
  <c r="X20" i="15"/>
  <c r="O19" i="34"/>
  <c r="O35" i="34"/>
  <c r="O35" i="33" s="1"/>
  <c r="O35" i="36" s="1"/>
  <c r="O20" i="34"/>
  <c r="O20" i="33" s="1"/>
  <c r="O20" i="32" s="1"/>
  <c r="O36" i="34"/>
  <c r="O36" i="33" s="1"/>
  <c r="O36" i="32" s="1"/>
  <c r="O21" i="34"/>
  <c r="O21" i="33" s="1"/>
  <c r="O21" i="36" s="1"/>
  <c r="O37" i="34"/>
  <c r="O37" i="33" s="1"/>
  <c r="O37" i="32" s="1"/>
  <c r="O22" i="34"/>
  <c r="O22" i="33" s="1"/>
  <c r="O22" i="32" s="1"/>
  <c r="O38" i="34"/>
  <c r="O23" i="34"/>
  <c r="O23" i="33" s="1"/>
  <c r="O39" i="34"/>
  <c r="O39" i="33" s="1"/>
  <c r="O39" i="36" s="1"/>
  <c r="O24" i="34"/>
  <c r="O40" i="34"/>
  <c r="O40" i="33" s="1"/>
  <c r="O40" i="36" s="1"/>
  <c r="O25" i="34"/>
  <c r="O25" i="33" s="1"/>
  <c r="O25" i="32" s="1"/>
  <c r="O41" i="34"/>
  <c r="O26" i="34"/>
  <c r="O26" i="33" s="1"/>
  <c r="O42" i="34"/>
  <c r="O27" i="34"/>
  <c r="O28" i="34"/>
  <c r="O28" i="33" s="1"/>
  <c r="O28" i="36" s="1"/>
  <c r="O13" i="34"/>
  <c r="O13" i="33" s="1"/>
  <c r="O13" i="36" s="1"/>
  <c r="O29" i="34"/>
  <c r="O29" i="33" s="1"/>
  <c r="O29" i="36" s="1"/>
  <c r="O15" i="34"/>
  <c r="O15" i="33" s="1"/>
  <c r="O31" i="34"/>
  <c r="O31" i="33" s="1"/>
  <c r="O31" i="36" s="1"/>
  <c r="O17" i="34"/>
  <c r="O17" i="33" s="1"/>
  <c r="O17" i="36" s="1"/>
  <c r="O33" i="34"/>
  <c r="O33" i="33" s="1"/>
  <c r="O33" i="36" s="1"/>
  <c r="O14" i="34"/>
  <c r="O14" i="33" s="1"/>
  <c r="O14" i="36" s="1"/>
  <c r="O16" i="34"/>
  <c r="O18" i="34"/>
  <c r="O30" i="34"/>
  <c r="O30" i="33" s="1"/>
  <c r="O30" i="36" s="1"/>
  <c r="O34" i="34"/>
  <c r="O32" i="34"/>
  <c r="O32" i="33" s="1"/>
  <c r="O32" i="32" s="1"/>
  <c r="O24" i="33"/>
  <c r="O24" i="32" s="1"/>
  <c r="Y13" i="15" l="1" a="1"/>
  <c r="O19" i="33"/>
  <c r="O19" i="32" s="1"/>
  <c r="O21" i="32"/>
  <c r="O27" i="33"/>
  <c r="O27" i="32" s="1"/>
  <c r="O29" i="32"/>
  <c r="O26" i="32"/>
  <c r="O26" i="36"/>
  <c r="O23" i="36"/>
  <c r="O23" i="32"/>
  <c r="O15" i="32"/>
  <c r="O15" i="36"/>
  <c r="O13" i="32"/>
  <c r="O18" i="33"/>
  <c r="O18" i="32" s="1"/>
  <c r="O34" i="33"/>
  <c r="O34" i="32" s="1"/>
  <c r="O32" i="36"/>
  <c r="O24" i="36"/>
  <c r="O28" i="32"/>
  <c r="O25" i="36"/>
  <c r="O40" i="32"/>
  <c r="O36" i="36"/>
  <c r="O22" i="36"/>
  <c r="O37" i="36"/>
  <c r="O17" i="32"/>
  <c r="O38" i="33"/>
  <c r="O38" i="32" s="1"/>
  <c r="O16" i="33"/>
  <c r="O16" i="32" s="1"/>
  <c r="O20" i="36"/>
  <c r="O31" i="32"/>
  <c r="O30" i="32"/>
  <c r="O39" i="32"/>
  <c r="O33" i="32"/>
  <c r="O14" i="32"/>
  <c r="O35" i="32"/>
  <c r="O42" i="33"/>
  <c r="O42" i="32" s="1"/>
  <c r="O41" i="33"/>
  <c r="O41" i="32" s="1"/>
  <c r="Y14" i="15" l="1"/>
  <c r="Y38" i="15"/>
  <c r="Y16" i="15"/>
  <c r="Y34" i="15"/>
  <c r="Y41" i="15"/>
  <c r="Y35" i="15"/>
  <c r="Y27" i="15"/>
  <c r="Y32" i="15"/>
  <c r="Y13" i="15"/>
  <c r="Y39" i="15"/>
  <c r="Y22" i="15"/>
  <c r="Y40" i="15"/>
  <c r="Y36" i="15"/>
  <c r="Y26" i="15"/>
  <c r="Y19" i="15"/>
  <c r="Y28" i="15"/>
  <c r="Y21" i="15"/>
  <c r="Y15" i="15"/>
  <c r="Y29" i="15"/>
  <c r="Y20" i="15"/>
  <c r="Y23" i="15"/>
  <c r="Y42" i="15"/>
  <c r="Y17" i="15"/>
  <c r="Y30" i="15"/>
  <c r="Y37" i="15"/>
  <c r="Y18" i="15"/>
  <c r="Y25" i="15"/>
  <c r="Y31" i="15"/>
  <c r="Y24" i="15"/>
  <c r="Y33" i="15"/>
  <c r="O27" i="36"/>
  <c r="P13" i="31" a="1"/>
  <c r="P41" i="31" s="1"/>
  <c r="O19" i="36"/>
  <c r="O38" i="36"/>
  <c r="O34" i="36"/>
  <c r="O18" i="36"/>
  <c r="O16" i="36"/>
  <c r="O41" i="36"/>
  <c r="O42" i="36"/>
  <c r="Z13" i="15" l="1" a="1"/>
  <c r="P13" i="34" a="1"/>
  <c r="P20" i="34" s="1"/>
  <c r="P17" i="31"/>
  <c r="P26" i="31"/>
  <c r="P24" i="31"/>
  <c r="P34" i="31"/>
  <c r="P16" i="31"/>
  <c r="P38" i="31"/>
  <c r="P15" i="31"/>
  <c r="P14" i="31"/>
  <c r="P21" i="31"/>
  <c r="P39" i="31"/>
  <c r="P23" i="31"/>
  <c r="P22" i="31"/>
  <c r="P30" i="31"/>
  <c r="P29" i="31"/>
  <c r="P36" i="31"/>
  <c r="P40" i="31"/>
  <c r="P18" i="31"/>
  <c r="P37" i="31"/>
  <c r="P13" i="31"/>
  <c r="P20" i="31"/>
  <c r="P25" i="31"/>
  <c r="P28" i="31"/>
  <c r="P33" i="31"/>
  <c r="P32" i="31"/>
  <c r="P31" i="31"/>
  <c r="P27" i="31"/>
  <c r="P35" i="31"/>
  <c r="P42" i="31"/>
  <c r="P19" i="31"/>
  <c r="P35" i="34" l="1"/>
  <c r="P37" i="34"/>
  <c r="P30" i="34"/>
  <c r="P30" i="33" s="1"/>
  <c r="P30" i="36" s="1"/>
  <c r="P28" i="34"/>
  <c r="P28" i="33" s="1"/>
  <c r="P28" i="32" s="1"/>
  <c r="P41" i="34"/>
  <c r="P34" i="34"/>
  <c r="P39" i="34"/>
  <c r="P34" i="33"/>
  <c r="P34" i="36" s="1"/>
  <c r="Z17" i="15"/>
  <c r="Z32" i="15"/>
  <c r="Z30" i="15"/>
  <c r="Z13" i="15"/>
  <c r="Z38" i="15"/>
  <c r="Z36" i="15"/>
  <c r="Z27" i="15"/>
  <c r="Z33" i="15"/>
  <c r="Z18" i="15"/>
  <c r="Z40" i="15"/>
  <c r="Z24" i="15"/>
  <c r="Z42" i="15"/>
  <c r="Z28" i="15"/>
  <c r="Z23" i="15"/>
  <c r="Z25" i="15"/>
  <c r="Z16" i="15"/>
  <c r="Z19" i="15"/>
  <c r="Z41" i="15"/>
  <c r="Z34" i="15"/>
  <c r="Z15" i="15"/>
  <c r="Z21" i="15"/>
  <c r="Z14" i="15"/>
  <c r="Z39" i="15"/>
  <c r="Z20" i="15"/>
  <c r="Z35" i="15"/>
  <c r="Z29" i="15"/>
  <c r="Z37" i="15"/>
  <c r="Z22" i="15"/>
  <c r="Z26" i="15"/>
  <c r="Z31" i="15"/>
  <c r="P31" i="34"/>
  <c r="P31" i="33" s="1"/>
  <c r="P31" i="36" s="1"/>
  <c r="P18" i="34"/>
  <c r="P14" i="34"/>
  <c r="P14" i="33" s="1"/>
  <c r="P27" i="34"/>
  <c r="P27" i="33" s="1"/>
  <c r="P27" i="32" s="1"/>
  <c r="P25" i="34"/>
  <c r="P25" i="33" s="1"/>
  <c r="P25" i="32" s="1"/>
  <c r="P23" i="34"/>
  <c r="D8" i="36" s="1"/>
  <c r="P21" i="34"/>
  <c r="P21" i="33" s="1"/>
  <c r="P21" i="32" s="1"/>
  <c r="P33" i="34"/>
  <c r="P33" i="33" s="1"/>
  <c r="P19" i="34"/>
  <c r="P19" i="33" s="1"/>
  <c r="P19" i="32" s="1"/>
  <c r="P32" i="34"/>
  <c r="P32" i="33" s="1"/>
  <c r="P29" i="34"/>
  <c r="P29" i="33" s="1"/>
  <c r="P29" i="32" s="1"/>
  <c r="P42" i="34"/>
  <c r="P42" i="33" s="1"/>
  <c r="P42" i="32" s="1"/>
  <c r="P40" i="34"/>
  <c r="P38" i="34"/>
  <c r="P38" i="33" s="1"/>
  <c r="P38" i="32" s="1"/>
  <c r="P36" i="34"/>
  <c r="P36" i="33" s="1"/>
  <c r="P36" i="36" s="1"/>
  <c r="P15" i="34"/>
  <c r="P15" i="33" s="1"/>
  <c r="P15" i="32" s="1"/>
  <c r="P17" i="34"/>
  <c r="P17" i="33" s="1"/>
  <c r="P17" i="32" s="1"/>
  <c r="P16" i="34"/>
  <c r="P16" i="33" s="1"/>
  <c r="P16" i="32" s="1"/>
  <c r="P13" i="34"/>
  <c r="P26" i="34"/>
  <c r="P26" i="33" s="1"/>
  <c r="P26" i="36" s="1"/>
  <c r="P24" i="34"/>
  <c r="P22" i="34"/>
  <c r="P13" i="33"/>
  <c r="P13" i="36" s="1"/>
  <c r="P20" i="33"/>
  <c r="P20" i="32" s="1"/>
  <c r="P33" i="32"/>
  <c r="P22" i="33"/>
  <c r="P22" i="36" s="1"/>
  <c r="P15" i="36"/>
  <c r="P18" i="33"/>
  <c r="P18" i="32" s="1"/>
  <c r="P31" i="32"/>
  <c r="P35" i="33"/>
  <c r="P35" i="36" s="1"/>
  <c r="P40" i="33"/>
  <c r="P40" i="32" s="1"/>
  <c r="P24" i="33"/>
  <c r="P24" i="36" s="1"/>
  <c r="P37" i="33"/>
  <c r="P37" i="32" s="1"/>
  <c r="P39" i="33"/>
  <c r="P39" i="32" s="1"/>
  <c r="P20" i="36"/>
  <c r="P41" i="33"/>
  <c r="P41" i="36" s="1"/>
  <c r="P17" i="36" l="1"/>
  <c r="P38" i="36"/>
  <c r="P14" i="36"/>
  <c r="P14" i="32"/>
  <c r="P32" i="36"/>
  <c r="P32" i="32"/>
  <c r="P34" i="32"/>
  <c r="P23" i="33"/>
  <c r="P23" i="32" s="1"/>
  <c r="P21" i="36"/>
  <c r="P13" i="32"/>
  <c r="P42" i="36"/>
  <c r="P25" i="36"/>
  <c r="P22" i="32"/>
  <c r="AA13" i="15" a="1"/>
  <c r="P29" i="36"/>
  <c r="P26" i="32"/>
  <c r="P33" i="36"/>
  <c r="P19" i="36"/>
  <c r="P27" i="36"/>
  <c r="P36" i="32"/>
  <c r="P35" i="32"/>
  <c r="P30" i="32"/>
  <c r="P28" i="36"/>
  <c r="P23" i="36"/>
  <c r="P39" i="36"/>
  <c r="P24" i="32"/>
  <c r="P40" i="36"/>
  <c r="P18" i="36"/>
  <c r="P16" i="36"/>
  <c r="P37" i="36"/>
  <c r="P41" i="32"/>
  <c r="Q13" i="31" l="1" a="1"/>
  <c r="Q21" i="31" s="1"/>
  <c r="D7" i="36"/>
  <c r="Q13" i="34" a="1"/>
  <c r="Q21" i="34" s="1"/>
  <c r="AA42" i="15"/>
  <c r="AA37" i="15"/>
  <c r="AA17" i="15"/>
  <c r="AA21" i="15"/>
  <c r="AA40" i="15"/>
  <c r="AA35" i="15"/>
  <c r="AA15" i="15"/>
  <c r="AA31" i="15"/>
  <c r="AA29" i="15"/>
  <c r="AA24" i="15"/>
  <c r="AA13" i="15"/>
  <c r="AA18" i="15"/>
  <c r="AA33" i="15"/>
  <c r="AA32" i="15"/>
  <c r="AA28" i="15"/>
  <c r="AA26" i="15"/>
  <c r="AA23" i="15"/>
  <c r="AA38" i="15"/>
  <c r="AA25" i="15"/>
  <c r="AA41" i="15"/>
  <c r="AA30" i="15"/>
  <c r="AA27" i="15"/>
  <c r="AA14" i="15"/>
  <c r="AA36" i="15"/>
  <c r="AA16" i="15"/>
  <c r="AA20" i="15"/>
  <c r="AA39" i="15"/>
  <c r="AA34" i="15"/>
  <c r="AA22" i="15"/>
  <c r="AA19" i="15"/>
  <c r="Q22" i="31"/>
  <c r="Q38" i="31"/>
  <c r="Q39" i="31"/>
  <c r="Q40" i="31"/>
  <c r="Q41" i="31"/>
  <c r="Q26" i="31"/>
  <c r="Q28" i="31"/>
  <c r="Q13" i="31"/>
  <c r="Q29" i="31"/>
  <c r="Q15" i="31"/>
  <c r="Q31" i="31"/>
  <c r="Q32" i="31"/>
  <c r="Q33" i="31"/>
  <c r="Q35" i="31"/>
  <c r="Q18" i="31"/>
  <c r="Q36" i="31"/>
  <c r="Q20" i="31" l="1"/>
  <c r="Q17" i="31"/>
  <c r="Q30" i="31"/>
  <c r="Q42" i="31"/>
  <c r="Q24" i="31"/>
  <c r="Q37" i="31"/>
  <c r="Q34" i="31"/>
  <c r="Q19" i="31"/>
  <c r="Q19" i="33" s="1"/>
  <c r="Q19" i="36" s="1"/>
  <c r="Q16" i="31"/>
  <c r="Q14" i="31"/>
  <c r="Q27" i="31"/>
  <c r="Q25" i="31"/>
  <c r="Q23" i="31"/>
  <c r="Q32" i="34"/>
  <c r="Q32" i="33" s="1"/>
  <c r="Q32" i="32" s="1"/>
  <c r="Q35" i="34"/>
  <c r="Q35" i="33" s="1"/>
  <c r="Q31" i="34"/>
  <c r="Q31" i="33" s="1"/>
  <c r="Q31" i="32" s="1"/>
  <c r="Q29" i="34"/>
  <c r="Q29" i="33" s="1"/>
  <c r="Q42" i="34"/>
  <c r="Q40" i="34"/>
  <c r="Q40" i="33" s="1"/>
  <c r="Q38" i="34"/>
  <c r="Q38" i="33" s="1"/>
  <c r="Q38" i="32" s="1"/>
  <c r="Q20" i="34"/>
  <c r="Q19" i="34"/>
  <c r="Q15" i="34"/>
  <c r="Q15" i="33" s="1"/>
  <c r="Q15" i="32" s="1"/>
  <c r="Q13" i="34"/>
  <c r="Q13" i="33" s="1"/>
  <c r="Q13" i="32" s="1"/>
  <c r="Q26" i="34"/>
  <c r="Q24" i="34"/>
  <c r="Q22" i="34"/>
  <c r="AB13" i="15" a="1"/>
  <c r="Q36" i="34"/>
  <c r="Q18" i="34"/>
  <c r="Q18" i="33" s="1"/>
  <c r="Q18" i="32" s="1"/>
  <c r="Q33" i="34"/>
  <c r="Q30" i="34"/>
  <c r="Q30" i="33" s="1"/>
  <c r="Q28" i="34"/>
  <c r="Q28" i="33" s="1"/>
  <c r="Q28" i="32" s="1"/>
  <c r="Q41" i="34"/>
  <c r="Q41" i="33" s="1"/>
  <c r="Q39" i="34"/>
  <c r="Q39" i="33" s="1"/>
  <c r="Q37" i="34"/>
  <c r="Q34" i="34"/>
  <c r="Q16" i="34"/>
  <c r="Q16" i="33" s="1"/>
  <c r="Q16" i="32" s="1"/>
  <c r="Q17" i="34"/>
  <c r="Q17" i="33" s="1"/>
  <c r="Q14" i="34"/>
  <c r="Q27" i="34"/>
  <c r="Q25" i="34"/>
  <c r="Q23" i="34"/>
  <c r="Q23" i="33" s="1"/>
  <c r="Q23" i="36" s="1"/>
  <c r="Q33" i="33"/>
  <c r="Q33" i="32" s="1"/>
  <c r="Q26" i="33"/>
  <c r="Q26" i="36" s="1"/>
  <c r="Q21" i="33"/>
  <c r="Q21" i="32" s="1"/>
  <c r="Q20" i="33"/>
  <c r="Q20" i="32" s="1"/>
  <c r="Q36" i="33"/>
  <c r="Q36" i="32" s="1"/>
  <c r="Q24" i="33"/>
  <c r="Q24" i="32" s="1"/>
  <c r="Q22" i="33"/>
  <c r="Q22" i="32" s="1"/>
  <c r="Q41" i="32"/>
  <c r="Q37" i="33" l="1"/>
  <c r="Q37" i="32" s="1"/>
  <c r="Q25" i="33"/>
  <c r="Q25" i="32" s="1"/>
  <c r="Q14" i="33"/>
  <c r="Q14" i="36" s="1"/>
  <c r="Q27" i="33"/>
  <c r="Q27" i="32" s="1"/>
  <c r="Q34" i="33"/>
  <c r="Q34" i="32" s="1"/>
  <c r="Q30" i="32"/>
  <c r="Q30" i="36"/>
  <c r="Q29" i="32"/>
  <c r="Q29" i="36"/>
  <c r="Q21" i="36"/>
  <c r="Q26" i="32"/>
  <c r="Q33" i="36"/>
  <c r="Q17" i="32"/>
  <c r="Q17" i="36"/>
  <c r="Q40" i="36"/>
  <c r="Q40" i="32"/>
  <c r="Q35" i="36"/>
  <c r="Q35" i="32"/>
  <c r="AB33" i="15"/>
  <c r="AB26" i="15"/>
  <c r="AB21" i="15"/>
  <c r="AB25" i="15"/>
  <c r="AB15" i="15"/>
  <c r="AB27" i="15"/>
  <c r="AB39" i="15"/>
  <c r="AB34" i="15"/>
  <c r="AB29" i="15"/>
  <c r="AB22" i="15"/>
  <c r="AB16" i="15"/>
  <c r="AB17" i="15"/>
  <c r="AB30" i="15"/>
  <c r="AB40" i="15"/>
  <c r="AB37" i="15"/>
  <c r="AB35" i="15"/>
  <c r="AB32" i="15"/>
  <c r="AB23" i="15"/>
  <c r="AB13" i="15"/>
  <c r="AB18" i="15"/>
  <c r="AB28" i="15"/>
  <c r="AB41" i="15"/>
  <c r="AB31" i="15"/>
  <c r="AB36" i="15"/>
  <c r="AB20" i="15"/>
  <c r="AB24" i="15"/>
  <c r="AB14" i="15"/>
  <c r="AB19" i="15"/>
  <c r="AB38" i="15"/>
  <c r="AB42" i="15"/>
  <c r="Q41" i="36"/>
  <c r="Q25" i="36"/>
  <c r="Q18" i="36"/>
  <c r="Q22" i="36"/>
  <c r="Q28" i="36"/>
  <c r="Q34" i="36"/>
  <c r="Q32" i="36"/>
  <c r="Q23" i="32"/>
  <c r="Q20" i="36"/>
  <c r="Q38" i="36"/>
  <c r="Q31" i="36"/>
  <c r="Q13" i="36"/>
  <c r="Q16" i="36"/>
  <c r="Q36" i="36"/>
  <c r="Q27" i="36"/>
  <c r="Q39" i="32"/>
  <c r="Q39" i="36"/>
  <c r="Q15" i="36"/>
  <c r="Q24" i="36"/>
  <c r="Q19" i="32"/>
  <c r="Q42" i="33"/>
  <c r="Q42" i="36" s="1"/>
  <c r="Q14" i="32" l="1"/>
  <c r="Q37" i="36"/>
  <c r="R13" i="34" a="1"/>
  <c r="R22" i="34" s="1"/>
  <c r="AC13" i="15" a="1"/>
  <c r="R39" i="34"/>
  <c r="R41" i="34"/>
  <c r="R28" i="34"/>
  <c r="R30" i="34"/>
  <c r="R32" i="34"/>
  <c r="R36" i="34"/>
  <c r="R33" i="34"/>
  <c r="Q42" i="32"/>
  <c r="R13" i="31" s="1" a="1"/>
  <c r="R19" i="34" l="1"/>
  <c r="R20" i="34"/>
  <c r="R16" i="34"/>
  <c r="R14" i="34"/>
  <c r="R27" i="34"/>
  <c r="R25" i="34"/>
  <c r="R23" i="34"/>
  <c r="R35" i="34"/>
  <c r="R29" i="34"/>
  <c r="R42" i="34"/>
  <c r="R40" i="34"/>
  <c r="R38" i="34"/>
  <c r="R17" i="34"/>
  <c r="R34" i="34"/>
  <c r="R31" i="34"/>
  <c r="R21" i="34"/>
  <c r="R37" i="34"/>
  <c r="R18" i="34"/>
  <c r="R15" i="34"/>
  <c r="R13" i="34"/>
  <c r="R26" i="34"/>
  <c r="R24" i="34"/>
  <c r="AC28" i="15"/>
  <c r="AC19" i="15"/>
  <c r="AC23" i="15"/>
  <c r="AC13" i="15"/>
  <c r="AD13" i="15" s="1" a="1"/>
  <c r="AC32" i="15"/>
  <c r="AC37" i="15"/>
  <c r="AC41" i="15"/>
  <c r="AC33" i="15"/>
  <c r="AC14" i="15"/>
  <c r="AC20" i="15"/>
  <c r="AC24" i="15"/>
  <c r="AC25" i="15"/>
  <c r="AC34" i="15"/>
  <c r="AC38" i="15"/>
  <c r="AC42" i="15"/>
  <c r="AC29" i="15"/>
  <c r="AC15" i="15"/>
  <c r="AC21" i="15"/>
  <c r="AC31" i="15"/>
  <c r="AC27" i="15"/>
  <c r="AC18" i="15"/>
  <c r="AC39" i="15"/>
  <c r="AC35" i="15"/>
  <c r="AC26" i="15"/>
  <c r="AC16" i="15"/>
  <c r="AC22" i="15"/>
  <c r="AC17" i="15"/>
  <c r="AC30" i="15"/>
  <c r="AC36" i="15"/>
  <c r="AC40" i="15"/>
  <c r="R22" i="31"/>
  <c r="R22" i="33" s="1"/>
  <c r="R38" i="31"/>
  <c r="R23" i="31"/>
  <c r="R23" i="33" s="1"/>
  <c r="R39" i="31"/>
  <c r="R39" i="33" s="1"/>
  <c r="R24" i="31"/>
  <c r="R24" i="33" s="1"/>
  <c r="R40" i="31"/>
  <c r="R25" i="31"/>
  <c r="R25" i="33" s="1"/>
  <c r="R41" i="31"/>
  <c r="R41" i="33" s="1"/>
  <c r="R41" i="32" s="1"/>
  <c r="R26" i="31"/>
  <c r="R26" i="33" s="1"/>
  <c r="R42" i="31"/>
  <c r="R42" i="33" s="1"/>
  <c r="R27" i="31"/>
  <c r="R27" i="33" s="1"/>
  <c r="R28" i="31"/>
  <c r="R28" i="33" s="1"/>
  <c r="R13" i="31"/>
  <c r="R29" i="31"/>
  <c r="R29" i="33" s="1"/>
  <c r="R14" i="31"/>
  <c r="R30" i="31"/>
  <c r="R30" i="33" s="1"/>
  <c r="R15" i="31"/>
  <c r="R31" i="31"/>
  <c r="R16" i="31"/>
  <c r="R16" i="33" s="1"/>
  <c r="R32" i="31"/>
  <c r="R17" i="31"/>
  <c r="R17" i="33" s="1"/>
  <c r="R33" i="31"/>
  <c r="R33" i="33" s="1"/>
  <c r="R18" i="31"/>
  <c r="R18" i="33" s="1"/>
  <c r="R34" i="31"/>
  <c r="R34" i="33" s="1"/>
  <c r="R20" i="31"/>
  <c r="R20" i="33" s="1"/>
  <c r="R36" i="31"/>
  <c r="R36" i="33" s="1"/>
  <c r="R19" i="31"/>
  <c r="R19" i="33" s="1"/>
  <c r="R21" i="31"/>
  <c r="R21" i="33" s="1"/>
  <c r="R35" i="31"/>
  <c r="R37" i="31"/>
  <c r="R37" i="33" s="1"/>
  <c r="R14" i="33" l="1"/>
  <c r="R31" i="33"/>
  <c r="R38" i="33"/>
  <c r="R38" i="36" s="1"/>
  <c r="R35" i="33"/>
  <c r="R35" i="36" s="1"/>
  <c r="R15" i="33"/>
  <c r="AD40" i="15"/>
  <c r="AD35" i="15"/>
  <c r="AD24" i="15"/>
  <c r="AD21" i="15"/>
  <c r="AD42" i="15"/>
  <c r="AD18" i="15"/>
  <c r="AD15" i="15"/>
  <c r="AD31" i="15"/>
  <c r="AD39" i="15"/>
  <c r="AD25" i="15"/>
  <c r="AD34" i="15"/>
  <c r="AD26" i="15"/>
  <c r="AD22" i="15"/>
  <c r="AD16" i="15"/>
  <c r="AD38" i="15"/>
  <c r="AD32" i="15"/>
  <c r="AD14" i="15"/>
  <c r="AD27" i="15"/>
  <c r="AD30" i="15"/>
  <c r="AD28" i="15"/>
  <c r="AD23" i="15"/>
  <c r="AD17" i="15"/>
  <c r="AD36" i="15"/>
  <c r="AD33" i="15"/>
  <c r="AD19" i="15"/>
  <c r="AD29" i="15"/>
  <c r="AD41" i="15"/>
  <c r="AD20" i="15"/>
  <c r="AD13" i="15"/>
  <c r="AD37" i="15"/>
  <c r="R35" i="32"/>
  <c r="R27" i="32"/>
  <c r="R27" i="36"/>
  <c r="R29" i="32"/>
  <c r="R29" i="36"/>
  <c r="R36" i="32"/>
  <c r="R36" i="36"/>
  <c r="R20" i="32"/>
  <c r="R20" i="36"/>
  <c r="R26" i="32"/>
  <c r="R26" i="36"/>
  <c r="R28" i="32"/>
  <c r="R28" i="36"/>
  <c r="R34" i="32"/>
  <c r="R34" i="36"/>
  <c r="R14" i="32"/>
  <c r="R14" i="36"/>
  <c r="R25" i="32"/>
  <c r="R25" i="36"/>
  <c r="R37" i="32"/>
  <c r="R37" i="36"/>
  <c r="R33" i="32"/>
  <c r="R33" i="36"/>
  <c r="R40" i="33"/>
  <c r="R40" i="36" s="1"/>
  <c r="R13" i="33"/>
  <c r="R13" i="36" s="1"/>
  <c r="R17" i="32"/>
  <c r="R17" i="36"/>
  <c r="R24" i="32"/>
  <c r="R24" i="36"/>
  <c r="R21" i="32"/>
  <c r="R21" i="36"/>
  <c r="R32" i="33"/>
  <c r="R32" i="36" s="1"/>
  <c r="R39" i="32"/>
  <c r="R39" i="36"/>
  <c r="R16" i="32"/>
  <c r="R16" i="36"/>
  <c r="R23" i="32"/>
  <c r="R23" i="36"/>
  <c r="R30" i="32"/>
  <c r="R30" i="36"/>
  <c r="R18" i="32"/>
  <c r="R18" i="36"/>
  <c r="R31" i="32"/>
  <c r="R31" i="36"/>
  <c r="R38" i="32"/>
  <c r="R19" i="32"/>
  <c r="R19" i="36"/>
  <c r="R15" i="32"/>
  <c r="R15" i="36"/>
  <c r="R22" i="32"/>
  <c r="R22" i="36"/>
  <c r="R41" i="36"/>
  <c r="R42" i="32"/>
  <c r="R42" i="36"/>
  <c r="S13" i="34" l="1" a="1"/>
  <c r="S40" i="34" s="1"/>
  <c r="AE13" i="15" a="1"/>
  <c r="R13" i="32"/>
  <c r="R40" i="32"/>
  <c r="R32" i="32"/>
  <c r="S34" i="34" l="1"/>
  <c r="S37" i="34"/>
  <c r="S33" i="34"/>
  <c r="S31" i="34"/>
  <c r="S29" i="34"/>
  <c r="S26" i="34"/>
  <c r="S24" i="34"/>
  <c r="S22" i="34"/>
  <c r="S28" i="34"/>
  <c r="S21" i="34"/>
  <c r="S17" i="34"/>
  <c r="S15" i="34"/>
  <c r="S13" i="34"/>
  <c r="S41" i="34"/>
  <c r="S39" i="34"/>
  <c r="S38" i="34"/>
  <c r="S20" i="34"/>
  <c r="S35" i="34"/>
  <c r="S32" i="34"/>
  <c r="S30" i="34"/>
  <c r="S27" i="34"/>
  <c r="S25" i="34"/>
  <c r="S23" i="34"/>
  <c r="S36" i="34"/>
  <c r="S18" i="34"/>
  <c r="S19" i="34"/>
  <c r="S16" i="34"/>
  <c r="S14" i="34"/>
  <c r="S42" i="34"/>
  <c r="AE18" i="15"/>
  <c r="AE36" i="15"/>
  <c r="AE32" i="15"/>
  <c r="AE42" i="15"/>
  <c r="AE34" i="15"/>
  <c r="AE28" i="15"/>
  <c r="AE21" i="15"/>
  <c r="AE15" i="15"/>
  <c r="AE39" i="15"/>
  <c r="AE29" i="15"/>
  <c r="AE17" i="15"/>
  <c r="AE22" i="15"/>
  <c r="AE26" i="15"/>
  <c r="AE33" i="15"/>
  <c r="AE23" i="15"/>
  <c r="AE30" i="15"/>
  <c r="AE25" i="15"/>
  <c r="AE20" i="15"/>
  <c r="AE13" i="15"/>
  <c r="AE24" i="15"/>
  <c r="AE31" i="15"/>
  <c r="AE40" i="15"/>
  <c r="AE27" i="15"/>
  <c r="AE38" i="15"/>
  <c r="AE35" i="15"/>
  <c r="AE16" i="15"/>
  <c r="AE14" i="15"/>
  <c r="AE41" i="15"/>
  <c r="AE37" i="15"/>
  <c r="AE19" i="15"/>
  <c r="S13" i="31" a="1"/>
  <c r="S24" i="31" s="1"/>
  <c r="S24" i="33" s="1"/>
  <c r="AF13" i="15" l="1" a="1"/>
  <c r="AF36" i="15" s="1"/>
  <c r="AF40" i="15"/>
  <c r="AF32" i="15"/>
  <c r="AF13" i="15"/>
  <c r="AF37" i="15"/>
  <c r="AF24" i="15"/>
  <c r="AF31" i="15"/>
  <c r="AF41" i="15"/>
  <c r="AF30" i="15"/>
  <c r="AF14" i="15"/>
  <c r="AF18" i="15"/>
  <c r="AF42" i="15"/>
  <c r="AF15" i="15"/>
  <c r="AF29" i="15"/>
  <c r="AF25" i="15"/>
  <c r="AF20" i="15"/>
  <c r="AF17" i="15"/>
  <c r="AF26" i="15"/>
  <c r="AF39" i="15"/>
  <c r="AF27" i="15"/>
  <c r="AF33" i="15"/>
  <c r="AF23" i="15"/>
  <c r="AF28" i="15"/>
  <c r="S38" i="31"/>
  <c r="S38" i="33" s="1"/>
  <c r="S38" i="36" s="1"/>
  <c r="S37" i="31"/>
  <c r="S37" i="33" s="1"/>
  <c r="S34" i="31"/>
  <c r="S34" i="33" s="1"/>
  <c r="S32" i="31"/>
  <c r="S32" i="33" s="1"/>
  <c r="S30" i="31"/>
  <c r="S30" i="33" s="1"/>
  <c r="S30" i="36" s="1"/>
  <c r="S28" i="31"/>
  <c r="S28" i="33" s="1"/>
  <c r="S28" i="36" s="1"/>
  <c r="S41" i="31"/>
  <c r="S41" i="33" s="1"/>
  <c r="S41" i="32" s="1"/>
  <c r="S39" i="31"/>
  <c r="S39" i="33" s="1"/>
  <c r="S39" i="36" s="1"/>
  <c r="S22" i="31"/>
  <c r="S22" i="33" s="1"/>
  <c r="S22" i="36" s="1"/>
  <c r="S21" i="31"/>
  <c r="S21" i="33" s="1"/>
  <c r="S21" i="36" s="1"/>
  <c r="S18" i="31"/>
  <c r="S18" i="33" s="1"/>
  <c r="S16" i="31"/>
  <c r="S16" i="33" s="1"/>
  <c r="S16" i="36" s="1"/>
  <c r="S14" i="31"/>
  <c r="S14" i="33" s="1"/>
  <c r="S14" i="36" s="1"/>
  <c r="S27" i="31"/>
  <c r="S27" i="33" s="1"/>
  <c r="S27" i="36" s="1"/>
  <c r="S25" i="31"/>
  <c r="S25" i="33" s="1"/>
  <c r="S23" i="31"/>
  <c r="S23" i="33" s="1"/>
  <c r="S36" i="31"/>
  <c r="S36" i="33" s="1"/>
  <c r="S36" i="36" s="1"/>
  <c r="S35" i="31"/>
  <c r="S35" i="33" s="1"/>
  <c r="S35" i="36" s="1"/>
  <c r="S33" i="31"/>
  <c r="S33" i="33" s="1"/>
  <c r="S31" i="31"/>
  <c r="S31" i="33" s="1"/>
  <c r="S31" i="36" s="1"/>
  <c r="S29" i="31"/>
  <c r="S29" i="33" s="1"/>
  <c r="S29" i="36" s="1"/>
  <c r="S42" i="31"/>
  <c r="S42" i="33" s="1"/>
  <c r="S42" i="32" s="1"/>
  <c r="S40" i="31"/>
  <c r="S20" i="31"/>
  <c r="S20" i="33" s="1"/>
  <c r="S20" i="36" s="1"/>
  <c r="S19" i="31"/>
  <c r="S19" i="33" s="1"/>
  <c r="S19" i="36" s="1"/>
  <c r="S17" i="31"/>
  <c r="S17" i="33" s="1"/>
  <c r="S17" i="36" s="1"/>
  <c r="S15" i="31"/>
  <c r="S13" i="31"/>
  <c r="S13" i="33" s="1"/>
  <c r="S13" i="36" s="1"/>
  <c r="S26" i="31"/>
  <c r="S26" i="33" s="1"/>
  <c r="S26" i="36" s="1"/>
  <c r="S15" i="33"/>
  <c r="S15" i="36" s="1"/>
  <c r="S37" i="36"/>
  <c r="S34" i="32"/>
  <c r="S34" i="36"/>
  <c r="S30" i="32"/>
  <c r="S18" i="32"/>
  <c r="S18" i="36"/>
  <c r="S25" i="32"/>
  <c r="S25" i="36"/>
  <c r="S33" i="32"/>
  <c r="S33" i="36"/>
  <c r="S24" i="32"/>
  <c r="S24" i="36"/>
  <c r="S32" i="36"/>
  <c r="S23" i="32"/>
  <c r="S23" i="36"/>
  <c r="S41" i="36"/>
  <c r="S32" i="32" l="1"/>
  <c r="S38" i="32"/>
  <c r="S42" i="36"/>
  <c r="S26" i="32"/>
  <c r="S29" i="32"/>
  <c r="S19" i="32"/>
  <c r="AF16" i="15"/>
  <c r="AF35" i="15"/>
  <c r="AF22" i="15"/>
  <c r="AF21" i="15"/>
  <c r="AF34" i="15"/>
  <c r="AF19" i="15"/>
  <c r="AF38" i="15"/>
  <c r="AG13" i="15" a="1"/>
  <c r="AG41" i="15" s="1"/>
  <c r="S14" i="32"/>
  <c r="S37" i="32"/>
  <c r="S21" i="32"/>
  <c r="S36" i="32"/>
  <c r="S17" i="32"/>
  <c r="S22" i="32"/>
  <c r="S35" i="32"/>
  <c r="S27" i="32"/>
  <c r="S28" i="32"/>
  <c r="S31" i="32"/>
  <c r="S13" i="32"/>
  <c r="S40" i="33"/>
  <c r="S40" i="36" s="1"/>
  <c r="S40" i="32"/>
  <c r="S16" i="32"/>
  <c r="S39" i="32"/>
  <c r="S20" i="32"/>
  <c r="T13" i="34" a="1"/>
  <c r="T25" i="34" s="1"/>
  <c r="S15" i="32"/>
  <c r="T13" i="31" l="1" a="1"/>
  <c r="T25" i="31" s="1"/>
  <c r="T25" i="33" s="1"/>
  <c r="AG17" i="15"/>
  <c r="AG24" i="15"/>
  <c r="AG22" i="15"/>
  <c r="AG37" i="15"/>
  <c r="AG15" i="15"/>
  <c r="AG32" i="15"/>
  <c r="AG30" i="15"/>
  <c r="AG29" i="15"/>
  <c r="AG40" i="15"/>
  <c r="AG42" i="15"/>
  <c r="AG21" i="15"/>
  <c r="AG20" i="15"/>
  <c r="AG36" i="15"/>
  <c r="AG31" i="15"/>
  <c r="AG13" i="15"/>
  <c r="AH13" i="15" s="1" a="1"/>
  <c r="AH37" i="15" s="1"/>
  <c r="AG34" i="15"/>
  <c r="AG18" i="15"/>
  <c r="AG16" i="15"/>
  <c r="AG39" i="15"/>
  <c r="AG26" i="15"/>
  <c r="AG25" i="15"/>
  <c r="AG38" i="15"/>
  <c r="AG19" i="15"/>
  <c r="AG14" i="15"/>
  <c r="AG28" i="15"/>
  <c r="AG27" i="15"/>
  <c r="AG35" i="15"/>
  <c r="AG33" i="15"/>
  <c r="AG23" i="15"/>
  <c r="T24" i="34"/>
  <c r="T40" i="34"/>
  <c r="T34" i="34"/>
  <c r="T20" i="34"/>
  <c r="T32" i="34"/>
  <c r="T37" i="34"/>
  <c r="T16" i="34"/>
  <c r="T38" i="34"/>
  <c r="T17" i="34"/>
  <c r="T28" i="34"/>
  <c r="T31" i="34"/>
  <c r="T23" i="34"/>
  <c r="T15" i="34"/>
  <c r="T21" i="34"/>
  <c r="T19" i="34"/>
  <c r="T27" i="34"/>
  <c r="T42" i="34"/>
  <c r="T22" i="34"/>
  <c r="T41" i="34"/>
  <c r="T18" i="34"/>
  <c r="T33" i="34"/>
  <c r="T29" i="34"/>
  <c r="T35" i="34"/>
  <c r="T30" i="34"/>
  <c r="T14" i="34"/>
  <c r="T13" i="34"/>
  <c r="T39" i="34"/>
  <c r="T26" i="34"/>
  <c r="T36" i="34"/>
  <c r="T39" i="31" l="1"/>
  <c r="T38" i="31"/>
  <c r="T35" i="31"/>
  <c r="T33" i="31"/>
  <c r="T33" i="33" s="1"/>
  <c r="T33" i="36" s="1"/>
  <c r="T31" i="31"/>
  <c r="T31" i="33" s="1"/>
  <c r="T29" i="31"/>
  <c r="T29" i="33" s="1"/>
  <c r="T42" i="31"/>
  <c r="T40" i="31"/>
  <c r="T37" i="31"/>
  <c r="T22" i="31"/>
  <c r="T19" i="31"/>
  <c r="T17" i="31"/>
  <c r="T15" i="31"/>
  <c r="T13" i="31"/>
  <c r="T26" i="31"/>
  <c r="T24" i="31"/>
  <c r="T24" i="33" s="1"/>
  <c r="T24" i="36" s="1"/>
  <c r="T23" i="31"/>
  <c r="T36" i="31"/>
  <c r="T34" i="31"/>
  <c r="T32" i="31"/>
  <c r="T32" i="33" s="1"/>
  <c r="T30" i="31"/>
  <c r="T28" i="31"/>
  <c r="T41" i="31"/>
  <c r="T41" i="33" s="1"/>
  <c r="T41" i="36" s="1"/>
  <c r="T21" i="31"/>
  <c r="T21" i="33" s="1"/>
  <c r="T21" i="32" s="1"/>
  <c r="T20" i="31"/>
  <c r="T18" i="31"/>
  <c r="T18" i="33" s="1"/>
  <c r="T16" i="31"/>
  <c r="T14" i="31"/>
  <c r="T14" i="33" s="1"/>
  <c r="T14" i="32" s="1"/>
  <c r="T27" i="31"/>
  <c r="AH17" i="15"/>
  <c r="AH25" i="15"/>
  <c r="AH35" i="15"/>
  <c r="AH41" i="15"/>
  <c r="AH13" i="15"/>
  <c r="AH34" i="15"/>
  <c r="AH18" i="15"/>
  <c r="AH33" i="15"/>
  <c r="AH36" i="15"/>
  <c r="AH22" i="15"/>
  <c r="AH21" i="15"/>
  <c r="AH29" i="15"/>
  <c r="AH20" i="15"/>
  <c r="AH23" i="15"/>
  <c r="AH19" i="15"/>
  <c r="AH28" i="15"/>
  <c r="AH27" i="15"/>
  <c r="AH31" i="15"/>
  <c r="AH16" i="15"/>
  <c r="AH40" i="15"/>
  <c r="AH30" i="15"/>
  <c r="AH38" i="15"/>
  <c r="AH14" i="15"/>
  <c r="AH15" i="15"/>
  <c r="AH32" i="15"/>
  <c r="AH26" i="15"/>
  <c r="AH42" i="15"/>
  <c r="AH39" i="15"/>
  <c r="AH24" i="15"/>
  <c r="T19" i="33"/>
  <c r="T34" i="33"/>
  <c r="T34" i="32" s="1"/>
  <c r="T30" i="33"/>
  <c r="T16" i="33"/>
  <c r="T16" i="32" s="1"/>
  <c r="T40" i="33"/>
  <c r="T40" i="32" s="1"/>
  <c r="T37" i="33"/>
  <c r="T37" i="32" s="1"/>
  <c r="T26" i="33"/>
  <c r="T26" i="32" s="1"/>
  <c r="T39" i="33"/>
  <c r="T39" i="36" s="1"/>
  <c r="T20" i="33"/>
  <c r="T20" i="36" s="1"/>
  <c r="T15" i="33"/>
  <c r="T15" i="32" s="1"/>
  <c r="T22" i="33"/>
  <c r="T22" i="32" s="1"/>
  <c r="T38" i="33"/>
  <c r="T38" i="36" s="1"/>
  <c r="T36" i="33"/>
  <c r="T36" i="32" s="1"/>
  <c r="T28" i="33"/>
  <c r="T28" i="32" s="1"/>
  <c r="T27" i="33"/>
  <c r="T27" i="32" s="1"/>
  <c r="T23" i="33"/>
  <c r="T23" i="32" s="1"/>
  <c r="T13" i="33"/>
  <c r="T13" i="36" s="1"/>
  <c r="T35" i="33"/>
  <c r="T35" i="32" s="1"/>
  <c r="T42" i="33"/>
  <c r="T42" i="32" s="1"/>
  <c r="T32" i="36"/>
  <c r="T31" i="32"/>
  <c r="T31" i="36"/>
  <c r="T29" i="32"/>
  <c r="T29" i="36"/>
  <c r="T37" i="36"/>
  <c r="T19" i="32"/>
  <c r="T19" i="36"/>
  <c r="T26" i="36"/>
  <c r="T25" i="32"/>
  <c r="T25" i="36"/>
  <c r="T20" i="32"/>
  <c r="T30" i="32"/>
  <c r="T30" i="36"/>
  <c r="T18" i="32"/>
  <c r="T18" i="36"/>
  <c r="T17" i="33"/>
  <c r="T17" i="36" s="1"/>
  <c r="T32" i="32" l="1"/>
  <c r="T33" i="32"/>
  <c r="T39" i="32"/>
  <c r="T40" i="36"/>
  <c r="T22" i="36"/>
  <c r="AI13" i="15" a="1"/>
  <c r="T34" i="36"/>
  <c r="T16" i="36"/>
  <c r="T28" i="36"/>
  <c r="T41" i="32"/>
  <c r="T38" i="32"/>
  <c r="T23" i="36"/>
  <c r="T36" i="36"/>
  <c r="T13" i="32"/>
  <c r="T42" i="36"/>
  <c r="T15" i="36"/>
  <c r="T35" i="36"/>
  <c r="T21" i="36"/>
  <c r="T14" i="36"/>
  <c r="T27" i="36"/>
  <c r="T24" i="32"/>
  <c r="T17" i="32"/>
  <c r="U13" i="34" l="1" a="1"/>
  <c r="U25" i="34" s="1"/>
  <c r="U13" i="31" a="1"/>
  <c r="U26" i="31" s="1"/>
  <c r="AI35" i="15"/>
  <c r="AI19" i="15"/>
  <c r="AI41" i="15"/>
  <c r="AI14" i="15"/>
  <c r="AI23" i="15"/>
  <c r="AI27" i="15"/>
  <c r="AI17" i="15"/>
  <c r="AI26" i="15"/>
  <c r="AI16" i="15"/>
  <c r="AI29" i="15"/>
  <c r="AI28" i="15"/>
  <c r="AI38" i="15"/>
  <c r="AI42" i="15"/>
  <c r="AI25" i="15"/>
  <c r="AI32" i="15"/>
  <c r="AI34" i="15"/>
  <c r="AI15" i="15"/>
  <c r="AI31" i="15"/>
  <c r="AI24" i="15"/>
  <c r="AI30" i="15"/>
  <c r="AI21" i="15"/>
  <c r="AI40" i="15"/>
  <c r="AI36" i="15"/>
  <c r="AI18" i="15"/>
  <c r="AI37" i="15"/>
  <c r="AI20" i="15"/>
  <c r="AI13" i="15"/>
  <c r="AJ13" i="15" s="1" a="1"/>
  <c r="AJ36" i="15" s="1"/>
  <c r="AI22" i="15"/>
  <c r="AI39" i="15"/>
  <c r="AI33" i="15"/>
  <c r="U26" i="34"/>
  <c r="U42" i="34"/>
  <c r="U31" i="34"/>
  <c r="U33" i="34"/>
  <c r="U18" i="34"/>
  <c r="U35" i="34"/>
  <c r="U39" i="34"/>
  <c r="U13" i="34"/>
  <c r="U24" i="34"/>
  <c r="U36" i="34"/>
  <c r="U38" i="34"/>
  <c r="U38" i="31" l="1"/>
  <c r="U20" i="31"/>
  <c r="U16" i="31"/>
  <c r="U27" i="31"/>
  <c r="U27" i="33" s="1"/>
  <c r="U27" i="32" s="1"/>
  <c r="U39" i="31"/>
  <c r="U39" i="33" s="1"/>
  <c r="U34" i="31"/>
  <c r="U30" i="31"/>
  <c r="U41" i="31"/>
  <c r="U41" i="33" s="1"/>
  <c r="U41" i="36" s="1"/>
  <c r="U28" i="34"/>
  <c r="U21" i="34"/>
  <c r="U16" i="34"/>
  <c r="U16" i="33" s="1"/>
  <c r="U23" i="31"/>
  <c r="U23" i="33" s="1"/>
  <c r="U18" i="31"/>
  <c r="U14" i="31"/>
  <c r="U25" i="31"/>
  <c r="U40" i="31"/>
  <c r="U36" i="31"/>
  <c r="U32" i="31"/>
  <c r="U28" i="31"/>
  <c r="U24" i="31"/>
  <c r="U24" i="33" s="1"/>
  <c r="U24" i="36" s="1"/>
  <c r="U37" i="31"/>
  <c r="U35" i="31"/>
  <c r="U33" i="31"/>
  <c r="U33" i="33" s="1"/>
  <c r="U33" i="36" s="1"/>
  <c r="U31" i="31"/>
  <c r="U31" i="33" s="1"/>
  <c r="U31" i="36" s="1"/>
  <c r="U29" i="31"/>
  <c r="U42" i="31"/>
  <c r="U20" i="34"/>
  <c r="U30" i="34"/>
  <c r="U22" i="34"/>
  <c r="U23" i="34"/>
  <c r="U19" i="34"/>
  <c r="U17" i="34"/>
  <c r="U15" i="34"/>
  <c r="U41" i="34"/>
  <c r="AJ35" i="15"/>
  <c r="AJ13" i="15"/>
  <c r="AJ28" i="15"/>
  <c r="AJ18" i="15"/>
  <c r="AJ30" i="15"/>
  <c r="AJ33" i="15"/>
  <c r="AJ40" i="15"/>
  <c r="U22" i="31"/>
  <c r="U21" i="31"/>
  <c r="U21" i="33" s="1"/>
  <c r="U21" i="32" s="1"/>
  <c r="U19" i="31"/>
  <c r="U17" i="31"/>
  <c r="U15" i="31"/>
  <c r="U13" i="31"/>
  <c r="U13" i="33" s="1"/>
  <c r="U40" i="34"/>
  <c r="U40" i="33" s="1"/>
  <c r="U40" i="32" s="1"/>
  <c r="U29" i="34"/>
  <c r="U29" i="33" s="1"/>
  <c r="U29" i="32" s="1"/>
  <c r="U14" i="34"/>
  <c r="U37" i="34"/>
  <c r="U37" i="33" s="1"/>
  <c r="U37" i="32" s="1"/>
  <c r="U34" i="34"/>
  <c r="U34" i="33" s="1"/>
  <c r="U32" i="34"/>
  <c r="U27" i="34"/>
  <c r="AJ15" i="15"/>
  <c r="AJ24" i="15"/>
  <c r="AJ31" i="15"/>
  <c r="AJ32" i="15"/>
  <c r="AJ19" i="15"/>
  <c r="AJ39" i="15"/>
  <c r="AJ29" i="15"/>
  <c r="AJ25" i="15"/>
  <c r="AJ14" i="15"/>
  <c r="AJ16" i="15"/>
  <c r="AJ37" i="15"/>
  <c r="AJ26" i="15"/>
  <c r="AJ34" i="15"/>
  <c r="AJ21" i="15"/>
  <c r="AJ41" i="15"/>
  <c r="AJ38" i="15"/>
  <c r="AJ20" i="15"/>
  <c r="AJ23" i="15"/>
  <c r="AJ27" i="15"/>
  <c r="AJ17" i="15"/>
  <c r="AJ42" i="15"/>
  <c r="AJ22" i="15"/>
  <c r="U18" i="33"/>
  <c r="U32" i="33"/>
  <c r="U32" i="32" s="1"/>
  <c r="U22" i="33"/>
  <c r="U22" i="32" s="1"/>
  <c r="U14" i="33"/>
  <c r="U25" i="33"/>
  <c r="U25" i="32" s="1"/>
  <c r="U15" i="33"/>
  <c r="U15" i="32" s="1"/>
  <c r="U28" i="33"/>
  <c r="U28" i="32" s="1"/>
  <c r="U38" i="33"/>
  <c r="U38" i="32" s="1"/>
  <c r="U36" i="33"/>
  <c r="U36" i="32" s="1"/>
  <c r="U42" i="33"/>
  <c r="U20" i="33"/>
  <c r="U20" i="32" s="1"/>
  <c r="U35" i="33"/>
  <c r="U35" i="36" s="1"/>
  <c r="U26" i="33"/>
  <c r="U26" i="36" s="1"/>
  <c r="U39" i="32"/>
  <c r="U39" i="36"/>
  <c r="U30" i="33"/>
  <c r="U30" i="36" s="1"/>
  <c r="U14" i="32"/>
  <c r="U14" i="36"/>
  <c r="U13" i="36"/>
  <c r="U32" i="36"/>
  <c r="U18" i="32"/>
  <c r="U18" i="36"/>
  <c r="U16" i="36" l="1"/>
  <c r="U16" i="32"/>
  <c r="U17" i="36"/>
  <c r="U23" i="32"/>
  <c r="U23" i="36"/>
  <c r="U17" i="33"/>
  <c r="U17" i="32" s="1"/>
  <c r="U19" i="33"/>
  <c r="U19" i="32" s="1"/>
  <c r="U31" i="32"/>
  <c r="U13" i="32"/>
  <c r="U34" i="32"/>
  <c r="U34" i="36"/>
  <c r="U29" i="36"/>
  <c r="U37" i="36"/>
  <c r="U33" i="32"/>
  <c r="AK13" i="15" a="1"/>
  <c r="U25" i="36"/>
  <c r="U22" i="36"/>
  <c r="U27" i="36"/>
  <c r="U28" i="36"/>
  <c r="U15" i="36"/>
  <c r="U41" i="32"/>
  <c r="U36" i="36"/>
  <c r="U40" i="36"/>
  <c r="U38" i="36"/>
  <c r="U21" i="36"/>
  <c r="U35" i="32"/>
  <c r="U20" i="36"/>
  <c r="U42" i="36"/>
  <c r="U42" i="32"/>
  <c r="U26" i="32"/>
  <c r="U24" i="32"/>
  <c r="U30" i="32"/>
  <c r="U19" i="36" l="1"/>
  <c r="AK20" i="15"/>
  <c r="AK19" i="15"/>
  <c r="AK30" i="15"/>
  <c r="AK28" i="15"/>
  <c r="AK21" i="15"/>
  <c r="AK15" i="15"/>
  <c r="AK33" i="15"/>
  <c r="AK42" i="15"/>
  <c r="AK14" i="15"/>
  <c r="AK16" i="15"/>
  <c r="AK26" i="15"/>
  <c r="AK36" i="15"/>
  <c r="AK18" i="15"/>
  <c r="AK38" i="15"/>
  <c r="AK29" i="15"/>
  <c r="AK17" i="15"/>
  <c r="AK35" i="15"/>
  <c r="AK25" i="15"/>
  <c r="AK22" i="15"/>
  <c r="AK13" i="15"/>
  <c r="AL13" i="15" s="1" a="1"/>
  <c r="AL36" i="15" s="1"/>
  <c r="AK31" i="15"/>
  <c r="AK32" i="15"/>
  <c r="AK39" i="15"/>
  <c r="AK37" i="15"/>
  <c r="AK24" i="15"/>
  <c r="AK40" i="15"/>
  <c r="AK34" i="15"/>
  <c r="AK27" i="15"/>
  <c r="AK23" i="15"/>
  <c r="AK41" i="15"/>
  <c r="V13" i="34" a="1"/>
  <c r="V27" i="34" s="1"/>
  <c r="V13" i="31" a="1"/>
  <c r="V27" i="31" s="1"/>
  <c r="V34" i="34"/>
  <c r="V36" i="34"/>
  <c r="V13" i="34"/>
  <c r="V14" i="34"/>
  <c r="V31" i="34" l="1"/>
  <c r="V32" i="34"/>
  <c r="V40" i="34"/>
  <c r="V40" i="33" s="1"/>
  <c r="V40" i="32" s="1"/>
  <c r="V42" i="34"/>
  <c r="AL23" i="15"/>
  <c r="AL15" i="15"/>
  <c r="AL41" i="15"/>
  <c r="AL21" i="15"/>
  <c r="AM13" i="15" s="1" a="1"/>
  <c r="AL14" i="15"/>
  <c r="AL38" i="15"/>
  <c r="AL32" i="15"/>
  <c r="V30" i="34"/>
  <c r="V30" i="33" s="1"/>
  <c r="V30" i="36" s="1"/>
  <c r="V41" i="34"/>
  <c r="V29" i="34"/>
  <c r="V24" i="34"/>
  <c r="V20" i="34"/>
  <c r="V20" i="33" s="1"/>
  <c r="V20" i="36" s="1"/>
  <c r="V18" i="34"/>
  <c r="V16" i="34"/>
  <c r="V26" i="34"/>
  <c r="AL22" i="15"/>
  <c r="AL42" i="15"/>
  <c r="AL34" i="15"/>
  <c r="AL16" i="15"/>
  <c r="AL31" i="15"/>
  <c r="AL40" i="15"/>
  <c r="AL39" i="15"/>
  <c r="V21" i="34"/>
  <c r="V39" i="34"/>
  <c r="V25" i="34"/>
  <c r="V38" i="34"/>
  <c r="V35" i="34"/>
  <c r="V35" i="36" s="1"/>
  <c r="V33" i="34"/>
  <c r="V28" i="34"/>
  <c r="AL28" i="15"/>
  <c r="AL24" i="15"/>
  <c r="AL25" i="15"/>
  <c r="AL37" i="15"/>
  <c r="AL33" i="15"/>
  <c r="AL18" i="15"/>
  <c r="AL29" i="15"/>
  <c r="AL13" i="15"/>
  <c r="V27" i="33"/>
  <c r="V15" i="34"/>
  <c r="V15" i="33" s="1"/>
  <c r="V15" i="32" s="1"/>
  <c r="V37" i="34"/>
  <c r="V37" i="33" s="1"/>
  <c r="V37" i="36" s="1"/>
  <c r="V23" i="34"/>
  <c r="V22" i="34"/>
  <c r="V19" i="34"/>
  <c r="V17" i="34"/>
  <c r="AL20" i="15"/>
  <c r="AL17" i="15"/>
  <c r="AL35" i="15"/>
  <c r="AL26" i="15"/>
  <c r="AL30" i="15"/>
  <c r="AL27" i="15"/>
  <c r="AL19" i="15"/>
  <c r="V41" i="31"/>
  <c r="V41" i="33" s="1"/>
  <c r="V41" i="32" s="1"/>
  <c r="V40" i="31"/>
  <c r="V37" i="31"/>
  <c r="V35" i="31"/>
  <c r="V35" i="33" s="1"/>
  <c r="V33" i="31"/>
  <c r="V33" i="33" s="1"/>
  <c r="V31" i="31"/>
  <c r="V29" i="31"/>
  <c r="V29" i="33" s="1"/>
  <c r="V29" i="32" s="1"/>
  <c r="V42" i="31"/>
  <c r="V39" i="31"/>
  <c r="V24" i="31"/>
  <c r="V21" i="31"/>
  <c r="V19" i="31"/>
  <c r="V19" i="33" s="1"/>
  <c r="V19" i="36" s="1"/>
  <c r="V17" i="31"/>
  <c r="V17" i="33" s="1"/>
  <c r="V15" i="31"/>
  <c r="V13" i="31"/>
  <c r="V13" i="33" s="1"/>
  <c r="V13" i="32" s="1"/>
  <c r="V26" i="31"/>
  <c r="V25" i="31"/>
  <c r="V25" i="33" s="1"/>
  <c r="V25" i="36" s="1"/>
  <c r="V38" i="31"/>
  <c r="V36" i="31"/>
  <c r="V36" i="33" s="1"/>
  <c r="V36" i="32" s="1"/>
  <c r="V34" i="31"/>
  <c r="V34" i="33" s="1"/>
  <c r="V34" i="36" s="1"/>
  <c r="V32" i="31"/>
  <c r="V32" i="33" s="1"/>
  <c r="V32" i="36" s="1"/>
  <c r="V30" i="31"/>
  <c r="V28" i="31"/>
  <c r="V23" i="31"/>
  <c r="V23" i="33" s="1"/>
  <c r="V23" i="36" s="1"/>
  <c r="V22" i="31"/>
  <c r="V22" i="33" s="1"/>
  <c r="V22" i="32" s="1"/>
  <c r="V20" i="31"/>
  <c r="V18" i="31"/>
  <c r="V18" i="33" s="1"/>
  <c r="V18" i="36" s="1"/>
  <c r="V16" i="31"/>
  <c r="V16" i="33" s="1"/>
  <c r="V16" i="36" s="1"/>
  <c r="V14" i="31"/>
  <c r="V31" i="33"/>
  <c r="V24" i="33"/>
  <c r="V24" i="32" s="1"/>
  <c r="V38" i="33"/>
  <c r="V38" i="36" s="1"/>
  <c r="V28" i="33"/>
  <c r="V28" i="36" s="1"/>
  <c r="V31" i="32"/>
  <c r="V31" i="36"/>
  <c r="V38" i="32"/>
  <c r="V27" i="32"/>
  <c r="V27" i="36"/>
  <c r="V33" i="36" l="1"/>
  <c r="V39" i="33"/>
  <c r="V39" i="32" s="1"/>
  <c r="V14" i="33"/>
  <c r="V14" i="36" s="1"/>
  <c r="V21" i="33"/>
  <c r="V21" i="36" s="1"/>
  <c r="V17" i="36"/>
  <c r="V42" i="33"/>
  <c r="V42" i="32" s="1"/>
  <c r="V33" i="32"/>
  <c r="V25" i="32"/>
  <c r="V41" i="36"/>
  <c r="V17" i="32"/>
  <c r="V32" i="32"/>
  <c r="V16" i="32"/>
  <c r="V23" i="32"/>
  <c r="V26" i="33"/>
  <c r="V26" i="36" s="1"/>
  <c r="V39" i="36"/>
  <c r="V40" i="36"/>
  <c r="V18" i="32"/>
  <c r="AM28" i="15"/>
  <c r="AM16" i="15"/>
  <c r="AM18" i="15"/>
  <c r="AM31" i="15"/>
  <c r="AM24" i="15"/>
  <c r="AM17" i="15"/>
  <c r="AM36" i="15"/>
  <c r="AM30" i="15"/>
  <c r="AM41" i="15"/>
  <c r="AM20" i="15"/>
  <c r="AM35" i="15"/>
  <c r="AM25" i="15"/>
  <c r="AM19" i="15"/>
  <c r="AM38" i="15"/>
  <c r="AM23" i="15"/>
  <c r="AM34" i="15"/>
  <c r="AM29" i="15"/>
  <c r="AM42" i="15"/>
  <c r="AM15" i="15"/>
  <c r="AM32" i="15"/>
  <c r="AM40" i="15"/>
  <c r="AM22" i="15"/>
  <c r="AM26" i="15"/>
  <c r="AM14" i="15"/>
  <c r="AM33" i="15"/>
  <c r="AM37" i="15"/>
  <c r="AM27" i="15"/>
  <c r="AM13" i="15"/>
  <c r="AM39" i="15"/>
  <c r="AM21" i="15"/>
  <c r="V35" i="32"/>
  <c r="V19" i="32"/>
  <c r="V22" i="36"/>
  <c r="V15" i="36"/>
  <c r="V34" i="32"/>
  <c r="V24" i="36"/>
  <c r="V13" i="36"/>
  <c r="V36" i="36"/>
  <c r="V21" i="32"/>
  <c r="V28" i="32"/>
  <c r="V29" i="36"/>
  <c r="V37" i="32"/>
  <c r="V20" i="32"/>
  <c r="V30" i="32"/>
  <c r="V42" i="36"/>
  <c r="W13" i="34" s="1" a="1"/>
  <c r="V14" i="32" l="1"/>
  <c r="W13" i="31" a="1"/>
  <c r="W27" i="31" s="1"/>
  <c r="V26" i="32"/>
  <c r="AN13" i="15" a="1"/>
  <c r="W27" i="34"/>
  <c r="W28" i="34"/>
  <c r="W13" i="34"/>
  <c r="W29" i="34"/>
  <c r="W17" i="34"/>
  <c r="W33" i="34"/>
  <c r="W18" i="34"/>
  <c r="W34" i="34"/>
  <c r="W19" i="34"/>
  <c r="W35" i="34"/>
  <c r="W20" i="34"/>
  <c r="W36" i="34"/>
  <c r="W21" i="34"/>
  <c r="W37" i="34"/>
  <c r="W23" i="34"/>
  <c r="W39" i="34"/>
  <c r="W25" i="34"/>
  <c r="W41" i="34"/>
  <c r="W32" i="34"/>
  <c r="W38" i="34"/>
  <c r="W40" i="34"/>
  <c r="W14" i="34"/>
  <c r="W15" i="34"/>
  <c r="W16" i="34"/>
  <c r="W22" i="34"/>
  <c r="W24" i="34"/>
  <c r="W30" i="34"/>
  <c r="W26" i="34"/>
  <c r="W31" i="34"/>
  <c r="W42" i="34"/>
  <c r="W40" i="31" l="1"/>
  <c r="W39" i="31"/>
  <c r="W37" i="31"/>
  <c r="W35" i="31"/>
  <c r="W35" i="33" s="1"/>
  <c r="W35" i="36" s="1"/>
  <c r="W33" i="31"/>
  <c r="W33" i="33" s="1"/>
  <c r="W31" i="31"/>
  <c r="W29" i="31"/>
  <c r="W29" i="33" s="1"/>
  <c r="W29" i="32" s="1"/>
  <c r="W24" i="31"/>
  <c r="W24" i="33" s="1"/>
  <c r="W24" i="36" s="1"/>
  <c r="W23" i="31"/>
  <c r="W21" i="31"/>
  <c r="W19" i="31"/>
  <c r="W19" i="33" s="1"/>
  <c r="W17" i="31"/>
  <c r="W17" i="33" s="1"/>
  <c r="W17" i="36" s="1"/>
  <c r="W15" i="31"/>
  <c r="W13" i="31"/>
  <c r="W42" i="31"/>
  <c r="W41" i="31"/>
  <c r="W41" i="33" s="1"/>
  <c r="W41" i="32" s="1"/>
  <c r="W38" i="31"/>
  <c r="W36" i="31"/>
  <c r="W36" i="33" s="1"/>
  <c r="W34" i="31"/>
  <c r="W34" i="33" s="1"/>
  <c r="W32" i="31"/>
  <c r="W32" i="33" s="1"/>
  <c r="W30" i="31"/>
  <c r="W28" i="31"/>
  <c r="W26" i="31"/>
  <c r="W26" i="33" s="1"/>
  <c r="W26" i="32" s="1"/>
  <c r="W25" i="31"/>
  <c r="W25" i="33" s="1"/>
  <c r="W25" i="32" s="1"/>
  <c r="W22" i="31"/>
  <c r="W20" i="31"/>
  <c r="W20" i="33" s="1"/>
  <c r="W18" i="31"/>
  <c r="W18" i="33" s="1"/>
  <c r="W16" i="31"/>
  <c r="W16" i="33" s="1"/>
  <c r="W14" i="31"/>
  <c r="AN24" i="15"/>
  <c r="AN35" i="15"/>
  <c r="AN29" i="15"/>
  <c r="AN21" i="15"/>
  <c r="AN37" i="15"/>
  <c r="AN22" i="15"/>
  <c r="AN31" i="15"/>
  <c r="AN33" i="15"/>
  <c r="AN16" i="15"/>
  <c r="AN15" i="15"/>
  <c r="AN20" i="15"/>
  <c r="AN13" i="15"/>
  <c r="AN36" i="15"/>
  <c r="AN14" i="15"/>
  <c r="AN42" i="15"/>
  <c r="AN30" i="15"/>
  <c r="AN39" i="15"/>
  <c r="AN17" i="15"/>
  <c r="AN34" i="15"/>
  <c r="AN25" i="15"/>
  <c r="AN38" i="15"/>
  <c r="AN27" i="15"/>
  <c r="AN23" i="15"/>
  <c r="AN32" i="15"/>
  <c r="AN41" i="15"/>
  <c r="AN19" i="15"/>
  <c r="AN28" i="15"/>
  <c r="AN18" i="15"/>
  <c r="AN40" i="15"/>
  <c r="AN26" i="15"/>
  <c r="W40" i="33"/>
  <c r="W40" i="32" s="1"/>
  <c r="W13" i="33"/>
  <c r="W13" i="32" s="1"/>
  <c r="W38" i="33"/>
  <c r="W38" i="32" s="1"/>
  <c r="W28" i="33"/>
  <c r="W28" i="32" s="1"/>
  <c r="W27" i="33"/>
  <c r="W27" i="32" s="1"/>
  <c r="W39" i="33"/>
  <c r="W39" i="32" s="1"/>
  <c r="W23" i="33"/>
  <c r="W23" i="32" s="1"/>
  <c r="W31" i="33"/>
  <c r="W31" i="32" s="1"/>
  <c r="W15" i="33"/>
  <c r="W15" i="32" s="1"/>
  <c r="W22" i="33"/>
  <c r="W22" i="32" s="1"/>
  <c r="W30" i="33"/>
  <c r="W30" i="32" s="1"/>
  <c r="W14" i="33"/>
  <c r="W14" i="32" s="1"/>
  <c r="W21" i="33"/>
  <c r="W21" i="36" s="1"/>
  <c r="W19" i="32"/>
  <c r="W19" i="36"/>
  <c r="W18" i="36"/>
  <c r="W33" i="32"/>
  <c r="W33" i="36"/>
  <c r="W34" i="36"/>
  <c r="W37" i="33"/>
  <c r="W37" i="36" s="1"/>
  <c r="W13" i="36"/>
  <c r="W36" i="32"/>
  <c r="W36" i="36"/>
  <c r="W20" i="32"/>
  <c r="W20" i="36"/>
  <c r="W27" i="36"/>
  <c r="W34" i="32" l="1"/>
  <c r="W18" i="32"/>
  <c r="W28" i="36"/>
  <c r="W17" i="32"/>
  <c r="W35" i="32"/>
  <c r="W32" i="32"/>
  <c r="W32" i="36"/>
  <c r="W16" i="36"/>
  <c r="W16" i="32"/>
  <c r="W31" i="36"/>
  <c r="AO13" i="15" a="1"/>
  <c r="AO32" i="15" s="1"/>
  <c r="W26" i="36"/>
  <c r="W40" i="36"/>
  <c r="W15" i="36"/>
  <c r="W23" i="36"/>
  <c r="W38" i="36"/>
  <c r="W30" i="36"/>
  <c r="W22" i="36"/>
  <c r="W39" i="36"/>
  <c r="W24" i="32"/>
  <c r="W25" i="36"/>
  <c r="W21" i="32"/>
  <c r="W29" i="36"/>
  <c r="W14" i="36"/>
  <c r="W37" i="32"/>
  <c r="W41" i="36"/>
  <c r="AO26" i="15" l="1"/>
  <c r="AO13" i="15"/>
  <c r="AP13" i="15" s="1" a="1"/>
  <c r="AP26" i="15" s="1"/>
  <c r="AO39" i="15"/>
  <c r="AO17" i="15"/>
  <c r="AO20" i="15"/>
  <c r="AO34" i="15"/>
  <c r="AO24" i="15"/>
  <c r="AO29" i="15"/>
  <c r="AO16" i="15"/>
  <c r="AO33" i="15"/>
  <c r="AO36" i="15"/>
  <c r="AO15" i="15"/>
  <c r="AO37" i="15"/>
  <c r="AO40" i="15"/>
  <c r="AO41" i="15"/>
  <c r="AO19" i="15"/>
  <c r="AO22" i="15"/>
  <c r="AO21" i="15"/>
  <c r="AO18" i="15"/>
  <c r="AO30" i="15"/>
  <c r="AO28" i="15"/>
  <c r="AO14" i="15"/>
  <c r="AO23" i="15"/>
  <c r="AO27" i="15"/>
  <c r="AO25" i="15"/>
  <c r="AO38" i="15"/>
  <c r="AO31" i="15"/>
  <c r="AO35" i="15"/>
  <c r="AO42" i="15"/>
  <c r="W42" i="33"/>
  <c r="W42" i="32" s="1"/>
  <c r="X13" i="31" s="1" a="1"/>
  <c r="AP40" i="15" l="1"/>
  <c r="AP31" i="15"/>
  <c r="AP33" i="15"/>
  <c r="AP13" i="15"/>
  <c r="AP17" i="15"/>
  <c r="AP24" i="15"/>
  <c r="AP19" i="15"/>
  <c r="AP38" i="15"/>
  <c r="AP35" i="15"/>
  <c r="AP30" i="15"/>
  <c r="AP18" i="15"/>
  <c r="AP39" i="15"/>
  <c r="AP32" i="15"/>
  <c r="AP25" i="15"/>
  <c r="AP14" i="15"/>
  <c r="AP15" i="15"/>
  <c r="AP29" i="15"/>
  <c r="AP22" i="15"/>
  <c r="AP23" i="15"/>
  <c r="AP41" i="15"/>
  <c r="AP36" i="15"/>
  <c r="AP28" i="15"/>
  <c r="AP37" i="15"/>
  <c r="AP21" i="15"/>
  <c r="AP20" i="15"/>
  <c r="AP27" i="15"/>
  <c r="AP42" i="15"/>
  <c r="AP16" i="15"/>
  <c r="AP34" i="15"/>
  <c r="AQ13" i="15" a="1"/>
  <c r="X13" i="31"/>
  <c r="X29" i="31"/>
  <c r="X14" i="31"/>
  <c r="X30" i="31"/>
  <c r="X15" i="31"/>
  <c r="X31" i="31"/>
  <c r="X16" i="31"/>
  <c r="X32" i="31"/>
  <c r="X17" i="31"/>
  <c r="X33" i="31"/>
  <c r="X18" i="31"/>
  <c r="X34" i="31"/>
  <c r="X19" i="31"/>
  <c r="X35" i="31"/>
  <c r="X20" i="31"/>
  <c r="X36" i="31"/>
  <c r="X21" i="31"/>
  <c r="X37" i="31"/>
  <c r="X22" i="31"/>
  <c r="X38" i="31"/>
  <c r="X23" i="31"/>
  <c r="X39" i="31"/>
  <c r="X24" i="31"/>
  <c r="X40" i="31"/>
  <c r="X26" i="31"/>
  <c r="X42" i="31"/>
  <c r="X25" i="31"/>
  <c r="X27" i="31"/>
  <c r="X28" i="31"/>
  <c r="X41" i="31"/>
  <c r="W42" i="36"/>
  <c r="X13" i="34" s="1" a="1"/>
  <c r="AQ36" i="15" l="1"/>
  <c r="AQ13" i="15"/>
  <c r="AQ23" i="15"/>
  <c r="AQ35" i="15"/>
  <c r="AQ38" i="15"/>
  <c r="AQ28" i="15"/>
  <c r="AQ17" i="15"/>
  <c r="AQ14" i="15"/>
  <c r="AQ31" i="15"/>
  <c r="AQ15" i="15"/>
  <c r="AQ42" i="15"/>
  <c r="AQ18" i="15"/>
  <c r="AQ40" i="15"/>
  <c r="AQ19" i="15"/>
  <c r="AQ22" i="15"/>
  <c r="AQ32" i="15"/>
  <c r="AQ25" i="15"/>
  <c r="AQ16" i="15"/>
  <c r="AQ33" i="15"/>
  <c r="AQ26" i="15"/>
  <c r="AQ30" i="15"/>
  <c r="AQ37" i="15"/>
  <c r="AQ20" i="15"/>
  <c r="AQ24" i="15"/>
  <c r="AQ27" i="15"/>
  <c r="AQ39" i="15"/>
  <c r="AQ21" i="15"/>
  <c r="AQ34" i="15"/>
  <c r="AQ29" i="15"/>
  <c r="AQ41" i="15"/>
  <c r="X13" i="34"/>
  <c r="X13" i="33" s="1"/>
  <c r="X29" i="34"/>
  <c r="X29" i="33" s="1"/>
  <c r="X29" i="36" s="1"/>
  <c r="X14" i="34"/>
  <c r="X14" i="33" s="1"/>
  <c r="X30" i="34"/>
  <c r="X30" i="33" s="1"/>
  <c r="X18" i="34"/>
  <c r="X18" i="33" s="1"/>
  <c r="X34" i="34"/>
  <c r="X34" i="33" s="1"/>
  <c r="X34" i="36" s="1"/>
  <c r="X19" i="34"/>
  <c r="X19" i="33" s="1"/>
  <c r="X35" i="34"/>
  <c r="X20" i="34"/>
  <c r="X20" i="33" s="1"/>
  <c r="X36" i="34"/>
  <c r="X21" i="34"/>
  <c r="X21" i="33" s="1"/>
  <c r="X21" i="32" s="1"/>
  <c r="X37" i="34"/>
  <c r="X37" i="33" s="1"/>
  <c r="X37" i="32" s="1"/>
  <c r="X22" i="34"/>
  <c r="X22" i="33" s="1"/>
  <c r="X22" i="32" s="1"/>
  <c r="X38" i="34"/>
  <c r="X24" i="34"/>
  <c r="X24" i="33" s="1"/>
  <c r="X24" i="32" s="1"/>
  <c r="X40" i="34"/>
  <c r="X40" i="33" s="1"/>
  <c r="X40" i="32" s="1"/>
  <c r="X26" i="34"/>
  <c r="X26" i="33" s="1"/>
  <c r="X26" i="32" s="1"/>
  <c r="X42" i="34"/>
  <c r="X15" i="34"/>
  <c r="X15" i="33" s="1"/>
  <c r="X16" i="34"/>
  <c r="X16" i="33" s="1"/>
  <c r="X16" i="32" s="1"/>
  <c r="X17" i="34"/>
  <c r="X23" i="34"/>
  <c r="X23" i="33" s="1"/>
  <c r="X25" i="34"/>
  <c r="X25" i="33" s="1"/>
  <c r="X25" i="32" s="1"/>
  <c r="X27" i="34"/>
  <c r="X27" i="33" s="1"/>
  <c r="X27" i="32" s="1"/>
  <c r="X28" i="34"/>
  <c r="X28" i="33" s="1"/>
  <c r="X31" i="34"/>
  <c r="X31" i="33" s="1"/>
  <c r="X32" i="34"/>
  <c r="X39" i="34"/>
  <c r="X39" i="33" s="1"/>
  <c r="X39" i="32" s="1"/>
  <c r="X33" i="34"/>
  <c r="X41" i="34"/>
  <c r="AR13" i="15" l="1" a="1"/>
  <c r="X40" i="36"/>
  <c r="X13" i="32"/>
  <c r="X13" i="36"/>
  <c r="X26" i="36"/>
  <c r="X24" i="36"/>
  <c r="X17" i="33"/>
  <c r="X17" i="32" s="1"/>
  <c r="X19" i="32"/>
  <c r="X19" i="36"/>
  <c r="X14" i="36"/>
  <c r="X14" i="32"/>
  <c r="X31" i="32"/>
  <c r="X31" i="36"/>
  <c r="X15" i="32"/>
  <c r="X15" i="36"/>
  <c r="X23" i="32"/>
  <c r="X23" i="36"/>
  <c r="X20" i="36"/>
  <c r="X20" i="32"/>
  <c r="X18" i="32"/>
  <c r="X18" i="36"/>
  <c r="X28" i="36"/>
  <c r="X28" i="32"/>
  <c r="X30" i="32"/>
  <c r="X30" i="36"/>
  <c r="X32" i="33"/>
  <c r="X32" i="32" s="1"/>
  <c r="X21" i="36"/>
  <c r="X39" i="36"/>
  <c r="X36" i="33"/>
  <c r="X36" i="32" s="1"/>
  <c r="X22" i="36"/>
  <c r="X34" i="32"/>
  <c r="X25" i="36"/>
  <c r="X16" i="36"/>
  <c r="X35" i="33"/>
  <c r="X35" i="32" s="1"/>
  <c r="X38" i="33"/>
  <c r="X38" i="32" s="1"/>
  <c r="X37" i="36"/>
  <c r="X33" i="33"/>
  <c r="X33" i="32" s="1"/>
  <c r="X27" i="36"/>
  <c r="X29" i="32"/>
  <c r="X42" i="33"/>
  <c r="X42" i="32" s="1"/>
  <c r="X41" i="33"/>
  <c r="X41" i="32" s="1"/>
  <c r="Y13" i="31" l="1" a="1"/>
  <c r="Y15" i="31" s="1"/>
  <c r="AR33" i="15"/>
  <c r="AR19" i="15"/>
  <c r="AR23" i="15"/>
  <c r="AR28" i="15"/>
  <c r="AR31" i="15"/>
  <c r="AR41" i="15"/>
  <c r="AR16" i="15"/>
  <c r="AR22" i="15"/>
  <c r="AR26" i="15"/>
  <c r="AR13" i="15"/>
  <c r="AR25" i="15"/>
  <c r="AR18" i="15"/>
  <c r="AR29" i="15"/>
  <c r="AR17" i="15"/>
  <c r="AR24" i="15"/>
  <c r="AR20" i="15"/>
  <c r="AR27" i="15"/>
  <c r="AR40" i="15"/>
  <c r="AR42" i="15"/>
  <c r="AR35" i="15"/>
  <c r="AR32" i="15"/>
  <c r="AR21" i="15"/>
  <c r="AR39" i="15"/>
  <c r="AR37" i="15"/>
  <c r="AR34" i="15"/>
  <c r="AR38" i="15"/>
  <c r="AR14" i="15"/>
  <c r="AR36" i="15"/>
  <c r="AR15" i="15"/>
  <c r="AR30" i="15"/>
  <c r="X38" i="36"/>
  <c r="X32" i="36"/>
  <c r="X17" i="36"/>
  <c r="X35" i="36"/>
  <c r="X33" i="36"/>
  <c r="X36" i="36"/>
  <c r="X42" i="36"/>
  <c r="X41" i="36"/>
  <c r="Y42" i="31" l="1"/>
  <c r="Y13" i="31"/>
  <c r="Y40" i="31"/>
  <c r="Y38" i="31"/>
  <c r="Y36" i="31"/>
  <c r="Y34" i="31"/>
  <c r="Y32" i="31"/>
  <c r="Y30" i="31"/>
  <c r="Y29" i="31"/>
  <c r="Y27" i="31"/>
  <c r="Y24" i="31"/>
  <c r="Y22" i="31"/>
  <c r="Y20" i="31"/>
  <c r="Y18" i="31"/>
  <c r="Y16" i="31"/>
  <c r="Y14" i="31"/>
  <c r="Y28" i="31"/>
  <c r="Y41" i="31"/>
  <c r="Y39" i="31"/>
  <c r="Y37" i="31"/>
  <c r="Y35" i="31"/>
  <c r="Y33" i="31"/>
  <c r="Y31" i="31"/>
  <c r="AS13" i="15" a="1"/>
  <c r="Y26" i="31"/>
  <c r="Y25" i="31"/>
  <c r="Y23" i="31"/>
  <c r="Y21" i="31"/>
  <c r="Y19" i="31"/>
  <c r="Y17" i="31"/>
  <c r="Y13" i="34" a="1"/>
  <c r="Y38" i="34" s="1"/>
  <c r="Y38" i="33" s="1"/>
  <c r="Y38" i="36" s="1"/>
  <c r="AS27" i="15" l="1"/>
  <c r="AS35" i="15"/>
  <c r="AS20" i="15"/>
  <c r="AS24" i="15"/>
  <c r="AS42" i="15"/>
  <c r="AS41" i="15"/>
  <c r="AS30" i="15"/>
  <c r="AS39" i="15"/>
  <c r="AS28" i="15"/>
  <c r="AS34" i="15"/>
  <c r="AS19" i="15"/>
  <c r="AS37" i="15"/>
  <c r="AS26" i="15"/>
  <c r="AS22" i="15"/>
  <c r="AS14" i="15"/>
  <c r="AS23" i="15"/>
  <c r="AS32" i="15"/>
  <c r="AS38" i="15"/>
  <c r="AS21" i="15"/>
  <c r="AS15" i="15"/>
  <c r="AS40" i="15"/>
  <c r="AS13" i="15"/>
  <c r="AS31" i="15"/>
  <c r="AS33" i="15"/>
  <c r="AS18" i="15"/>
  <c r="AS16" i="15"/>
  <c r="AS25" i="15"/>
  <c r="AS17" i="15"/>
  <c r="AS29" i="15"/>
  <c r="AS36" i="15"/>
  <c r="Y32" i="34"/>
  <c r="Y32" i="33" s="1"/>
  <c r="Y32" i="32" s="1"/>
  <c r="Y28" i="34"/>
  <c r="Y28" i="33" s="1"/>
  <c r="Y28" i="36" s="1"/>
  <c r="Y24" i="34"/>
  <c r="Y24" i="33" s="1"/>
  <c r="Y24" i="32" s="1"/>
  <c r="Y34" i="34"/>
  <c r="Y34" i="33" s="1"/>
  <c r="Y34" i="32" s="1"/>
  <c r="Y33" i="34"/>
  <c r="Y22" i="34"/>
  <c r="Y22" i="33" s="1"/>
  <c r="Y22" i="32" s="1"/>
  <c r="Y21" i="34"/>
  <c r="Y21" i="33" s="1"/>
  <c r="Y21" i="32" s="1"/>
  <c r="Y29" i="34"/>
  <c r="Y29" i="33" s="1"/>
  <c r="Y29" i="32" s="1"/>
  <c r="Y26" i="34"/>
  <c r="Y26" i="33" s="1"/>
  <c r="Y26" i="32" s="1"/>
  <c r="Y18" i="34"/>
  <c r="Y18" i="33" s="1"/>
  <c r="Y18" i="36" s="1"/>
  <c r="Y31" i="34"/>
  <c r="Y31" i="33" s="1"/>
  <c r="Y31" i="32" s="1"/>
  <c r="Y42" i="34"/>
  <c r="Y42" i="33" s="1"/>
  <c r="Y42" i="32" s="1"/>
  <c r="Y16" i="34"/>
  <c r="Y16" i="33" s="1"/>
  <c r="Y16" i="32" s="1"/>
  <c r="Y13" i="34"/>
  <c r="Y13" i="33" s="1"/>
  <c r="Y13" i="32" s="1"/>
  <c r="Y27" i="34"/>
  <c r="Y27" i="33" s="1"/>
  <c r="Y27" i="32" s="1"/>
  <c r="Y41" i="34"/>
  <c r="Y41" i="33" s="1"/>
  <c r="Y41" i="32" s="1"/>
  <c r="Y37" i="34"/>
  <c r="Y37" i="33" s="1"/>
  <c r="Y37" i="32" s="1"/>
  <c r="Y36" i="34"/>
  <c r="Y36" i="33" s="1"/>
  <c r="Y36" i="32" s="1"/>
  <c r="Y20" i="34"/>
  <c r="Y20" i="33" s="1"/>
  <c r="Y20" i="32" s="1"/>
  <c r="Y35" i="34"/>
  <c r="Y35" i="33" s="1"/>
  <c r="Y35" i="32" s="1"/>
  <c r="Y19" i="34"/>
  <c r="Y19" i="33" s="1"/>
  <c r="Y19" i="32" s="1"/>
  <c r="Y15" i="34"/>
  <c r="Y30" i="34"/>
  <c r="Y30" i="33" s="1"/>
  <c r="Y30" i="32" s="1"/>
  <c r="Y14" i="34"/>
  <c r="Y14" i="33" s="1"/>
  <c r="Y14" i="32" s="1"/>
  <c r="Y25" i="34"/>
  <c r="Y39" i="34"/>
  <c r="Y39" i="33" s="1"/>
  <c r="Y39" i="32" s="1"/>
  <c r="Y17" i="34"/>
  <c r="Y17" i="33" s="1"/>
  <c r="Y17" i="32" s="1"/>
  <c r="Y23" i="34"/>
  <c r="Y40" i="34"/>
  <c r="Y40" i="33" s="1"/>
  <c r="Y40" i="32" s="1"/>
  <c r="Y33" i="33"/>
  <c r="Y33" i="32" s="1"/>
  <c r="Y38" i="32"/>
  <c r="AT13" i="15" l="1" a="1"/>
  <c r="Y28" i="32"/>
  <c r="Y24" i="36"/>
  <c r="Y41" i="36"/>
  <c r="Y30" i="36"/>
  <c r="Y37" i="36"/>
  <c r="Y29" i="36"/>
  <c r="Y34" i="36"/>
  <c r="Y20" i="36"/>
  <c r="Y17" i="36"/>
  <c r="Y15" i="33"/>
  <c r="Y15" i="32" s="1"/>
  <c r="Y13" i="36"/>
  <c r="Y23" i="33"/>
  <c r="Y23" i="32" s="1"/>
  <c r="Y22" i="36"/>
  <c r="Y39" i="36"/>
  <c r="Y26" i="36"/>
  <c r="Y27" i="36"/>
  <c r="Y25" i="33"/>
  <c r="Y25" i="32" s="1"/>
  <c r="Y18" i="32"/>
  <c r="Y14" i="36"/>
  <c r="Y31" i="36"/>
  <c r="Y21" i="36"/>
  <c r="Y19" i="36"/>
  <c r="Y36" i="36"/>
  <c r="Y35" i="36"/>
  <c r="Y33" i="36"/>
  <c r="Y16" i="36"/>
  <c r="Y32" i="36"/>
  <c r="Y42" i="36"/>
  <c r="Y40" i="36"/>
  <c r="Z13" i="31" l="1" a="1"/>
  <c r="Z20" i="31" s="1"/>
  <c r="AT40" i="15"/>
  <c r="AT23" i="15"/>
  <c r="AT25" i="15"/>
  <c r="AT14" i="15"/>
  <c r="AT34" i="15"/>
  <c r="AT15" i="15"/>
  <c r="AT19" i="15"/>
  <c r="AT18" i="15"/>
  <c r="AT30" i="15"/>
  <c r="AT20" i="15"/>
  <c r="AT32" i="15"/>
  <c r="AT21" i="15"/>
  <c r="AT36" i="15"/>
  <c r="AT35" i="15"/>
  <c r="AT29" i="15"/>
  <c r="AT31" i="15"/>
  <c r="AT16" i="15"/>
  <c r="AT22" i="15"/>
  <c r="AT39" i="15"/>
  <c r="AT28" i="15"/>
  <c r="AT33" i="15"/>
  <c r="AT24" i="15"/>
  <c r="AT26" i="15"/>
  <c r="AT37" i="15"/>
  <c r="AT27" i="15"/>
  <c r="AT41" i="15"/>
  <c r="AT42" i="15"/>
  <c r="AT38" i="15"/>
  <c r="AT17" i="15"/>
  <c r="AT13" i="15"/>
  <c r="AU13" i="15" s="1" a="1"/>
  <c r="Y25" i="36"/>
  <c r="Y23" i="36"/>
  <c r="Z14" i="31"/>
  <c r="Z19" i="31"/>
  <c r="Z34" i="31"/>
  <c r="Z18" i="31"/>
  <c r="Z13" i="31"/>
  <c r="Z25" i="31"/>
  <c r="Z17" i="31"/>
  <c r="Z16" i="31"/>
  <c r="Z26" i="31"/>
  <c r="Z23" i="31"/>
  <c r="Z41" i="31"/>
  <c r="Z24" i="31"/>
  <c r="Z39" i="31"/>
  <c r="Z15" i="31"/>
  <c r="Z22" i="31"/>
  <c r="Z40" i="31"/>
  <c r="Z31" i="31"/>
  <c r="Z37" i="31"/>
  <c r="Z30" i="31"/>
  <c r="Z21" i="31"/>
  <c r="Z36" i="31"/>
  <c r="Z27" i="31"/>
  <c r="Y15" i="36"/>
  <c r="Z29" i="31" l="1"/>
  <c r="Z28" i="31"/>
  <c r="Z38" i="31"/>
  <c r="Z32" i="31"/>
  <c r="Z35" i="31"/>
  <c r="Z42" i="31"/>
  <c r="Z33" i="31"/>
  <c r="AU22" i="15"/>
  <c r="AU27" i="15"/>
  <c r="AU29" i="15"/>
  <c r="AU39" i="15"/>
  <c r="AU28" i="15"/>
  <c r="AU35" i="15"/>
  <c r="AU38" i="15"/>
  <c r="AU41" i="15"/>
  <c r="AU15" i="15"/>
  <c r="AU42" i="15"/>
  <c r="AU13" i="15"/>
  <c r="AU20" i="15"/>
  <c r="AU30" i="15"/>
  <c r="AU24" i="15"/>
  <c r="AU31" i="15"/>
  <c r="AU32" i="15"/>
  <c r="AU16" i="15"/>
  <c r="AU18" i="15"/>
  <c r="AU26" i="15"/>
  <c r="AU37" i="15"/>
  <c r="AU19" i="15"/>
  <c r="AU25" i="15"/>
  <c r="AU21" i="15"/>
  <c r="AU33" i="15"/>
  <c r="AU14" i="15"/>
  <c r="AU34" i="15"/>
  <c r="AU17" i="15"/>
  <c r="AU23" i="15"/>
  <c r="AU36" i="15"/>
  <c r="AU40" i="15"/>
  <c r="Z13" i="34" a="1"/>
  <c r="Z22" i="34" s="1"/>
  <c r="Z22" i="33" s="1"/>
  <c r="Z22" i="36" s="1"/>
  <c r="AV13" i="15" l="1" a="1"/>
  <c r="Z13" i="34"/>
  <c r="Z13" i="33" s="1"/>
  <c r="Z13" i="32" s="1"/>
  <c r="Z38" i="34"/>
  <c r="Z38" i="33" s="1"/>
  <c r="Z38" i="32" s="1"/>
  <c r="Z40" i="34"/>
  <c r="Z40" i="33" s="1"/>
  <c r="Z40" i="32" s="1"/>
  <c r="Z30" i="34"/>
  <c r="Z30" i="33" s="1"/>
  <c r="Z30" i="32" s="1"/>
  <c r="Z32" i="34"/>
  <c r="Z32" i="33" s="1"/>
  <c r="Z32" i="36" s="1"/>
  <c r="Z28" i="34"/>
  <c r="Z28" i="33" s="1"/>
  <c r="Z28" i="32" s="1"/>
  <c r="Z22" i="32"/>
  <c r="Z34" i="34"/>
  <c r="Z34" i="33" s="1"/>
  <c r="Z34" i="32" s="1"/>
  <c r="Z26" i="34"/>
  <c r="Z26" i="33" s="1"/>
  <c r="Z26" i="32" s="1"/>
  <c r="Z35" i="34"/>
  <c r="Z35" i="33" s="1"/>
  <c r="Z35" i="36" s="1"/>
  <c r="Z15" i="34"/>
  <c r="Z15" i="33" s="1"/>
  <c r="Z15" i="32" s="1"/>
  <c r="Z37" i="34"/>
  <c r="Z37" i="33" s="1"/>
  <c r="Z37" i="32" s="1"/>
  <c r="Z27" i="34"/>
  <c r="Z27" i="33" s="1"/>
  <c r="Z27" i="32" s="1"/>
  <c r="Z17" i="34"/>
  <c r="Z17" i="33" s="1"/>
  <c r="Z17" i="32" s="1"/>
  <c r="Z23" i="34"/>
  <c r="Z23" i="33" s="1"/>
  <c r="Z23" i="32" s="1"/>
  <c r="Z21" i="34"/>
  <c r="Z21" i="33" s="1"/>
  <c r="Z21" i="32" s="1"/>
  <c r="Z39" i="34"/>
  <c r="Z39" i="33" s="1"/>
  <c r="Z39" i="32" s="1"/>
  <c r="Z16" i="34"/>
  <c r="Z16" i="33" s="1"/>
  <c r="Z16" i="32" s="1"/>
  <c r="Z31" i="34"/>
  <c r="Z31" i="33" s="1"/>
  <c r="Z31" i="32" s="1"/>
  <c r="Z24" i="34"/>
  <c r="Z24" i="33" s="1"/>
  <c r="Z24" i="32" s="1"/>
  <c r="Z36" i="34"/>
  <c r="Z36" i="33" s="1"/>
  <c r="Z36" i="36" s="1"/>
  <c r="Z42" i="34"/>
  <c r="Z41" i="34"/>
  <c r="Z41" i="33" s="1"/>
  <c r="Z41" i="32" s="1"/>
  <c r="Z33" i="34"/>
  <c r="Z33" i="33" s="1"/>
  <c r="Z33" i="32" s="1"/>
  <c r="Z14" i="34"/>
  <c r="Z14" i="33" s="1"/>
  <c r="Z14" i="32" s="1"/>
  <c r="Z19" i="34"/>
  <c r="Z19" i="33" s="1"/>
  <c r="Z19" i="32" s="1"/>
  <c r="Z20" i="34"/>
  <c r="Z20" i="33" s="1"/>
  <c r="Z20" i="36" s="1"/>
  <c r="Z18" i="34"/>
  <c r="Z18" i="33" s="1"/>
  <c r="Z18" i="32" s="1"/>
  <c r="Z25" i="34"/>
  <c r="Z25" i="33" s="1"/>
  <c r="Z25" i="32" s="1"/>
  <c r="Z29" i="34"/>
  <c r="Z36" i="32"/>
  <c r="Z23" i="36"/>
  <c r="Z31" i="36" l="1"/>
  <c r="Z19" i="36"/>
  <c r="Z40" i="36"/>
  <c r="Z15" i="36"/>
  <c r="Z25" i="36"/>
  <c r="Z20" i="32"/>
  <c r="Z41" i="36"/>
  <c r="Z24" i="36"/>
  <c r="Z17" i="36"/>
  <c r="Z16" i="36"/>
  <c r="Z28" i="36"/>
  <c r="Z39" i="36"/>
  <c r="Z13" i="36"/>
  <c r="Z35" i="32"/>
  <c r="AV31" i="15"/>
  <c r="AV28" i="15"/>
  <c r="AV36" i="15"/>
  <c r="AV16" i="15"/>
  <c r="AV33" i="15"/>
  <c r="AV34" i="15"/>
  <c r="AV39" i="15"/>
  <c r="AV29" i="15"/>
  <c r="AV42" i="15"/>
  <c r="AV27" i="15"/>
  <c r="AV32" i="15"/>
  <c r="AV21" i="15"/>
  <c r="AV38" i="15"/>
  <c r="AV24" i="15"/>
  <c r="AV41" i="15"/>
  <c r="AV19" i="15"/>
  <c r="AV14" i="15"/>
  <c r="AV18" i="15"/>
  <c r="AV22" i="15"/>
  <c r="AV37" i="15"/>
  <c r="AV15" i="15"/>
  <c r="AV13" i="15"/>
  <c r="AV25" i="15"/>
  <c r="AV40" i="15"/>
  <c r="AV35" i="15"/>
  <c r="AV30" i="15"/>
  <c r="AV23" i="15"/>
  <c r="AV26" i="15"/>
  <c r="AV17" i="15"/>
  <c r="AV20" i="15"/>
  <c r="Z14" i="36"/>
  <c r="Z26" i="36"/>
  <c r="Z32" i="32"/>
  <c r="Z37" i="36"/>
  <c r="Z30" i="36"/>
  <c r="Z33" i="36"/>
  <c r="Z29" i="33"/>
  <c r="Z29" i="32" s="1"/>
  <c r="Z18" i="36"/>
  <c r="Z34" i="36"/>
  <c r="Z38" i="36"/>
  <c r="Z27" i="36"/>
  <c r="Z21" i="36"/>
  <c r="Z42" i="33"/>
  <c r="Z42" i="32" s="1"/>
  <c r="AA13" i="31" l="1" a="1"/>
  <c r="AA17" i="31" s="1"/>
  <c r="AW13" i="15" a="1"/>
  <c r="Z29" i="36"/>
  <c r="Z42" i="36"/>
  <c r="AA31" i="31" l="1"/>
  <c r="AA14" i="31"/>
  <c r="AA41" i="31"/>
  <c r="AA38" i="31"/>
  <c r="AA20" i="31"/>
  <c r="AA33" i="31"/>
  <c r="AA30" i="31"/>
  <c r="AA13" i="31"/>
  <c r="AA40" i="31"/>
  <c r="AA22" i="31"/>
  <c r="AA35" i="31"/>
  <c r="AA32" i="31"/>
  <c r="AA29" i="31"/>
  <c r="AA42" i="31"/>
  <c r="AA24" i="31"/>
  <c r="AA37" i="31"/>
  <c r="AA34" i="31"/>
  <c r="AA16" i="31"/>
  <c r="AA15" i="31"/>
  <c r="AA26" i="31"/>
  <c r="AA39" i="31"/>
  <c r="AA36" i="31"/>
  <c r="AA18" i="31"/>
  <c r="AW16" i="15"/>
  <c r="AW31" i="15"/>
  <c r="AW30" i="15"/>
  <c r="AW39" i="15"/>
  <c r="AW35" i="15"/>
  <c r="AW18" i="15"/>
  <c r="AW36" i="15"/>
  <c r="AW22" i="15"/>
  <c r="AW19" i="15"/>
  <c r="AW41" i="15"/>
  <c r="AW23" i="15"/>
  <c r="AW21" i="15"/>
  <c r="AW28" i="15"/>
  <c r="AW42" i="15"/>
  <c r="AW32" i="15"/>
  <c r="AW37" i="15"/>
  <c r="AW33" i="15"/>
  <c r="AW40" i="15"/>
  <c r="AW34" i="15"/>
  <c r="AW15" i="15"/>
  <c r="AW20" i="15"/>
  <c r="AW26" i="15"/>
  <c r="AW29" i="15"/>
  <c r="AW27" i="15"/>
  <c r="AW24" i="15"/>
  <c r="AW17" i="15"/>
  <c r="AW13" i="15"/>
  <c r="AX13" i="15" s="1" a="1"/>
  <c r="AW38" i="15"/>
  <c r="AW25" i="15"/>
  <c r="AW14" i="15"/>
  <c r="AA13" i="34" a="1"/>
  <c r="AA16" i="34" s="1"/>
  <c r="AA16" i="33" s="1"/>
  <c r="AA16" i="32" s="1"/>
  <c r="AA28" i="31"/>
  <c r="AA27" i="31"/>
  <c r="AA25" i="31"/>
  <c r="AA23" i="31"/>
  <c r="AA21" i="31"/>
  <c r="AA19" i="31"/>
  <c r="AA36" i="34" l="1"/>
  <c r="AA36" i="33" s="1"/>
  <c r="AA36" i="32" s="1"/>
  <c r="AA38" i="34"/>
  <c r="AA13" i="34"/>
  <c r="AA13" i="33" s="1"/>
  <c r="AA13" i="36" s="1"/>
  <c r="AA15" i="34"/>
  <c r="AA15" i="33" s="1"/>
  <c r="AA15" i="32" s="1"/>
  <c r="AA40" i="34"/>
  <c r="AA40" i="33" s="1"/>
  <c r="AA40" i="32" s="1"/>
  <c r="AA28" i="34"/>
  <c r="AA28" i="33" s="1"/>
  <c r="AA33" i="34"/>
  <c r="AA33" i="33" s="1"/>
  <c r="AA33" i="32" s="1"/>
  <c r="AX21" i="15"/>
  <c r="AX26" i="15"/>
  <c r="AX28" i="15"/>
  <c r="AX18" i="15"/>
  <c r="AX41" i="15"/>
  <c r="AX23" i="15"/>
  <c r="AX14" i="15"/>
  <c r="AX35" i="15"/>
  <c r="AX34" i="15"/>
  <c r="AX16" i="15"/>
  <c r="AX25" i="15"/>
  <c r="AX20" i="15"/>
  <c r="AX13" i="15"/>
  <c r="AX32" i="15"/>
  <c r="AX42" i="15"/>
  <c r="AX15" i="15"/>
  <c r="AX36" i="15"/>
  <c r="AX19" i="15"/>
  <c r="AX30" i="15"/>
  <c r="AX39" i="15"/>
  <c r="AX33" i="15"/>
  <c r="AX37" i="15"/>
  <c r="AX40" i="15"/>
  <c r="AX38" i="15"/>
  <c r="AX24" i="15"/>
  <c r="AX27" i="15"/>
  <c r="AX29" i="15"/>
  <c r="AX17" i="15"/>
  <c r="AX31" i="15"/>
  <c r="AX22" i="15"/>
  <c r="AA18" i="34"/>
  <c r="AA18" i="33" s="1"/>
  <c r="AA18" i="36" s="1"/>
  <c r="AA35" i="34"/>
  <c r="AA35" i="33" s="1"/>
  <c r="AA26" i="34"/>
  <c r="AA26" i="33" s="1"/>
  <c r="AA26" i="32" s="1"/>
  <c r="AA27" i="34"/>
  <c r="AA27" i="33" s="1"/>
  <c r="AA27" i="32" s="1"/>
  <c r="AA24" i="34"/>
  <c r="AA24" i="33" s="1"/>
  <c r="AA22" i="34"/>
  <c r="AA22" i="33" s="1"/>
  <c r="AA22" i="32" s="1"/>
  <c r="AA17" i="34"/>
  <c r="AA17" i="33" s="1"/>
  <c r="AA17" i="32" s="1"/>
  <c r="AA30" i="34"/>
  <c r="AA30" i="33" s="1"/>
  <c r="AA30" i="32" s="1"/>
  <c r="AA14" i="34"/>
  <c r="AA14" i="33" s="1"/>
  <c r="AA14" i="32" s="1"/>
  <c r="AA34" i="34"/>
  <c r="AA34" i="33" s="1"/>
  <c r="AA34" i="32" s="1"/>
  <c r="AA20" i="34"/>
  <c r="AA20" i="33" s="1"/>
  <c r="AA20" i="36" s="1"/>
  <c r="AA41" i="34"/>
  <c r="AA41" i="33" s="1"/>
  <c r="AA41" i="32" s="1"/>
  <c r="AA39" i="34"/>
  <c r="AA39" i="33" s="1"/>
  <c r="AA39" i="32" s="1"/>
  <c r="AA37" i="34"/>
  <c r="AA37" i="33" s="1"/>
  <c r="AA37" i="32" s="1"/>
  <c r="AA32" i="34"/>
  <c r="AA32" i="33" s="1"/>
  <c r="AA32" i="32" s="1"/>
  <c r="AA19" i="34"/>
  <c r="AA19" i="33" s="1"/>
  <c r="AA19" i="32" s="1"/>
  <c r="AA42" i="34"/>
  <c r="AA42" i="33" s="1"/>
  <c r="AA42" i="32" s="1"/>
  <c r="AA31" i="34"/>
  <c r="AA31" i="33" s="1"/>
  <c r="AA31" i="32" s="1"/>
  <c r="AA29" i="34"/>
  <c r="AA29" i="33" s="1"/>
  <c r="AA29" i="32" s="1"/>
  <c r="AA25" i="34"/>
  <c r="AA25" i="33" s="1"/>
  <c r="AA25" i="32" s="1"/>
  <c r="AA23" i="34"/>
  <c r="AA23" i="33" s="1"/>
  <c r="AA23" i="32" s="1"/>
  <c r="AA21" i="34"/>
  <c r="AA24" i="32"/>
  <c r="AA40" i="36"/>
  <c r="AA16" i="36"/>
  <c r="AA35" i="32"/>
  <c r="AA28" i="36"/>
  <c r="AA28" i="32"/>
  <c r="AA26" i="36"/>
  <c r="AA38" i="33"/>
  <c r="AA38" i="32" s="1"/>
  <c r="AA21" i="33"/>
  <c r="AA21" i="32" s="1"/>
  <c r="AA36" i="36"/>
  <c r="AA19" i="36"/>
  <c r="AA33" i="36"/>
  <c r="AA30" i="36"/>
  <c r="AA13" i="32" l="1"/>
  <c r="AA22" i="36"/>
  <c r="AA32" i="36"/>
  <c r="AA37" i="36"/>
  <c r="AA34" i="36"/>
  <c r="AA35" i="36"/>
  <c r="AA29" i="36"/>
  <c r="AA31" i="36"/>
  <c r="AA15" i="36"/>
  <c r="AA39" i="36"/>
  <c r="AA24" i="36"/>
  <c r="AA18" i="32"/>
  <c r="AB13" i="31" s="1" a="1"/>
  <c r="AB40" i="31" s="1"/>
  <c r="AA23" i="36"/>
  <c r="AY13" i="15" a="1"/>
  <c r="AA25" i="36"/>
  <c r="AA20" i="32"/>
  <c r="AA17" i="36"/>
  <c r="AA14" i="36"/>
  <c r="AA27" i="36"/>
  <c r="AA21" i="36"/>
  <c r="AA38" i="36"/>
  <c r="AA42" i="36"/>
  <c r="AA41" i="36"/>
  <c r="G10" i="1"/>
  <c r="G9" i="1"/>
  <c r="AY33" i="15" l="1"/>
  <c r="AY42" i="15"/>
  <c r="AY23" i="15"/>
  <c r="AY40" i="15"/>
  <c r="AY22" i="15"/>
  <c r="AY21" i="15"/>
  <c r="AY15" i="15"/>
  <c r="AY29" i="15"/>
  <c r="AY17" i="15"/>
  <c r="AY31" i="15"/>
  <c r="AY32" i="15"/>
  <c r="AY19" i="15"/>
  <c r="AY20" i="15"/>
  <c r="AY27" i="15"/>
  <c r="AY37" i="15"/>
  <c r="AY30" i="15"/>
  <c r="AY35" i="15"/>
  <c r="AY39" i="15"/>
  <c r="AY34" i="15"/>
  <c r="AY24" i="15"/>
  <c r="AY25" i="15"/>
  <c r="AY38" i="15"/>
  <c r="AY36" i="15"/>
  <c r="AY41" i="15"/>
  <c r="AY13" i="15"/>
  <c r="AY26" i="15"/>
  <c r="AY18" i="15"/>
  <c r="AY28" i="15"/>
  <c r="AY14" i="15"/>
  <c r="AY16" i="15"/>
  <c r="AB13" i="34" a="1"/>
  <c r="AB34" i="34" s="1"/>
  <c r="AB15" i="31"/>
  <c r="AB30" i="31"/>
  <c r="AB39" i="31"/>
  <c r="AB23" i="31"/>
  <c r="AB31" i="31"/>
  <c r="AB22" i="31"/>
  <c r="AB14" i="31"/>
  <c r="AB32" i="31"/>
  <c r="AB38" i="31"/>
  <c r="AB29" i="31"/>
  <c r="AB16" i="31"/>
  <c r="AB36" i="31"/>
  <c r="AB13" i="31"/>
  <c r="AB20" i="31"/>
  <c r="AB28" i="31"/>
  <c r="AB27" i="31"/>
  <c r="AB34" i="31"/>
  <c r="AB24" i="31"/>
  <c r="AB37" i="31"/>
  <c r="AB19" i="31"/>
  <c r="AB42" i="31"/>
  <c r="AB26" i="31"/>
  <c r="AB18" i="31"/>
  <c r="AB41" i="31"/>
  <c r="AB21" i="31"/>
  <c r="AB35" i="31"/>
  <c r="AB25" i="31"/>
  <c r="AB17" i="31"/>
  <c r="AB33" i="31"/>
  <c r="G4" i="1"/>
  <c r="AZ13" i="15" l="1" a="1"/>
  <c r="AB27" i="34"/>
  <c r="AB13" i="34"/>
  <c r="AB13" i="33" s="1"/>
  <c r="AB13" i="32" s="1"/>
  <c r="AB31" i="34"/>
  <c r="AB31" i="33" s="1"/>
  <c r="AB31" i="32" s="1"/>
  <c r="AB14" i="34"/>
  <c r="AB14" i="33" s="1"/>
  <c r="AB14" i="32" s="1"/>
  <c r="AB25" i="34"/>
  <c r="AB23" i="34"/>
  <c r="AB23" i="33" s="1"/>
  <c r="AB23" i="32" s="1"/>
  <c r="AB18" i="34"/>
  <c r="AB18" i="33" s="1"/>
  <c r="AB18" i="32" s="1"/>
  <c r="AB20" i="34"/>
  <c r="AB21" i="34"/>
  <c r="AB21" i="33" s="1"/>
  <c r="AB21" i="32" s="1"/>
  <c r="AB37" i="34"/>
  <c r="AB37" i="33" s="1"/>
  <c r="AB37" i="32" s="1"/>
  <c r="AB29" i="34"/>
  <c r="AB29" i="33" s="1"/>
  <c r="AB29" i="36" s="1"/>
  <c r="AB42" i="34"/>
  <c r="AB40" i="34"/>
  <c r="AB40" i="33" s="1"/>
  <c r="AB40" i="32" s="1"/>
  <c r="AB38" i="34"/>
  <c r="AB38" i="33" s="1"/>
  <c r="AB38" i="32" s="1"/>
  <c r="AB33" i="34"/>
  <c r="AB33" i="33" s="1"/>
  <c r="AB33" i="32" s="1"/>
  <c r="AB16" i="34"/>
  <c r="AB16" i="33" s="1"/>
  <c r="AB16" i="36" s="1"/>
  <c r="AB19" i="34"/>
  <c r="AB19" i="33" s="1"/>
  <c r="AB19" i="32" s="1"/>
  <c r="AB36" i="34"/>
  <c r="AB36" i="33" s="1"/>
  <c r="AB36" i="32" s="1"/>
  <c r="AB28" i="34"/>
  <c r="AB26" i="34"/>
  <c r="AB26" i="33" s="1"/>
  <c r="AB24" i="34"/>
  <c r="AB24" i="33" s="1"/>
  <c r="AB22" i="34"/>
  <c r="AB22" i="33" s="1"/>
  <c r="AB22" i="32" s="1"/>
  <c r="AB17" i="34"/>
  <c r="AB17" i="33" s="1"/>
  <c r="AB17" i="32" s="1"/>
  <c r="AB20" i="33"/>
  <c r="AB20" i="36" s="1"/>
  <c r="AB32" i="34"/>
  <c r="AB15" i="34"/>
  <c r="AB15" i="33" s="1"/>
  <c r="AB15" i="32" s="1"/>
  <c r="AB35" i="34"/>
  <c r="AB35" i="33" s="1"/>
  <c r="AB35" i="32" s="1"/>
  <c r="AB30" i="34"/>
  <c r="AB30" i="33" s="1"/>
  <c r="AB30" i="32" s="1"/>
  <c r="AB41" i="34"/>
  <c r="AB39" i="34"/>
  <c r="AB39" i="33" s="1"/>
  <c r="AB39" i="32" s="1"/>
  <c r="AB28" i="33"/>
  <c r="AB28" i="36" s="1"/>
  <c r="AB25" i="33"/>
  <c r="AB25" i="32" s="1"/>
  <c r="AB30" i="36"/>
  <c r="AB32" i="33"/>
  <c r="AB32" i="32" s="1"/>
  <c r="AB24" i="36"/>
  <c r="AB24" i="32"/>
  <c r="AB27" i="33"/>
  <c r="AB27" i="32" s="1"/>
  <c r="AB19" i="36"/>
  <c r="AB34" i="33"/>
  <c r="AB34" i="32" s="1"/>
  <c r="AB25" i="36"/>
  <c r="AB41" i="33"/>
  <c r="AB41" i="32" s="1"/>
  <c r="G5" i="1"/>
  <c r="G28" i="1" s="1"/>
  <c r="G28" i="18" s="1"/>
  <c r="G5" i="18"/>
  <c r="G5" i="21"/>
  <c r="G5" i="38"/>
  <c r="AB23" i="36" l="1"/>
  <c r="AB36" i="36"/>
  <c r="AB39" i="36"/>
  <c r="AB38" i="36"/>
  <c r="AZ28" i="15"/>
  <c r="AZ29" i="15"/>
  <c r="AZ13" i="15"/>
  <c r="AZ32" i="15"/>
  <c r="AZ33" i="15"/>
  <c r="AZ15" i="15"/>
  <c r="AZ37" i="15"/>
  <c r="AZ24" i="15"/>
  <c r="AZ35" i="15"/>
  <c r="AZ22" i="15"/>
  <c r="AZ21" i="15"/>
  <c r="AZ38" i="15"/>
  <c r="AZ42" i="15"/>
  <c r="AZ16" i="15"/>
  <c r="AZ18" i="15"/>
  <c r="AZ26" i="15"/>
  <c r="AZ39" i="15"/>
  <c r="AZ40" i="15"/>
  <c r="AZ23" i="15"/>
  <c r="AZ31" i="15"/>
  <c r="AZ17" i="15"/>
  <c r="AZ41" i="15"/>
  <c r="AZ34" i="15"/>
  <c r="AZ25" i="15"/>
  <c r="AZ19" i="15"/>
  <c r="AZ14" i="15"/>
  <c r="AZ36" i="15"/>
  <c r="AZ30" i="15"/>
  <c r="AZ27" i="15"/>
  <c r="AZ20" i="15"/>
  <c r="AB16" i="32"/>
  <c r="AB26" i="36"/>
  <c r="AB26" i="32"/>
  <c r="AB20" i="32"/>
  <c r="AB14" i="36"/>
  <c r="AB28" i="32"/>
  <c r="AB22" i="36"/>
  <c r="AB34" i="36"/>
  <c r="AB31" i="36"/>
  <c r="AB35" i="36"/>
  <c r="AB27" i="36"/>
  <c r="AB17" i="36"/>
  <c r="AB33" i="36"/>
  <c r="AB29" i="32"/>
  <c r="AB21" i="36"/>
  <c r="AB18" i="36"/>
  <c r="G17" i="1"/>
  <c r="G17" i="18" s="1"/>
  <c r="AB32" i="36"/>
  <c r="AB13" i="36"/>
  <c r="AB15" i="36"/>
  <c r="AB37" i="36"/>
  <c r="AB41" i="36"/>
  <c r="AB42" i="33"/>
  <c r="AB42" i="32" s="1"/>
  <c r="AB40" i="36"/>
  <c r="G19" i="1"/>
  <c r="G19" i="18" s="1"/>
  <c r="G42" i="1"/>
  <c r="G42" i="18" s="1"/>
  <c r="G38" i="1"/>
  <c r="G38" i="18" s="1"/>
  <c r="G41" i="1"/>
  <c r="G41" i="18" s="1"/>
  <c r="G36" i="1"/>
  <c r="G36" i="18" s="1"/>
  <c r="G34" i="1"/>
  <c r="G34" i="18" s="1"/>
  <c r="G25" i="1"/>
  <c r="G25" i="18" s="1"/>
  <c r="G23" i="1"/>
  <c r="G23" i="18" s="1"/>
  <c r="G21" i="1"/>
  <c r="G21" i="18" s="1"/>
  <c r="G15" i="1"/>
  <c r="G15" i="18" s="1"/>
  <c r="G32" i="1"/>
  <c r="G32" i="18" s="1"/>
  <c r="G27" i="1"/>
  <c r="G27" i="18" s="1"/>
  <c r="G26" i="1"/>
  <c r="G26" i="18" s="1"/>
  <c r="G39" i="1"/>
  <c r="G39" i="38" s="1"/>
  <c r="G22" i="1"/>
  <c r="G22" i="18" s="1"/>
  <c r="G37" i="1"/>
  <c r="G37" i="18" s="1"/>
  <c r="G20" i="1"/>
  <c r="G20" i="18" s="1"/>
  <c r="G35" i="1"/>
  <c r="G35" i="18" s="1"/>
  <c r="G18" i="1"/>
  <c r="G18" i="18" s="1"/>
  <c r="G33" i="1"/>
  <c r="G33" i="18" s="1"/>
  <c r="G16" i="1"/>
  <c r="G16" i="18" s="1"/>
  <c r="G14" i="1"/>
  <c r="G14" i="18" s="1"/>
  <c r="G30" i="1"/>
  <c r="G30" i="18" s="1"/>
  <c r="G29" i="1"/>
  <c r="G29" i="18" s="1"/>
  <c r="G31" i="1"/>
  <c r="G31" i="18" s="1"/>
  <c r="G24" i="1"/>
  <c r="G24" i="18" s="1"/>
  <c r="G13" i="1"/>
  <c r="G13" i="18" s="1"/>
  <c r="G40" i="1"/>
  <c r="G40" i="18" s="1"/>
  <c r="G28" i="38"/>
  <c r="G17" i="38"/>
  <c r="G28" i="21"/>
  <c r="BA13" i="15" l="1" a="1"/>
  <c r="G24" i="21"/>
  <c r="AC13" i="31" a="1"/>
  <c r="AC34" i="31" s="1"/>
  <c r="G17" i="21"/>
  <c r="G19" i="38"/>
  <c r="G34" i="21"/>
  <c r="G41" i="38"/>
  <c r="G41" i="21"/>
  <c r="G36" i="38"/>
  <c r="G18" i="21"/>
  <c r="G19" i="21"/>
  <c r="G33" i="38"/>
  <c r="G39" i="21"/>
  <c r="G33" i="21"/>
  <c r="G15" i="38"/>
  <c r="G15" i="21"/>
  <c r="G36" i="21"/>
  <c r="G22" i="38"/>
  <c r="AB42" i="36"/>
  <c r="AC13" i="34" s="1" a="1"/>
  <c r="G30" i="21"/>
  <c r="G30" i="38"/>
  <c r="G35" i="21"/>
  <c r="G23" i="38"/>
  <c r="G25" i="38"/>
  <c r="G42" i="38"/>
  <c r="G20" i="21"/>
  <c r="G42" i="21"/>
  <c r="G23" i="21"/>
  <c r="G20" i="38"/>
  <c r="G25" i="21"/>
  <c r="G35" i="38"/>
  <c r="G38" i="21"/>
  <c r="G38" i="38"/>
  <c r="G21" i="38"/>
  <c r="G18" i="38"/>
  <c r="G21" i="21"/>
  <c r="G39" i="18"/>
  <c r="G22" i="21"/>
  <c r="G34" i="38"/>
  <c r="G29" i="38"/>
  <c r="G29" i="21"/>
  <c r="G27" i="21"/>
  <c r="G31" i="21"/>
  <c r="G31" i="38"/>
  <c r="G32" i="21"/>
  <c r="G32" i="38"/>
  <c r="G14" i="21"/>
  <c r="G37" i="38"/>
  <c r="G14" i="38"/>
  <c r="G27" i="38"/>
  <c r="G37" i="21"/>
  <c r="G26" i="21"/>
  <c r="G26" i="38"/>
  <c r="G40" i="38"/>
  <c r="G24" i="38"/>
  <c r="G13" i="38"/>
  <c r="G16" i="21"/>
  <c r="G13" i="21"/>
  <c r="G16" i="38"/>
  <c r="G40" i="21"/>
  <c r="BA42" i="15" l="1"/>
  <c r="BA30" i="15"/>
  <c r="BA17" i="15"/>
  <c r="BA13" i="15"/>
  <c r="BB13" i="15" s="1" a="1"/>
  <c r="BA18" i="15"/>
  <c r="BA40" i="15"/>
  <c r="BA38" i="15"/>
  <c r="BA21" i="15"/>
  <c r="BA19" i="15"/>
  <c r="BA28" i="15"/>
  <c r="BA25" i="15"/>
  <c r="BA24" i="15"/>
  <c r="BA37" i="15"/>
  <c r="BA32" i="15"/>
  <c r="BA29" i="15"/>
  <c r="BA14" i="15"/>
  <c r="BA16" i="15"/>
  <c r="BA33" i="15"/>
  <c r="BA36" i="15"/>
  <c r="BA15" i="15"/>
  <c r="BA22" i="15"/>
  <c r="BA23" i="15"/>
  <c r="BA31" i="15"/>
  <c r="BA34" i="15"/>
  <c r="BA20" i="15"/>
  <c r="BA26" i="15"/>
  <c r="BA41" i="15"/>
  <c r="BA35" i="15"/>
  <c r="BA27" i="15"/>
  <c r="BA39" i="15"/>
  <c r="AC39" i="31"/>
  <c r="AC32" i="31"/>
  <c r="AC17" i="31"/>
  <c r="AC29" i="31"/>
  <c r="AC26" i="31"/>
  <c r="AC24" i="31"/>
  <c r="AC22" i="31"/>
  <c r="AC20" i="31"/>
  <c r="AC18" i="31"/>
  <c r="AC30" i="31"/>
  <c r="AC15" i="31"/>
  <c r="AC27" i="31"/>
  <c r="AC25" i="31"/>
  <c r="AC23" i="31"/>
  <c r="AC21" i="31"/>
  <c r="AC19" i="31"/>
  <c r="AC31" i="31"/>
  <c r="AC16" i="31"/>
  <c r="AC13" i="31"/>
  <c r="AC41" i="31"/>
  <c r="AC37" i="31"/>
  <c r="AC35" i="31"/>
  <c r="AC33" i="31"/>
  <c r="AC28" i="31"/>
  <c r="AC14" i="31"/>
  <c r="AC42" i="31"/>
  <c r="AC40" i="31"/>
  <c r="AC38" i="31"/>
  <c r="AC36" i="31"/>
  <c r="AC18" i="34"/>
  <c r="AC34" i="34"/>
  <c r="AC19" i="34"/>
  <c r="AC19" i="33" s="1"/>
  <c r="AC19" i="32" s="1"/>
  <c r="AC35" i="34"/>
  <c r="AC23" i="34"/>
  <c r="AC23" i="33" s="1"/>
  <c r="AC39" i="34"/>
  <c r="AC24" i="34"/>
  <c r="AC40" i="34"/>
  <c r="AC40" i="33" s="1"/>
  <c r="AC40" i="32" s="1"/>
  <c r="AC25" i="34"/>
  <c r="AC41" i="34"/>
  <c r="AC26" i="34"/>
  <c r="AC42" i="34"/>
  <c r="AC27" i="34"/>
  <c r="AC15" i="34"/>
  <c r="AC15" i="33" s="1"/>
  <c r="AC15" i="32" s="1"/>
  <c r="AC31" i="34"/>
  <c r="AC29" i="34"/>
  <c r="AC30" i="34"/>
  <c r="AC30" i="33" s="1"/>
  <c r="AC30" i="32" s="1"/>
  <c r="AC32" i="34"/>
  <c r="AC36" i="34"/>
  <c r="AC37" i="34"/>
  <c r="AC38" i="34"/>
  <c r="AC13" i="34"/>
  <c r="AC13" i="33" s="1"/>
  <c r="AC13" i="32" s="1"/>
  <c r="AC14" i="34"/>
  <c r="AC16" i="34"/>
  <c r="AC20" i="34"/>
  <c r="AC22" i="34"/>
  <c r="AC22" i="33" s="1"/>
  <c r="AC22" i="32" s="1"/>
  <c r="AC17" i="34"/>
  <c r="AC21" i="34"/>
  <c r="AC21" i="33" s="1"/>
  <c r="AC21" i="32" s="1"/>
  <c r="AC28" i="34"/>
  <c r="AC33" i="34"/>
  <c r="AC33" i="33" s="1"/>
  <c r="AC33" i="32" s="1"/>
  <c r="AC35" i="33" l="1"/>
  <c r="AC35" i="32" s="1"/>
  <c r="AC16" i="33"/>
  <c r="AC16" i="36" s="1"/>
  <c r="AC36" i="33"/>
  <c r="AC36" i="32" s="1"/>
  <c r="AC24" i="33"/>
  <c r="AC24" i="32" s="1"/>
  <c r="AC32" i="33"/>
  <c r="AC32" i="32" s="1"/>
  <c r="BB30" i="15"/>
  <c r="BB41" i="15"/>
  <c r="BB40" i="15"/>
  <c r="BB29" i="15"/>
  <c r="BB19" i="15"/>
  <c r="BB35" i="15"/>
  <c r="BB37" i="15"/>
  <c r="BB20" i="15"/>
  <c r="BB21" i="15"/>
  <c r="BB39" i="15"/>
  <c r="BB34" i="15"/>
  <c r="BB25" i="15"/>
  <c r="BB16" i="15"/>
  <c r="BB26" i="15"/>
  <c r="BB28" i="15"/>
  <c r="BB38" i="15"/>
  <c r="BB23" i="15"/>
  <c r="BB27" i="15"/>
  <c r="BB17" i="15"/>
  <c r="BB36" i="15"/>
  <c r="BB18" i="15"/>
  <c r="BB22" i="15"/>
  <c r="BB32" i="15"/>
  <c r="BB13" i="15"/>
  <c r="BC13" i="15" s="1" a="1"/>
  <c r="BB33" i="15"/>
  <c r="BB15" i="15"/>
  <c r="BB24" i="15"/>
  <c r="BB14" i="15"/>
  <c r="BB42" i="15"/>
  <c r="BB31" i="15"/>
  <c r="AC39" i="33"/>
  <c r="AC39" i="32" s="1"/>
  <c r="AC28" i="33"/>
  <c r="AC28" i="36" s="1"/>
  <c r="AC38" i="33"/>
  <c r="AC38" i="32" s="1"/>
  <c r="AC17" i="33"/>
  <c r="AC17" i="36" s="1"/>
  <c r="AC14" i="33"/>
  <c r="AC14" i="36" s="1"/>
  <c r="AC31" i="33"/>
  <c r="AC31" i="32" s="1"/>
  <c r="AC18" i="33"/>
  <c r="AC18" i="32" s="1"/>
  <c r="AC23" i="36"/>
  <c r="AC23" i="32"/>
  <c r="AC34" i="33"/>
  <c r="AC34" i="32" s="1"/>
  <c r="AC22" i="36"/>
  <c r="AC27" i="33"/>
  <c r="AC27" i="32" s="1"/>
  <c r="AC25" i="33"/>
  <c r="AC25" i="32" s="1"/>
  <c r="AC36" i="36"/>
  <c r="AC24" i="36"/>
  <c r="AC19" i="36"/>
  <c r="AC29" i="33"/>
  <c r="AC29" i="32" s="1"/>
  <c r="AC30" i="36"/>
  <c r="AC33" i="36"/>
  <c r="AC20" i="33"/>
  <c r="AC20" i="32" s="1"/>
  <c r="AC18" i="36"/>
  <c r="AC26" i="33"/>
  <c r="AC26" i="32" s="1"/>
  <c r="AC21" i="36"/>
  <c r="AC15" i="36"/>
  <c r="AC13" i="36"/>
  <c r="AC37" i="33"/>
  <c r="AC37" i="32" s="1"/>
  <c r="AC17" i="32"/>
  <c r="AC40" i="36"/>
  <c r="AC41" i="33"/>
  <c r="AC41" i="32" s="1"/>
  <c r="AC16" i="32" l="1"/>
  <c r="AC14" i="32"/>
  <c r="AC35" i="36"/>
  <c r="AC38" i="36"/>
  <c r="AC32" i="36"/>
  <c r="AC31" i="36"/>
  <c r="AC28" i="32"/>
  <c r="BC30" i="15"/>
  <c r="BC16" i="15"/>
  <c r="BC14" i="15"/>
  <c r="BC17" i="15"/>
  <c r="BC21" i="15"/>
  <c r="BC25" i="15"/>
  <c r="BC33" i="15"/>
  <c r="BC22" i="15"/>
  <c r="BC41" i="15"/>
  <c r="BC40" i="15"/>
  <c r="BC38" i="15"/>
  <c r="BC27" i="15"/>
  <c r="BC24" i="15"/>
  <c r="BC35" i="15"/>
  <c r="BC28" i="15"/>
  <c r="BC23" i="15"/>
  <c r="BC19" i="15"/>
  <c r="BC26" i="15"/>
  <c r="BC13" i="15"/>
  <c r="BC29" i="15"/>
  <c r="BC32" i="15"/>
  <c r="BC20" i="15"/>
  <c r="BC42" i="15"/>
  <c r="BC37" i="15"/>
  <c r="BC36" i="15"/>
  <c r="BC34" i="15"/>
  <c r="BC31" i="15"/>
  <c r="BC15" i="15"/>
  <c r="BC39" i="15"/>
  <c r="BC18" i="15"/>
  <c r="AC39" i="36"/>
  <c r="AC25" i="36"/>
  <c r="AC27" i="36"/>
  <c r="AC37" i="36"/>
  <c r="AC34" i="36"/>
  <c r="AC26" i="36"/>
  <c r="AC20" i="36"/>
  <c r="AC29" i="36"/>
  <c r="AC41" i="36"/>
  <c r="AC42" i="33"/>
  <c r="AC42" i="32" s="1"/>
  <c r="AD13" i="31" l="1" a="1"/>
  <c r="AD35" i="31" s="1"/>
  <c r="BD13" i="15" a="1"/>
  <c r="AD19" i="31"/>
  <c r="AD20" i="31"/>
  <c r="AD36" i="31"/>
  <c r="AD21" i="31"/>
  <c r="AD22" i="31"/>
  <c r="AD38" i="31"/>
  <c r="AD23" i="31"/>
  <c r="AD24" i="31"/>
  <c r="AD40" i="31"/>
  <c r="AD25" i="31"/>
  <c r="AD26" i="31"/>
  <c r="AD42" i="31"/>
  <c r="AD27" i="31"/>
  <c r="AD14" i="31"/>
  <c r="AD30" i="31"/>
  <c r="AD32" i="31"/>
  <c r="AD34" i="31"/>
  <c r="AD13" i="31"/>
  <c r="AD15" i="31"/>
  <c r="AD17" i="31"/>
  <c r="AD29" i="31"/>
  <c r="AD18" i="31"/>
  <c r="AC42" i="36"/>
  <c r="AD13" i="34" s="1" a="1"/>
  <c r="AD31" i="31" l="1"/>
  <c r="AD16" i="31"/>
  <c r="AD33" i="31"/>
  <c r="AD28" i="31"/>
  <c r="AD41" i="31"/>
  <c r="AD39" i="31"/>
  <c r="AD37" i="31"/>
  <c r="BD28" i="15"/>
  <c r="BD18" i="15"/>
  <c r="BD33" i="15"/>
  <c r="BD34" i="15"/>
  <c r="BD25" i="15"/>
  <c r="BD42" i="15"/>
  <c r="BD16" i="15"/>
  <c r="BD35" i="15"/>
  <c r="BD26" i="15"/>
  <c r="BD15" i="15"/>
  <c r="BD39" i="15"/>
  <c r="BD30" i="15"/>
  <c r="BD37" i="15"/>
  <c r="BD40" i="15"/>
  <c r="BD32" i="15"/>
  <c r="BD19" i="15"/>
  <c r="BD22" i="15"/>
  <c r="BD38" i="15"/>
  <c r="BD36" i="15"/>
  <c r="BD41" i="15"/>
  <c r="BD29" i="15"/>
  <c r="BD23" i="15"/>
  <c r="BD13" i="15"/>
  <c r="BD31" i="15"/>
  <c r="BD17" i="15"/>
  <c r="BD14" i="15"/>
  <c r="BD24" i="15"/>
  <c r="BD27" i="15"/>
  <c r="BD20" i="15"/>
  <c r="BD21" i="15"/>
  <c r="AD19" i="34"/>
  <c r="AD19" i="33" s="1"/>
  <c r="AD19" i="32" s="1"/>
  <c r="AD35" i="34"/>
  <c r="AD20" i="34"/>
  <c r="AD20" i="33" s="1"/>
  <c r="AD36" i="34"/>
  <c r="AD36" i="33" s="1"/>
  <c r="AD24" i="34"/>
  <c r="AD40" i="34"/>
  <c r="AD40" i="33" s="1"/>
  <c r="AD40" i="32" s="1"/>
  <c r="AD25" i="34"/>
  <c r="AD25" i="33" s="1"/>
  <c r="AD41" i="34"/>
  <c r="AD41" i="33" s="1"/>
  <c r="AD41" i="32" s="1"/>
  <c r="AD26" i="34"/>
  <c r="AD26" i="33" s="1"/>
  <c r="AD42" i="34"/>
  <c r="AD42" i="33" s="1"/>
  <c r="AD42" i="32" s="1"/>
  <c r="AD27" i="34"/>
  <c r="AD16" i="34"/>
  <c r="AD32" i="34"/>
  <c r="AD32" i="33" s="1"/>
  <c r="AD32" i="36" s="1"/>
  <c r="AD29" i="34"/>
  <c r="AD29" i="33" s="1"/>
  <c r="AD29" i="32" s="1"/>
  <c r="AD30" i="34"/>
  <c r="AD30" i="33" s="1"/>
  <c r="AD31" i="34"/>
  <c r="AD34" i="34"/>
  <c r="AD34" i="33" s="1"/>
  <c r="AD34" i="32" s="1"/>
  <c r="AD37" i="34"/>
  <c r="AD37" i="33" s="1"/>
  <c r="AD38" i="34"/>
  <c r="AD38" i="33" s="1"/>
  <c r="AD13" i="34"/>
  <c r="AD13" i="33" s="1"/>
  <c r="AD13" i="32" s="1"/>
  <c r="AD39" i="34"/>
  <c r="AD39" i="33" s="1"/>
  <c r="AD14" i="34"/>
  <c r="AD14" i="33" s="1"/>
  <c r="AD14" i="32" s="1"/>
  <c r="AD15" i="34"/>
  <c r="AD15" i="33" s="1"/>
  <c r="AD17" i="34"/>
  <c r="AD21" i="34"/>
  <c r="AD21" i="33" s="1"/>
  <c r="AD21" i="36" s="1"/>
  <c r="AD23" i="34"/>
  <c r="AD23" i="33" s="1"/>
  <c r="AD23" i="36" s="1"/>
  <c r="AD18" i="34"/>
  <c r="AD22" i="34"/>
  <c r="AD28" i="34"/>
  <c r="AD33" i="34"/>
  <c r="AD33" i="33" s="1"/>
  <c r="AD33" i="36" s="1"/>
  <c r="AD31" i="33"/>
  <c r="AD31" i="32" s="1"/>
  <c r="BE13" i="15" l="1" a="1"/>
  <c r="AD31" i="36"/>
  <c r="AD40" i="36"/>
  <c r="AD15" i="36"/>
  <c r="AD15" i="32"/>
  <c r="AD13" i="36"/>
  <c r="AD35" i="33"/>
  <c r="AD35" i="32" s="1"/>
  <c r="AD28" i="33"/>
  <c r="AD28" i="32" s="1"/>
  <c r="AD29" i="36"/>
  <c r="AD17" i="33"/>
  <c r="AD17" i="32" s="1"/>
  <c r="AD26" i="36"/>
  <c r="AD26" i="32"/>
  <c r="AD25" i="32"/>
  <c r="AD25" i="36"/>
  <c r="AD30" i="36"/>
  <c r="AD30" i="32"/>
  <c r="AD36" i="32"/>
  <c r="AD36" i="36"/>
  <c r="AD20" i="32"/>
  <c r="AD20" i="36"/>
  <c r="AD38" i="32"/>
  <c r="AD38" i="36"/>
  <c r="AD39" i="32"/>
  <c r="AD39" i="36"/>
  <c r="AD37" i="32"/>
  <c r="AD37" i="36"/>
  <c r="AD18" i="33"/>
  <c r="AD18" i="32" s="1"/>
  <c r="AD21" i="32"/>
  <c r="AD22" i="33"/>
  <c r="AD22" i="32" s="1"/>
  <c r="AD27" i="33"/>
  <c r="AD27" i="32" s="1"/>
  <c r="AD16" i="33"/>
  <c r="AD16" i="32" s="1"/>
  <c r="AD34" i="36"/>
  <c r="AD14" i="36"/>
  <c r="AD33" i="32"/>
  <c r="AD24" i="33"/>
  <c r="AD24" i="32" s="1"/>
  <c r="AD19" i="36"/>
  <c r="AD32" i="32"/>
  <c r="AD23" i="32"/>
  <c r="AD42" i="36"/>
  <c r="AD41" i="36"/>
  <c r="AE13" i="31" l="1" a="1"/>
  <c r="AE21" i="31" s="1"/>
  <c r="BE30" i="15"/>
  <c r="BE16" i="15"/>
  <c r="BE15" i="15"/>
  <c r="BE22" i="15"/>
  <c r="BE26" i="15"/>
  <c r="BE40" i="15"/>
  <c r="BE28" i="15"/>
  <c r="BE24" i="15"/>
  <c r="BE18" i="15"/>
  <c r="BE20" i="15"/>
  <c r="BE36" i="15"/>
  <c r="BE32" i="15"/>
  <c r="BE34" i="15"/>
  <c r="BE19" i="15"/>
  <c r="BE35" i="15"/>
  <c r="BE38" i="15"/>
  <c r="BE27" i="15"/>
  <c r="BE21" i="15"/>
  <c r="BE31" i="15"/>
  <c r="BE13" i="15"/>
  <c r="BF13" i="15" s="1" a="1"/>
  <c r="BE33" i="15"/>
  <c r="BE37" i="15"/>
  <c r="BE17" i="15"/>
  <c r="BE39" i="15"/>
  <c r="BE23" i="15"/>
  <c r="BE41" i="15"/>
  <c r="BE29" i="15"/>
  <c r="BE14" i="15"/>
  <c r="BE25" i="15"/>
  <c r="BE42" i="15"/>
  <c r="AD17" i="36"/>
  <c r="AD35" i="36"/>
  <c r="AD18" i="36"/>
  <c r="AD28" i="36"/>
  <c r="AD27" i="36"/>
  <c r="AD22" i="36"/>
  <c r="AD24" i="36"/>
  <c r="AD16" i="36"/>
  <c r="AE34" i="31" l="1"/>
  <c r="AE14" i="31"/>
  <c r="AE22" i="31"/>
  <c r="AE33" i="31"/>
  <c r="AE18" i="31"/>
  <c r="AE31" i="31"/>
  <c r="AE28" i="31"/>
  <c r="AE41" i="31"/>
  <c r="AE39" i="31"/>
  <c r="AE37" i="31"/>
  <c r="AE35" i="31"/>
  <c r="AE30" i="31"/>
  <c r="AE16" i="31"/>
  <c r="AE29" i="31"/>
  <c r="AE42" i="31"/>
  <c r="AE40" i="31"/>
  <c r="AE38" i="31"/>
  <c r="AE36" i="31"/>
  <c r="AE19" i="31"/>
  <c r="AE13" i="31"/>
  <c r="AE26" i="31"/>
  <c r="AE24" i="31"/>
  <c r="AE20" i="31"/>
  <c r="AE32" i="31"/>
  <c r="AE17" i="31"/>
  <c r="AE15" i="31"/>
  <c r="AE27" i="31"/>
  <c r="AE25" i="31"/>
  <c r="AE23" i="31"/>
  <c r="BF23" i="15"/>
  <c r="BF21" i="15"/>
  <c r="BF19" i="15"/>
  <c r="BF40" i="15"/>
  <c r="BF35" i="15"/>
  <c r="BF29" i="15"/>
  <c r="BF31" i="15"/>
  <c r="BF39" i="15"/>
  <c r="BF25" i="15"/>
  <c r="BF37" i="15"/>
  <c r="BF30" i="15"/>
  <c r="BF38" i="15"/>
  <c r="BF42" i="15"/>
  <c r="BF18" i="15"/>
  <c r="BF14" i="15"/>
  <c r="BF17" i="15"/>
  <c r="BF24" i="15"/>
  <c r="BF41" i="15"/>
  <c r="BF26" i="15"/>
  <c r="BF20" i="15"/>
  <c r="BF33" i="15"/>
  <c r="BF15" i="15"/>
  <c r="BF28" i="15"/>
  <c r="BF32" i="15"/>
  <c r="BF22" i="15"/>
  <c r="BF36" i="15"/>
  <c r="BF34" i="15"/>
  <c r="BF27" i="15"/>
  <c r="BF13" i="15"/>
  <c r="BG13" i="15" s="1" a="1"/>
  <c r="BF16" i="15"/>
  <c r="AE13" i="34" a="1"/>
  <c r="AE29" i="34" s="1"/>
  <c r="AE29" i="33" s="1"/>
  <c r="BG26" i="15" l="1"/>
  <c r="BG30" i="15"/>
  <c r="BG29" i="15"/>
  <c r="BG37" i="15"/>
  <c r="BG13" i="15"/>
  <c r="BG27" i="15"/>
  <c r="BG20" i="15"/>
  <c r="BG34" i="15"/>
  <c r="BG24" i="15"/>
  <c r="BG39" i="15"/>
  <c r="BG14" i="15"/>
  <c r="BG18" i="15"/>
  <c r="BG15" i="15"/>
  <c r="BG40" i="15"/>
  <c r="BG35" i="15"/>
  <c r="BG23" i="15"/>
  <c r="BG41" i="15"/>
  <c r="BG32" i="15"/>
  <c r="BG16" i="15"/>
  <c r="BG42" i="15"/>
  <c r="BG17" i="15"/>
  <c r="BG33" i="15"/>
  <c r="BG19" i="15"/>
  <c r="BG21" i="15"/>
  <c r="BG36" i="15"/>
  <c r="BG25" i="15"/>
  <c r="BG38" i="15"/>
  <c r="BG28" i="15"/>
  <c r="BG31" i="15"/>
  <c r="BG22" i="15"/>
  <c r="AE24" i="34"/>
  <c r="AE24" i="33" s="1"/>
  <c r="AE33" i="34"/>
  <c r="AE28" i="34"/>
  <c r="AE42" i="34"/>
  <c r="AE42" i="33" s="1"/>
  <c r="AE42" i="32" s="1"/>
  <c r="AE38" i="34"/>
  <c r="AE38" i="33" s="1"/>
  <c r="AE38" i="32" s="1"/>
  <c r="AE23" i="34"/>
  <c r="AE23" i="33" s="1"/>
  <c r="AE23" i="36" s="1"/>
  <c r="AE14" i="34"/>
  <c r="AE14" i="33" s="1"/>
  <c r="AE14" i="32" s="1"/>
  <c r="AE39" i="34"/>
  <c r="AE39" i="33" s="1"/>
  <c r="AE39" i="32" s="1"/>
  <c r="AE21" i="34"/>
  <c r="AE21" i="33" s="1"/>
  <c r="AE21" i="36" s="1"/>
  <c r="AE34" i="34"/>
  <c r="AE20" i="34"/>
  <c r="AE20" i="33" s="1"/>
  <c r="AE20" i="36" s="1"/>
  <c r="AE16" i="34"/>
  <c r="AE22" i="34"/>
  <c r="AE15" i="34"/>
  <c r="AE15" i="33" s="1"/>
  <c r="AE15" i="32" s="1"/>
  <c r="AE26" i="34"/>
  <c r="AE26" i="33" s="1"/>
  <c r="AE26" i="32" s="1"/>
  <c r="AE25" i="34"/>
  <c r="AE25" i="33" s="1"/>
  <c r="AE25" i="32" s="1"/>
  <c r="AE19" i="34"/>
  <c r="AE19" i="33" s="1"/>
  <c r="AE19" i="32" s="1"/>
  <c r="AE18" i="34"/>
  <c r="AE18" i="33" s="1"/>
  <c r="AE18" i="32" s="1"/>
  <c r="AE41" i="34"/>
  <c r="AE37" i="34"/>
  <c r="AE37" i="33" s="1"/>
  <c r="AE37" i="32" s="1"/>
  <c r="AE36" i="34"/>
  <c r="AE17" i="34"/>
  <c r="AE17" i="33" s="1"/>
  <c r="AE17" i="32" s="1"/>
  <c r="AE27" i="34"/>
  <c r="AE27" i="33" s="1"/>
  <c r="AE27" i="32" s="1"/>
  <c r="AE40" i="34"/>
  <c r="AE13" i="34"/>
  <c r="AE13" i="33" s="1"/>
  <c r="AE13" i="32" s="1"/>
  <c r="AE35" i="34"/>
  <c r="AE32" i="34"/>
  <c r="AE32" i="33" s="1"/>
  <c r="AE32" i="32" s="1"/>
  <c r="AE30" i="34"/>
  <c r="AE31" i="34"/>
  <c r="AE31" i="33" s="1"/>
  <c r="AE31" i="32" s="1"/>
  <c r="AE24" i="32"/>
  <c r="AE29" i="32"/>
  <c r="AE29" i="36"/>
  <c r="AE24" i="36" l="1"/>
  <c r="BH13" i="15" a="1"/>
  <c r="AE32" i="36"/>
  <c r="AE19" i="36"/>
  <c r="AE42" i="36"/>
  <c r="AE21" i="32"/>
  <c r="AE39" i="36"/>
  <c r="AE16" i="33"/>
  <c r="AE16" i="32" s="1"/>
  <c r="AE30" i="33"/>
  <c r="AE30" i="32" s="1"/>
  <c r="AE20" i="32"/>
  <c r="AE35" i="33"/>
  <c r="AE35" i="32" s="1"/>
  <c r="AE34" i="33"/>
  <c r="AE34" i="32" s="1"/>
  <c r="AE22" i="33"/>
  <c r="AE22" i="32" s="1"/>
  <c r="AE40" i="33"/>
  <c r="AE40" i="32" s="1"/>
  <c r="AE17" i="36"/>
  <c r="AE38" i="36"/>
  <c r="AE41" i="33"/>
  <c r="AE41" i="32" s="1"/>
  <c r="AE28" i="33"/>
  <c r="AE28" i="32" s="1"/>
  <c r="AE31" i="36"/>
  <c r="AE36" i="33"/>
  <c r="AE36" i="32" s="1"/>
  <c r="AE15" i="36"/>
  <c r="AE33" i="33"/>
  <c r="AE33" i="32" s="1"/>
  <c r="AE23" i="32"/>
  <c r="AE26" i="36"/>
  <c r="AE13" i="36"/>
  <c r="AE14" i="36"/>
  <c r="AE27" i="36"/>
  <c r="AE25" i="36"/>
  <c r="AE37" i="36"/>
  <c r="AE18" i="36"/>
  <c r="BH16" i="15" l="1"/>
  <c r="BH20" i="15"/>
  <c r="BH33" i="15"/>
  <c r="BH35" i="15"/>
  <c r="BH29" i="15"/>
  <c r="BH25" i="15"/>
  <c r="BH37" i="15"/>
  <c r="BH22" i="15"/>
  <c r="BH24" i="15"/>
  <c r="BH27" i="15"/>
  <c r="BH40" i="15"/>
  <c r="BH13" i="15"/>
  <c r="BH38" i="15"/>
  <c r="BH14" i="15"/>
  <c r="BH19" i="15"/>
  <c r="BH30" i="15"/>
  <c r="BH36" i="15"/>
  <c r="BH32" i="15"/>
  <c r="BH17" i="15"/>
  <c r="BH41" i="15"/>
  <c r="BH34" i="15"/>
  <c r="BH23" i="15"/>
  <c r="BH39" i="15"/>
  <c r="BH26" i="15"/>
  <c r="BH18" i="15"/>
  <c r="BH28" i="15"/>
  <c r="BH42" i="15"/>
  <c r="BH15" i="15"/>
  <c r="BH21" i="15"/>
  <c r="BH31" i="15"/>
  <c r="AF13" i="31" a="1"/>
  <c r="AF37" i="31" s="1"/>
  <c r="AE33" i="36"/>
  <c r="AF13" i="34" s="1" a="1"/>
  <c r="AF13" i="34" s="1"/>
  <c r="AE22" i="36"/>
  <c r="AE16" i="36"/>
  <c r="AE34" i="36"/>
  <c r="AE40" i="36"/>
  <c r="AE41" i="36"/>
  <c r="AE35" i="36"/>
  <c r="AE36" i="36"/>
  <c r="AE28" i="36"/>
  <c r="AE30" i="36"/>
  <c r="BI13" i="15" l="1" a="1"/>
  <c r="AF26" i="31"/>
  <c r="AF35" i="31"/>
  <c r="AF38" i="31"/>
  <c r="AF16" i="31"/>
  <c r="AF32" i="31"/>
  <c r="AF41" i="31"/>
  <c r="AF30" i="31"/>
  <c r="AF24" i="31"/>
  <c r="AF28" i="31"/>
  <c r="AF40" i="31"/>
  <c r="AF29" i="31"/>
  <c r="AF22" i="31"/>
  <c r="AF39" i="31"/>
  <c r="AF25" i="31"/>
  <c r="AF27" i="31"/>
  <c r="AF36" i="31"/>
  <c r="AF33" i="31"/>
  <c r="AF31" i="31"/>
  <c r="AF17" i="31"/>
  <c r="AF19" i="31"/>
  <c r="AF14" i="31"/>
  <c r="AF34" i="31"/>
  <c r="AF23" i="31"/>
  <c r="AF15" i="31"/>
  <c r="AF21" i="31"/>
  <c r="AF20" i="31"/>
  <c r="AF42" i="31"/>
  <c r="AF18" i="31"/>
  <c r="AF13" i="31"/>
  <c r="AF13" i="33" s="1"/>
  <c r="AF16" i="34"/>
  <c r="AF14" i="34"/>
  <c r="AF27" i="34"/>
  <c r="AF42" i="34"/>
  <c r="AF39" i="34"/>
  <c r="AF28" i="34"/>
  <c r="AF26" i="34"/>
  <c r="AF26" i="33" s="1"/>
  <c r="AF26" i="32" s="1"/>
  <c r="AF36" i="34"/>
  <c r="AF32" i="34"/>
  <c r="AF38" i="34"/>
  <c r="AF38" i="33" s="1"/>
  <c r="AF38" i="32" s="1"/>
  <c r="AF35" i="34"/>
  <c r="AF22" i="34"/>
  <c r="AF34" i="34"/>
  <c r="AF34" i="33" s="1"/>
  <c r="AF34" i="32" s="1"/>
  <c r="AF17" i="34"/>
  <c r="AF17" i="33" s="1"/>
  <c r="AF17" i="32" s="1"/>
  <c r="AF23" i="34"/>
  <c r="AF30" i="34"/>
  <c r="AF18" i="34"/>
  <c r="AF37" i="34"/>
  <c r="AF37" i="33" s="1"/>
  <c r="AF37" i="32" s="1"/>
  <c r="AF21" i="34"/>
  <c r="AF21" i="33" s="1"/>
  <c r="AF21" i="32" s="1"/>
  <c r="AF31" i="34"/>
  <c r="AF24" i="34"/>
  <c r="AF41" i="34"/>
  <c r="AF20" i="34"/>
  <c r="AF29" i="34"/>
  <c r="AF40" i="34"/>
  <c r="AF33" i="34"/>
  <c r="AF33" i="33" s="1"/>
  <c r="AF33" i="32" s="1"/>
  <c r="AF25" i="34"/>
  <c r="AF15" i="34"/>
  <c r="AF19" i="34"/>
  <c r="AF38" i="36"/>
  <c r="AF35" i="33"/>
  <c r="AF35" i="32" s="1"/>
  <c r="AF23" i="33" l="1"/>
  <c r="AF23" i="32" s="1"/>
  <c r="AF19" i="33"/>
  <c r="AF19" i="32" s="1"/>
  <c r="AF24" i="33"/>
  <c r="AF24" i="32" s="1"/>
  <c r="AF16" i="33"/>
  <c r="AF16" i="32" s="1"/>
  <c r="BI32" i="15"/>
  <c r="BI25" i="15"/>
  <c r="BI31" i="15"/>
  <c r="BI35" i="15"/>
  <c r="BI40" i="15"/>
  <c r="BI41" i="15"/>
  <c r="BI13" i="15"/>
  <c r="BI20" i="15"/>
  <c r="BI14" i="15"/>
  <c r="BI36" i="15"/>
  <c r="BI38" i="15"/>
  <c r="BI34" i="15"/>
  <c r="BI37" i="15"/>
  <c r="BI15" i="15"/>
  <c r="BI21" i="15"/>
  <c r="BI26" i="15"/>
  <c r="BI24" i="15"/>
  <c r="BI42" i="15"/>
  <c r="BI39" i="15"/>
  <c r="BI29" i="15"/>
  <c r="BI19" i="15"/>
  <c r="BI30" i="15"/>
  <c r="BI16" i="15"/>
  <c r="BI27" i="15"/>
  <c r="BI28" i="15"/>
  <c r="BI17" i="15"/>
  <c r="BI33" i="15"/>
  <c r="BI22" i="15"/>
  <c r="BI23" i="15"/>
  <c r="BI18" i="15"/>
  <c r="AF31" i="33"/>
  <c r="AF31" i="32" s="1"/>
  <c r="AF30" i="33"/>
  <c r="AF30" i="32" s="1"/>
  <c r="AF32" i="33"/>
  <c r="AF32" i="32" s="1"/>
  <c r="AF14" i="33"/>
  <c r="AF14" i="32" s="1"/>
  <c r="AF39" i="33"/>
  <c r="AF39" i="32" s="1"/>
  <c r="AF36" i="33"/>
  <c r="AF13" i="32"/>
  <c r="AF13" i="36"/>
  <c r="AF27" i="33"/>
  <c r="AF27" i="32" s="1"/>
  <c r="AF15" i="33"/>
  <c r="AF22" i="33"/>
  <c r="AF22" i="32" s="1"/>
  <c r="AF25" i="33"/>
  <c r="AF25" i="32" s="1"/>
  <c r="AF20" i="33"/>
  <c r="AF20" i="32" s="1"/>
  <c r="AF29" i="33"/>
  <c r="AF29" i="32" s="1"/>
  <c r="AF28" i="33"/>
  <c r="AF17" i="36"/>
  <c r="AF35" i="36"/>
  <c r="AF31" i="36"/>
  <c r="AF14" i="36"/>
  <c r="AF25" i="36"/>
  <c r="AF37" i="36"/>
  <c r="AF40" i="33"/>
  <c r="AF40" i="32" s="1"/>
  <c r="AF18" i="33"/>
  <c r="AF18" i="32" s="1"/>
  <c r="AF33" i="36"/>
  <c r="AF41" i="33"/>
  <c r="AF41" i="32" s="1"/>
  <c r="AF30" i="36"/>
  <c r="AF42" i="33"/>
  <c r="AF42" i="32" s="1"/>
  <c r="AF19" i="36"/>
  <c r="AF34" i="36"/>
  <c r="AF23" i="36"/>
  <c r="AF21" i="36"/>
  <c r="AF26" i="36"/>
  <c r="AF16" i="36" l="1"/>
  <c r="AF24" i="36"/>
  <c r="AF29" i="36"/>
  <c r="AF39" i="36"/>
  <c r="BJ13" i="15" a="1"/>
  <c r="AF32" i="36"/>
  <c r="AF27" i="36"/>
  <c r="AF22" i="36"/>
  <c r="AF36" i="32"/>
  <c r="AF36" i="36"/>
  <c r="AF28" i="32"/>
  <c r="AF28" i="36"/>
  <c r="AF15" i="32"/>
  <c r="AF15" i="36"/>
  <c r="AF20" i="36"/>
  <c r="AF40" i="36"/>
  <c r="AF41" i="36"/>
  <c r="AF42" i="36"/>
  <c r="AF18" i="36"/>
  <c r="AG13" i="34" s="1" a="1"/>
  <c r="AG21" i="34" s="1"/>
  <c r="BJ17" i="15" l="1"/>
  <c r="BJ27" i="15"/>
  <c r="BJ15" i="15"/>
  <c r="BJ30" i="15"/>
  <c r="BJ37" i="15"/>
  <c r="BJ14" i="15"/>
  <c r="BJ21" i="15"/>
  <c r="BJ33" i="15"/>
  <c r="BJ19" i="15"/>
  <c r="BJ42" i="15"/>
  <c r="BJ38" i="15"/>
  <c r="BJ13" i="15"/>
  <c r="BJ20" i="15"/>
  <c r="BJ41" i="15"/>
  <c r="BJ18" i="15"/>
  <c r="BJ23" i="15"/>
  <c r="BJ32" i="15"/>
  <c r="BJ31" i="15"/>
  <c r="BJ34" i="15"/>
  <c r="BJ39" i="15"/>
  <c r="BJ22" i="15"/>
  <c r="BJ26" i="15"/>
  <c r="BJ24" i="15"/>
  <c r="BJ36" i="15"/>
  <c r="BJ29" i="15"/>
  <c r="BJ16" i="15"/>
  <c r="BJ25" i="15"/>
  <c r="BJ35" i="15"/>
  <c r="BJ28" i="15"/>
  <c r="BJ40" i="15"/>
  <c r="AG13" i="31" a="1"/>
  <c r="AG13" i="31" s="1"/>
  <c r="AG28" i="34"/>
  <c r="AG18" i="34"/>
  <c r="AG40" i="34"/>
  <c r="AG20" i="34"/>
  <c r="AG25" i="34"/>
  <c r="AG16" i="34"/>
  <c r="AG17" i="34"/>
  <c r="AG15" i="34"/>
  <c r="AG37" i="34"/>
  <c r="AG14" i="34"/>
  <c r="AG41" i="34"/>
  <c r="AG13" i="34"/>
  <c r="AG36" i="34"/>
  <c r="AG32" i="34"/>
  <c r="AG39" i="34"/>
  <c r="AG23" i="34"/>
  <c r="AG22" i="34"/>
  <c r="AG26" i="34"/>
  <c r="AG24" i="34"/>
  <c r="AG35" i="34"/>
  <c r="AG19" i="34"/>
  <c r="AG30" i="34"/>
  <c r="AG29" i="34"/>
  <c r="AG27" i="34"/>
  <c r="AG34" i="34"/>
  <c r="AG33" i="34"/>
  <c r="AG38" i="34"/>
  <c r="AG31" i="34"/>
  <c r="AG42" i="34"/>
  <c r="AG21" i="31" l="1"/>
  <c r="AG21" i="33" s="1"/>
  <c r="AG42" i="31"/>
  <c r="AG42" i="33" s="1"/>
  <c r="AG33" i="31"/>
  <c r="AG40" i="31"/>
  <c r="AG40" i="33" s="1"/>
  <c r="AG40" i="32" s="1"/>
  <c r="AG19" i="31"/>
  <c r="AG19" i="33" s="1"/>
  <c r="AG19" i="32" s="1"/>
  <c r="AG36" i="31"/>
  <c r="AG36" i="33" s="1"/>
  <c r="AG28" i="31"/>
  <c r="AG28" i="33" s="1"/>
  <c r="BK13" i="15" a="1"/>
  <c r="AG25" i="31"/>
  <c r="AG38" i="31"/>
  <c r="AG38" i="33" s="1"/>
  <c r="AG22" i="31"/>
  <c r="AG22" i="33" s="1"/>
  <c r="AG22" i="32" s="1"/>
  <c r="AG34" i="31"/>
  <c r="AG34" i="33" s="1"/>
  <c r="AG34" i="32" s="1"/>
  <c r="AG17" i="31"/>
  <c r="AG32" i="31"/>
  <c r="AG32" i="33" s="1"/>
  <c r="AG15" i="31"/>
  <c r="AG15" i="33" s="1"/>
  <c r="AG15" i="32" s="1"/>
  <c r="AG31" i="33"/>
  <c r="AG31" i="32" s="1"/>
  <c r="AG13" i="33"/>
  <c r="AG13" i="32" s="1"/>
  <c r="AG14" i="31"/>
  <c r="AG14" i="33" s="1"/>
  <c r="AG14" i="32" s="1"/>
  <c r="AG30" i="31"/>
  <c r="AG30" i="33" s="1"/>
  <c r="AG27" i="31"/>
  <c r="AG27" i="33" s="1"/>
  <c r="AG37" i="31"/>
  <c r="AG20" i="31"/>
  <c r="AG31" i="31"/>
  <c r="AG39" i="31"/>
  <c r="AG39" i="33" s="1"/>
  <c r="AG39" i="32" s="1"/>
  <c r="AG41" i="31"/>
  <c r="AG41" i="33" s="1"/>
  <c r="AG41" i="32" s="1"/>
  <c r="AG23" i="31"/>
  <c r="AG16" i="31"/>
  <c r="AG16" i="33" s="1"/>
  <c r="AG16" i="32" s="1"/>
  <c r="AG29" i="31"/>
  <c r="AG29" i="33" s="1"/>
  <c r="AG29" i="32" s="1"/>
  <c r="AG18" i="31"/>
  <c r="AG18" i="33" s="1"/>
  <c r="AG18" i="32" s="1"/>
  <c r="AG35" i="31"/>
  <c r="AG35" i="33" s="1"/>
  <c r="AG24" i="31"/>
  <c r="AG24" i="33" s="1"/>
  <c r="AG26" i="31"/>
  <c r="AG26" i="33" s="1"/>
  <c r="AG33" i="33"/>
  <c r="AG33" i="36" s="1"/>
  <c r="AG37" i="33"/>
  <c r="AG37" i="32" s="1"/>
  <c r="AG21" i="36"/>
  <c r="AG23" i="33"/>
  <c r="AG23" i="32" s="1"/>
  <c r="AG17" i="33"/>
  <c r="AG17" i="32" s="1"/>
  <c r="AG25" i="33"/>
  <c r="AG28" i="32" l="1"/>
  <c r="AG28" i="36"/>
  <c r="AG27" i="32"/>
  <c r="AG27" i="36"/>
  <c r="AG24" i="32"/>
  <c r="AG24" i="36"/>
  <c r="AG32" i="32"/>
  <c r="AG32" i="36"/>
  <c r="AG38" i="32"/>
  <c r="AG38" i="36"/>
  <c r="AG36" i="32"/>
  <c r="AG36" i="36"/>
  <c r="AG42" i="32"/>
  <c r="AG42" i="36"/>
  <c r="AG35" i="32"/>
  <c r="AG35" i="36"/>
  <c r="AG26" i="32"/>
  <c r="AG26" i="36"/>
  <c r="AG15" i="36"/>
  <c r="AG31" i="36"/>
  <c r="AG20" i="33"/>
  <c r="AG20" i="36" s="1"/>
  <c r="AG41" i="36"/>
  <c r="AG21" i="32"/>
  <c r="BK30" i="15"/>
  <c r="BK36" i="15"/>
  <c r="BK39" i="15"/>
  <c r="BK25" i="15"/>
  <c r="BK23" i="15"/>
  <c r="BK38" i="15"/>
  <c r="BK18" i="15"/>
  <c r="BK32" i="15"/>
  <c r="BK26" i="15"/>
  <c r="BK37" i="15"/>
  <c r="BK21" i="15"/>
  <c r="BK34" i="15"/>
  <c r="BK13" i="15"/>
  <c r="BK16" i="15"/>
  <c r="BK35" i="15"/>
  <c r="BK40" i="15"/>
  <c r="BK42" i="15"/>
  <c r="BK17" i="15"/>
  <c r="BK33" i="15"/>
  <c r="BK19" i="15"/>
  <c r="BK15" i="15"/>
  <c r="BK20" i="15"/>
  <c r="BK14" i="15"/>
  <c r="BK22" i="15"/>
  <c r="BK29" i="15"/>
  <c r="BK24" i="15"/>
  <c r="BK41" i="15"/>
  <c r="BK28" i="15"/>
  <c r="BK31" i="15"/>
  <c r="BK27" i="15"/>
  <c r="AG13" i="36"/>
  <c r="AG23" i="36"/>
  <c r="AG33" i="32"/>
  <c r="AG18" i="36"/>
  <c r="AG22" i="36"/>
  <c r="AG37" i="36"/>
  <c r="AG34" i="36"/>
  <c r="AG14" i="36"/>
  <c r="AG29" i="36"/>
  <c r="AG30" i="32"/>
  <c r="AG30" i="36"/>
  <c r="AG19" i="36"/>
  <c r="AG16" i="36"/>
  <c r="AG17" i="36"/>
  <c r="AG25" i="32"/>
  <c r="AG25" i="36"/>
  <c r="AG40" i="36"/>
  <c r="AG39" i="36"/>
  <c r="AH13" i="34" l="1" a="1"/>
  <c r="AH21" i="34" s="1"/>
  <c r="AG20" i="32"/>
  <c r="AH13" i="31" a="1"/>
  <c r="AH40" i="31" s="1"/>
  <c r="BL13" i="15" a="1"/>
  <c r="AH13" i="31"/>
  <c r="AH29" i="31"/>
  <c r="AH26" i="31"/>
  <c r="AH15" i="34"/>
  <c r="AH36" i="34"/>
  <c r="AH34" i="34"/>
  <c r="AH37" i="34"/>
  <c r="AH33" i="34"/>
  <c r="AH24" i="34"/>
  <c r="AH26" i="34"/>
  <c r="AH26" i="33" s="1"/>
  <c r="AH26" i="32" s="1"/>
  <c r="AH39" i="34"/>
  <c r="AH25" i="34"/>
  <c r="AH16" i="34"/>
  <c r="AH28" i="34"/>
  <c r="AH29" i="34" l="1"/>
  <c r="AH38" i="34"/>
  <c r="AH14" i="34"/>
  <c r="AH14" i="33" s="1"/>
  <c r="AH30" i="31"/>
  <c r="AH42" i="31"/>
  <c r="AH14" i="31"/>
  <c r="AH36" i="31"/>
  <c r="AH36" i="33" s="1"/>
  <c r="AH36" i="32" s="1"/>
  <c r="AH22" i="31"/>
  <c r="AH25" i="31"/>
  <c r="AH25" i="33" s="1"/>
  <c r="AH27" i="31"/>
  <c r="AH27" i="33" s="1"/>
  <c r="AH27" i="32" s="1"/>
  <c r="AH24" i="31"/>
  <c r="AH24" i="33" s="1"/>
  <c r="AH23" i="31"/>
  <c r="AH17" i="31"/>
  <c r="AH34" i="31"/>
  <c r="AH34" i="33" s="1"/>
  <c r="AH34" i="32" s="1"/>
  <c r="AH38" i="31"/>
  <c r="AH27" i="34"/>
  <c r="AH20" i="34"/>
  <c r="AH17" i="34"/>
  <c r="AH17" i="33" s="1"/>
  <c r="AH17" i="32" s="1"/>
  <c r="AH13" i="34"/>
  <c r="AH42" i="34"/>
  <c r="AH18" i="34"/>
  <c r="AH30" i="34"/>
  <c r="AH30" i="33" s="1"/>
  <c r="AH30" i="32" s="1"/>
  <c r="AH22" i="34"/>
  <c r="AH22" i="33" s="1"/>
  <c r="AH22" i="32" s="1"/>
  <c r="AH19" i="31"/>
  <c r="AH31" i="31"/>
  <c r="AH20" i="31"/>
  <c r="AH41" i="31"/>
  <c r="AH18" i="31"/>
  <c r="AH15" i="31"/>
  <c r="AH15" i="33" s="1"/>
  <c r="AH15" i="32" s="1"/>
  <c r="AH16" i="31"/>
  <c r="AH16" i="33" s="1"/>
  <c r="AH16" i="32" s="1"/>
  <c r="AH40" i="34"/>
  <c r="AH40" i="33" s="1"/>
  <c r="AH23" i="34"/>
  <c r="AH41" i="34"/>
  <c r="AH35" i="34"/>
  <c r="AH32" i="34"/>
  <c r="AH32" i="33" s="1"/>
  <c r="AH32" i="32" s="1"/>
  <c r="AH19" i="34"/>
  <c r="AH31" i="34"/>
  <c r="AH37" i="31"/>
  <c r="AH37" i="33" s="1"/>
  <c r="AH35" i="31"/>
  <c r="AH33" i="31"/>
  <c r="AH21" i="31"/>
  <c r="AH21" i="33" s="1"/>
  <c r="AH21" i="32" s="1"/>
  <c r="AH39" i="31"/>
  <c r="AH39" i="33" s="1"/>
  <c r="AH39" i="32" s="1"/>
  <c r="AH28" i="31"/>
  <c r="AH28" i="33" s="1"/>
  <c r="AH28" i="32" s="1"/>
  <c r="AH32" i="31"/>
  <c r="BL20" i="15"/>
  <c r="BL13" i="15"/>
  <c r="BL32" i="15"/>
  <c r="BL42" i="15"/>
  <c r="BL17" i="15"/>
  <c r="BL40" i="15"/>
  <c r="BL15" i="15"/>
  <c r="BL31" i="15"/>
  <c r="BL27" i="15"/>
  <c r="BL38" i="15"/>
  <c r="BL33" i="15"/>
  <c r="BL24" i="15"/>
  <c r="BL29" i="15"/>
  <c r="BL23" i="15"/>
  <c r="BL16" i="15"/>
  <c r="BL30" i="15"/>
  <c r="BL14" i="15"/>
  <c r="BL37" i="15"/>
  <c r="BL21" i="15"/>
  <c r="BL22" i="15"/>
  <c r="BL28" i="15"/>
  <c r="BL39" i="15"/>
  <c r="BL34" i="15"/>
  <c r="BL25" i="15"/>
  <c r="BL18" i="15"/>
  <c r="BL41" i="15"/>
  <c r="BL19" i="15"/>
  <c r="BL36" i="15"/>
  <c r="BL35" i="15"/>
  <c r="BL26" i="15"/>
  <c r="AH33" i="33"/>
  <c r="AH33" i="32" s="1"/>
  <c r="AH20" i="33"/>
  <c r="AH20" i="32" s="1"/>
  <c r="AH19" i="33"/>
  <c r="AH29" i="33"/>
  <c r="AH23" i="33"/>
  <c r="AH23" i="32" s="1"/>
  <c r="AH31" i="33"/>
  <c r="AH38" i="33"/>
  <c r="AH38" i="32" s="1"/>
  <c r="AH42" i="33"/>
  <c r="AH42" i="32" s="1"/>
  <c r="AH41" i="33"/>
  <c r="AH41" i="32" s="1"/>
  <c r="AH26" i="36"/>
  <c r="AH37" i="32" l="1"/>
  <c r="AH37" i="36"/>
  <c r="AH24" i="32"/>
  <c r="AH24" i="36"/>
  <c r="AH25" i="32"/>
  <c r="AH25" i="36"/>
  <c r="AH33" i="36"/>
  <c r="AH21" i="36"/>
  <c r="AH27" i="36"/>
  <c r="AH35" i="33"/>
  <c r="AH13" i="33"/>
  <c r="AH13" i="32" s="1"/>
  <c r="AH18" i="33"/>
  <c r="AH28" i="36"/>
  <c r="AH32" i="36"/>
  <c r="AH15" i="36"/>
  <c r="AH17" i="36"/>
  <c r="BM13" i="15" a="1"/>
  <c r="AH30" i="36"/>
  <c r="AH22" i="36"/>
  <c r="AH20" i="36"/>
  <c r="AH34" i="36"/>
  <c r="AH16" i="36"/>
  <c r="AH40" i="32"/>
  <c r="AH40" i="36"/>
  <c r="AH31" i="32"/>
  <c r="AH31" i="36"/>
  <c r="AH14" i="32"/>
  <c r="AH14" i="36"/>
  <c r="AH29" i="32"/>
  <c r="AH29" i="36"/>
  <c r="AH23" i="36"/>
  <c r="AH19" i="32"/>
  <c r="AH19" i="36"/>
  <c r="AH36" i="36"/>
  <c r="AH41" i="36"/>
  <c r="AH42" i="36"/>
  <c r="AH38" i="36"/>
  <c r="AH39" i="36"/>
  <c r="AH35" i="32" l="1"/>
  <c r="AH35" i="36"/>
  <c r="AI13" i="34" a="1"/>
  <c r="AI18" i="34" s="1"/>
  <c r="AH18" i="32"/>
  <c r="AI13" i="31" s="1" a="1"/>
  <c r="AH18" i="36"/>
  <c r="AH13" i="36"/>
  <c r="BM21" i="15"/>
  <c r="BM30" i="15"/>
  <c r="BM13" i="15"/>
  <c r="BM38" i="15"/>
  <c r="BM34" i="15"/>
  <c r="BM19" i="15"/>
  <c r="BM41" i="15"/>
  <c r="BM31" i="15"/>
  <c r="BM29" i="15"/>
  <c r="BM35" i="15"/>
  <c r="BM26" i="15"/>
  <c r="BM28" i="15"/>
  <c r="BM32" i="15"/>
  <c r="BM25" i="15"/>
  <c r="BM33" i="15"/>
  <c r="BM37" i="15"/>
  <c r="BM23" i="15"/>
  <c r="BM24" i="15"/>
  <c r="BM16" i="15"/>
  <c r="BM17" i="15"/>
  <c r="BM36" i="15"/>
  <c r="BM22" i="15"/>
  <c r="BM15" i="15"/>
  <c r="BM27" i="15"/>
  <c r="BM20" i="15"/>
  <c r="BM40" i="15"/>
  <c r="BM18" i="15"/>
  <c r="BM42" i="15"/>
  <c r="BM39" i="15"/>
  <c r="BM14" i="15"/>
  <c r="AI23" i="31" l="1"/>
  <c r="AI16" i="31"/>
  <c r="AI31" i="31"/>
  <c r="AI36" i="31"/>
  <c r="AI37" i="31"/>
  <c r="AI28" i="31"/>
  <c r="AI30" i="31"/>
  <c r="AI34" i="31"/>
  <c r="AI27" i="31"/>
  <c r="AI24" i="31"/>
  <c r="AI13" i="31"/>
  <c r="AI39" i="31"/>
  <c r="AI39" i="33" s="1"/>
  <c r="AI39" i="32" s="1"/>
  <c r="AI20" i="31"/>
  <c r="AI29" i="31"/>
  <c r="AI42" i="31"/>
  <c r="AI40" i="31"/>
  <c r="AI33" i="31"/>
  <c r="AI14" i="31"/>
  <c r="AI38" i="31"/>
  <c r="AI38" i="33" s="1"/>
  <c r="AI38" i="32" s="1"/>
  <c r="AI19" i="31"/>
  <c r="AI19" i="33" s="1"/>
  <c r="AI19" i="32" s="1"/>
  <c r="AI15" i="31"/>
  <c r="AI35" i="31"/>
  <c r="AI25" i="31"/>
  <c r="AI18" i="31"/>
  <c r="AI18" i="33" s="1"/>
  <c r="AI18" i="32" s="1"/>
  <c r="AI17" i="31"/>
  <c r="AI26" i="31"/>
  <c r="AI32" i="31"/>
  <c r="AI21" i="31"/>
  <c r="AI22" i="31"/>
  <c r="AI41" i="31"/>
  <c r="AI29" i="34"/>
  <c r="AI29" i="33" s="1"/>
  <c r="AI29" i="32" s="1"/>
  <c r="AI25" i="34"/>
  <c r="AI25" i="33" s="1"/>
  <c r="AI25" i="32" s="1"/>
  <c r="AI39" i="34"/>
  <c r="AI22" i="34"/>
  <c r="AI22" i="33" s="1"/>
  <c r="AI22" i="32" s="1"/>
  <c r="AI15" i="34"/>
  <c r="AI30" i="34"/>
  <c r="AI30" i="33" s="1"/>
  <c r="AI16" i="34"/>
  <c r="AI17" i="34"/>
  <c r="AI17" i="33" s="1"/>
  <c r="AI17" i="32" s="1"/>
  <c r="AI36" i="34"/>
  <c r="AI40" i="34"/>
  <c r="AI40" i="33" s="1"/>
  <c r="AI40" i="32" s="1"/>
  <c r="AI41" i="34"/>
  <c r="AI20" i="34"/>
  <c r="AI20" i="33" s="1"/>
  <c r="AI20" i="32" s="1"/>
  <c r="AI34" i="34"/>
  <c r="AI34" i="33" s="1"/>
  <c r="AI34" i="32" s="1"/>
  <c r="AI23" i="34"/>
  <c r="AI23" i="33" s="1"/>
  <c r="AI23" i="32" s="1"/>
  <c r="AI35" i="34"/>
  <c r="AI27" i="34"/>
  <c r="AI42" i="34"/>
  <c r="AI42" i="33" s="1"/>
  <c r="AI42" i="32" s="1"/>
  <c r="AI37" i="34"/>
  <c r="AI37" i="33" s="1"/>
  <c r="AI37" i="32" s="1"/>
  <c r="AI38" i="34"/>
  <c r="BN13" i="15" a="1"/>
  <c r="BN30" i="15" s="1"/>
  <c r="AI19" i="34"/>
  <c r="AI14" i="34"/>
  <c r="AI14" i="33" s="1"/>
  <c r="AI14" i="32" s="1"/>
  <c r="AI33" i="34"/>
  <c r="AI24" i="34"/>
  <c r="AI26" i="34"/>
  <c r="AI26" i="33" s="1"/>
  <c r="AI26" i="32" s="1"/>
  <c r="AI21" i="34"/>
  <c r="AI28" i="34"/>
  <c r="AI28" i="33" s="1"/>
  <c r="AI28" i="32" s="1"/>
  <c r="AI31" i="34"/>
  <c r="AI13" i="34"/>
  <c r="AI13" i="33" s="1"/>
  <c r="AI13" i="32" s="1"/>
  <c r="AI32" i="34"/>
  <c r="AI32" i="33" s="1"/>
  <c r="AI32" i="32" s="1"/>
  <c r="AI27" i="33"/>
  <c r="AI27" i="32" s="1"/>
  <c r="AI15" i="33"/>
  <c r="AI15" i="32" s="1"/>
  <c r="AI33" i="33"/>
  <c r="AI33" i="32" s="1"/>
  <c r="AI24" i="33"/>
  <c r="AI24" i="32" s="1"/>
  <c r="AI35" i="33"/>
  <c r="AI35" i="32" s="1"/>
  <c r="AI36" i="33"/>
  <c r="AI36" i="32" s="1"/>
  <c r="AI16" i="33"/>
  <c r="AI16" i="32" s="1"/>
  <c r="AI42" i="36"/>
  <c r="AI20" i="36"/>
  <c r="AI41" i="33"/>
  <c r="AI41" i="32" s="1"/>
  <c r="AI28" i="36"/>
  <c r="AI23" i="36"/>
  <c r="AI22" i="36"/>
  <c r="AI17" i="36"/>
  <c r="AI31" i="33" l="1"/>
  <c r="AI31" i="32" s="1"/>
  <c r="AI21" i="33"/>
  <c r="AI21" i="32" s="1"/>
  <c r="AI13" i="36"/>
  <c r="AI31" i="36"/>
  <c r="BN40" i="15"/>
  <c r="BN36" i="15"/>
  <c r="BN17" i="15"/>
  <c r="BN23" i="15"/>
  <c r="BN34" i="15"/>
  <c r="BN32" i="15"/>
  <c r="BN37" i="15"/>
  <c r="AI18" i="36"/>
  <c r="AI27" i="36"/>
  <c r="BN42" i="15"/>
  <c r="BN19" i="15"/>
  <c r="BN21" i="15"/>
  <c r="BN20" i="15"/>
  <c r="BN16" i="15"/>
  <c r="BN25" i="15"/>
  <c r="BN38" i="15"/>
  <c r="BN26" i="15"/>
  <c r="AI35" i="36"/>
  <c r="BN18" i="15"/>
  <c r="BN33" i="15"/>
  <c r="BN22" i="15"/>
  <c r="BN35" i="15"/>
  <c r="BN39" i="15"/>
  <c r="BN31" i="15"/>
  <c r="BN15" i="15"/>
  <c r="BN27" i="15"/>
  <c r="BN29" i="15"/>
  <c r="BN28" i="15"/>
  <c r="BN41" i="15"/>
  <c r="BN13" i="15"/>
  <c r="BN14" i="15"/>
  <c r="BN24" i="15"/>
  <c r="AI33" i="36"/>
  <c r="AI15" i="36"/>
  <c r="AI14" i="36"/>
  <c r="BO13" i="15" a="1"/>
  <c r="AI29" i="36"/>
  <c r="AI38" i="36"/>
  <c r="AI37" i="36"/>
  <c r="AI26" i="36"/>
  <c r="AI24" i="36"/>
  <c r="AI32" i="36"/>
  <c r="AI16" i="36"/>
  <c r="AI36" i="36"/>
  <c r="AI39" i="36"/>
  <c r="AI25" i="36"/>
  <c r="AI34" i="36"/>
  <c r="AI19" i="36"/>
  <c r="AI30" i="32"/>
  <c r="AI30" i="36"/>
  <c r="AI41" i="36"/>
  <c r="AI40" i="36"/>
  <c r="AJ13" i="31" l="1" a="1"/>
  <c r="AJ19" i="31" s="1"/>
  <c r="AI21" i="36"/>
  <c r="BO28" i="15"/>
  <c r="BO26" i="15"/>
  <c r="BO27" i="15"/>
  <c r="BO21" i="15"/>
  <c r="BO25" i="15"/>
  <c r="BO34" i="15"/>
  <c r="BO17" i="15"/>
  <c r="BO15" i="15"/>
  <c r="BO37" i="15"/>
  <c r="BO23" i="15"/>
  <c r="BO38" i="15"/>
  <c r="BO20" i="15"/>
  <c r="BO14" i="15"/>
  <c r="BO24" i="15"/>
  <c r="BO39" i="15"/>
  <c r="BO40" i="15"/>
  <c r="BO30" i="15"/>
  <c r="BO13" i="15"/>
  <c r="BO42" i="15"/>
  <c r="BO31" i="15"/>
  <c r="BO16" i="15"/>
  <c r="BO41" i="15"/>
  <c r="BO19" i="15"/>
  <c r="BO22" i="15"/>
  <c r="BO32" i="15"/>
  <c r="BO29" i="15"/>
  <c r="BO18" i="15"/>
  <c r="BO36" i="15"/>
  <c r="BO33" i="15"/>
  <c r="BO35" i="15"/>
  <c r="AJ13" i="34" a="1"/>
  <c r="AJ41" i="34" s="1"/>
  <c r="AJ41" i="33" s="1"/>
  <c r="AJ41" i="32" s="1"/>
  <c r="AJ41" i="31"/>
  <c r="AJ20" i="31"/>
  <c r="AJ36" i="31"/>
  <c r="AJ22" i="31"/>
  <c r="AJ34" i="31"/>
  <c r="AJ31" i="31"/>
  <c r="AJ30" i="31"/>
  <c r="AJ18" i="31" l="1"/>
  <c r="AJ21" i="31"/>
  <c r="AJ32" i="31"/>
  <c r="AJ25" i="31"/>
  <c r="AJ24" i="31"/>
  <c r="AJ14" i="31"/>
  <c r="AJ37" i="31"/>
  <c r="AJ26" i="31"/>
  <c r="AJ15" i="31"/>
  <c r="AJ27" i="31"/>
  <c r="AJ29" i="31"/>
  <c r="AJ42" i="31"/>
  <c r="AJ38" i="31"/>
  <c r="AJ40" i="31"/>
  <c r="AJ13" i="31"/>
  <c r="AJ16" i="31"/>
  <c r="AJ35" i="31"/>
  <c r="AJ17" i="31"/>
  <c r="AJ39" i="31"/>
  <c r="AJ23" i="31"/>
  <c r="AJ33" i="31"/>
  <c r="AJ28" i="31"/>
  <c r="BP13" i="15" a="1"/>
  <c r="AJ21" i="34"/>
  <c r="AJ21" i="33" s="1"/>
  <c r="AJ21" i="32" s="1"/>
  <c r="AJ39" i="34"/>
  <c r="AJ31" i="34"/>
  <c r="AJ24" i="34"/>
  <c r="AJ24" i="33" s="1"/>
  <c r="AJ24" i="32" s="1"/>
  <c r="AJ19" i="34"/>
  <c r="AJ19" i="33" s="1"/>
  <c r="AJ19" i="32" s="1"/>
  <c r="AJ16" i="34"/>
  <c r="AJ18" i="34"/>
  <c r="AJ38" i="34"/>
  <c r="AJ14" i="34"/>
  <c r="AJ14" i="33" s="1"/>
  <c r="AJ14" i="32" s="1"/>
  <c r="AJ40" i="34"/>
  <c r="AJ34" i="34"/>
  <c r="AJ34" i="33" s="1"/>
  <c r="AJ34" i="32" s="1"/>
  <c r="AJ27" i="34"/>
  <c r="AJ27" i="33" s="1"/>
  <c r="AJ27" i="32" s="1"/>
  <c r="AJ13" i="34"/>
  <c r="AJ13" i="33" s="1"/>
  <c r="AJ13" i="32" s="1"/>
  <c r="AJ17" i="34"/>
  <c r="AJ17" i="33" s="1"/>
  <c r="AJ17" i="32" s="1"/>
  <c r="AJ25" i="34"/>
  <c r="AJ30" i="34"/>
  <c r="AJ26" i="34"/>
  <c r="AJ26" i="33" s="1"/>
  <c r="AJ33" i="34"/>
  <c r="AJ33" i="33" s="1"/>
  <c r="AJ33" i="32" s="1"/>
  <c r="AJ28" i="34"/>
  <c r="AJ28" i="33" s="1"/>
  <c r="AJ28" i="32" s="1"/>
  <c r="AJ37" i="34"/>
  <c r="AJ37" i="33" s="1"/>
  <c r="AJ37" i="32" s="1"/>
  <c r="AJ32" i="34"/>
  <c r="AJ32" i="33" s="1"/>
  <c r="AJ32" i="32" s="1"/>
  <c r="AJ36" i="34"/>
  <c r="AJ29" i="34"/>
  <c r="AJ23" i="34"/>
  <c r="AJ42" i="34"/>
  <c r="AJ42" i="33" s="1"/>
  <c r="AJ42" i="32" s="1"/>
  <c r="AJ35" i="34"/>
  <c r="AJ35" i="33" s="1"/>
  <c r="AJ35" i="32" s="1"/>
  <c r="AJ15" i="34"/>
  <c r="AJ15" i="33" s="1"/>
  <c r="AJ15" i="32" s="1"/>
  <c r="AJ22" i="34"/>
  <c r="AJ22" i="33" s="1"/>
  <c r="AJ22" i="32" s="1"/>
  <c r="AJ20" i="34"/>
  <c r="AJ20" i="33" s="1"/>
  <c r="AJ20" i="32" s="1"/>
  <c r="AJ36" i="33"/>
  <c r="AJ36" i="32" s="1"/>
  <c r="AJ33" i="36"/>
  <c r="AJ16" i="33"/>
  <c r="AJ16" i="32" s="1"/>
  <c r="AJ41" i="36"/>
  <c r="AJ18" i="33"/>
  <c r="AJ30" i="33"/>
  <c r="AJ30" i="32" s="1"/>
  <c r="AJ31" i="33"/>
  <c r="AJ17" i="36"/>
  <c r="AJ39" i="33"/>
  <c r="AJ39" i="32" s="1"/>
  <c r="AJ19" i="36"/>
  <c r="AJ40" i="33"/>
  <c r="AJ40" i="32" s="1"/>
  <c r="AJ36" i="36"/>
  <c r="AJ32" i="36"/>
  <c r="AJ35" i="36"/>
  <c r="AJ23" i="33" l="1"/>
  <c r="AJ23" i="36" s="1"/>
  <c r="AJ21" i="36"/>
  <c r="AJ38" i="33"/>
  <c r="AJ38" i="32" s="1"/>
  <c r="AJ29" i="33"/>
  <c r="AJ29" i="32" s="1"/>
  <c r="AJ25" i="33"/>
  <c r="AJ25" i="32" s="1"/>
  <c r="AJ14" i="36"/>
  <c r="AJ42" i="36"/>
  <c r="AJ24" i="36"/>
  <c r="AJ20" i="36"/>
  <c r="AJ16" i="36"/>
  <c r="AJ37" i="36"/>
  <c r="AJ23" i="32"/>
  <c r="AJ27" i="36"/>
  <c r="AJ34" i="36"/>
  <c r="AJ28" i="36"/>
  <c r="AJ22" i="36"/>
  <c r="AJ15" i="36"/>
  <c r="BP42" i="15"/>
  <c r="BP33" i="15"/>
  <c r="BP27" i="15"/>
  <c r="BP28" i="15"/>
  <c r="BP15" i="15"/>
  <c r="BP35" i="15"/>
  <c r="BP29" i="15"/>
  <c r="BP16" i="15"/>
  <c r="BP25" i="15"/>
  <c r="BP30" i="15"/>
  <c r="BP14" i="15"/>
  <c r="BP26" i="15"/>
  <c r="BP36" i="15"/>
  <c r="BP39" i="15"/>
  <c r="BP37" i="15"/>
  <c r="BP18" i="15"/>
  <c r="BP21" i="15"/>
  <c r="BP13" i="15"/>
  <c r="BQ13" i="15" s="1" a="1"/>
  <c r="BP17" i="15"/>
  <c r="BP19" i="15"/>
  <c r="BP41" i="15"/>
  <c r="BP24" i="15"/>
  <c r="BP23" i="15"/>
  <c r="BP32" i="15"/>
  <c r="BP20" i="15"/>
  <c r="BP38" i="15"/>
  <c r="BP40" i="15"/>
  <c r="BP22" i="15"/>
  <c r="BP34" i="15"/>
  <c r="BP31" i="15"/>
  <c r="AJ26" i="32"/>
  <c r="AJ26" i="36"/>
  <c r="AJ18" i="32"/>
  <c r="AK13" i="31" s="1" a="1"/>
  <c r="AK39" i="31" s="1"/>
  <c r="AJ18" i="36"/>
  <c r="AJ31" i="36"/>
  <c r="AJ31" i="32"/>
  <c r="AJ25" i="36"/>
  <c r="AJ13" i="36"/>
  <c r="AJ30" i="36"/>
  <c r="AJ40" i="36"/>
  <c r="AJ39" i="36"/>
  <c r="AJ29" i="36" l="1"/>
  <c r="AJ38" i="36"/>
  <c r="BQ23" i="15"/>
  <c r="BQ37" i="15"/>
  <c r="BQ34" i="15"/>
  <c r="BQ29" i="15"/>
  <c r="BQ35" i="15"/>
  <c r="BQ22" i="15"/>
  <c r="BQ17" i="15"/>
  <c r="BQ31" i="15"/>
  <c r="BQ14" i="15"/>
  <c r="BQ21" i="15"/>
  <c r="BQ15" i="15"/>
  <c r="BQ41" i="15"/>
  <c r="BQ36" i="15"/>
  <c r="BQ33" i="15"/>
  <c r="BQ26" i="15"/>
  <c r="BQ39" i="15"/>
  <c r="BQ19" i="15"/>
  <c r="BQ42" i="15"/>
  <c r="BQ13" i="15"/>
  <c r="BR13" i="15" s="1" a="1"/>
  <c r="BQ16" i="15"/>
  <c r="BQ38" i="15"/>
  <c r="BQ20" i="15"/>
  <c r="BQ24" i="15"/>
  <c r="BQ25" i="15"/>
  <c r="BQ28" i="15"/>
  <c r="BQ32" i="15"/>
  <c r="BQ40" i="15"/>
  <c r="BQ30" i="15"/>
  <c r="BQ27" i="15"/>
  <c r="BQ18" i="15"/>
  <c r="AK41" i="31"/>
  <c r="AK26" i="31"/>
  <c r="AK14" i="31"/>
  <c r="AK38" i="31"/>
  <c r="AK13" i="31"/>
  <c r="AK22" i="31"/>
  <c r="AK27" i="31"/>
  <c r="AK29" i="31"/>
  <c r="AK18" i="31"/>
  <c r="AK28" i="31"/>
  <c r="AK24" i="31"/>
  <c r="AK23" i="31"/>
  <c r="AK21" i="31"/>
  <c r="AK16" i="31"/>
  <c r="AK42" i="31"/>
  <c r="AK32" i="31"/>
  <c r="AK20" i="31"/>
  <c r="AK30" i="31"/>
  <c r="AK34" i="31"/>
  <c r="AK35" i="31"/>
  <c r="AK15" i="31"/>
  <c r="AK40" i="31"/>
  <c r="AK31" i="31"/>
  <c r="AK36" i="31"/>
  <c r="AK25" i="31"/>
  <c r="AK19" i="31"/>
  <c r="AK33" i="31"/>
  <c r="AK37" i="31"/>
  <c r="AK17" i="31"/>
  <c r="AK13" i="34" a="1"/>
  <c r="BR29" i="15" l="1"/>
  <c r="BR13" i="15"/>
  <c r="BR40" i="15"/>
  <c r="BR36" i="15"/>
  <c r="BR14" i="15"/>
  <c r="BR33" i="15"/>
  <c r="BR27" i="15"/>
  <c r="BR18" i="15"/>
  <c r="BR21" i="15"/>
  <c r="BR20" i="15"/>
  <c r="BR19" i="15"/>
  <c r="BR38" i="15"/>
  <c r="BR22" i="15"/>
  <c r="BR25" i="15"/>
  <c r="BR32" i="15"/>
  <c r="BR16" i="15"/>
  <c r="BR15" i="15"/>
  <c r="BR39" i="15"/>
  <c r="BR24" i="15"/>
  <c r="BR41" i="15"/>
  <c r="BR35" i="15"/>
  <c r="BR37" i="15"/>
  <c r="BR34" i="15"/>
  <c r="BR17" i="15"/>
  <c r="BR26" i="15"/>
  <c r="BR30" i="15"/>
  <c r="BR23" i="15"/>
  <c r="BR31" i="15"/>
  <c r="BR42" i="15"/>
  <c r="BR28" i="15"/>
  <c r="AK13" i="34"/>
  <c r="AK13" i="33" s="1"/>
  <c r="AK26" i="34"/>
  <c r="AK20" i="34"/>
  <c r="AK21" i="34"/>
  <c r="AK15" i="34"/>
  <c r="AK15" i="33" s="1"/>
  <c r="AK15" i="32" s="1"/>
  <c r="AK22" i="34"/>
  <c r="AK17" i="34"/>
  <c r="AK17" i="33" s="1"/>
  <c r="AK17" i="32" s="1"/>
  <c r="AK18" i="34"/>
  <c r="AK34" i="34"/>
  <c r="AK34" i="33" s="1"/>
  <c r="AK34" i="32" s="1"/>
  <c r="AK41" i="34"/>
  <c r="AK19" i="34"/>
  <c r="AK27" i="34"/>
  <c r="AK24" i="34"/>
  <c r="AK28" i="34"/>
  <c r="AK33" i="34"/>
  <c r="AK14" i="34"/>
  <c r="AK14" i="33" s="1"/>
  <c r="AK14" i="32" s="1"/>
  <c r="AK40" i="34"/>
  <c r="AK42" i="34"/>
  <c r="AK16" i="34"/>
  <c r="AK32" i="34"/>
  <c r="AK32" i="33" s="1"/>
  <c r="AK32" i="32" s="1"/>
  <c r="AK30" i="34"/>
  <c r="AK29" i="34"/>
  <c r="AK29" i="33" s="1"/>
  <c r="AK29" i="32" s="1"/>
  <c r="AK35" i="34"/>
  <c r="AK38" i="34"/>
  <c r="AK31" i="34"/>
  <c r="AK31" i="33" s="1"/>
  <c r="AK31" i="32" s="1"/>
  <c r="AK25" i="34"/>
  <c r="AK36" i="34"/>
  <c r="AK23" i="34"/>
  <c r="AK37" i="34"/>
  <c r="AK39" i="34"/>
  <c r="BS13" i="15" l="1" a="1"/>
  <c r="AK31" i="36"/>
  <c r="AK15" i="36"/>
  <c r="AK14" i="36"/>
  <c r="AK23" i="33"/>
  <c r="AK23" i="32" s="1"/>
  <c r="AK41" i="33"/>
  <c r="AK41" i="32" s="1"/>
  <c r="AK28" i="33"/>
  <c r="AK28" i="32" s="1"/>
  <c r="AK37" i="33"/>
  <c r="AK37" i="32" s="1"/>
  <c r="AK21" i="33"/>
  <c r="AK21" i="32" s="1"/>
  <c r="AK33" i="33"/>
  <c r="AK33" i="32" s="1"/>
  <c r="AK19" i="33"/>
  <c r="AK19" i="32" s="1"/>
  <c r="AK25" i="33"/>
  <c r="AK25" i="32" s="1"/>
  <c r="AK34" i="36"/>
  <c r="AK38" i="33"/>
  <c r="AK38" i="32" s="1"/>
  <c r="AK35" i="33"/>
  <c r="AK35" i="32" s="1"/>
  <c r="AK22" i="33"/>
  <c r="AK22" i="32" s="1"/>
  <c r="AK30" i="33"/>
  <c r="AK30" i="32" s="1"/>
  <c r="AK32" i="36"/>
  <c r="AK16" i="33"/>
  <c r="AK16" i="32" s="1"/>
  <c r="AK20" i="33"/>
  <c r="AK20" i="32" s="1"/>
  <c r="AK27" i="33"/>
  <c r="AK27" i="32" s="1"/>
  <c r="AK18" i="33"/>
  <c r="AK18" i="32" s="1"/>
  <c r="AK17" i="36"/>
  <c r="AK42" i="33"/>
  <c r="AK42" i="32" s="1"/>
  <c r="AK26" i="33"/>
  <c r="AK26" i="32" s="1"/>
  <c r="AK39" i="33"/>
  <c r="AK39" i="32" s="1"/>
  <c r="AK24" i="33"/>
  <c r="AK24" i="32" s="1"/>
  <c r="AK36" i="33"/>
  <c r="AK36" i="32" s="1"/>
  <c r="AK29" i="36"/>
  <c r="AK40" i="33"/>
  <c r="AK40" i="32" s="1"/>
  <c r="AK13" i="36"/>
  <c r="AK13" i="32"/>
  <c r="BS30" i="15" l="1"/>
  <c r="BS24" i="15"/>
  <c r="BS41" i="15"/>
  <c r="BS37" i="15"/>
  <c r="BS31" i="15"/>
  <c r="BS13" i="15"/>
  <c r="BS19" i="15"/>
  <c r="BS25" i="15"/>
  <c r="BS17" i="15"/>
  <c r="BS42" i="15"/>
  <c r="BS22" i="15"/>
  <c r="BS40" i="15"/>
  <c r="BS38" i="15"/>
  <c r="BS39" i="15"/>
  <c r="BS29" i="15"/>
  <c r="BS28" i="15"/>
  <c r="BS33" i="15"/>
  <c r="BS27" i="15"/>
  <c r="BS26" i="15"/>
  <c r="BS16" i="15"/>
  <c r="BS15" i="15"/>
  <c r="BS34" i="15"/>
  <c r="BS36" i="15"/>
  <c r="BS20" i="15"/>
  <c r="BS23" i="15"/>
  <c r="BS21" i="15"/>
  <c r="BS35" i="15"/>
  <c r="BS18" i="15"/>
  <c r="BS14" i="15"/>
  <c r="BS32" i="15"/>
  <c r="AL13" i="31" a="1"/>
  <c r="AL19" i="31" s="1"/>
  <c r="AK42" i="36"/>
  <c r="AK33" i="36"/>
  <c r="AK35" i="36"/>
  <c r="AK24" i="36"/>
  <c r="AK27" i="36"/>
  <c r="AK25" i="36"/>
  <c r="AK40" i="36"/>
  <c r="AK20" i="36"/>
  <c r="AK19" i="36"/>
  <c r="AK16" i="36"/>
  <c r="AK21" i="36"/>
  <c r="AK36" i="36"/>
  <c r="AK30" i="36"/>
  <c r="AK26" i="36"/>
  <c r="AK22" i="36"/>
  <c r="AK37" i="36"/>
  <c r="AK28" i="36"/>
  <c r="AK39" i="36"/>
  <c r="AK41" i="36"/>
  <c r="AK38" i="36"/>
  <c r="AK18" i="36"/>
  <c r="AK23" i="36"/>
  <c r="AL22" i="31" l="1"/>
  <c r="AL27" i="31"/>
  <c r="AL24" i="31"/>
  <c r="AL38" i="31"/>
  <c r="AL33" i="31"/>
  <c r="AL14" i="31"/>
  <c r="AL18" i="31"/>
  <c r="BT13" i="15" a="1"/>
  <c r="AL36" i="31"/>
  <c r="AL29" i="31"/>
  <c r="AL15" i="31"/>
  <c r="AL42" i="31"/>
  <c r="AL31" i="31"/>
  <c r="AL37" i="31"/>
  <c r="AL40" i="31"/>
  <c r="AL41" i="31"/>
  <c r="AL16" i="31"/>
  <c r="AL23" i="31"/>
  <c r="AL35" i="31"/>
  <c r="AL32" i="31"/>
  <c r="AL26" i="31"/>
  <c r="AL28" i="31"/>
  <c r="AL30" i="31"/>
  <c r="AL20" i="31"/>
  <c r="AL21" i="31"/>
  <c r="AL25" i="31"/>
  <c r="AL39" i="31"/>
  <c r="AL17" i="31"/>
  <c r="AL13" i="31"/>
  <c r="AL34" i="31"/>
  <c r="AL13" i="34" a="1"/>
  <c r="AL24" i="34" s="1"/>
  <c r="AL24" i="33" s="1"/>
  <c r="BT26" i="15" l="1"/>
  <c r="BT37" i="15"/>
  <c r="BT32" i="15"/>
  <c r="BT19" i="15"/>
  <c r="BT18" i="15"/>
  <c r="BT13" i="15"/>
  <c r="BT24" i="15"/>
  <c r="BT33" i="15"/>
  <c r="BT20" i="15"/>
  <c r="BT36" i="15"/>
  <c r="BT15" i="15"/>
  <c r="BT29" i="15"/>
  <c r="BT38" i="15"/>
  <c r="BT21" i="15"/>
  <c r="BT22" i="15"/>
  <c r="BT31" i="15"/>
  <c r="BT34" i="15"/>
  <c r="BT42" i="15"/>
  <c r="BT27" i="15"/>
  <c r="BT40" i="15"/>
  <c r="BT39" i="15"/>
  <c r="BT16" i="15"/>
  <c r="BT14" i="15"/>
  <c r="BT28" i="15"/>
  <c r="BT35" i="15"/>
  <c r="BT30" i="15"/>
  <c r="BT25" i="15"/>
  <c r="BT23" i="15"/>
  <c r="BT41" i="15"/>
  <c r="BT17" i="15"/>
  <c r="AL24" i="36"/>
  <c r="AL24" i="32"/>
  <c r="AL36" i="34"/>
  <c r="AL27" i="34"/>
  <c r="AL27" i="33" s="1"/>
  <c r="AL27" i="32" s="1"/>
  <c r="AL18" i="34"/>
  <c r="AL18" i="33" s="1"/>
  <c r="AL18" i="32" s="1"/>
  <c r="AL28" i="34"/>
  <c r="AL28" i="33" s="1"/>
  <c r="AL28" i="32" s="1"/>
  <c r="AL29" i="34"/>
  <c r="AL29" i="33" s="1"/>
  <c r="AL29" i="32" s="1"/>
  <c r="AL20" i="34"/>
  <c r="AL20" i="33" s="1"/>
  <c r="AL20" i="32" s="1"/>
  <c r="AL21" i="34"/>
  <c r="AL21" i="33" s="1"/>
  <c r="AL21" i="32" s="1"/>
  <c r="AL14" i="34"/>
  <c r="AL14" i="33" s="1"/>
  <c r="AL14" i="32" s="1"/>
  <c r="AL40" i="34"/>
  <c r="AL40" i="33" s="1"/>
  <c r="AL40" i="32" s="1"/>
  <c r="AL35" i="34"/>
  <c r="AL35" i="33" s="1"/>
  <c r="AL35" i="32" s="1"/>
  <c r="AL33" i="34"/>
  <c r="AL33" i="33" s="1"/>
  <c r="AL33" i="32" s="1"/>
  <c r="AL15" i="34"/>
  <c r="AL15" i="33" s="1"/>
  <c r="AL15" i="32" s="1"/>
  <c r="AL16" i="34"/>
  <c r="AL16" i="33" s="1"/>
  <c r="AL16" i="32" s="1"/>
  <c r="AL30" i="34"/>
  <c r="AL37" i="34"/>
  <c r="AL26" i="34"/>
  <c r="AL26" i="33" s="1"/>
  <c r="AL26" i="32" s="1"/>
  <c r="AL23" i="34"/>
  <c r="AL23" i="33" s="1"/>
  <c r="AL23" i="32" s="1"/>
  <c r="AL32" i="34"/>
  <c r="AL32" i="33" s="1"/>
  <c r="AL32" i="32" s="1"/>
  <c r="AL13" i="34"/>
  <c r="AL13" i="33" s="1"/>
  <c r="AL13" i="32" s="1"/>
  <c r="AL41" i="34"/>
  <c r="AL41" i="33" s="1"/>
  <c r="AL41" i="32" s="1"/>
  <c r="AL38" i="34"/>
  <c r="AL38" i="33" s="1"/>
  <c r="AL38" i="32" s="1"/>
  <c r="AL22" i="34"/>
  <c r="AL17" i="34"/>
  <c r="AL17" i="33" s="1"/>
  <c r="AL17" i="32" s="1"/>
  <c r="AL39" i="34"/>
  <c r="AL39" i="33" s="1"/>
  <c r="AL39" i="32" s="1"/>
  <c r="AL42" i="34"/>
  <c r="AL42" i="33" s="1"/>
  <c r="AL42" i="32" s="1"/>
  <c r="AL31" i="34"/>
  <c r="AL31" i="33" s="1"/>
  <c r="AL31" i="32" s="1"/>
  <c r="AL19" i="34"/>
  <c r="AL25" i="34"/>
  <c r="AL25" i="33" s="1"/>
  <c r="AL25" i="32" s="1"/>
  <c r="AL34" i="34"/>
  <c r="AL34" i="33" s="1"/>
  <c r="AL34" i="32" s="1"/>
  <c r="AL36" i="33"/>
  <c r="AL36" i="32" s="1"/>
  <c r="AL37" i="33"/>
  <c r="AL37" i="32" s="1"/>
  <c r="BU13" i="15" l="1" a="1"/>
  <c r="AL15" i="36"/>
  <c r="AL30" i="33"/>
  <c r="AL30" i="32" s="1"/>
  <c r="AL22" i="33"/>
  <c r="AL22" i="32" s="1"/>
  <c r="AL19" i="33"/>
  <c r="AL19" i="32" s="1"/>
  <c r="AM13" i="31" s="1" a="1"/>
  <c r="AM31" i="31" s="1"/>
  <c r="AL16" i="36"/>
  <c r="AL27" i="36"/>
  <c r="AL35" i="36"/>
  <c r="AL17" i="36"/>
  <c r="AL42" i="36"/>
  <c r="AL18" i="36"/>
  <c r="AL28" i="36"/>
  <c r="AL23" i="36"/>
  <c r="AL39" i="36"/>
  <c r="AL38" i="36"/>
  <c r="AL14" i="36"/>
  <c r="AL33" i="36"/>
  <c r="AL36" i="36"/>
  <c r="AL32" i="36"/>
  <c r="AL41" i="36"/>
  <c r="AL25" i="36"/>
  <c r="AL29" i="36"/>
  <c r="AL31" i="36"/>
  <c r="AL26" i="36"/>
  <c r="AL21" i="36"/>
  <c r="AL34" i="36"/>
  <c r="AL13" i="36"/>
  <c r="AL40" i="36"/>
  <c r="AL37" i="36"/>
  <c r="AL20" i="36"/>
  <c r="BU31" i="15" l="1"/>
  <c r="BU18" i="15"/>
  <c r="BU42" i="15"/>
  <c r="BU33" i="15"/>
  <c r="BU17" i="15"/>
  <c r="BU36" i="15"/>
  <c r="BU14" i="15"/>
  <c r="BU16" i="15"/>
  <c r="BU29" i="15"/>
  <c r="BU26" i="15"/>
  <c r="BU22" i="15"/>
  <c r="BU41" i="15"/>
  <c r="BU20" i="15"/>
  <c r="BU37" i="15"/>
  <c r="BU19" i="15"/>
  <c r="BU15" i="15"/>
  <c r="BU40" i="15"/>
  <c r="BU34" i="15"/>
  <c r="BU13" i="15"/>
  <c r="BU21" i="15"/>
  <c r="BU30" i="15"/>
  <c r="BU24" i="15"/>
  <c r="BU32" i="15"/>
  <c r="BU39" i="15"/>
  <c r="BU35" i="15"/>
  <c r="BU23" i="15"/>
  <c r="BU28" i="15"/>
  <c r="BU38" i="15"/>
  <c r="BU27" i="15"/>
  <c r="BU25" i="15"/>
  <c r="AM37" i="31"/>
  <c r="AM28" i="31"/>
  <c r="AM29" i="31"/>
  <c r="AM36" i="31"/>
  <c r="AM21" i="31"/>
  <c r="AM25" i="31"/>
  <c r="AM27" i="31"/>
  <c r="AM40" i="31"/>
  <c r="AL22" i="36"/>
  <c r="AM13" i="31"/>
  <c r="AM19" i="31"/>
  <c r="AM30" i="31"/>
  <c r="AM14" i="31"/>
  <c r="AM33" i="31"/>
  <c r="AL19" i="36"/>
  <c r="AM41" i="31"/>
  <c r="AM26" i="31"/>
  <c r="AM38" i="31"/>
  <c r="AM32" i="31"/>
  <c r="AM15" i="31"/>
  <c r="AL30" i="36"/>
  <c r="AM24" i="31"/>
  <c r="AM17" i="31"/>
  <c r="AM23" i="31"/>
  <c r="AM18" i="31"/>
  <c r="AM22" i="31"/>
  <c r="AM16" i="31"/>
  <c r="AM20" i="31"/>
  <c r="AM39" i="31"/>
  <c r="AM42" i="31"/>
  <c r="AM35" i="31"/>
  <c r="AM34" i="31"/>
  <c r="BV13" i="15" l="1" a="1"/>
  <c r="AM13" i="34" a="1"/>
  <c r="AM33" i="34" s="1"/>
  <c r="AM33" i="33" s="1"/>
  <c r="AM33" i="32" s="1"/>
  <c r="BV19" i="15"/>
  <c r="BV18" i="15"/>
  <c r="BV24" i="15"/>
  <c r="BV20" i="15"/>
  <c r="BV42" i="15"/>
  <c r="BV40" i="15"/>
  <c r="BV38" i="15"/>
  <c r="BV15" i="15"/>
  <c r="BV16" i="15"/>
  <c r="BV32" i="15"/>
  <c r="BV41" i="15"/>
  <c r="BV13" i="15"/>
  <c r="BV25" i="15"/>
  <c r="BV36" i="15"/>
  <c r="BV23" i="15"/>
  <c r="BV35" i="15"/>
  <c r="BV31" i="15"/>
  <c r="BV29" i="15"/>
  <c r="BV37" i="15"/>
  <c r="BV34" i="15"/>
  <c r="BV21" i="15"/>
  <c r="BV17" i="15"/>
  <c r="BV27" i="15"/>
  <c r="BV22" i="15"/>
  <c r="BV28" i="15"/>
  <c r="BV30" i="15"/>
  <c r="BV39" i="15"/>
  <c r="BV33" i="15"/>
  <c r="BV26" i="15"/>
  <c r="BV14" i="15"/>
  <c r="AM18" i="34" l="1"/>
  <c r="AM35" i="34"/>
  <c r="AM35" i="33" s="1"/>
  <c r="AM35" i="32" s="1"/>
  <c r="AM41" i="34"/>
  <c r="AM41" i="33" s="1"/>
  <c r="AM41" i="32" s="1"/>
  <c r="AM37" i="34"/>
  <c r="AM37" i="33" s="1"/>
  <c r="AM37" i="32" s="1"/>
  <c r="AM22" i="34"/>
  <c r="AM22" i="33" s="1"/>
  <c r="AM22" i="32" s="1"/>
  <c r="AM14" i="34"/>
  <c r="AM14" i="33" s="1"/>
  <c r="AM14" i="32" s="1"/>
  <c r="AM36" i="34"/>
  <c r="AM28" i="34"/>
  <c r="AM28" i="33" s="1"/>
  <c r="AM28" i="32" s="1"/>
  <c r="AM32" i="34"/>
  <c r="AM32" i="33" s="1"/>
  <c r="AM32" i="32" s="1"/>
  <c r="AM24" i="34"/>
  <c r="AM24" i="33" s="1"/>
  <c r="AM24" i="32" s="1"/>
  <c r="AM42" i="34"/>
  <c r="AM42" i="33" s="1"/>
  <c r="AM42" i="32" s="1"/>
  <c r="AM25" i="34"/>
  <c r="AM25" i="33" s="1"/>
  <c r="AM25" i="32" s="1"/>
  <c r="AM30" i="34"/>
  <c r="AM31" i="34"/>
  <c r="AM31" i="33" s="1"/>
  <c r="AM31" i="32" s="1"/>
  <c r="AM39" i="34"/>
  <c r="AM39" i="33" s="1"/>
  <c r="AM39" i="32" s="1"/>
  <c r="AM26" i="34"/>
  <c r="AM26" i="33" s="1"/>
  <c r="AM26" i="32" s="1"/>
  <c r="AM17" i="34"/>
  <c r="AM17" i="33" s="1"/>
  <c r="AM17" i="32" s="1"/>
  <c r="AM27" i="34"/>
  <c r="AM27" i="33" s="1"/>
  <c r="AM27" i="32" s="1"/>
  <c r="AM29" i="34"/>
  <c r="AM38" i="34"/>
  <c r="AM38" i="33" s="1"/>
  <c r="AM38" i="32" s="1"/>
  <c r="AM20" i="34"/>
  <c r="AM20" i="33" s="1"/>
  <c r="AM20" i="32" s="1"/>
  <c r="BW13" i="15" a="1"/>
  <c r="BW34" i="15" s="1"/>
  <c r="AM23" i="34"/>
  <c r="AM23" i="33" s="1"/>
  <c r="AM23" i="32" s="1"/>
  <c r="AM15" i="34"/>
  <c r="AM15" i="33" s="1"/>
  <c r="AM15" i="32" s="1"/>
  <c r="AM40" i="34"/>
  <c r="AM40" i="33" s="1"/>
  <c r="AM40" i="32" s="1"/>
  <c r="AM16" i="34"/>
  <c r="AM16" i="33" s="1"/>
  <c r="AM16" i="32" s="1"/>
  <c r="AM19" i="34"/>
  <c r="AM19" i="33" s="1"/>
  <c r="AM19" i="32" s="1"/>
  <c r="AM13" i="34"/>
  <c r="AM13" i="33" s="1"/>
  <c r="AM13" i="32" s="1"/>
  <c r="AM34" i="34"/>
  <c r="AM34" i="33" s="1"/>
  <c r="AM34" i="32" s="1"/>
  <c r="AM21" i="34"/>
  <c r="AM21" i="33" s="1"/>
  <c r="AM21" i="32" s="1"/>
  <c r="BW25" i="15"/>
  <c r="BW40" i="15"/>
  <c r="BW20" i="15"/>
  <c r="BW26" i="15"/>
  <c r="BW18" i="15"/>
  <c r="BW42" i="15"/>
  <c r="BW27" i="15"/>
  <c r="BW14" i="15"/>
  <c r="BW13" i="15"/>
  <c r="BW24" i="15"/>
  <c r="BW29" i="15"/>
  <c r="BW30" i="15"/>
  <c r="BW28" i="15"/>
  <c r="BW23" i="15"/>
  <c r="BW38" i="15"/>
  <c r="AM22" i="36"/>
  <c r="AM18" i="33"/>
  <c r="AM18" i="32" s="1"/>
  <c r="AM30" i="33"/>
  <c r="AM30" i="32" s="1"/>
  <c r="AM29" i="33"/>
  <c r="AM29" i="32" s="1"/>
  <c r="AM36" i="33"/>
  <c r="AM36" i="32" s="1"/>
  <c r="AM32" i="36"/>
  <c r="AM24" i="36"/>
  <c r="AM17" i="36"/>
  <c r="AM42" i="36"/>
  <c r="AM20" i="36"/>
  <c r="AM19" i="36"/>
  <c r="AM31" i="36"/>
  <c r="AM16" i="36"/>
  <c r="AM28" i="36"/>
  <c r="AM21" i="36"/>
  <c r="AM33" i="36"/>
  <c r="AM14" i="36"/>
  <c r="AM41" i="36"/>
  <c r="AM35" i="36"/>
  <c r="AM39" i="36"/>
  <c r="AM27" i="36"/>
  <c r="AM38" i="36" l="1"/>
  <c r="AM37" i="36"/>
  <c r="AM25" i="36"/>
  <c r="AM26" i="36"/>
  <c r="AM34" i="36"/>
  <c r="BW22" i="15"/>
  <c r="BW35" i="15"/>
  <c r="BW36" i="15"/>
  <c r="BW15" i="15"/>
  <c r="BX13" i="15" s="1" a="1"/>
  <c r="BW31" i="15"/>
  <c r="BW17" i="15"/>
  <c r="BW21" i="15"/>
  <c r="BW37" i="15"/>
  <c r="AM15" i="36"/>
  <c r="AM40" i="36"/>
  <c r="BW32" i="15"/>
  <c r="BW33" i="15"/>
  <c r="BW39" i="15"/>
  <c r="BW16" i="15"/>
  <c r="BW19" i="15"/>
  <c r="BW41" i="15"/>
  <c r="AN13" i="31" a="1"/>
  <c r="AN35" i="31" s="1"/>
  <c r="AM23" i="36"/>
  <c r="AM30" i="36"/>
  <c r="AM36" i="36"/>
  <c r="AM29" i="36"/>
  <c r="AM13" i="36"/>
  <c r="AN13" i="34" s="1" a="1"/>
  <c r="AN34" i="34" s="1"/>
  <c r="AM18" i="36"/>
  <c r="AN25" i="31" l="1"/>
  <c r="AN22" i="31"/>
  <c r="AN15" i="31"/>
  <c r="AN36" i="31"/>
  <c r="AN29" i="31"/>
  <c r="AN21" i="31"/>
  <c r="AN27" i="31"/>
  <c r="AN20" i="31"/>
  <c r="AN17" i="31"/>
  <c r="AN13" i="31"/>
  <c r="AN39" i="31"/>
  <c r="AN24" i="31"/>
  <c r="AN32" i="31"/>
  <c r="AN40" i="31"/>
  <c r="AN34" i="31"/>
  <c r="AN34" i="33" s="1"/>
  <c r="AN26" i="31"/>
  <c r="AN23" i="31"/>
  <c r="AN42" i="31"/>
  <c r="AN33" i="31"/>
  <c r="AN28" i="31"/>
  <c r="AN41" i="31"/>
  <c r="AN14" i="31"/>
  <c r="AN38" i="31"/>
  <c r="AN31" i="31"/>
  <c r="AN18" i="31"/>
  <c r="AN30" i="31"/>
  <c r="AN19" i="31"/>
  <c r="AN37" i="31"/>
  <c r="AN16" i="31"/>
  <c r="BX35" i="15"/>
  <c r="BX42" i="15"/>
  <c r="BX14" i="15"/>
  <c r="BX40" i="15"/>
  <c r="BX38" i="15"/>
  <c r="BX19" i="15"/>
  <c r="BX27" i="15"/>
  <c r="BX13" i="15"/>
  <c r="BX17" i="15"/>
  <c r="BX39" i="15"/>
  <c r="BX41" i="15"/>
  <c r="BX23" i="15"/>
  <c r="BX15" i="15"/>
  <c r="BX25" i="15"/>
  <c r="BX31" i="15"/>
  <c r="BX22" i="15"/>
  <c r="BX37" i="15"/>
  <c r="BX28" i="15"/>
  <c r="BX30" i="15"/>
  <c r="BX29" i="15"/>
  <c r="BX33" i="15"/>
  <c r="BX21" i="15"/>
  <c r="BX36" i="15"/>
  <c r="BX16" i="15"/>
  <c r="BX18" i="15"/>
  <c r="BX20" i="15"/>
  <c r="BX34" i="15"/>
  <c r="BX24" i="15"/>
  <c r="BX26" i="15"/>
  <c r="BX32" i="15"/>
  <c r="AN20" i="34"/>
  <c r="AN20" i="33" s="1"/>
  <c r="AN20" i="32" s="1"/>
  <c r="AN37" i="34"/>
  <c r="AN29" i="34"/>
  <c r="AN29" i="33" s="1"/>
  <c r="AN29" i="32" s="1"/>
  <c r="AN22" i="34"/>
  <c r="AN22" i="33" s="1"/>
  <c r="AN22" i="32" s="1"/>
  <c r="AN30" i="34"/>
  <c r="AN31" i="34"/>
  <c r="AN33" i="34"/>
  <c r="AN36" i="34"/>
  <c r="AN32" i="34"/>
  <c r="AN32" i="33" s="1"/>
  <c r="AN32" i="32" s="1"/>
  <c r="AN16" i="34"/>
  <c r="AN16" i="33" s="1"/>
  <c r="AN16" i="32" s="1"/>
  <c r="AN18" i="34"/>
  <c r="AN18" i="33" s="1"/>
  <c r="AN18" i="32" s="1"/>
  <c r="AN19" i="34"/>
  <c r="AN19" i="33" s="1"/>
  <c r="AN19" i="32" s="1"/>
  <c r="AN39" i="34"/>
  <c r="AN24" i="34"/>
  <c r="AN25" i="34"/>
  <c r="AN25" i="33" s="1"/>
  <c r="AN25" i="32" s="1"/>
  <c r="AN28" i="34"/>
  <c r="AN35" i="34"/>
  <c r="AN35" i="33" s="1"/>
  <c r="AN35" i="32" s="1"/>
  <c r="AN21" i="34"/>
  <c r="AN13" i="34"/>
  <c r="AN13" i="33" s="1"/>
  <c r="AN13" i="32" s="1"/>
  <c r="AN15" i="34"/>
  <c r="AN15" i="33" s="1"/>
  <c r="AN15" i="32" s="1"/>
  <c r="AN17" i="34"/>
  <c r="AN17" i="33" s="1"/>
  <c r="AN17" i="32" s="1"/>
  <c r="AN23" i="34"/>
  <c r="AN23" i="33" s="1"/>
  <c r="AN23" i="32" s="1"/>
  <c r="AN41" i="34"/>
  <c r="AN41" i="33" s="1"/>
  <c r="AN41" i="32" s="1"/>
  <c r="AN14" i="34"/>
  <c r="AN14" i="33" s="1"/>
  <c r="AN14" i="32" s="1"/>
  <c r="AN40" i="34"/>
  <c r="AN42" i="34"/>
  <c r="AN27" i="34"/>
  <c r="AN26" i="34"/>
  <c r="AN38" i="34"/>
  <c r="AN26" i="33" l="1"/>
  <c r="AN26" i="32" s="1"/>
  <c r="AN36" i="33"/>
  <c r="AN36" i="32" s="1"/>
  <c r="AN28" i="33"/>
  <c r="AN28" i="32" s="1"/>
  <c r="AN24" i="33"/>
  <c r="AN24" i="32" s="1"/>
  <c r="AN31" i="33"/>
  <c r="AN31" i="32" s="1"/>
  <c r="AN37" i="33"/>
  <c r="AN34" i="32"/>
  <c r="AN34" i="36"/>
  <c r="AN28" i="36"/>
  <c r="AN21" i="33"/>
  <c r="BY13" i="15" a="1"/>
  <c r="BY40" i="15" s="1"/>
  <c r="AN27" i="33"/>
  <c r="AN27" i="32" s="1"/>
  <c r="AN33" i="33"/>
  <c r="AN33" i="32" s="1"/>
  <c r="AN29" i="36"/>
  <c r="AN38" i="33"/>
  <c r="AN38" i="32" s="1"/>
  <c r="AN40" i="33"/>
  <c r="AN40" i="32" s="1"/>
  <c r="AN39" i="33"/>
  <c r="AN39" i="32" s="1"/>
  <c r="AN30" i="33"/>
  <c r="AN30" i="32" s="1"/>
  <c r="BY18" i="15"/>
  <c r="BY16" i="15"/>
  <c r="BY27" i="15"/>
  <c r="BY42" i="15"/>
  <c r="BY38" i="15"/>
  <c r="BY24" i="15"/>
  <c r="BY20" i="15"/>
  <c r="BY33" i="15"/>
  <c r="BY19" i="15"/>
  <c r="BY34" i="15"/>
  <c r="BY28" i="15"/>
  <c r="BY26" i="15"/>
  <c r="BY31" i="15"/>
  <c r="BY13" i="15"/>
  <c r="BY35" i="15"/>
  <c r="AN22" i="36"/>
  <c r="AN41" i="36"/>
  <c r="AN20" i="36"/>
  <c r="AN31" i="36"/>
  <c r="AN23" i="36"/>
  <c r="AN36" i="36"/>
  <c r="AN30" i="36"/>
  <c r="AN15" i="36"/>
  <c r="AN35" i="36"/>
  <c r="AN32" i="36"/>
  <c r="AN18" i="36"/>
  <c r="AN14" i="36"/>
  <c r="AN17" i="36"/>
  <c r="AN33" i="36"/>
  <c r="AN39" i="36"/>
  <c r="AN26" i="36"/>
  <c r="AN19" i="36"/>
  <c r="AN42" i="33"/>
  <c r="AN42" i="32" s="1"/>
  <c r="AN40" i="36"/>
  <c r="AN25" i="36"/>
  <c r="AN16" i="36"/>
  <c r="AN13" i="36"/>
  <c r="AN27" i="36" l="1"/>
  <c r="AN37" i="32"/>
  <c r="AN37" i="36"/>
  <c r="AN24" i="36"/>
  <c r="AN21" i="32"/>
  <c r="AN21" i="36"/>
  <c r="BY39" i="15"/>
  <c r="BY17" i="15"/>
  <c r="BZ13" i="15" s="1" a="1"/>
  <c r="BY22" i="15"/>
  <c r="BY14" i="15"/>
  <c r="BY30" i="15"/>
  <c r="BY29" i="15"/>
  <c r="BY25" i="15"/>
  <c r="AN38" i="36"/>
  <c r="BY32" i="15"/>
  <c r="BY21" i="15"/>
  <c r="BY36" i="15"/>
  <c r="BY15" i="15"/>
  <c r="BY37" i="15"/>
  <c r="BY23" i="15"/>
  <c r="BY41" i="15"/>
  <c r="AO13" i="31" a="1"/>
  <c r="AO33" i="31" s="1"/>
  <c r="AN42" i="36"/>
  <c r="AO13" i="34" a="1"/>
  <c r="BZ21" i="15" l="1"/>
  <c r="BZ22" i="15"/>
  <c r="BZ39" i="15"/>
  <c r="BZ20" i="15"/>
  <c r="CA13" i="15" s="1" a="1"/>
  <c r="CA30" i="15" s="1"/>
  <c r="BZ18" i="15"/>
  <c r="BZ37" i="15"/>
  <c r="BZ17" i="15"/>
  <c r="BZ26" i="15"/>
  <c r="BZ25" i="15"/>
  <c r="BZ31" i="15"/>
  <c r="BZ15" i="15"/>
  <c r="BZ36" i="15"/>
  <c r="BZ28" i="15"/>
  <c r="BZ40" i="15"/>
  <c r="BZ24" i="15"/>
  <c r="BZ29" i="15"/>
  <c r="BZ42" i="15"/>
  <c r="BZ14" i="15"/>
  <c r="BZ19" i="15"/>
  <c r="BZ16" i="15"/>
  <c r="BZ35" i="15"/>
  <c r="BZ13" i="15"/>
  <c r="BZ32" i="15"/>
  <c r="BZ33" i="15"/>
  <c r="BZ34" i="15"/>
  <c r="BZ23" i="15"/>
  <c r="BZ30" i="15"/>
  <c r="BZ38" i="15"/>
  <c r="BZ27" i="15"/>
  <c r="BZ41" i="15"/>
  <c r="AO35" i="31"/>
  <c r="AO40" i="31"/>
  <c r="AO30" i="31"/>
  <c r="AO39" i="31"/>
  <c r="AO14" i="31"/>
  <c r="AO19" i="31"/>
  <c r="AO17" i="31"/>
  <c r="AO37" i="31"/>
  <c r="AO29" i="31"/>
  <c r="AO15" i="31"/>
  <c r="AO36" i="31"/>
  <c r="AO22" i="31"/>
  <c r="AO38" i="31"/>
  <c r="AO23" i="31"/>
  <c r="AO21" i="31"/>
  <c r="AO34" i="31"/>
  <c r="AO24" i="31"/>
  <c r="AO26" i="31"/>
  <c r="AO25" i="31"/>
  <c r="AO28" i="31"/>
  <c r="AO31" i="31"/>
  <c r="AO42" i="31"/>
  <c r="AO32" i="31"/>
  <c r="AO41" i="31"/>
  <c r="AO13" i="31"/>
  <c r="AO27" i="31"/>
  <c r="AO20" i="31"/>
  <c r="AO16" i="31"/>
  <c r="AO18" i="31"/>
  <c r="AO27" i="34"/>
  <c r="AO18" i="34"/>
  <c r="AO17" i="34"/>
  <c r="AO14" i="34"/>
  <c r="AO32" i="34"/>
  <c r="AO35" i="34"/>
  <c r="AO38" i="34"/>
  <c r="AO38" i="33" s="1"/>
  <c r="AO38" i="32" s="1"/>
  <c r="AO23" i="34"/>
  <c r="AO24" i="34"/>
  <c r="AO25" i="34"/>
  <c r="AO25" i="33" s="1"/>
  <c r="AO25" i="32" s="1"/>
  <c r="AO26" i="34"/>
  <c r="AO29" i="34"/>
  <c r="AO39" i="34"/>
  <c r="AO34" i="34"/>
  <c r="AO40" i="34"/>
  <c r="AO42" i="34"/>
  <c r="AO16" i="34"/>
  <c r="AO41" i="34"/>
  <c r="AO33" i="34"/>
  <c r="AO20" i="34"/>
  <c r="AO20" i="33" s="1"/>
  <c r="AO20" i="32" s="1"/>
  <c r="AO36" i="34"/>
  <c r="AO36" i="33" s="1"/>
  <c r="AO36" i="32" s="1"/>
  <c r="AO15" i="34"/>
  <c r="AO21" i="34"/>
  <c r="AO22" i="34"/>
  <c r="AO28" i="34"/>
  <c r="AO30" i="34"/>
  <c r="AO19" i="34"/>
  <c r="AO31" i="34"/>
  <c r="AO37" i="34"/>
  <c r="AO13" i="34"/>
  <c r="AO36" i="36" l="1"/>
  <c r="AO40" i="33"/>
  <c r="AO40" i="32" s="1"/>
  <c r="AO26" i="33"/>
  <c r="AO26" i="32" s="1"/>
  <c r="AO35" i="33"/>
  <c r="CA15" i="15"/>
  <c r="CA36" i="15"/>
  <c r="CA35" i="15"/>
  <c r="AO27" i="33"/>
  <c r="CA22" i="15"/>
  <c r="CA14" i="15"/>
  <c r="CA23" i="15"/>
  <c r="CA18" i="15"/>
  <c r="CA33" i="15"/>
  <c r="CA39" i="15"/>
  <c r="CA19" i="15"/>
  <c r="CA24" i="15"/>
  <c r="CA21" i="15"/>
  <c r="CA37" i="15"/>
  <c r="CA34" i="15"/>
  <c r="CA20" i="15"/>
  <c r="CA38" i="15"/>
  <c r="CA32" i="15"/>
  <c r="CA25" i="15"/>
  <c r="CA28" i="15"/>
  <c r="CA31" i="15"/>
  <c r="CA29" i="15"/>
  <c r="CA26" i="15"/>
  <c r="AO31" i="33"/>
  <c r="AO31" i="36" s="1"/>
  <c r="AO14" i="33"/>
  <c r="AO14" i="32" s="1"/>
  <c r="CA17" i="15"/>
  <c r="CA27" i="15"/>
  <c r="CA16" i="15"/>
  <c r="CB13" i="15" s="1" a="1"/>
  <c r="CA40" i="15"/>
  <c r="CA13" i="15"/>
  <c r="CA42" i="15"/>
  <c r="CA41" i="15"/>
  <c r="AO26" i="36"/>
  <c r="AO39" i="33"/>
  <c r="AO39" i="32" s="1"/>
  <c r="AO13" i="33"/>
  <c r="AO13" i="32" s="1"/>
  <c r="AO25" i="36"/>
  <c r="AO28" i="33"/>
  <c r="AO28" i="32" s="1"/>
  <c r="AO24" i="33"/>
  <c r="AO24" i="32" s="1"/>
  <c r="AO22" i="33"/>
  <c r="AO22" i="32" s="1"/>
  <c r="AO23" i="33"/>
  <c r="AO23" i="32" s="1"/>
  <c r="AO19" i="33"/>
  <c r="AO19" i="32" s="1"/>
  <c r="AO29" i="33"/>
  <c r="AO29" i="32" s="1"/>
  <c r="AO32" i="33"/>
  <c r="AO32" i="32" s="1"/>
  <c r="AO30" i="33"/>
  <c r="AO30" i="32" s="1"/>
  <c r="AO37" i="33"/>
  <c r="AO37" i="32" s="1"/>
  <c r="AO14" i="36"/>
  <c r="AO33" i="33"/>
  <c r="AO33" i="32" s="1"/>
  <c r="AO17" i="33"/>
  <c r="AO17" i="32" s="1"/>
  <c r="AO42" i="33"/>
  <c r="AO42" i="32" s="1"/>
  <c r="AO34" i="33"/>
  <c r="AO34" i="32" s="1"/>
  <c r="AO40" i="36"/>
  <c r="AO38" i="36"/>
  <c r="AO41" i="33"/>
  <c r="AO41" i="32" s="1"/>
  <c r="AO18" i="33"/>
  <c r="AO18" i="32" s="1"/>
  <c r="AO21" i="33"/>
  <c r="AO21" i="32" s="1"/>
  <c r="AO15" i="33"/>
  <c r="AO15" i="32" s="1"/>
  <c r="AO20" i="36"/>
  <c r="AO16" i="33"/>
  <c r="AO16" i="32" s="1"/>
  <c r="AO35" i="32" l="1"/>
  <c r="AO35" i="36"/>
  <c r="AO27" i="32"/>
  <c r="AO27" i="36"/>
  <c r="AO31" i="32"/>
  <c r="AP13" i="31" s="1" a="1"/>
  <c r="CB15" i="15"/>
  <c r="CB24" i="15"/>
  <c r="CB21" i="15"/>
  <c r="CB23" i="15"/>
  <c r="CB39" i="15"/>
  <c r="CB28" i="15"/>
  <c r="CB35" i="15"/>
  <c r="CB29" i="15"/>
  <c r="CB16" i="15"/>
  <c r="CB33" i="15"/>
  <c r="CB37" i="15"/>
  <c r="CB27" i="15"/>
  <c r="CB19" i="15"/>
  <c r="CB34" i="15"/>
  <c r="CB25" i="15"/>
  <c r="CB42" i="15"/>
  <c r="CB30" i="15"/>
  <c r="CB18" i="15"/>
  <c r="CB22" i="15"/>
  <c r="CB26" i="15"/>
  <c r="CB41" i="15"/>
  <c r="CB32" i="15"/>
  <c r="CB20" i="15"/>
  <c r="CB31" i="15"/>
  <c r="CB38" i="15"/>
  <c r="CB17" i="15"/>
  <c r="CB36" i="15"/>
  <c r="CB40" i="15"/>
  <c r="CB14" i="15"/>
  <c r="CB13" i="15"/>
  <c r="AO30" i="36"/>
  <c r="AO23" i="36"/>
  <c r="AO17" i="36"/>
  <c r="AO18" i="36"/>
  <c r="AO41" i="36"/>
  <c r="AO34" i="36"/>
  <c r="AO29" i="36"/>
  <c r="AO19" i="36"/>
  <c r="AO42" i="36"/>
  <c r="AO16" i="36"/>
  <c r="AO15" i="36"/>
  <c r="AO33" i="36"/>
  <c r="AO22" i="36"/>
  <c r="AO24" i="36"/>
  <c r="AO37" i="36"/>
  <c r="AO28" i="36"/>
  <c r="AO13" i="36"/>
  <c r="AO21" i="36"/>
  <c r="AO39" i="36"/>
  <c r="AO32" i="36"/>
  <c r="CC13" i="15" l="1" a="1"/>
  <c r="CC30" i="15" s="1"/>
  <c r="CC38" i="15"/>
  <c r="CC17" i="15"/>
  <c r="CC26" i="15"/>
  <c r="CC16" i="15"/>
  <c r="CC34" i="15"/>
  <c r="CC31" i="15"/>
  <c r="CC35" i="15"/>
  <c r="AP13" i="34" a="1"/>
  <c r="AP36" i="34" s="1"/>
  <c r="AP37" i="31"/>
  <c r="AP42" i="31"/>
  <c r="AP34" i="31"/>
  <c r="AP20" i="31"/>
  <c r="AP15" i="31"/>
  <c r="AP35" i="31"/>
  <c r="AP31" i="31"/>
  <c r="AP14" i="31"/>
  <c r="AP16" i="31"/>
  <c r="AP27" i="31"/>
  <c r="AP29" i="31"/>
  <c r="AP22" i="31"/>
  <c r="AP18" i="31"/>
  <c r="AP23" i="31"/>
  <c r="AP13" i="31"/>
  <c r="AP36" i="31"/>
  <c r="AP32" i="31"/>
  <c r="AP17" i="31"/>
  <c r="AP38" i="31"/>
  <c r="AP33" i="31"/>
  <c r="AP39" i="31"/>
  <c r="AP19" i="31"/>
  <c r="AP25" i="31"/>
  <c r="AP40" i="31"/>
  <c r="AP26" i="31"/>
  <c r="AP24" i="31"/>
  <c r="AP30" i="31"/>
  <c r="AP41" i="31"/>
  <c r="AP21" i="31"/>
  <c r="AP28" i="31"/>
  <c r="CC19" i="15" l="1"/>
  <c r="CC14" i="15"/>
  <c r="CC40" i="15"/>
  <c r="CC24" i="15"/>
  <c r="CC15" i="15"/>
  <c r="CC37" i="15"/>
  <c r="CC41" i="15"/>
  <c r="CC23" i="15"/>
  <c r="CD13" i="15" s="1" a="1"/>
  <c r="CC21" i="15"/>
  <c r="CC32" i="15"/>
  <c r="CC33" i="15"/>
  <c r="CC42" i="15"/>
  <c r="CC29" i="15"/>
  <c r="CC39" i="15"/>
  <c r="CC22" i="15"/>
  <c r="CC25" i="15"/>
  <c r="CC27" i="15"/>
  <c r="CC13" i="15"/>
  <c r="CC36" i="15"/>
  <c r="CC28" i="15"/>
  <c r="CC20" i="15"/>
  <c r="CC18" i="15"/>
  <c r="AP16" i="34"/>
  <c r="AP16" i="33" s="1"/>
  <c r="AP16" i="32" s="1"/>
  <c r="AP20" i="34"/>
  <c r="AP33" i="34"/>
  <c r="AP31" i="34"/>
  <c r="AP31" i="33" s="1"/>
  <c r="AP31" i="36" s="1"/>
  <c r="AP40" i="34"/>
  <c r="AP39" i="34"/>
  <c r="AP30" i="34"/>
  <c r="AP30" i="33" s="1"/>
  <c r="AP30" i="32" s="1"/>
  <c r="AP26" i="34"/>
  <c r="AP26" i="33" s="1"/>
  <c r="AP26" i="32" s="1"/>
  <c r="AP18" i="34"/>
  <c r="AP18" i="33" s="1"/>
  <c r="AP22" i="34"/>
  <c r="AP22" i="33" s="1"/>
  <c r="AP22" i="32" s="1"/>
  <c r="AP24" i="34"/>
  <c r="AP24" i="33" s="1"/>
  <c r="AP24" i="36" s="1"/>
  <c r="AP32" i="34"/>
  <c r="AP32" i="33" s="1"/>
  <c r="AP32" i="32" s="1"/>
  <c r="AP17" i="34"/>
  <c r="AP17" i="33" s="1"/>
  <c r="AP17" i="32" s="1"/>
  <c r="AP37" i="34"/>
  <c r="AP37" i="33" s="1"/>
  <c r="AP37" i="32" s="1"/>
  <c r="AP25" i="34"/>
  <c r="AP25" i="33" s="1"/>
  <c r="AP25" i="32" s="1"/>
  <c r="AP15" i="34"/>
  <c r="AP15" i="33" s="1"/>
  <c r="AP15" i="32" s="1"/>
  <c r="AP42" i="34"/>
  <c r="AP42" i="33" s="1"/>
  <c r="AP42" i="32" s="1"/>
  <c r="AP28" i="34"/>
  <c r="AP28" i="33" s="1"/>
  <c r="AP28" i="32" s="1"/>
  <c r="AP41" i="34"/>
  <c r="AP14" i="34"/>
  <c r="AP14" i="33" s="1"/>
  <c r="AP14" i="32" s="1"/>
  <c r="AP13" i="34"/>
  <c r="AP13" i="33" s="1"/>
  <c r="AP13" i="32" s="1"/>
  <c r="AP27" i="34"/>
  <c r="AP27" i="33" s="1"/>
  <c r="AP27" i="32" s="1"/>
  <c r="AP35" i="34"/>
  <c r="AP35" i="33" s="1"/>
  <c r="AP35" i="32" s="1"/>
  <c r="AP19" i="34"/>
  <c r="AP23" i="34"/>
  <c r="AP23" i="33" s="1"/>
  <c r="AP21" i="34"/>
  <c r="AP34" i="34"/>
  <c r="AP29" i="34"/>
  <c r="AP29" i="33" s="1"/>
  <c r="AP29" i="32" s="1"/>
  <c r="AP38" i="34"/>
  <c r="AP38" i="33" s="1"/>
  <c r="AP38" i="32" s="1"/>
  <c r="AP39" i="33"/>
  <c r="AP39" i="32" s="1"/>
  <c r="AP41" i="33"/>
  <c r="AP41" i="32" s="1"/>
  <c r="AP40" i="33"/>
  <c r="AP40" i="32" s="1"/>
  <c r="AP34" i="33"/>
  <c r="AP34" i="32" s="1"/>
  <c r="AP19" i="33"/>
  <c r="AP19" i="32" s="1"/>
  <c r="AP20" i="33"/>
  <c r="AP20" i="32" s="1"/>
  <c r="AP33" i="33"/>
  <c r="AP33" i="32" s="1"/>
  <c r="AP21" i="33"/>
  <c r="AP21" i="32" s="1"/>
  <c r="AP36" i="33"/>
  <c r="AP36" i="32" s="1"/>
  <c r="AP16" i="36" l="1"/>
  <c r="AP31" i="32"/>
  <c r="AP35" i="36"/>
  <c r="CD29" i="15"/>
  <c r="CD40" i="15"/>
  <c r="CD36" i="15"/>
  <c r="CD31" i="15"/>
  <c r="CD18" i="15"/>
  <c r="CD19" i="15"/>
  <c r="CD34" i="15"/>
  <c r="CD26" i="15"/>
  <c r="CD21" i="15"/>
  <c r="CD28" i="15"/>
  <c r="CD22" i="15"/>
  <c r="CD13" i="15"/>
  <c r="CD23" i="15"/>
  <c r="CD25" i="15"/>
  <c r="CD32" i="15"/>
  <c r="CD27" i="15"/>
  <c r="CD38" i="15"/>
  <c r="CD42" i="15"/>
  <c r="CD33" i="15"/>
  <c r="CD24" i="15"/>
  <c r="CD16" i="15"/>
  <c r="CD15" i="15"/>
  <c r="CD30" i="15"/>
  <c r="CD17" i="15"/>
  <c r="CD14" i="15"/>
  <c r="CD37" i="15"/>
  <c r="CD41" i="15"/>
  <c r="CD35" i="15"/>
  <c r="CD39" i="15"/>
  <c r="CD20" i="15"/>
  <c r="AP29" i="36"/>
  <c r="AP14" i="36"/>
  <c r="AP24" i="32"/>
  <c r="AP28" i="36"/>
  <c r="AP22" i="36"/>
  <c r="AP33" i="36"/>
  <c r="AP20" i="36"/>
  <c r="AP41" i="36"/>
  <c r="AP32" i="36"/>
  <c r="AP37" i="36"/>
  <c r="AP42" i="36"/>
  <c r="AP13" i="36"/>
  <c r="AP19" i="36"/>
  <c r="AP23" i="32"/>
  <c r="AP23" i="36"/>
  <c r="AP18" i="32"/>
  <c r="AP18" i="36"/>
  <c r="AP26" i="36"/>
  <c r="AP40" i="36"/>
  <c r="AP30" i="36"/>
  <c r="AP27" i="36"/>
  <c r="AP15" i="36"/>
  <c r="AP39" i="36"/>
  <c r="AP17" i="36"/>
  <c r="AP36" i="36"/>
  <c r="AP38" i="36"/>
  <c r="AP21" i="36"/>
  <c r="AP25" i="36"/>
  <c r="AP34" i="36"/>
  <c r="AQ13" i="31" l="1" a="1"/>
  <c r="AQ24" i="31" s="1"/>
  <c r="CE13" i="15" a="1"/>
  <c r="AQ13" i="34" a="1"/>
  <c r="AQ17" i="31" l="1"/>
  <c r="AQ16" i="31"/>
  <c r="AQ38" i="31"/>
  <c r="AQ39" i="31"/>
  <c r="AQ28" i="31"/>
  <c r="AQ23" i="31"/>
  <c r="AQ25" i="31"/>
  <c r="AQ22" i="31"/>
  <c r="AQ40" i="31"/>
  <c r="AQ15" i="31"/>
  <c r="AQ41" i="31"/>
  <c r="AQ31" i="31"/>
  <c r="AQ35" i="31"/>
  <c r="AQ30" i="31"/>
  <c r="AQ19" i="31"/>
  <c r="AQ29" i="31"/>
  <c r="AQ21" i="31"/>
  <c r="AQ32" i="31"/>
  <c r="AQ37" i="31"/>
  <c r="AQ34" i="31"/>
  <c r="AQ26" i="31"/>
  <c r="AQ36" i="31"/>
  <c r="AQ42" i="31"/>
  <c r="AQ14" i="31"/>
  <c r="AQ18" i="31"/>
  <c r="AQ20" i="31"/>
  <c r="AQ13" i="31"/>
  <c r="AQ33" i="31"/>
  <c r="AQ27" i="31"/>
  <c r="CE29" i="15"/>
  <c r="CE18" i="15"/>
  <c r="CE37" i="15"/>
  <c r="CE40" i="15"/>
  <c r="CE13" i="15"/>
  <c r="CF13" i="15" s="1" a="1"/>
  <c r="CE41" i="15"/>
  <c r="CE42" i="15"/>
  <c r="CE14" i="15"/>
  <c r="CE34" i="15"/>
  <c r="CE25" i="15"/>
  <c r="CE38" i="15"/>
  <c r="CE16" i="15"/>
  <c r="CE27" i="15"/>
  <c r="CE19" i="15"/>
  <c r="CE39" i="15"/>
  <c r="CE17" i="15"/>
  <c r="CE15" i="15"/>
  <c r="CE35" i="15"/>
  <c r="CE21" i="15"/>
  <c r="CE20" i="15"/>
  <c r="CE36" i="15"/>
  <c r="CE32" i="15"/>
  <c r="CE30" i="15"/>
  <c r="CE31" i="15"/>
  <c r="CE22" i="15"/>
  <c r="CE23" i="15"/>
  <c r="CE26" i="15"/>
  <c r="CE28" i="15"/>
  <c r="CE24" i="15"/>
  <c r="CE33" i="15"/>
  <c r="AQ40" i="34"/>
  <c r="AQ20" i="34"/>
  <c r="AQ26" i="34"/>
  <c r="AQ35" i="34"/>
  <c r="AQ16" i="34"/>
  <c r="AQ16" i="33" s="1"/>
  <c r="AQ16" i="36" s="1"/>
  <c r="AQ36" i="34"/>
  <c r="AQ30" i="34"/>
  <c r="AQ31" i="34"/>
  <c r="AQ28" i="34"/>
  <c r="AQ33" i="34"/>
  <c r="AQ13" i="34"/>
  <c r="AQ29" i="34"/>
  <c r="AQ14" i="34"/>
  <c r="AQ37" i="34"/>
  <c r="AQ22" i="34"/>
  <c r="AQ34" i="34"/>
  <c r="AQ38" i="34"/>
  <c r="AQ24" i="34"/>
  <c r="AQ18" i="34"/>
  <c r="AQ23" i="34"/>
  <c r="AQ32" i="34"/>
  <c r="AQ15" i="34"/>
  <c r="AQ17" i="34"/>
  <c r="AQ42" i="34"/>
  <c r="AQ39" i="34"/>
  <c r="AQ21" i="34"/>
  <c r="AQ41" i="34"/>
  <c r="AQ19" i="34"/>
  <c r="AQ25" i="34"/>
  <c r="AQ27" i="34"/>
  <c r="CF34" i="15" l="1"/>
  <c r="CF26" i="15"/>
  <c r="CF19" i="15"/>
  <c r="CF25" i="15"/>
  <c r="CF41" i="15"/>
  <c r="CF13" i="15"/>
  <c r="CF38" i="15"/>
  <c r="CF17" i="15"/>
  <c r="CF22" i="15"/>
  <c r="CF31" i="15"/>
  <c r="CF15" i="15"/>
  <c r="CF30" i="15"/>
  <c r="CF24" i="15"/>
  <c r="CF29" i="15"/>
  <c r="CF28" i="15"/>
  <c r="CF18" i="15"/>
  <c r="CF20" i="15"/>
  <c r="CF32" i="15"/>
  <c r="CF23" i="15"/>
  <c r="CF40" i="15"/>
  <c r="CF14" i="15"/>
  <c r="CF42" i="15"/>
  <c r="CF39" i="15"/>
  <c r="CF16" i="15"/>
  <c r="CF21" i="15"/>
  <c r="CF35" i="15"/>
  <c r="CF33" i="15"/>
  <c r="CF37" i="15"/>
  <c r="CF36" i="15"/>
  <c r="CF27" i="15"/>
  <c r="AQ16" i="32"/>
  <c r="AQ34" i="33"/>
  <c r="AQ34" i="32" s="1"/>
  <c r="AQ27" i="33"/>
  <c r="AQ27" i="32" s="1"/>
  <c r="AQ14" i="33"/>
  <c r="AQ14" i="32" s="1"/>
  <c r="AQ19" i="33"/>
  <c r="AQ19" i="32" s="1"/>
  <c r="AQ13" i="33"/>
  <c r="AQ13" i="32" s="1"/>
  <c r="AQ33" i="33"/>
  <c r="AQ33" i="32" s="1"/>
  <c r="AQ28" i="33"/>
  <c r="AQ28" i="32" s="1"/>
  <c r="AQ30" i="33"/>
  <c r="AQ30" i="32" s="1"/>
  <c r="AQ18" i="33"/>
  <c r="AQ18" i="32" s="1"/>
  <c r="AQ22" i="33"/>
  <c r="AQ22" i="32" s="1"/>
  <c r="AQ37" i="33"/>
  <c r="AQ37" i="32" s="1"/>
  <c r="AQ25" i="33"/>
  <c r="AQ25" i="32" s="1"/>
  <c r="AQ29" i="33"/>
  <c r="AQ29" i="32" s="1"/>
  <c r="AQ41" i="33"/>
  <c r="AQ41" i="32" s="1"/>
  <c r="AQ21" i="33"/>
  <c r="AQ21" i="32" s="1"/>
  <c r="AQ39" i="33"/>
  <c r="AQ39" i="32" s="1"/>
  <c r="AQ42" i="33"/>
  <c r="AQ42" i="32" s="1"/>
  <c r="AQ31" i="33"/>
  <c r="AQ31" i="32" s="1"/>
  <c r="AQ17" i="33"/>
  <c r="AQ17" i="32" s="1"/>
  <c r="AQ15" i="33"/>
  <c r="AQ15" i="32" s="1"/>
  <c r="AQ36" i="33"/>
  <c r="AQ36" i="32" s="1"/>
  <c r="AQ32" i="33"/>
  <c r="AQ32" i="32" s="1"/>
  <c r="AQ20" i="33"/>
  <c r="AQ20" i="32" s="1"/>
  <c r="AQ23" i="33"/>
  <c r="AQ23" i="32" s="1"/>
  <c r="AQ35" i="33"/>
  <c r="AQ35" i="32" s="1"/>
  <c r="AQ26" i="33"/>
  <c r="AQ26" i="32" s="1"/>
  <c r="AQ24" i="33"/>
  <c r="AQ24" i="32" s="1"/>
  <c r="AQ38" i="33"/>
  <c r="AQ38" i="32" s="1"/>
  <c r="AQ40" i="33"/>
  <c r="AQ40" i="32" s="1"/>
  <c r="CG13" i="15" l="1" a="1"/>
  <c r="AR13" i="31" a="1"/>
  <c r="AR23" i="31" s="1"/>
  <c r="AQ21" i="36"/>
  <c r="AQ26" i="36"/>
  <c r="AQ20" i="36"/>
  <c r="AQ39" i="36"/>
  <c r="AQ30" i="36"/>
  <c r="AQ28" i="36"/>
  <c r="AQ41" i="36"/>
  <c r="AQ33" i="36"/>
  <c r="AQ40" i="36"/>
  <c r="AQ36" i="36"/>
  <c r="AQ29" i="36"/>
  <c r="AQ13" i="36"/>
  <c r="AQ38" i="36"/>
  <c r="AQ15" i="36"/>
  <c r="AQ25" i="36"/>
  <c r="AQ19" i="36"/>
  <c r="AQ24" i="36"/>
  <c r="AQ17" i="36"/>
  <c r="AQ37" i="36"/>
  <c r="AQ14" i="36"/>
  <c r="AQ23" i="36"/>
  <c r="AQ31" i="36"/>
  <c r="AQ22" i="36"/>
  <c r="AQ27" i="36"/>
  <c r="AQ32" i="36"/>
  <c r="AQ35" i="36"/>
  <c r="AQ42" i="36"/>
  <c r="AQ18" i="36"/>
  <c r="AQ34" i="36"/>
  <c r="CG27" i="15" l="1"/>
  <c r="CG39" i="15"/>
  <c r="CG16" i="15"/>
  <c r="CG40" i="15"/>
  <c r="CG24" i="15"/>
  <c r="CG26" i="15"/>
  <c r="CG42" i="15"/>
  <c r="CG22" i="15"/>
  <c r="CG15" i="15"/>
  <c r="CG36" i="15"/>
  <c r="CG41" i="15"/>
  <c r="CG13" i="15"/>
  <c r="CG28" i="15"/>
  <c r="CG38" i="15"/>
  <c r="CG31" i="15"/>
  <c r="CG37" i="15"/>
  <c r="CG19" i="15"/>
  <c r="CG20" i="15"/>
  <c r="CG18" i="15"/>
  <c r="CG34" i="15"/>
  <c r="CG23" i="15"/>
  <c r="CG25" i="15"/>
  <c r="CG21" i="15"/>
  <c r="CG33" i="15"/>
  <c r="CG29" i="15"/>
  <c r="CG35" i="15"/>
  <c r="CG32" i="15"/>
  <c r="CG30" i="15"/>
  <c r="CG17" i="15"/>
  <c r="CG14" i="15"/>
  <c r="AR13" i="34" a="1"/>
  <c r="AR18" i="34" s="1"/>
  <c r="AR18" i="31"/>
  <c r="AR39" i="31"/>
  <c r="AR36" i="31"/>
  <c r="AR21" i="31"/>
  <c r="AR14" i="31"/>
  <c r="AR35" i="31"/>
  <c r="AR13" i="31"/>
  <c r="AR42" i="31"/>
  <c r="AR28" i="31"/>
  <c r="AR40" i="31"/>
  <c r="AR41" i="31"/>
  <c r="AR15" i="31"/>
  <c r="AR25" i="31"/>
  <c r="AR27" i="31"/>
  <c r="AR32" i="31"/>
  <c r="AR20" i="31"/>
  <c r="AR33" i="31"/>
  <c r="AR24" i="31"/>
  <c r="AR22" i="31"/>
  <c r="AR26" i="31"/>
  <c r="AR34" i="31"/>
  <c r="AR19" i="31"/>
  <c r="AR16" i="31"/>
  <c r="AR37" i="31"/>
  <c r="AR30" i="31"/>
  <c r="AR29" i="31"/>
  <c r="AR38" i="31"/>
  <c r="AR31" i="31"/>
  <c r="AR17" i="31"/>
  <c r="CH13" i="15" l="1" a="1"/>
  <c r="CH32" i="15" s="1"/>
  <c r="CH16" i="15"/>
  <c r="CH29" i="15"/>
  <c r="CH25" i="15"/>
  <c r="CH27" i="15"/>
  <c r="CH37" i="15"/>
  <c r="CH20" i="15"/>
  <c r="CH24" i="15"/>
  <c r="CH42" i="15"/>
  <c r="CH33" i="15"/>
  <c r="CH35" i="15"/>
  <c r="CH30" i="15"/>
  <c r="CH19" i="15"/>
  <c r="CH38" i="15"/>
  <c r="CH15" i="15"/>
  <c r="CH34" i="15"/>
  <c r="CH36" i="15"/>
  <c r="CH21" i="15"/>
  <c r="CH17" i="15"/>
  <c r="CH13" i="15"/>
  <c r="CH31" i="15"/>
  <c r="CH26" i="15"/>
  <c r="CH23" i="15"/>
  <c r="AR37" i="34"/>
  <c r="AR37" i="33" s="1"/>
  <c r="AR37" i="32" s="1"/>
  <c r="AR14" i="34"/>
  <c r="AR14" i="33" s="1"/>
  <c r="AR14" i="32" s="1"/>
  <c r="AR38" i="34"/>
  <c r="AR27" i="34"/>
  <c r="AR27" i="33" s="1"/>
  <c r="AR27" i="32" s="1"/>
  <c r="AR34" i="34"/>
  <c r="AR34" i="33" s="1"/>
  <c r="AR34" i="32" s="1"/>
  <c r="AR41" i="34"/>
  <c r="AR41" i="33" s="1"/>
  <c r="AR41" i="32" s="1"/>
  <c r="AR28" i="34"/>
  <c r="AR28" i="33" s="1"/>
  <c r="AR28" i="32" s="1"/>
  <c r="AR22" i="34"/>
  <c r="AR22" i="33" s="1"/>
  <c r="AR22" i="32" s="1"/>
  <c r="AR35" i="34"/>
  <c r="AR35" i="33" s="1"/>
  <c r="AR35" i="32" s="1"/>
  <c r="AR39" i="34"/>
  <c r="AR39" i="33" s="1"/>
  <c r="AR39" i="32" s="1"/>
  <c r="AR26" i="34"/>
  <c r="AR26" i="33" s="1"/>
  <c r="AR26" i="32" s="1"/>
  <c r="AR19" i="34"/>
  <c r="AR19" i="33" s="1"/>
  <c r="AR19" i="32" s="1"/>
  <c r="AR17" i="34"/>
  <c r="AR17" i="33" s="1"/>
  <c r="AR17" i="32" s="1"/>
  <c r="AR40" i="34"/>
  <c r="AR24" i="34"/>
  <c r="AR24" i="33" s="1"/>
  <c r="AR24" i="32" s="1"/>
  <c r="AR33" i="34"/>
  <c r="AR31" i="34"/>
  <c r="AR31" i="33" s="1"/>
  <c r="AR31" i="32" s="1"/>
  <c r="AR23" i="34"/>
  <c r="AR23" i="33" s="1"/>
  <c r="AR23" i="32" s="1"/>
  <c r="AR21" i="34"/>
  <c r="AR21" i="33" s="1"/>
  <c r="AR21" i="32" s="1"/>
  <c r="AR25" i="34"/>
  <c r="AR25" i="33" s="1"/>
  <c r="AR25" i="32" s="1"/>
  <c r="AR30" i="34"/>
  <c r="AR42" i="34"/>
  <c r="AR42" i="33" s="1"/>
  <c r="AR42" i="32" s="1"/>
  <c r="AR13" i="34"/>
  <c r="AR13" i="33" s="1"/>
  <c r="AR13" i="32" s="1"/>
  <c r="AR15" i="34"/>
  <c r="AR15" i="33" s="1"/>
  <c r="AR15" i="32" s="1"/>
  <c r="AR29" i="34"/>
  <c r="AR29" i="33" s="1"/>
  <c r="AR29" i="32" s="1"/>
  <c r="AR36" i="34"/>
  <c r="AR36" i="33" s="1"/>
  <c r="AR36" i="32" s="1"/>
  <c r="AR20" i="34"/>
  <c r="AR20" i="33" s="1"/>
  <c r="AR20" i="32" s="1"/>
  <c r="AR32" i="34"/>
  <c r="AR32" i="33" s="1"/>
  <c r="AR32" i="32" s="1"/>
  <c r="AR16" i="34"/>
  <c r="AR16" i="33" s="1"/>
  <c r="AR16" i="32" s="1"/>
  <c r="AR18" i="33"/>
  <c r="AR18" i="32" s="1"/>
  <c r="AR28" i="36"/>
  <c r="AR30" i="33"/>
  <c r="AR30" i="32" s="1"/>
  <c r="AR40" i="33"/>
  <c r="AR38" i="33"/>
  <c r="AR38" i="32" s="1"/>
  <c r="AR22" i="36"/>
  <c r="AR13" i="36"/>
  <c r="AR26" i="36"/>
  <c r="AR36" i="36" l="1"/>
  <c r="CH40" i="15"/>
  <c r="CH39" i="15"/>
  <c r="CH18" i="15"/>
  <c r="CH22" i="15"/>
  <c r="CI13" i="15" s="1" a="1"/>
  <c r="CH28" i="15"/>
  <c r="CH41" i="15"/>
  <c r="CH14" i="15"/>
  <c r="AR33" i="33"/>
  <c r="AR33" i="32" s="1"/>
  <c r="AS13" i="31" s="1" a="1"/>
  <c r="AS23" i="31" s="1"/>
  <c r="AR19" i="36"/>
  <c r="AR21" i="36"/>
  <c r="AR18" i="36"/>
  <c r="AR24" i="36"/>
  <c r="AR23" i="36"/>
  <c r="AR27" i="36"/>
  <c r="AR39" i="36"/>
  <c r="AR32" i="36"/>
  <c r="AR40" i="32"/>
  <c r="AR40" i="36"/>
  <c r="AR20" i="36"/>
  <c r="AR31" i="36"/>
  <c r="AR15" i="36"/>
  <c r="AR16" i="36"/>
  <c r="AR25" i="36"/>
  <c r="AR29" i="36"/>
  <c r="AR17" i="36"/>
  <c r="AR30" i="36"/>
  <c r="AR38" i="36"/>
  <c r="AR14" i="36"/>
  <c r="AR42" i="36"/>
  <c r="AR35" i="36"/>
  <c r="AR34" i="36"/>
  <c r="AR41" i="36"/>
  <c r="AR37" i="36"/>
  <c r="CI17" i="15" l="1"/>
  <c r="CI20" i="15"/>
  <c r="CI28" i="15"/>
  <c r="CI40" i="15"/>
  <c r="CI23" i="15"/>
  <c r="CI30" i="15"/>
  <c r="CI26" i="15"/>
  <c r="CI29" i="15"/>
  <c r="CI24" i="15"/>
  <c r="CI21" i="15"/>
  <c r="CI42" i="15"/>
  <c r="CI38" i="15"/>
  <c r="CI16" i="15"/>
  <c r="CI36" i="15"/>
  <c r="CI27" i="15"/>
  <c r="CI15" i="15"/>
  <c r="CI25" i="15"/>
  <c r="CI32" i="15"/>
  <c r="CI41" i="15"/>
  <c r="CI31" i="15"/>
  <c r="CI34" i="15"/>
  <c r="CI37" i="15"/>
  <c r="CI18" i="15"/>
  <c r="CI33" i="15"/>
  <c r="CI39" i="15"/>
  <c r="CI22" i="15"/>
  <c r="CI35" i="15"/>
  <c r="CI19" i="15"/>
  <c r="CI13" i="15"/>
  <c r="CJ13" i="15" s="1" a="1"/>
  <c r="CI14" i="15"/>
  <c r="AR33" i="36"/>
  <c r="AS13" i="34" a="1"/>
  <c r="AS25" i="34" s="1"/>
  <c r="AS25" i="33" s="1"/>
  <c r="AS25" i="36" s="1"/>
  <c r="AS28" i="31"/>
  <c r="AS30" i="31"/>
  <c r="AS27" i="31"/>
  <c r="AS13" i="31"/>
  <c r="AS25" i="31"/>
  <c r="AS41" i="31"/>
  <c r="AS37" i="31"/>
  <c r="AS14" i="31"/>
  <c r="AS39" i="31"/>
  <c r="AS16" i="31"/>
  <c r="AS35" i="31"/>
  <c r="AS17" i="31"/>
  <c r="AS31" i="31"/>
  <c r="AS42" i="31"/>
  <c r="AS33" i="31"/>
  <c r="AS19" i="31"/>
  <c r="AS21" i="31"/>
  <c r="AS29" i="31"/>
  <c r="AS20" i="31"/>
  <c r="AS40" i="31"/>
  <c r="AS15" i="31"/>
  <c r="AS32" i="31"/>
  <c r="AS22" i="31"/>
  <c r="AS36" i="31"/>
  <c r="AS34" i="31"/>
  <c r="AS24" i="31"/>
  <c r="AS26" i="31"/>
  <c r="AS38" i="31"/>
  <c r="AS18" i="31"/>
  <c r="CJ42" i="15" l="1"/>
  <c r="CJ22" i="15"/>
  <c r="CJ18" i="15"/>
  <c r="CJ27" i="15"/>
  <c r="CJ20" i="15"/>
  <c r="CJ34" i="15"/>
  <c r="CJ41" i="15"/>
  <c r="CJ32" i="15"/>
  <c r="CJ30" i="15"/>
  <c r="CJ39" i="15"/>
  <c r="CJ15" i="15"/>
  <c r="CJ17" i="15"/>
  <c r="CJ16" i="15"/>
  <c r="CJ31" i="15"/>
  <c r="CJ19" i="15"/>
  <c r="CJ35" i="15"/>
  <c r="CJ28" i="15"/>
  <c r="CJ37" i="15"/>
  <c r="CJ38" i="15"/>
  <c r="CJ25" i="15"/>
  <c r="CJ29" i="15"/>
  <c r="CJ36" i="15"/>
  <c r="CJ21" i="15"/>
  <c r="CJ23" i="15"/>
  <c r="CJ14" i="15"/>
  <c r="CJ13" i="15"/>
  <c r="CJ33" i="15"/>
  <c r="CJ24" i="15"/>
  <c r="CJ40" i="15"/>
  <c r="CJ26" i="15"/>
  <c r="AS29" i="34"/>
  <c r="AS29" i="33" s="1"/>
  <c r="AS29" i="32" s="1"/>
  <c r="AS39" i="34"/>
  <c r="AS39" i="33" s="1"/>
  <c r="AS39" i="32" s="1"/>
  <c r="AS14" i="34"/>
  <c r="AS38" i="34"/>
  <c r="AS38" i="33" s="1"/>
  <c r="AS38" i="32" s="1"/>
  <c r="AS13" i="34"/>
  <c r="AS16" i="34"/>
  <c r="AS16" i="33" s="1"/>
  <c r="AS16" i="32" s="1"/>
  <c r="AS42" i="34"/>
  <c r="AS31" i="34"/>
  <c r="AS31" i="33" s="1"/>
  <c r="AS31" i="32" s="1"/>
  <c r="AS22" i="34"/>
  <c r="AS27" i="34"/>
  <c r="AS27" i="33" s="1"/>
  <c r="AS27" i="36" s="1"/>
  <c r="AS18" i="34"/>
  <c r="AS35" i="34"/>
  <c r="AS35" i="33" s="1"/>
  <c r="AS35" i="32" s="1"/>
  <c r="AS41" i="34"/>
  <c r="AS41" i="33" s="1"/>
  <c r="AS41" i="32" s="1"/>
  <c r="AS30" i="34"/>
  <c r="AS30" i="33" s="1"/>
  <c r="AS30" i="32" s="1"/>
  <c r="AS26" i="34"/>
  <c r="AS40" i="34"/>
  <c r="AS40" i="33" s="1"/>
  <c r="AS40" i="32" s="1"/>
  <c r="AS21" i="34"/>
  <c r="AS21" i="33" s="1"/>
  <c r="AS21" i="32" s="1"/>
  <c r="AS23" i="34"/>
  <c r="AS23" i="33" s="1"/>
  <c r="AS23" i="36" s="1"/>
  <c r="AS20" i="34"/>
  <c r="AS32" i="34"/>
  <c r="AS24" i="34"/>
  <c r="AS24" i="33" s="1"/>
  <c r="AS24" i="32" s="1"/>
  <c r="AS15" i="34"/>
  <c r="AS15" i="33" s="1"/>
  <c r="AS15" i="32" s="1"/>
  <c r="AS33" i="34"/>
  <c r="AS28" i="34"/>
  <c r="AS28" i="33" s="1"/>
  <c r="AS28" i="36" s="1"/>
  <c r="AS34" i="34"/>
  <c r="AS19" i="34"/>
  <c r="AS19" i="33" s="1"/>
  <c r="AS19" i="36" s="1"/>
  <c r="AS37" i="34"/>
  <c r="AS37" i="33" s="1"/>
  <c r="AS37" i="32" s="1"/>
  <c r="AS36" i="34"/>
  <c r="AS17" i="34"/>
  <c r="AS17" i="33" s="1"/>
  <c r="AS17" i="32" s="1"/>
  <c r="AS36" i="33"/>
  <c r="AS36" i="32" s="1"/>
  <c r="AS42" i="33"/>
  <c r="AS42" i="32" s="1"/>
  <c r="AS25" i="32"/>
  <c r="AS18" i="33"/>
  <c r="AS18" i="36" s="1"/>
  <c r="AS34" i="33"/>
  <c r="AS34" i="32" s="1"/>
  <c r="AS14" i="33"/>
  <c r="AS14" i="36" s="1"/>
  <c r="AS37" i="36"/>
  <c r="AS13" i="33"/>
  <c r="AS13" i="32" s="1"/>
  <c r="AS26" i="33"/>
  <c r="AS26" i="32" s="1"/>
  <c r="AS20" i="33"/>
  <c r="AS20" i="32" s="1"/>
  <c r="AS31" i="36"/>
  <c r="AS22" i="33"/>
  <c r="AS22" i="32" s="1"/>
  <c r="AS41" i="36"/>
  <c r="AS21" i="36"/>
  <c r="AS32" i="33"/>
  <c r="AS32" i="32" s="1"/>
  <c r="AS42" i="36"/>
  <c r="AS29" i="36"/>
  <c r="AS33" i="33"/>
  <c r="AS33" i="32" s="1"/>
  <c r="AS34" i="36" l="1"/>
  <c r="AS36" i="36"/>
  <c r="AS27" i="32"/>
  <c r="AS30" i="36"/>
  <c r="AS23" i="32"/>
  <c r="CK13" i="15" a="1"/>
  <c r="AS19" i="32"/>
  <c r="AS28" i="32"/>
  <c r="AS40" i="36"/>
  <c r="AS18" i="32"/>
  <c r="AS14" i="32"/>
  <c r="AS33" i="36"/>
  <c r="AS32" i="36"/>
  <c r="AS39" i="36"/>
  <c r="AS35" i="36"/>
  <c r="AS24" i="36"/>
  <c r="AS26" i="36"/>
  <c r="AS13" i="36"/>
  <c r="AS22" i="36"/>
  <c r="AS17" i="36"/>
  <c r="AS38" i="36"/>
  <c r="AS15" i="36"/>
  <c r="AS16" i="36"/>
  <c r="AS20" i="36"/>
  <c r="AT13" i="31" l="1" a="1"/>
  <c r="AT17" i="31" s="1"/>
  <c r="CK18" i="15"/>
  <c r="CK30" i="15"/>
  <c r="CK34" i="15"/>
  <c r="CK25" i="15"/>
  <c r="CK26" i="15"/>
  <c r="CK41" i="15"/>
  <c r="CK22" i="15"/>
  <c r="CK36" i="15"/>
  <c r="CK20" i="15"/>
  <c r="CK23" i="15"/>
  <c r="CK35" i="15"/>
  <c r="CK16" i="15"/>
  <c r="CK21" i="15"/>
  <c r="CK38" i="15"/>
  <c r="CK39" i="15"/>
  <c r="CK17" i="15"/>
  <c r="CK29" i="15"/>
  <c r="CK19" i="15"/>
  <c r="CK31" i="15"/>
  <c r="CK28" i="15"/>
  <c r="CK32" i="15"/>
  <c r="CK13" i="15"/>
  <c r="CK14" i="15"/>
  <c r="CK33" i="15"/>
  <c r="CK42" i="15"/>
  <c r="CK24" i="15"/>
  <c r="CK27" i="15"/>
  <c r="CK37" i="15"/>
  <c r="CK40" i="15"/>
  <c r="CK15" i="15"/>
  <c r="AT13" i="34" a="1"/>
  <c r="AT35" i="34" s="1"/>
  <c r="AT23" i="31" l="1"/>
  <c r="AT27" i="31"/>
  <c r="AT38" i="31"/>
  <c r="AT39" i="31"/>
  <c r="AT37" i="31"/>
  <c r="AT36" i="31"/>
  <c r="AT29" i="31"/>
  <c r="AT42" i="31"/>
  <c r="AT20" i="31"/>
  <c r="AT35" i="31"/>
  <c r="AT35" i="33" s="1"/>
  <c r="AT31" i="31"/>
  <c r="AT40" i="31"/>
  <c r="AT16" i="31"/>
  <c r="AT34" i="31"/>
  <c r="AT24" i="31"/>
  <c r="AT41" i="31"/>
  <c r="AT33" i="31"/>
  <c r="AT13" i="31"/>
  <c r="AT21" i="31"/>
  <c r="AT15" i="31"/>
  <c r="AT22" i="31"/>
  <c r="AT19" i="31"/>
  <c r="CL13" i="15" a="1"/>
  <c r="CL20" i="15" s="1"/>
  <c r="AT28" i="31"/>
  <c r="AT32" i="31"/>
  <c r="AT18" i="31"/>
  <c r="AT25" i="31"/>
  <c r="AT26" i="31"/>
  <c r="AT30" i="31"/>
  <c r="AT14" i="31"/>
  <c r="AT33" i="34"/>
  <c r="AT14" i="34"/>
  <c r="AT13" i="34"/>
  <c r="AT17" i="34"/>
  <c r="AT17" i="33" s="1"/>
  <c r="AT17" i="36" s="1"/>
  <c r="AT23" i="34"/>
  <c r="AT23" i="33" s="1"/>
  <c r="AT23" i="32" s="1"/>
  <c r="AT25" i="34"/>
  <c r="AT28" i="34"/>
  <c r="AT28" i="33" s="1"/>
  <c r="AT28" i="32" s="1"/>
  <c r="AT38" i="34"/>
  <c r="AT22" i="34"/>
  <c r="AT22" i="33" s="1"/>
  <c r="AT22" i="32" s="1"/>
  <c r="AT19" i="34"/>
  <c r="AT19" i="33" s="1"/>
  <c r="AT19" i="32" s="1"/>
  <c r="AT34" i="34"/>
  <c r="AT34" i="33" s="1"/>
  <c r="AT34" i="32" s="1"/>
  <c r="AT32" i="34"/>
  <c r="AT32" i="33" s="1"/>
  <c r="AT32" i="32" s="1"/>
  <c r="AT18" i="34"/>
  <c r="AT27" i="34"/>
  <c r="AT27" i="33" s="1"/>
  <c r="AT27" i="32" s="1"/>
  <c r="AT24" i="34"/>
  <c r="AT37" i="34"/>
  <c r="AT37" i="33" s="1"/>
  <c r="AT37" i="32" s="1"/>
  <c r="AT21" i="34"/>
  <c r="AT41" i="34"/>
  <c r="AT41" i="33" s="1"/>
  <c r="AT41" i="32" s="1"/>
  <c r="AT39" i="34"/>
  <c r="AT16" i="34"/>
  <c r="AT16" i="33" s="1"/>
  <c r="AT16" i="32" s="1"/>
  <c r="AT31" i="34"/>
  <c r="AT31" i="33" s="1"/>
  <c r="AT31" i="32" s="1"/>
  <c r="AT30" i="34"/>
  <c r="AT30" i="33" s="1"/>
  <c r="AT30" i="32" s="1"/>
  <c r="AT29" i="34"/>
  <c r="AT42" i="34"/>
  <c r="AT42" i="33" s="1"/>
  <c r="AT42" i="32" s="1"/>
  <c r="AT20" i="34"/>
  <c r="AT20" i="33" s="1"/>
  <c r="AT20" i="32" s="1"/>
  <c r="AT26" i="34"/>
  <c r="AT26" i="33" s="1"/>
  <c r="AT26" i="36" s="1"/>
  <c r="AT40" i="34"/>
  <c r="AT40" i="33" s="1"/>
  <c r="AT40" i="32" s="1"/>
  <c r="AT36" i="34"/>
  <c r="AT36" i="33" s="1"/>
  <c r="AT36" i="32" s="1"/>
  <c r="AT15" i="34"/>
  <c r="AT15" i="33" s="1"/>
  <c r="AT15" i="36" s="1"/>
  <c r="AT35" i="32" l="1"/>
  <c r="AT35" i="36"/>
  <c r="AT38" i="33"/>
  <c r="AT29" i="33"/>
  <c r="AT29" i="36" s="1"/>
  <c r="AT24" i="33"/>
  <c r="AT24" i="36" s="1"/>
  <c r="AT13" i="33"/>
  <c r="AT14" i="33"/>
  <c r="AT14" i="32" s="1"/>
  <c r="CL26" i="15"/>
  <c r="CL30" i="15"/>
  <c r="CL37" i="15"/>
  <c r="CL16" i="15"/>
  <c r="CL23" i="15"/>
  <c r="CL21" i="15"/>
  <c r="AT21" i="33"/>
  <c r="AT21" i="36" s="1"/>
  <c r="AT18" i="33"/>
  <c r="AT18" i="32" s="1"/>
  <c r="CL22" i="15"/>
  <c r="CL39" i="15"/>
  <c r="CL34" i="15"/>
  <c r="CL29" i="15"/>
  <c r="CL42" i="15"/>
  <c r="CL19" i="15"/>
  <c r="CL27" i="15"/>
  <c r="CL15" i="15"/>
  <c r="CL13" i="15"/>
  <c r="CL33" i="15"/>
  <c r="CL35" i="15"/>
  <c r="CL38" i="15"/>
  <c r="CL25" i="15"/>
  <c r="CL24" i="15"/>
  <c r="CL32" i="15"/>
  <c r="AT25" i="33"/>
  <c r="AT25" i="32" s="1"/>
  <c r="CL14" i="15"/>
  <c r="AT41" i="36"/>
  <c r="CL36" i="15"/>
  <c r="CL31" i="15"/>
  <c r="CL17" i="15"/>
  <c r="CL28" i="15"/>
  <c r="CL41" i="15"/>
  <c r="CL18" i="15"/>
  <c r="CL40" i="15"/>
  <c r="AT34" i="36"/>
  <c r="CM13" i="15" a="1"/>
  <c r="AT17" i="32"/>
  <c r="AT31" i="36"/>
  <c r="AT28" i="36"/>
  <c r="AT26" i="32"/>
  <c r="AT15" i="32"/>
  <c r="AT29" i="32"/>
  <c r="AT19" i="36"/>
  <c r="AT39" i="33"/>
  <c r="AT39" i="32" s="1"/>
  <c r="AT13" i="36"/>
  <c r="AT13" i="32"/>
  <c r="AT37" i="36"/>
  <c r="AT24" i="32"/>
  <c r="AT32" i="36"/>
  <c r="AT20" i="36"/>
  <c r="AT33" i="33"/>
  <c r="AT33" i="32" s="1"/>
  <c r="AT30" i="36"/>
  <c r="AT36" i="36"/>
  <c r="AT27" i="36"/>
  <c r="AT40" i="36"/>
  <c r="AT16" i="36"/>
  <c r="AT22" i="36"/>
  <c r="AT18" i="36"/>
  <c r="AT42" i="36"/>
  <c r="AT14" i="36"/>
  <c r="AT23" i="36"/>
  <c r="AT38" i="32" l="1"/>
  <c r="AT38" i="36"/>
  <c r="AT25" i="36"/>
  <c r="AT21" i="32"/>
  <c r="AU13" i="31" s="1" a="1"/>
  <c r="CM40" i="15"/>
  <c r="CM24" i="15"/>
  <c r="CM35" i="15"/>
  <c r="CM19" i="15"/>
  <c r="CM39" i="15"/>
  <c r="CM16" i="15"/>
  <c r="CM27" i="15"/>
  <c r="CM31" i="15"/>
  <c r="CM38" i="15"/>
  <c r="CM28" i="15"/>
  <c r="CM37" i="15"/>
  <c r="CM25" i="15"/>
  <c r="CM20" i="15"/>
  <c r="CM29" i="15"/>
  <c r="CM33" i="15"/>
  <c r="CM15" i="15"/>
  <c r="CM21" i="15"/>
  <c r="CM26" i="15"/>
  <c r="CM22" i="15"/>
  <c r="CM23" i="15"/>
  <c r="CM36" i="15"/>
  <c r="CM18" i="15"/>
  <c r="CM17" i="15"/>
  <c r="CM30" i="15"/>
  <c r="CM42" i="15"/>
  <c r="CM41" i="15"/>
  <c r="CM32" i="15"/>
  <c r="CM13" i="15"/>
  <c r="CM14" i="15"/>
  <c r="CM34" i="15"/>
  <c r="AT33" i="36"/>
  <c r="AT39" i="36"/>
  <c r="AU28" i="31" l="1"/>
  <c r="AU13" i="31"/>
  <c r="AU18" i="31"/>
  <c r="AU15" i="31"/>
  <c r="AU25" i="31"/>
  <c r="AU27" i="31"/>
  <c r="AU30" i="31"/>
  <c r="AU39" i="31"/>
  <c r="AU41" i="31"/>
  <c r="AU37" i="31"/>
  <c r="AU16" i="31"/>
  <c r="AU38" i="31"/>
  <c r="AU26" i="31"/>
  <c r="AU34" i="31"/>
  <c r="AU21" i="31"/>
  <c r="AU36" i="31"/>
  <c r="AU35" i="31"/>
  <c r="AU31" i="31"/>
  <c r="AU33" i="31"/>
  <c r="AU24" i="31"/>
  <c r="AU22" i="31"/>
  <c r="AU23" i="31"/>
  <c r="AU42" i="31"/>
  <c r="AU20" i="31"/>
  <c r="AU32" i="31"/>
  <c r="AU19" i="31"/>
  <c r="AU40" i="31"/>
  <c r="AU17" i="31"/>
  <c r="AU14" i="31"/>
  <c r="AU29" i="31"/>
  <c r="CN13" i="15" a="1"/>
  <c r="CN42" i="15" s="1"/>
  <c r="AU13" i="34" a="1"/>
  <c r="AU36" i="34" s="1"/>
  <c r="AU36" i="33" s="1"/>
  <c r="AU36" i="32" s="1"/>
  <c r="CN39" i="15"/>
  <c r="CN26" i="15"/>
  <c r="CN18" i="15"/>
  <c r="CN29" i="15"/>
  <c r="CN17" i="15"/>
  <c r="CN14" i="15"/>
  <c r="CN33" i="15"/>
  <c r="AU18" i="34" l="1"/>
  <c r="AU18" i="33" s="1"/>
  <c r="AU32" i="34"/>
  <c r="AU32" i="33" s="1"/>
  <c r="AU32" i="32" s="1"/>
  <c r="AU16" i="34"/>
  <c r="AU16" i="33" s="1"/>
  <c r="AU16" i="32" s="1"/>
  <c r="AU31" i="34"/>
  <c r="AU31" i="33" s="1"/>
  <c r="AU31" i="32" s="1"/>
  <c r="AU37" i="34"/>
  <c r="AU37" i="33" s="1"/>
  <c r="AU37" i="32" s="1"/>
  <c r="AU39" i="34"/>
  <c r="AU24" i="34"/>
  <c r="AU24" i="33" s="1"/>
  <c r="AU24" i="36" s="1"/>
  <c r="AU28" i="34"/>
  <c r="AU28" i="33" s="1"/>
  <c r="AU28" i="32" s="1"/>
  <c r="AU21" i="34"/>
  <c r="AU21" i="33" s="1"/>
  <c r="AU35" i="34"/>
  <c r="AU35" i="33" s="1"/>
  <c r="AU15" i="34"/>
  <c r="AU15" i="33" s="1"/>
  <c r="AU15" i="32" s="1"/>
  <c r="AU34" i="34"/>
  <c r="AU34" i="33" s="1"/>
  <c r="AU34" i="32" s="1"/>
  <c r="AU40" i="34"/>
  <c r="AU40" i="33" s="1"/>
  <c r="AU29" i="34"/>
  <c r="AU29" i="33" s="1"/>
  <c r="AU29" i="32" s="1"/>
  <c r="CN27" i="15"/>
  <c r="CN41" i="15"/>
  <c r="CN24" i="15"/>
  <c r="CN32" i="15"/>
  <c r="CN25" i="15"/>
  <c r="CN31" i="15"/>
  <c r="CN35" i="15"/>
  <c r="CN38" i="15"/>
  <c r="AU13" i="34"/>
  <c r="AU13" i="33" s="1"/>
  <c r="AU13" i="32" s="1"/>
  <c r="AU27" i="34"/>
  <c r="AU27" i="33" s="1"/>
  <c r="AU27" i="32" s="1"/>
  <c r="AU20" i="34"/>
  <c r="AU20" i="33" s="1"/>
  <c r="AU20" i="32" s="1"/>
  <c r="AU19" i="34"/>
  <c r="AU19" i="33" s="1"/>
  <c r="AU33" i="34"/>
  <c r="AU33" i="33" s="1"/>
  <c r="AU33" i="32" s="1"/>
  <c r="AU38" i="34"/>
  <c r="AU38" i="33" s="1"/>
  <c r="AU38" i="32" s="1"/>
  <c r="AU23" i="34"/>
  <c r="AU30" i="34"/>
  <c r="CN40" i="15"/>
  <c r="CN15" i="15"/>
  <c r="CN13" i="15"/>
  <c r="CO13" i="15" s="1" a="1"/>
  <c r="CN28" i="15"/>
  <c r="CN20" i="15"/>
  <c r="CN23" i="15"/>
  <c r="CN36" i="15"/>
  <c r="AU26" i="34"/>
  <c r="AU26" i="33" s="1"/>
  <c r="AU26" i="32" s="1"/>
  <c r="AU22" i="34"/>
  <c r="AU22" i="33" s="1"/>
  <c r="AU22" i="36" s="1"/>
  <c r="AU42" i="34"/>
  <c r="AU42" i="33" s="1"/>
  <c r="AU42" i="32" s="1"/>
  <c r="AU25" i="34"/>
  <c r="AU25" i="33" s="1"/>
  <c r="AU25" i="32" s="1"/>
  <c r="AU41" i="34"/>
  <c r="AU41" i="33" s="1"/>
  <c r="AU41" i="32" s="1"/>
  <c r="AU17" i="34"/>
  <c r="AU14" i="34"/>
  <c r="AU14" i="33" s="1"/>
  <c r="AU14" i="32" s="1"/>
  <c r="CN21" i="15"/>
  <c r="CN37" i="15"/>
  <c r="CN30" i="15"/>
  <c r="CN19" i="15"/>
  <c r="CN22" i="15"/>
  <c r="CN16" i="15"/>
  <c r="CN34" i="15"/>
  <c r="AU24" i="32"/>
  <c r="AU35" i="32"/>
  <c r="AU35" i="36"/>
  <c r="AU15" i="36"/>
  <c r="AU18" i="36"/>
  <c r="AU18" i="32"/>
  <c r="AU40" i="32"/>
  <c r="AU40" i="36"/>
  <c r="AU21" i="32"/>
  <c r="AU19" i="32"/>
  <c r="AU19" i="36"/>
  <c r="AU26" i="36"/>
  <c r="AU22" i="32"/>
  <c r="AU13" i="36"/>
  <c r="AU16" i="36"/>
  <c r="AU29" i="36"/>
  <c r="AU36" i="36"/>
  <c r="AU32" i="36"/>
  <c r="AU31" i="36" l="1"/>
  <c r="AU34" i="36"/>
  <c r="AU41" i="36"/>
  <c r="AU25" i="36"/>
  <c r="AU37" i="36"/>
  <c r="AU27" i="36"/>
  <c r="AU21" i="36"/>
  <c r="AU17" i="33"/>
  <c r="AU17" i="32" s="1"/>
  <c r="AU20" i="36"/>
  <c r="AU28" i="36"/>
  <c r="AU14" i="36"/>
  <c r="AU38" i="36"/>
  <c r="AU33" i="36"/>
  <c r="AU42" i="36"/>
  <c r="AU30" i="33"/>
  <c r="AU30" i="32" s="1"/>
  <c r="AU39" i="33"/>
  <c r="AU39" i="32" s="1"/>
  <c r="AV13" i="31" s="1" a="1"/>
  <c r="AU23" i="33"/>
  <c r="AU23" i="32" s="1"/>
  <c r="AU23" i="36"/>
  <c r="CO25" i="15"/>
  <c r="CO34" i="15"/>
  <c r="CO13" i="15"/>
  <c r="CO33" i="15"/>
  <c r="CO37" i="15"/>
  <c r="CO18" i="15"/>
  <c r="CO22" i="15"/>
  <c r="CO40" i="15"/>
  <c r="CO26" i="15"/>
  <c r="CO20" i="15"/>
  <c r="CO38" i="15"/>
  <c r="CO16" i="15"/>
  <c r="CO24" i="15"/>
  <c r="CO27" i="15"/>
  <c r="CO30" i="15"/>
  <c r="CO21" i="15"/>
  <c r="CO19" i="15"/>
  <c r="CO35" i="15"/>
  <c r="CO28" i="15"/>
  <c r="CO36" i="15"/>
  <c r="CO41" i="15"/>
  <c r="CO32" i="15"/>
  <c r="CO29" i="15"/>
  <c r="CO17" i="15"/>
  <c r="CO31" i="15"/>
  <c r="CO42" i="15"/>
  <c r="CO23" i="15"/>
  <c r="CO15" i="15"/>
  <c r="CO14" i="15"/>
  <c r="CO39" i="15"/>
  <c r="AU30" i="36" l="1"/>
  <c r="AU17" i="36"/>
  <c r="AV31" i="31"/>
  <c r="AV20" i="31"/>
  <c r="AV41" i="31"/>
  <c r="AV15" i="31"/>
  <c r="AV35" i="31"/>
  <c r="AV25" i="31"/>
  <c r="AV27" i="31"/>
  <c r="AV16" i="31"/>
  <c r="AV29" i="31"/>
  <c r="AV34" i="31"/>
  <c r="AV28" i="31"/>
  <c r="AV21" i="31"/>
  <c r="AV26" i="31"/>
  <c r="AV22" i="31"/>
  <c r="AV18" i="31"/>
  <c r="AV37" i="31"/>
  <c r="AV24" i="31"/>
  <c r="AV38" i="31"/>
  <c r="AV19" i="31"/>
  <c r="AV40" i="31"/>
  <c r="AV17" i="31"/>
  <c r="AV39" i="31"/>
  <c r="AV30" i="31"/>
  <c r="AV32" i="31"/>
  <c r="AV42" i="31"/>
  <c r="AV33" i="31"/>
  <c r="AV13" i="31"/>
  <c r="AV14" i="31"/>
  <c r="AV36" i="31"/>
  <c r="AV23" i="31"/>
  <c r="AV13" i="34" a="1"/>
  <c r="AV23" i="34" s="1"/>
  <c r="AV23" i="33" s="1"/>
  <c r="CP13" i="15" a="1"/>
  <c r="CP28" i="15" s="1"/>
  <c r="AU39" i="36"/>
  <c r="AV39" i="34" l="1"/>
  <c r="AV39" i="33" s="1"/>
  <c r="AV39" i="32" s="1"/>
  <c r="AV21" i="34"/>
  <c r="AV21" i="33" s="1"/>
  <c r="AV21" i="32" s="1"/>
  <c r="AV41" i="34"/>
  <c r="AV41" i="33" s="1"/>
  <c r="AV41" i="32" s="1"/>
  <c r="AV36" i="34"/>
  <c r="AV36" i="33" s="1"/>
  <c r="AV36" i="32" s="1"/>
  <c r="AV34" i="34"/>
  <c r="AV34" i="33" s="1"/>
  <c r="AV34" i="32" s="1"/>
  <c r="AV16" i="34"/>
  <c r="AV16" i="33" s="1"/>
  <c r="AV29" i="34"/>
  <c r="AV29" i="33" s="1"/>
  <c r="AV29" i="32" s="1"/>
  <c r="AV28" i="34"/>
  <c r="AV28" i="33" s="1"/>
  <c r="AV28" i="32" s="1"/>
  <c r="AV18" i="34"/>
  <c r="AV18" i="33" s="1"/>
  <c r="AV18" i="32" s="1"/>
  <c r="AV37" i="34"/>
  <c r="AV37" i="33" s="1"/>
  <c r="AV37" i="32" s="1"/>
  <c r="AV32" i="34"/>
  <c r="AV32" i="33" s="1"/>
  <c r="AV32" i="32" s="1"/>
  <c r="AV24" i="34"/>
  <c r="AV24" i="33" s="1"/>
  <c r="AV24" i="32" s="1"/>
  <c r="AV15" i="34"/>
  <c r="AV15" i="33" s="1"/>
  <c r="AV15" i="36" s="1"/>
  <c r="AV17" i="34"/>
  <c r="AV17" i="33" s="1"/>
  <c r="AV17" i="36" s="1"/>
  <c r="AV38" i="34"/>
  <c r="AV38" i="33" s="1"/>
  <c r="AV38" i="32" s="1"/>
  <c r="CP31" i="15"/>
  <c r="CP16" i="15"/>
  <c r="CP25" i="15"/>
  <c r="CP14" i="15"/>
  <c r="CP36" i="15"/>
  <c r="CP35" i="15"/>
  <c r="CP37" i="15"/>
  <c r="CP32" i="15"/>
  <c r="AV13" i="34"/>
  <c r="AV13" i="33" s="1"/>
  <c r="AV13" i="32" s="1"/>
  <c r="AV30" i="34"/>
  <c r="AV30" i="33" s="1"/>
  <c r="AV30" i="32" s="1"/>
  <c r="AV19" i="34"/>
  <c r="AV19" i="33" s="1"/>
  <c r="AV19" i="32" s="1"/>
  <c r="AV20" i="34"/>
  <c r="AV20" i="33" s="1"/>
  <c r="AV20" i="36" s="1"/>
  <c r="AV22" i="34"/>
  <c r="AV22" i="33" s="1"/>
  <c r="AV22" i="32" s="1"/>
  <c r="AV40" i="34"/>
  <c r="AV42" i="34"/>
  <c r="CP39" i="15"/>
  <c r="CP38" i="15"/>
  <c r="CP24" i="15"/>
  <c r="CP21" i="15"/>
  <c r="CP27" i="15"/>
  <c r="CP42" i="15"/>
  <c r="CP34" i="15"/>
  <c r="CP30" i="15"/>
  <c r="CP22" i="15"/>
  <c r="CP19" i="15"/>
  <c r="CQ13" i="15" s="1" a="1"/>
  <c r="CP13" i="15"/>
  <c r="CP15" i="15"/>
  <c r="CP26" i="15"/>
  <c r="CP29" i="15"/>
  <c r="CP18" i="15"/>
  <c r="AV35" i="34"/>
  <c r="AV35" i="33" s="1"/>
  <c r="AV35" i="32" s="1"/>
  <c r="AV14" i="34"/>
  <c r="AV14" i="33" s="1"/>
  <c r="AV14" i="36" s="1"/>
  <c r="AV31" i="34"/>
  <c r="AV31" i="33" s="1"/>
  <c r="AV31" i="32" s="1"/>
  <c r="AV25" i="34"/>
  <c r="AV25" i="33" s="1"/>
  <c r="AV25" i="36" s="1"/>
  <c r="AV26" i="34"/>
  <c r="AV26" i="33" s="1"/>
  <c r="AV26" i="32" s="1"/>
  <c r="AV33" i="34"/>
  <c r="AV33" i="33" s="1"/>
  <c r="AV33" i="32" s="1"/>
  <c r="AV27" i="34"/>
  <c r="AV27" i="33" s="1"/>
  <c r="AV27" i="32" s="1"/>
  <c r="CP20" i="15"/>
  <c r="CP33" i="15"/>
  <c r="CP23" i="15"/>
  <c r="CP41" i="15"/>
  <c r="CP17" i="15"/>
  <c r="CP40" i="15"/>
  <c r="AV28" i="36"/>
  <c r="AV37" i="36"/>
  <c r="AV16" i="36"/>
  <c r="AV16" i="32"/>
  <c r="AV15" i="32"/>
  <c r="AV34" i="36"/>
  <c r="AV20" i="32"/>
  <c r="AV29" i="36"/>
  <c r="AV18" i="36"/>
  <c r="AV25" i="32"/>
  <c r="AV17" i="32"/>
  <c r="AV23" i="32"/>
  <c r="AV23" i="36"/>
  <c r="AV39" i="36"/>
  <c r="AV41" i="36"/>
  <c r="AV30" i="36"/>
  <c r="AV19" i="36"/>
  <c r="AV21" i="36"/>
  <c r="AV35" i="36"/>
  <c r="AV26" i="36"/>
  <c r="AV32" i="36"/>
  <c r="AV27" i="36" l="1"/>
  <c r="AV36" i="36"/>
  <c r="AV33" i="36"/>
  <c r="AW13" i="31" a="1"/>
  <c r="AW25" i="31" s="1"/>
  <c r="AV24" i="36"/>
  <c r="AV31" i="36"/>
  <c r="AV13" i="36"/>
  <c r="AV38" i="36"/>
  <c r="AV14" i="32"/>
  <c r="AV42" i="33"/>
  <c r="AV42" i="32" s="1"/>
  <c r="AV22" i="36"/>
  <c r="AV40" i="33"/>
  <c r="AV40" i="32" s="1"/>
  <c r="AV40" i="36"/>
  <c r="CQ29" i="15"/>
  <c r="CQ18" i="15"/>
  <c r="CQ14" i="15"/>
  <c r="CQ22" i="15"/>
  <c r="CQ40" i="15"/>
  <c r="CQ41" i="15"/>
  <c r="CQ24" i="15"/>
  <c r="CQ13" i="15"/>
  <c r="CQ23" i="15"/>
  <c r="CQ38" i="15"/>
  <c r="CQ34" i="15"/>
  <c r="CQ36" i="15"/>
  <c r="CQ15" i="15"/>
  <c r="CQ16" i="15"/>
  <c r="CQ31" i="15"/>
  <c r="CQ32" i="15"/>
  <c r="CQ42" i="15"/>
  <c r="CQ27" i="15"/>
  <c r="CQ19" i="15"/>
  <c r="CQ26" i="15"/>
  <c r="CQ35" i="15"/>
  <c r="CQ17" i="15"/>
  <c r="CQ30" i="15"/>
  <c r="CQ37" i="15"/>
  <c r="CQ20" i="15"/>
  <c r="CQ39" i="15"/>
  <c r="CQ28" i="15"/>
  <c r="CQ33" i="15"/>
  <c r="CQ25" i="15"/>
  <c r="CQ21" i="15"/>
  <c r="AW14" i="31" l="1"/>
  <c r="AW37" i="31"/>
  <c r="AW21" i="31"/>
  <c r="AV42" i="36"/>
  <c r="AW16" i="31"/>
  <c r="AW36" i="31"/>
  <c r="AW15" i="31"/>
  <c r="AW26" i="31"/>
  <c r="AW29" i="31"/>
  <c r="AW41" i="31"/>
  <c r="AW42" i="31"/>
  <c r="AW13" i="34" a="1"/>
  <c r="AW25" i="34" s="1"/>
  <c r="AW25" i="33" s="1"/>
  <c r="AW25" i="32" s="1"/>
  <c r="AW39" i="31"/>
  <c r="AW34" i="31"/>
  <c r="AW20" i="31"/>
  <c r="AW32" i="31"/>
  <c r="AW23" i="31"/>
  <c r="AW40" i="31"/>
  <c r="AW24" i="31"/>
  <c r="AW31" i="31"/>
  <c r="AW38" i="31"/>
  <c r="AW30" i="31"/>
  <c r="AW22" i="31"/>
  <c r="CR13" i="15" a="1"/>
  <c r="CR37" i="15" s="1"/>
  <c r="AW13" i="31"/>
  <c r="AW33" i="31"/>
  <c r="AW28" i="31"/>
  <c r="AW35" i="31"/>
  <c r="AW17" i="31"/>
  <c r="AW18" i="31"/>
  <c r="AW19" i="31"/>
  <c r="AW27" i="31"/>
  <c r="AW25" i="36" l="1"/>
  <c r="AW40" i="34"/>
  <c r="AW28" i="34"/>
  <c r="AW28" i="33" s="1"/>
  <c r="AW28" i="32" s="1"/>
  <c r="AW21" i="34"/>
  <c r="AW21" i="33" s="1"/>
  <c r="AW21" i="32" s="1"/>
  <c r="AW27" i="34"/>
  <c r="AW29" i="34"/>
  <c r="AW34" i="34"/>
  <c r="AW33" i="34"/>
  <c r="AW37" i="34"/>
  <c r="AW37" i="33" s="1"/>
  <c r="AW37" i="32" s="1"/>
  <c r="AW41" i="34"/>
  <c r="AW36" i="34"/>
  <c r="AW39" i="34"/>
  <c r="AW39" i="33" s="1"/>
  <c r="AW39" i="32" s="1"/>
  <c r="AW26" i="34"/>
  <c r="AW26" i="33" s="1"/>
  <c r="AW26" i="32" s="1"/>
  <c r="AW38" i="34"/>
  <c r="AW27" i="33"/>
  <c r="AW18" i="34"/>
  <c r="AW18" i="33" s="1"/>
  <c r="AW31" i="34"/>
  <c r="AW31" i="33" s="1"/>
  <c r="AW31" i="32" s="1"/>
  <c r="AW19" i="34"/>
  <c r="AW19" i="33" s="1"/>
  <c r="AW19" i="32" s="1"/>
  <c r="AW17" i="34"/>
  <c r="AW17" i="33" s="1"/>
  <c r="AW17" i="36" s="1"/>
  <c r="AW23" i="34"/>
  <c r="AW23" i="33" s="1"/>
  <c r="AW24" i="34"/>
  <c r="AW24" i="33" s="1"/>
  <c r="AW24" i="32" s="1"/>
  <c r="AW32" i="34"/>
  <c r="AW32" i="33" s="1"/>
  <c r="AW32" i="32" s="1"/>
  <c r="AW15" i="34"/>
  <c r="AW15" i="33" s="1"/>
  <c r="AW20" i="34"/>
  <c r="AW20" i="33" s="1"/>
  <c r="AW20" i="32" s="1"/>
  <c r="AW42" i="34"/>
  <c r="AW16" i="34"/>
  <c r="AW16" i="33" s="1"/>
  <c r="AW30" i="34"/>
  <c r="AW30" i="33" s="1"/>
  <c r="AW30" i="32" s="1"/>
  <c r="AW22" i="34"/>
  <c r="AW13" i="34"/>
  <c r="AW13" i="33" s="1"/>
  <c r="AW13" i="36" s="1"/>
  <c r="AW14" i="34"/>
  <c r="AW14" i="33" s="1"/>
  <c r="AW35" i="34"/>
  <c r="AW27" i="32"/>
  <c r="AW27" i="36"/>
  <c r="CR34" i="15"/>
  <c r="CR36" i="15"/>
  <c r="CR30" i="15"/>
  <c r="CR35" i="15"/>
  <c r="CR25" i="15"/>
  <c r="CR22" i="15"/>
  <c r="AW32" i="36"/>
  <c r="CR29" i="15"/>
  <c r="CR14" i="15"/>
  <c r="CR27" i="15"/>
  <c r="CR20" i="15"/>
  <c r="CR18" i="15"/>
  <c r="CR41" i="15"/>
  <c r="CR42" i="15"/>
  <c r="CR28" i="15"/>
  <c r="CR19" i="15"/>
  <c r="CR16" i="15"/>
  <c r="CR32" i="15"/>
  <c r="CR39" i="15"/>
  <c r="CR15" i="15"/>
  <c r="CR13" i="15"/>
  <c r="CR23" i="15"/>
  <c r="CR24" i="15"/>
  <c r="CR33" i="15"/>
  <c r="CR21" i="15"/>
  <c r="CR40" i="15"/>
  <c r="CR31" i="15"/>
  <c r="CR38" i="15"/>
  <c r="CR17" i="15"/>
  <c r="CR26" i="15"/>
  <c r="AW18" i="36"/>
  <c r="AW18" i="32"/>
  <c r="AW28" i="36"/>
  <c r="AW19" i="36"/>
  <c r="AW24" i="36"/>
  <c r="AW37" i="36"/>
  <c r="AW13" i="32"/>
  <c r="AW23" i="32"/>
  <c r="AW23" i="36"/>
  <c r="AW21" i="36"/>
  <c r="AW17" i="32"/>
  <c r="AW20" i="36"/>
  <c r="AW31" i="36"/>
  <c r="AW26" i="36"/>
  <c r="AW35" i="33" l="1"/>
  <c r="AW35" i="32" s="1"/>
  <c r="AW33" i="33"/>
  <c r="AW33" i="32" s="1"/>
  <c r="AW33" i="36"/>
  <c r="AW39" i="36"/>
  <c r="AW14" i="36"/>
  <c r="AW14" i="32"/>
  <c r="AW16" i="36"/>
  <c r="AW16" i="32"/>
  <c r="AW36" i="33"/>
  <c r="AW36" i="32" s="1"/>
  <c r="AW36" i="36"/>
  <c r="AW34" i="33"/>
  <c r="AW34" i="32" s="1"/>
  <c r="AW15" i="36"/>
  <c r="AW15" i="32"/>
  <c r="AW30" i="36"/>
  <c r="AW42" i="33"/>
  <c r="AW42" i="32" s="1"/>
  <c r="AW42" i="36"/>
  <c r="AW38" i="33"/>
  <c r="AW38" i="32" s="1"/>
  <c r="AW38" i="36"/>
  <c r="AW41" i="33"/>
  <c r="AW41" i="32" s="1"/>
  <c r="AW41" i="36"/>
  <c r="AW29" i="33"/>
  <c r="AW29" i="32" s="1"/>
  <c r="AW29" i="36"/>
  <c r="AW40" i="33"/>
  <c r="AW40" i="32" s="1"/>
  <c r="AW40" i="36"/>
  <c r="AW22" i="33"/>
  <c r="AW22" i="32" s="1"/>
  <c r="AW22" i="36"/>
  <c r="AX13" i="31" l="1" a="1"/>
  <c r="AW34" i="36"/>
  <c r="AX13" i="34" s="1" a="1"/>
  <c r="AW35" i="36"/>
  <c r="AX19" i="34" l="1"/>
  <c r="AX31" i="34"/>
  <c r="AX18" i="34"/>
  <c r="AX25" i="34"/>
  <c r="AX35" i="34"/>
  <c r="AX28" i="34"/>
  <c r="AX39" i="34"/>
  <c r="AX34" i="34"/>
  <c r="AX22" i="34"/>
  <c r="AX38" i="34"/>
  <c r="AX26" i="34"/>
  <c r="AX32" i="34"/>
  <c r="AX36" i="34"/>
  <c r="AX40" i="34"/>
  <c r="AX37" i="34"/>
  <c r="AX13" i="34"/>
  <c r="AX13" i="33" s="1"/>
  <c r="AX13" i="36" s="1"/>
  <c r="AX15" i="34"/>
  <c r="AX24" i="34"/>
  <c r="AX14" i="34"/>
  <c r="AX27" i="34"/>
  <c r="AX29" i="34"/>
  <c r="AX20" i="34"/>
  <c r="AX17" i="34"/>
  <c r="AX42" i="34"/>
  <c r="AX33" i="34"/>
  <c r="AX23" i="34"/>
  <c r="AX16" i="34"/>
  <c r="AX30" i="34"/>
  <c r="AX30" i="33" s="1"/>
  <c r="AX30" i="32" s="1"/>
  <c r="AX41" i="34"/>
  <c r="AX21" i="34"/>
  <c r="AX33" i="31"/>
  <c r="AX39" i="31"/>
  <c r="AX41" i="31"/>
  <c r="AX13" i="31"/>
  <c r="AX26" i="31"/>
  <c r="AX14" i="31"/>
  <c r="AX25" i="31"/>
  <c r="AX23" i="31"/>
  <c r="AX37" i="31"/>
  <c r="AX22" i="31"/>
  <c r="AX21" i="31"/>
  <c r="AX31" i="31"/>
  <c r="AX36" i="31"/>
  <c r="AX32" i="31"/>
  <c r="AX30" i="31"/>
  <c r="AX20" i="31"/>
  <c r="AX38" i="31"/>
  <c r="AX34" i="31"/>
  <c r="AX24" i="31"/>
  <c r="AX29" i="31"/>
  <c r="AX17" i="31"/>
  <c r="AX27" i="31"/>
  <c r="AX28" i="31"/>
  <c r="AX15" i="31"/>
  <c r="AX16" i="31"/>
  <c r="AX40" i="31"/>
  <c r="AX19" i="31"/>
  <c r="AX35" i="31"/>
  <c r="AX18" i="31"/>
  <c r="AX42" i="31"/>
  <c r="AX27" i="33" l="1"/>
  <c r="AX27" i="32" s="1"/>
  <c r="AX18" i="32"/>
  <c r="AX16" i="32"/>
  <c r="AX16" i="33"/>
  <c r="AX16" i="36" s="1"/>
  <c r="AX17" i="33"/>
  <c r="AX17" i="32" s="1"/>
  <c r="AX17" i="36"/>
  <c r="AX14" i="33"/>
  <c r="AX14" i="36" s="1"/>
  <c r="AX37" i="33"/>
  <c r="AX37" i="32" s="1"/>
  <c r="AX26" i="33"/>
  <c r="AX39" i="33"/>
  <c r="AX39" i="32" s="1"/>
  <c r="AX18" i="33"/>
  <c r="AX18" i="36" s="1"/>
  <c r="AX30" i="36"/>
  <c r="AX13" i="32"/>
  <c r="AX21" i="33"/>
  <c r="AX23" i="33"/>
  <c r="AX20" i="33"/>
  <c r="AX20" i="32" s="1"/>
  <c r="AX20" i="36"/>
  <c r="AX24" i="33"/>
  <c r="AX24" i="32" s="1"/>
  <c r="AX24" i="36"/>
  <c r="AX40" i="33"/>
  <c r="AX40" i="32" s="1"/>
  <c r="AX40" i="36"/>
  <c r="AX38" i="33"/>
  <c r="AX28" i="33"/>
  <c r="AX31" i="33"/>
  <c r="AX31" i="32" s="1"/>
  <c r="AX42" i="33"/>
  <c r="AX42" i="32" s="1"/>
  <c r="AX32" i="33"/>
  <c r="AX34" i="33"/>
  <c r="AX34" i="32" s="1"/>
  <c r="AX34" i="36"/>
  <c r="AX25" i="33"/>
  <c r="AX25" i="32" s="1"/>
  <c r="AX37" i="36"/>
  <c r="AX41" i="33"/>
  <c r="AX41" i="32" s="1"/>
  <c r="AX33" i="33"/>
  <c r="AX29" i="33"/>
  <c r="AX15" i="33"/>
  <c r="AX15" i="36" s="1"/>
  <c r="AX36" i="33"/>
  <c r="AX36" i="32" s="1"/>
  <c r="AX22" i="33"/>
  <c r="AX35" i="33"/>
  <c r="AX19" i="33"/>
  <c r="AX35" i="36" l="1"/>
  <c r="AX35" i="32"/>
  <c r="AX28" i="36"/>
  <c r="AX28" i="32"/>
  <c r="AX23" i="36"/>
  <c r="AX23" i="32"/>
  <c r="AX15" i="32"/>
  <c r="AX22" i="32"/>
  <c r="AX22" i="36"/>
  <c r="AX29" i="32"/>
  <c r="AX29" i="36"/>
  <c r="AX14" i="32"/>
  <c r="AX38" i="32"/>
  <c r="AX38" i="36"/>
  <c r="AX21" i="32"/>
  <c r="AX21" i="36"/>
  <c r="AX26" i="32"/>
  <c r="AX26" i="36"/>
  <c r="AX27" i="36"/>
  <c r="AX36" i="36"/>
  <c r="AX33" i="32"/>
  <c r="AX33" i="36"/>
  <c r="AX25" i="36"/>
  <c r="AX32" i="32"/>
  <c r="AX32" i="36"/>
  <c r="AX31" i="36"/>
  <c r="AY13" i="31" a="1"/>
  <c r="AX19" i="32"/>
  <c r="AX19" i="36"/>
  <c r="AY13" i="34" s="1" a="1"/>
  <c r="AX41" i="36"/>
  <c r="AX42" i="36"/>
  <c r="AX39" i="36"/>
  <c r="AY13" i="34" l="1"/>
  <c r="AY40" i="34"/>
  <c r="AY41" i="34"/>
  <c r="AY41" i="33" s="1"/>
  <c r="AY16" i="34"/>
  <c r="AY33" i="34"/>
  <c r="AY19" i="34"/>
  <c r="AY25" i="34"/>
  <c r="AY27" i="34"/>
  <c r="AY24" i="34"/>
  <c r="AY38" i="34"/>
  <c r="AY37" i="34"/>
  <c r="AY32" i="34"/>
  <c r="AY35" i="34"/>
  <c r="AY28" i="34"/>
  <c r="AY34" i="34"/>
  <c r="AY14" i="34"/>
  <c r="AY14" i="33" s="1"/>
  <c r="AY14" i="32" s="1"/>
  <c r="AY15" i="34"/>
  <c r="AY23" i="34"/>
  <c r="AY36" i="34"/>
  <c r="AY42" i="34"/>
  <c r="AY42" i="33" s="1"/>
  <c r="AY42" i="32" s="1"/>
  <c r="AY29" i="34"/>
  <c r="AY20" i="34"/>
  <c r="AY39" i="34"/>
  <c r="AY18" i="34"/>
  <c r="AY18" i="33" s="1"/>
  <c r="AY18" i="32" s="1"/>
  <c r="AY26" i="34"/>
  <c r="AY22" i="34"/>
  <c r="AY22" i="33" s="1"/>
  <c r="AY22" i="32" s="1"/>
  <c r="AY30" i="34"/>
  <c r="AY31" i="34"/>
  <c r="AY17" i="34"/>
  <c r="AY21" i="34"/>
  <c r="AY29" i="31"/>
  <c r="AY36" i="31"/>
  <c r="AY35" i="31"/>
  <c r="AY15" i="31"/>
  <c r="AY37" i="31"/>
  <c r="AY39" i="31"/>
  <c r="AY38" i="31"/>
  <c r="AY41" i="31"/>
  <c r="AY30" i="31"/>
  <c r="AY27" i="31"/>
  <c r="AY22" i="31"/>
  <c r="AY19" i="31"/>
  <c r="AY14" i="31"/>
  <c r="AY21" i="31"/>
  <c r="AY25" i="31"/>
  <c r="AY23" i="31"/>
  <c r="AY42" i="31"/>
  <c r="AY16" i="31"/>
  <c r="AY33" i="31"/>
  <c r="AY34" i="31"/>
  <c r="AY40" i="31"/>
  <c r="AY17" i="31"/>
  <c r="AY28" i="31"/>
  <c r="AY32" i="31"/>
  <c r="AY31" i="31"/>
  <c r="AY20" i="31"/>
  <c r="AY13" i="31"/>
  <c r="AY18" i="31"/>
  <c r="AY24" i="31"/>
  <c r="AY26" i="31"/>
  <c r="AY41" i="32"/>
  <c r="AY42" i="36"/>
  <c r="AY22" i="36"/>
  <c r="AY31" i="33" l="1"/>
  <c r="AY31" i="32" s="1"/>
  <c r="AY31" i="36"/>
  <c r="AY32" i="33"/>
  <c r="AY32" i="32" s="1"/>
  <c r="AY27" i="33"/>
  <c r="AY27" i="32" s="1"/>
  <c r="AY27" i="36"/>
  <c r="AY16" i="33"/>
  <c r="AY16" i="36" s="1"/>
  <c r="AY21" i="33"/>
  <c r="AY21" i="32" s="1"/>
  <c r="AY20" i="33"/>
  <c r="AY23" i="33"/>
  <c r="AY23" i="32" s="1"/>
  <c r="AY23" i="36"/>
  <c r="AY28" i="33"/>
  <c r="AY38" i="33"/>
  <c r="AY38" i="32" s="1"/>
  <c r="AY38" i="36"/>
  <c r="AY19" i="33"/>
  <c r="AY40" i="33"/>
  <c r="AY30" i="33"/>
  <c r="AY30" i="32" s="1"/>
  <c r="AY39" i="33"/>
  <c r="AY39" i="32" s="1"/>
  <c r="AY36" i="33"/>
  <c r="AY36" i="32" s="1"/>
  <c r="AY36" i="36"/>
  <c r="AY34" i="33"/>
  <c r="AY34" i="32" s="1"/>
  <c r="AY37" i="33"/>
  <c r="AY37" i="32" s="1"/>
  <c r="AY37" i="36"/>
  <c r="AY25" i="36"/>
  <c r="AY18" i="36"/>
  <c r="AY14" i="36"/>
  <c r="AY30" i="36"/>
  <c r="AY21" i="36"/>
  <c r="AY41" i="36"/>
  <c r="AY25" i="33"/>
  <c r="AY25" i="32" s="1"/>
  <c r="AY17" i="33"/>
  <c r="AY26" i="33"/>
  <c r="AY29" i="33"/>
  <c r="AY15" i="33"/>
  <c r="AY35" i="33"/>
  <c r="AY35" i="32" s="1"/>
  <c r="AY24" i="33"/>
  <c r="AY33" i="33"/>
  <c r="AY13" i="33"/>
  <c r="AY13" i="36" s="1"/>
  <c r="AY17" i="32" l="1"/>
  <c r="AY17" i="36"/>
  <c r="AY15" i="32"/>
  <c r="AY15" i="36"/>
  <c r="AZ13" i="34" s="1" a="1"/>
  <c r="AY20" i="36"/>
  <c r="AY20" i="32"/>
  <c r="AY19" i="32"/>
  <c r="AY19" i="36"/>
  <c r="AY33" i="32"/>
  <c r="AY33" i="36"/>
  <c r="AY24" i="32"/>
  <c r="AY24" i="36"/>
  <c r="AY29" i="32"/>
  <c r="AY29" i="36"/>
  <c r="AY13" i="32"/>
  <c r="AZ13" i="31" s="1" a="1"/>
  <c r="AY35" i="36"/>
  <c r="AY26" i="32"/>
  <c r="AY26" i="36"/>
  <c r="AY34" i="36"/>
  <c r="AY39" i="36"/>
  <c r="AY40" i="36"/>
  <c r="AY40" i="32"/>
  <c r="AY28" i="32"/>
  <c r="AY28" i="36"/>
  <c r="AY32" i="36"/>
  <c r="AY16" i="32"/>
  <c r="AZ38" i="34" l="1"/>
  <c r="AZ31" i="34"/>
  <c r="AZ40" i="34"/>
  <c r="AZ39" i="34"/>
  <c r="AZ42" i="34"/>
  <c r="AZ33" i="34"/>
  <c r="AZ28" i="34"/>
  <c r="AZ16" i="34"/>
  <c r="AZ16" i="33" s="1"/>
  <c r="AZ16" i="32" s="1"/>
  <c r="AZ25" i="34"/>
  <c r="AZ13" i="34"/>
  <c r="AZ18" i="34"/>
  <c r="AZ18" i="33" s="1"/>
  <c r="AZ18" i="32" s="1"/>
  <c r="AZ34" i="34"/>
  <c r="AZ34" i="33" s="1"/>
  <c r="AZ34" i="32" s="1"/>
  <c r="AZ37" i="34"/>
  <c r="AZ23" i="34"/>
  <c r="AZ20" i="34"/>
  <c r="AZ35" i="34"/>
  <c r="AZ19" i="34"/>
  <c r="AZ36" i="34"/>
  <c r="AZ41" i="34"/>
  <c r="AZ41" i="33" s="1"/>
  <c r="AZ41" i="36" s="1"/>
  <c r="AZ21" i="34"/>
  <c r="AZ21" i="33" s="1"/>
  <c r="AZ21" i="36" s="1"/>
  <c r="AZ26" i="34"/>
  <c r="AZ30" i="34"/>
  <c r="AZ24" i="34"/>
  <c r="AZ22" i="34"/>
  <c r="AZ22" i="33" s="1"/>
  <c r="AZ22" i="32" s="1"/>
  <c r="AZ15" i="34"/>
  <c r="AZ17" i="34"/>
  <c r="AZ29" i="34"/>
  <c r="AZ27" i="34"/>
  <c r="AZ32" i="34"/>
  <c r="AZ14" i="34"/>
  <c r="AZ30" i="31"/>
  <c r="AZ28" i="31"/>
  <c r="AZ16" i="31"/>
  <c r="AZ13" i="31"/>
  <c r="AZ38" i="31"/>
  <c r="AZ20" i="31"/>
  <c r="AZ27" i="31"/>
  <c r="AZ22" i="31"/>
  <c r="AZ23" i="31"/>
  <c r="AZ17" i="31"/>
  <c r="AZ25" i="31"/>
  <c r="AZ29" i="31"/>
  <c r="AZ26" i="31"/>
  <c r="AZ33" i="31"/>
  <c r="AZ39" i="31"/>
  <c r="AZ14" i="31"/>
  <c r="AZ40" i="31"/>
  <c r="AZ32" i="31"/>
  <c r="AZ41" i="31"/>
  <c r="AZ34" i="31"/>
  <c r="AZ15" i="31"/>
  <c r="AZ24" i="31"/>
  <c r="AZ37" i="31"/>
  <c r="AZ18" i="31"/>
  <c r="AZ31" i="31"/>
  <c r="AZ35" i="31"/>
  <c r="AZ42" i="31"/>
  <c r="AZ21" i="31"/>
  <c r="AZ19" i="31"/>
  <c r="AZ36" i="31"/>
  <c r="AZ18" i="36"/>
  <c r="AZ29" i="33" l="1"/>
  <c r="AZ29" i="32" s="1"/>
  <c r="AZ24" i="33"/>
  <c r="AZ24" i="32" s="1"/>
  <c r="AZ40" i="33"/>
  <c r="AZ40" i="32" s="1"/>
  <c r="AZ40" i="36"/>
  <c r="AZ21" i="32"/>
  <c r="AZ13" i="32"/>
  <c r="AZ14" i="33"/>
  <c r="AZ17" i="33"/>
  <c r="AZ17" i="36" s="1"/>
  <c r="AZ30" i="33"/>
  <c r="AZ36" i="33"/>
  <c r="AZ36" i="36" s="1"/>
  <c r="AZ23" i="33"/>
  <c r="AZ23" i="32" s="1"/>
  <c r="AZ13" i="33"/>
  <c r="AZ13" i="36" s="1"/>
  <c r="AZ33" i="33"/>
  <c r="AZ31" i="33"/>
  <c r="AZ17" i="32"/>
  <c r="AZ27" i="33"/>
  <c r="AZ27" i="32" s="1"/>
  <c r="AZ35" i="33"/>
  <c r="AZ35" i="32" s="1"/>
  <c r="AZ39" i="33"/>
  <c r="AZ39" i="32" s="1"/>
  <c r="AZ39" i="36"/>
  <c r="AZ22" i="36"/>
  <c r="AZ34" i="36"/>
  <c r="AZ20" i="33"/>
  <c r="AZ28" i="33"/>
  <c r="AZ28" i="36" s="1"/>
  <c r="AZ16" i="36"/>
  <c r="AZ41" i="32"/>
  <c r="AZ32" i="33"/>
  <c r="AZ15" i="33"/>
  <c r="AZ15" i="36" s="1"/>
  <c r="AZ26" i="33"/>
  <c r="AZ19" i="33"/>
  <c r="AZ37" i="33"/>
  <c r="AZ25" i="33"/>
  <c r="AZ42" i="33"/>
  <c r="AZ38" i="33"/>
  <c r="AZ42" i="36" l="1"/>
  <c r="AZ42" i="32"/>
  <c r="AZ31" i="32"/>
  <c r="AZ31" i="36"/>
  <c r="AZ14" i="36"/>
  <c r="AZ14" i="32"/>
  <c r="AZ20" i="32"/>
  <c r="AZ20" i="36"/>
  <c r="AZ28" i="32"/>
  <c r="AZ30" i="32"/>
  <c r="AZ30" i="36"/>
  <c r="AZ35" i="36"/>
  <c r="AZ26" i="32"/>
  <c r="AZ26" i="36"/>
  <c r="AZ25" i="32"/>
  <c r="AZ25" i="36"/>
  <c r="AZ27" i="36"/>
  <c r="AZ33" i="32"/>
  <c r="AZ33" i="36"/>
  <c r="AZ15" i="32"/>
  <c r="AZ37" i="32"/>
  <c r="AZ37" i="36"/>
  <c r="AZ32" i="32"/>
  <c r="AZ32" i="36"/>
  <c r="AZ38" i="32"/>
  <c r="AZ38" i="36"/>
  <c r="AZ19" i="36"/>
  <c r="AZ19" i="32"/>
  <c r="AZ23" i="36"/>
  <c r="AZ24" i="36"/>
  <c r="AZ29" i="36"/>
  <c r="AZ36" i="32"/>
  <c r="BA13" i="31" l="1" a="1"/>
  <c r="BA13" i="34" a="1"/>
  <c r="BA22" i="34" l="1"/>
  <c r="BA39" i="34"/>
  <c r="BA37" i="34"/>
  <c r="BA37" i="33" s="1"/>
  <c r="BA37" i="32" s="1"/>
  <c r="BA40" i="34"/>
  <c r="BA40" i="33" s="1"/>
  <c r="BA40" i="32" s="1"/>
  <c r="BA25" i="34"/>
  <c r="BA36" i="34"/>
  <c r="BA19" i="34"/>
  <c r="BA19" i="33" s="1"/>
  <c r="BA19" i="32" s="1"/>
  <c r="BA13" i="34"/>
  <c r="BA33" i="34"/>
  <c r="BA18" i="34"/>
  <c r="BA14" i="34"/>
  <c r="BA30" i="34"/>
  <c r="BA30" i="33" s="1"/>
  <c r="BA30" i="32" s="1"/>
  <c r="BA17" i="34"/>
  <c r="BA28" i="34"/>
  <c r="BA29" i="34"/>
  <c r="BA29" i="33" s="1"/>
  <c r="BA29" i="32" s="1"/>
  <c r="BA24" i="34"/>
  <c r="BA21" i="34"/>
  <c r="BA15" i="34"/>
  <c r="BA38" i="34"/>
  <c r="BA38" i="33" s="1"/>
  <c r="BA38" i="32" s="1"/>
  <c r="BA27" i="34"/>
  <c r="BA27" i="33" s="1"/>
  <c r="BA27" i="36" s="1"/>
  <c r="BA20" i="34"/>
  <c r="BA34" i="34"/>
  <c r="BA26" i="34"/>
  <c r="BA26" i="33" s="1"/>
  <c r="BA26" i="32" s="1"/>
  <c r="BA42" i="34"/>
  <c r="BA41" i="34"/>
  <c r="BA16" i="34"/>
  <c r="BA23" i="34"/>
  <c r="BA32" i="34"/>
  <c r="BA32" i="33" s="1"/>
  <c r="BA32" i="32" s="1"/>
  <c r="BA31" i="34"/>
  <c r="BA35" i="34"/>
  <c r="BA32" i="31"/>
  <c r="BA14" i="31"/>
  <c r="BA34" i="31"/>
  <c r="BA21" i="31"/>
  <c r="BA35" i="31"/>
  <c r="BA16" i="31"/>
  <c r="BA40" i="31"/>
  <c r="BA29" i="31"/>
  <c r="BA39" i="31"/>
  <c r="BA13" i="31"/>
  <c r="BA19" i="31"/>
  <c r="BA26" i="31"/>
  <c r="BA27" i="31"/>
  <c r="BA27" i="32" s="1"/>
  <c r="BA33" i="31"/>
  <c r="BA17" i="31"/>
  <c r="BA24" i="31"/>
  <c r="BA31" i="31"/>
  <c r="BA18" i="31"/>
  <c r="BA25" i="31"/>
  <c r="BA25" i="33" s="1"/>
  <c r="BA25" i="32" s="1"/>
  <c r="BA37" i="31"/>
  <c r="BA28" i="31"/>
  <c r="BA36" i="31"/>
  <c r="BA22" i="31"/>
  <c r="BA22" i="33" s="1"/>
  <c r="BA22" i="32" s="1"/>
  <c r="BA38" i="31"/>
  <c r="BA20" i="31"/>
  <c r="BA42" i="31"/>
  <c r="BA41" i="31"/>
  <c r="BA30" i="31"/>
  <c r="BA15" i="31"/>
  <c r="BA23" i="31"/>
  <c r="BA26" i="36"/>
  <c r="BA29" i="36"/>
  <c r="BA42" i="33" l="1"/>
  <c r="BA42" i="32" s="1"/>
  <c r="BA13" i="33"/>
  <c r="BA13" i="32" s="1"/>
  <c r="BA40" i="36"/>
  <c r="BA37" i="36"/>
  <c r="BA42" i="36"/>
  <c r="BA24" i="33"/>
  <c r="BA24" i="32" s="1"/>
  <c r="BA35" i="33"/>
  <c r="BA16" i="33"/>
  <c r="BA34" i="33"/>
  <c r="BA15" i="33"/>
  <c r="BA28" i="33"/>
  <c r="BA18" i="33"/>
  <c r="BA18" i="36" s="1"/>
  <c r="BA36" i="33"/>
  <c r="BA39" i="33"/>
  <c r="BA18" i="32"/>
  <c r="BA30" i="36"/>
  <c r="BA23" i="33"/>
  <c r="BA14" i="33"/>
  <c r="BA14" i="32" s="1"/>
  <c r="BA32" i="36"/>
  <c r="BA19" i="36"/>
  <c r="BA38" i="36"/>
  <c r="BA14" i="36"/>
  <c r="BA31" i="33"/>
  <c r="BA41" i="33"/>
  <c r="BA20" i="33"/>
  <c r="BA21" i="33"/>
  <c r="BA17" i="33"/>
  <c r="BA33" i="33"/>
  <c r="BA25" i="36"/>
  <c r="BA22" i="36"/>
  <c r="BA20" i="32" l="1"/>
  <c r="BA20" i="36"/>
  <c r="BA23" i="32"/>
  <c r="BA23" i="36"/>
  <c r="BA15" i="32"/>
  <c r="BA15" i="36"/>
  <c r="BA33" i="32"/>
  <c r="BA33" i="36"/>
  <c r="BA41" i="32"/>
  <c r="BA41" i="36"/>
  <c r="BA36" i="32"/>
  <c r="BA36" i="36"/>
  <c r="BA34" i="32"/>
  <c r="BA34" i="36"/>
  <c r="BA17" i="32"/>
  <c r="BA17" i="36"/>
  <c r="BA31" i="32"/>
  <c r="BA31" i="36"/>
  <c r="BA24" i="36"/>
  <c r="BA16" i="32"/>
  <c r="BB13" i="31" s="1" a="1"/>
  <c r="BA16" i="36"/>
  <c r="BA39" i="32"/>
  <c r="BA39" i="36"/>
  <c r="BA21" i="32"/>
  <c r="BA21" i="36"/>
  <c r="BA28" i="32"/>
  <c r="BA28" i="36"/>
  <c r="BA35" i="32"/>
  <c r="BA35" i="36"/>
  <c r="BA13" i="36"/>
  <c r="BB13" i="34" s="1" a="1"/>
  <c r="BB17" i="34" s="1"/>
  <c r="BB20" i="31" l="1"/>
  <c r="BB15" i="31"/>
  <c r="BB32" i="31"/>
  <c r="BB23" i="31"/>
  <c r="BB24" i="31"/>
  <c r="BB16" i="31"/>
  <c r="BB31" i="31"/>
  <c r="BB36" i="31"/>
  <c r="BB36" i="33" s="1"/>
  <c r="BB36" i="32" s="1"/>
  <c r="BB29" i="31"/>
  <c r="BB22" i="31"/>
  <c r="BB14" i="31"/>
  <c r="BB37" i="31"/>
  <c r="BB38" i="31"/>
  <c r="BB39" i="31"/>
  <c r="BB41" i="31"/>
  <c r="BB40" i="31"/>
  <c r="BB40" i="33" s="1"/>
  <c r="BB40" i="32" s="1"/>
  <c r="BB19" i="31"/>
  <c r="BB25" i="31"/>
  <c r="BB17" i="31"/>
  <c r="BB27" i="31"/>
  <c r="BB42" i="31"/>
  <c r="BB30" i="31"/>
  <c r="BB21" i="31"/>
  <c r="BB28" i="31"/>
  <c r="BB28" i="33" s="1"/>
  <c r="BB28" i="32" s="1"/>
  <c r="BB18" i="31"/>
  <c r="BB26" i="31"/>
  <c r="BB13" i="31"/>
  <c r="BB34" i="31"/>
  <c r="BB33" i="31"/>
  <c r="BB35" i="31"/>
  <c r="BB36" i="34"/>
  <c r="BB35" i="34"/>
  <c r="BB35" i="33" s="1"/>
  <c r="BB35" i="32" s="1"/>
  <c r="BB24" i="34"/>
  <c r="BB24" i="33" s="1"/>
  <c r="BB24" i="32" s="1"/>
  <c r="BB33" i="34"/>
  <c r="BB20" i="34"/>
  <c r="BB29" i="34"/>
  <c r="BB29" i="33" s="1"/>
  <c r="BB29" i="32" s="1"/>
  <c r="BB30" i="34"/>
  <c r="BB26" i="34"/>
  <c r="BB16" i="34"/>
  <c r="BB16" i="33" s="1"/>
  <c r="BB16" i="36" s="1"/>
  <c r="BB34" i="34"/>
  <c r="BB34" i="33" s="1"/>
  <c r="BB34" i="32" s="1"/>
  <c r="BB25" i="34"/>
  <c r="BB21" i="34"/>
  <c r="BB21" i="33" s="1"/>
  <c r="BB21" i="32" s="1"/>
  <c r="BB31" i="34"/>
  <c r="BB38" i="34"/>
  <c r="BB38" i="33" s="1"/>
  <c r="BB38" i="32" s="1"/>
  <c r="BB22" i="34"/>
  <c r="BB22" i="33" s="1"/>
  <c r="BB22" i="32" s="1"/>
  <c r="BB28" i="34"/>
  <c r="BB42" i="34"/>
  <c r="BB14" i="34"/>
  <c r="BB14" i="33" s="1"/>
  <c r="BB14" i="36" s="1"/>
  <c r="BB27" i="34"/>
  <c r="BB23" i="34"/>
  <c r="BB40" i="34"/>
  <c r="BB41" i="34"/>
  <c r="BB41" i="33" s="1"/>
  <c r="BB41" i="32" s="1"/>
  <c r="BB13" i="34"/>
  <c r="BB32" i="34"/>
  <c r="BB37" i="34"/>
  <c r="BB15" i="34"/>
  <c r="BB15" i="33" s="1"/>
  <c r="BB15" i="32" s="1"/>
  <c r="BB39" i="34"/>
  <c r="BB19" i="34"/>
  <c r="BB19" i="33" s="1"/>
  <c r="BB19" i="36" s="1"/>
  <c r="BB18" i="34"/>
  <c r="BB27" i="33"/>
  <c r="BB27" i="32" s="1"/>
  <c r="BB31" i="33"/>
  <c r="BB31" i="32" s="1"/>
  <c r="BB26" i="33"/>
  <c r="BB26" i="32" s="1"/>
  <c r="BB19" i="32"/>
  <c r="BB42" i="33"/>
  <c r="BB42" i="32" s="1"/>
  <c r="BB39" i="33"/>
  <c r="BB39" i="32" s="1"/>
  <c r="BB37" i="33"/>
  <c r="BB37" i="32" s="1"/>
  <c r="BB18" i="33"/>
  <c r="BB18" i="32" s="1"/>
  <c r="BB33" i="33"/>
  <c r="BB33" i="32" s="1"/>
  <c r="BB32" i="33"/>
  <c r="BB32" i="32" s="1"/>
  <c r="BB16" i="32"/>
  <c r="BB21" i="36"/>
  <c r="BB13" i="33"/>
  <c r="BB13" i="32" s="1"/>
  <c r="BB23" i="33"/>
  <c r="BB23" i="32" s="1"/>
  <c r="BB24" i="36"/>
  <c r="BB30" i="33"/>
  <c r="BB30" i="32" s="1"/>
  <c r="BB17" i="33"/>
  <c r="BB17" i="32" s="1"/>
  <c r="BB20" i="33"/>
  <c r="BB20" i="32" s="1"/>
  <c r="BB25" i="33"/>
  <c r="BB25" i="32" s="1"/>
  <c r="BB22" i="36"/>
  <c r="BB14" i="32" l="1"/>
  <c r="BB25" i="36"/>
  <c r="BC13" i="31" a="1"/>
  <c r="BC32" i="31" s="1"/>
  <c r="BB33" i="36"/>
  <c r="BB37" i="36"/>
  <c r="BB18" i="36"/>
  <c r="BB41" i="36"/>
  <c r="BB35" i="36"/>
  <c r="BB39" i="36"/>
  <c r="BB40" i="36"/>
  <c r="BB30" i="36"/>
  <c r="BB29" i="36"/>
  <c r="BB32" i="36"/>
  <c r="BB42" i="36"/>
  <c r="BB23" i="36"/>
  <c r="BB28" i="36"/>
  <c r="BB38" i="36"/>
  <c r="BB26" i="36"/>
  <c r="BB13" i="36"/>
  <c r="BC13" i="34" s="1" a="1"/>
  <c r="BB31" i="36"/>
  <c r="BB15" i="36"/>
  <c r="BB20" i="36"/>
  <c r="BB34" i="36"/>
  <c r="BB17" i="36"/>
  <c r="BB36" i="36"/>
  <c r="BB27" i="36"/>
  <c r="BC25" i="31" l="1"/>
  <c r="BC31" i="31"/>
  <c r="BC33" i="31"/>
  <c r="BC34" i="31"/>
  <c r="BC41" i="31"/>
  <c r="BC22" i="31"/>
  <c r="BC23" i="31"/>
  <c r="BC39" i="31"/>
  <c r="BC20" i="31"/>
  <c r="BC40" i="31"/>
  <c r="BC13" i="31"/>
  <c r="BC36" i="31"/>
  <c r="BC27" i="31"/>
  <c r="BC24" i="31"/>
  <c r="BC42" i="31"/>
  <c r="BC15" i="31"/>
  <c r="BC19" i="31"/>
  <c r="BC14" i="31"/>
  <c r="BC30" i="31"/>
  <c r="BC28" i="31"/>
  <c r="BC18" i="31"/>
  <c r="BC26" i="31"/>
  <c r="BC17" i="31"/>
  <c r="BC35" i="31"/>
  <c r="BC29" i="31"/>
  <c r="BC37" i="31"/>
  <c r="BC21" i="31"/>
  <c r="BC38" i="31"/>
  <c r="BC16" i="31"/>
  <c r="BC36" i="34"/>
  <c r="BC33" i="34"/>
  <c r="BC18" i="34"/>
  <c r="BC23" i="34"/>
  <c r="BC19" i="34"/>
  <c r="BC39" i="34"/>
  <c r="BC25" i="34"/>
  <c r="BC13" i="34"/>
  <c r="BC29" i="34"/>
  <c r="BC21" i="34"/>
  <c r="BC16" i="34"/>
  <c r="BC37" i="34"/>
  <c r="BC24" i="34"/>
  <c r="BC40" i="34"/>
  <c r="BC32" i="34"/>
  <c r="BC17" i="34"/>
  <c r="BC17" i="33" s="1"/>
  <c r="BC17" i="36" s="1"/>
  <c r="BC35" i="34"/>
  <c r="BC38" i="34"/>
  <c r="BC27" i="34"/>
  <c r="BC20" i="34"/>
  <c r="BC34" i="34"/>
  <c r="BC41" i="34"/>
  <c r="BC14" i="34"/>
  <c r="BC30" i="34"/>
  <c r="BC26" i="34"/>
  <c r="BC42" i="34"/>
  <c r="BC15" i="34"/>
  <c r="BC31" i="34"/>
  <c r="BC22" i="34"/>
  <c r="BC28" i="34"/>
  <c r="BC23" i="33"/>
  <c r="BC23" i="32" s="1"/>
  <c r="BC20" i="33" l="1"/>
  <c r="BC20" i="32" s="1"/>
  <c r="BC26" i="33"/>
  <c r="BC26" i="32" s="1"/>
  <c r="BC31" i="33"/>
  <c r="BC31" i="32" s="1"/>
  <c r="BC13" i="33"/>
  <c r="BC13" i="32" s="1"/>
  <c r="BC15" i="33"/>
  <c r="BC15" i="32" s="1"/>
  <c r="BC40" i="33"/>
  <c r="BC40" i="32" s="1"/>
  <c r="BC42" i="33"/>
  <c r="BC42" i="32" s="1"/>
  <c r="BC39" i="33"/>
  <c r="BC39" i="32" s="1"/>
  <c r="BC34" i="33"/>
  <c r="BC34" i="32" s="1"/>
  <c r="BC19" i="33"/>
  <c r="BC19" i="32" s="1"/>
  <c r="BC37" i="33"/>
  <c r="BC37" i="32" s="1"/>
  <c r="BC23" i="36"/>
  <c r="BC22" i="33"/>
  <c r="BC22" i="32" s="1"/>
  <c r="BC16" i="33"/>
  <c r="BC16" i="32" s="1"/>
  <c r="BC27" i="33"/>
  <c r="BC27" i="32" s="1"/>
  <c r="BC18" i="33"/>
  <c r="BC18" i="32" s="1"/>
  <c r="BC28" i="33"/>
  <c r="BC28" i="32" s="1"/>
  <c r="BC30" i="33"/>
  <c r="BC30" i="32" s="1"/>
  <c r="BC14" i="33"/>
  <c r="BC14" i="32" s="1"/>
  <c r="BC21" i="33"/>
  <c r="BC21" i="32" s="1"/>
  <c r="BC20" i="36"/>
  <c r="BC25" i="33"/>
  <c r="BC25" i="32" s="1"/>
  <c r="BC38" i="33"/>
  <c r="BC38" i="32" s="1"/>
  <c r="BC33" i="33"/>
  <c r="BC33" i="32" s="1"/>
  <c r="BC32" i="33"/>
  <c r="BC32" i="32" s="1"/>
  <c r="BC24" i="33"/>
  <c r="BC24" i="32" s="1"/>
  <c r="BC29" i="33"/>
  <c r="BC29" i="32" s="1"/>
  <c r="BC41" i="33"/>
  <c r="BC41" i="32" s="1"/>
  <c r="BC17" i="32"/>
  <c r="BC35" i="33"/>
  <c r="BC35" i="32" s="1"/>
  <c r="BC36" i="33"/>
  <c r="BC36" i="32" s="1"/>
  <c r="BC29" i="36" l="1"/>
  <c r="BC22" i="36"/>
  <c r="BC38" i="36"/>
  <c r="BC35" i="36"/>
  <c r="BC30" i="36"/>
  <c r="BC41" i="36"/>
  <c r="BC18" i="36"/>
  <c r="BC39" i="36"/>
  <c r="BC27" i="36"/>
  <c r="BC42" i="36"/>
  <c r="BC33" i="36"/>
  <c r="BC25" i="36"/>
  <c r="BC40" i="36"/>
  <c r="BC24" i="36"/>
  <c r="BC16" i="36"/>
  <c r="BC15" i="36"/>
  <c r="BD13" i="34" s="1" a="1"/>
  <c r="BC32" i="36"/>
  <c r="BC13" i="36"/>
  <c r="BD13" i="31" a="1"/>
  <c r="BC14" i="36"/>
  <c r="BC37" i="36"/>
  <c r="BC31" i="36"/>
  <c r="BC36" i="36"/>
  <c r="BC26" i="36"/>
  <c r="BC19" i="36"/>
  <c r="BC28" i="36"/>
  <c r="BC34" i="36"/>
  <c r="BC21" i="36"/>
  <c r="BD38" i="31" l="1"/>
  <c r="BD28" i="31"/>
  <c r="BD14" i="31"/>
  <c r="BD41" i="31"/>
  <c r="BD39" i="31"/>
  <c r="BD19" i="31"/>
  <c r="BD24" i="31"/>
  <c r="BD20" i="31"/>
  <c r="BD30" i="31"/>
  <c r="BD29" i="31"/>
  <c r="BD23" i="31"/>
  <c r="BD35" i="31"/>
  <c r="BD33" i="31"/>
  <c r="BD22" i="31"/>
  <c r="BD18" i="31"/>
  <c r="BD26" i="31"/>
  <c r="BD26" i="33" s="1"/>
  <c r="BD26" i="32" s="1"/>
  <c r="BD32" i="31"/>
  <c r="BD21" i="31"/>
  <c r="BD27" i="31"/>
  <c r="BD25" i="31"/>
  <c r="BD15" i="31"/>
  <c r="BD34" i="31"/>
  <c r="BD17" i="31"/>
  <c r="BD40" i="31"/>
  <c r="BD36" i="31"/>
  <c r="BD37" i="31"/>
  <c r="BD16" i="31"/>
  <c r="BD31" i="31"/>
  <c r="BD42" i="31"/>
  <c r="BD13" i="31"/>
  <c r="BD30" i="34"/>
  <c r="BD37" i="34"/>
  <c r="BD32" i="34"/>
  <c r="BD33" i="34"/>
  <c r="BD41" i="34"/>
  <c r="BD27" i="34"/>
  <c r="BD21" i="34"/>
  <c r="BD18" i="34"/>
  <c r="BD22" i="34"/>
  <c r="BD38" i="34"/>
  <c r="BD36" i="34"/>
  <c r="BD25" i="34"/>
  <c r="BD39" i="34"/>
  <c r="BD15" i="34"/>
  <c r="BD15" i="33" s="1"/>
  <c r="BD15" i="36" s="1"/>
  <c r="BD16" i="34"/>
  <c r="BD16" i="33" s="1"/>
  <c r="BD16" i="36" s="1"/>
  <c r="BD17" i="34"/>
  <c r="BD17" i="33" s="1"/>
  <c r="BD17" i="36" s="1"/>
  <c r="BD14" i="34"/>
  <c r="BD34" i="34"/>
  <c r="BD24" i="34"/>
  <c r="BD40" i="34"/>
  <c r="BD26" i="34"/>
  <c r="BD31" i="34"/>
  <c r="BD42" i="34"/>
  <c r="BD19" i="34"/>
  <c r="BD20" i="34"/>
  <c r="BD23" i="34"/>
  <c r="BD28" i="34"/>
  <c r="BD13" i="34"/>
  <c r="BD29" i="34"/>
  <c r="BD35" i="34"/>
  <c r="BD24" i="33" l="1"/>
  <c r="BD24" i="32" s="1"/>
  <c r="BD22" i="33"/>
  <c r="BD22" i="32" s="1"/>
  <c r="BD37" i="33"/>
  <c r="BD37" i="32" s="1"/>
  <c r="BD16" i="32"/>
  <c r="BD14" i="33"/>
  <c r="BD14" i="32" s="1"/>
  <c r="BD36" i="33"/>
  <c r="BD36" i="32" s="1"/>
  <c r="BD23" i="33"/>
  <c r="BD23" i="32" s="1"/>
  <c r="BD38" i="33"/>
  <c r="BD38" i="32" s="1"/>
  <c r="BD30" i="33"/>
  <c r="BD30" i="32" s="1"/>
  <c r="BD34" i="33"/>
  <c r="BD34" i="32" s="1"/>
  <c r="BD15" i="32"/>
  <c r="BD25" i="33"/>
  <c r="BD25" i="32" s="1"/>
  <c r="BD39" i="33"/>
  <c r="BD39" i="32" s="1"/>
  <c r="BD17" i="32"/>
  <c r="BD19" i="33"/>
  <c r="BD19" i="32" s="1"/>
  <c r="BD26" i="36"/>
  <c r="BD41" i="33"/>
  <c r="BD41" i="32" s="1"/>
  <c r="BD35" i="33"/>
  <c r="BD35" i="32" s="1"/>
  <c r="BD13" i="33"/>
  <c r="BD13" i="36" s="1"/>
  <c r="BD22" i="36"/>
  <c r="BD18" i="33"/>
  <c r="BD18" i="32" s="1"/>
  <c r="BD27" i="33"/>
  <c r="BD27" i="32" s="1"/>
  <c r="BD40" i="33"/>
  <c r="BD40" i="32" s="1"/>
  <c r="BD33" i="33"/>
  <c r="BD33" i="32" s="1"/>
  <c r="BD21" i="33"/>
  <c r="BD21" i="32" s="1"/>
  <c r="BD29" i="33"/>
  <c r="BD29" i="32" s="1"/>
  <c r="BD28" i="33"/>
  <c r="BD28" i="32" s="1"/>
  <c r="BD20" i="33"/>
  <c r="BD20" i="32" s="1"/>
  <c r="BD42" i="33"/>
  <c r="BD42" i="32" s="1"/>
  <c r="BD31" i="33"/>
  <c r="BD31" i="32" s="1"/>
  <c r="BD24" i="36"/>
  <c r="BD32" i="33"/>
  <c r="BD32" i="32" s="1"/>
  <c r="BD13" i="32" l="1"/>
  <c r="BD29" i="36"/>
  <c r="BD42" i="36"/>
  <c r="BD18" i="36"/>
  <c r="BD34" i="36"/>
  <c r="BD41" i="36"/>
  <c r="BD30" i="36"/>
  <c r="BD19" i="36"/>
  <c r="BD38" i="36"/>
  <c r="BE13" i="31" a="1"/>
  <c r="BD28" i="36"/>
  <c r="BD40" i="36"/>
  <c r="BD39" i="36"/>
  <c r="BD23" i="36"/>
  <c r="BD36" i="36"/>
  <c r="BD33" i="36"/>
  <c r="BD21" i="36"/>
  <c r="BD14" i="36"/>
  <c r="BD35" i="36"/>
  <c r="BD25" i="36"/>
  <c r="BD32" i="36"/>
  <c r="BD27" i="36"/>
  <c r="BD31" i="36"/>
  <c r="BD37" i="36"/>
  <c r="BD20" i="36"/>
  <c r="BE13" i="34" s="1" a="1"/>
  <c r="BE32" i="31" l="1"/>
  <c r="BE37" i="31"/>
  <c r="BE19" i="31"/>
  <c r="BE20" i="31"/>
  <c r="BE25" i="31"/>
  <c r="BE16" i="31"/>
  <c r="BE40" i="31"/>
  <c r="BE39" i="31"/>
  <c r="BE38" i="31"/>
  <c r="BE35" i="31"/>
  <c r="BE41" i="31"/>
  <c r="BE17" i="31"/>
  <c r="BE13" i="31"/>
  <c r="BE42" i="31"/>
  <c r="BE29" i="31"/>
  <c r="BE33" i="31"/>
  <c r="BE31" i="31"/>
  <c r="BE15" i="31"/>
  <c r="BE30" i="31"/>
  <c r="BE14" i="31"/>
  <c r="BE36" i="31"/>
  <c r="BE34" i="31"/>
  <c r="BE24" i="31"/>
  <c r="BE21" i="31"/>
  <c r="BE22" i="31"/>
  <c r="BE23" i="31"/>
  <c r="BE26" i="31"/>
  <c r="BE28" i="31"/>
  <c r="BE18" i="31"/>
  <c r="BE27" i="31"/>
  <c r="BE28" i="34"/>
  <c r="BE24" i="34"/>
  <c r="BE32" i="34"/>
  <c r="BE37" i="34"/>
  <c r="BE26" i="34"/>
  <c r="BE21" i="34"/>
  <c r="BE13" i="34"/>
  <c r="BE34" i="34"/>
  <c r="BE14" i="34"/>
  <c r="BE19" i="34"/>
  <c r="BE29" i="34"/>
  <c r="BE36" i="34"/>
  <c r="BE33" i="34"/>
  <c r="BE15" i="34"/>
  <c r="BE15" i="33" s="1"/>
  <c r="BE15" i="36" s="1"/>
  <c r="BE38" i="34"/>
  <c r="BE23" i="34"/>
  <c r="BE39" i="34"/>
  <c r="BE16" i="34"/>
  <c r="BE17" i="34"/>
  <c r="BE42" i="34"/>
  <c r="BE30" i="34"/>
  <c r="BE40" i="34"/>
  <c r="BE31" i="34"/>
  <c r="BE25" i="34"/>
  <c r="BE18" i="34"/>
  <c r="BE22" i="34"/>
  <c r="BE41" i="34"/>
  <c r="BE27" i="34"/>
  <c r="BE35" i="34"/>
  <c r="BE20" i="34"/>
  <c r="BE26" i="33" l="1"/>
  <c r="BE26" i="32" s="1"/>
  <c r="BE16" i="33"/>
  <c r="BE16" i="32" s="1"/>
  <c r="BE23" i="33"/>
  <c r="BE23" i="32" s="1"/>
  <c r="BE41" i="33"/>
  <c r="BE41" i="32" s="1"/>
  <c r="BE24" i="33"/>
  <c r="BE24" i="32" s="1"/>
  <c r="BE38" i="33"/>
  <c r="BE38" i="32" s="1"/>
  <c r="BE20" i="33"/>
  <c r="BE20" i="32" s="1"/>
  <c r="BE28" i="33"/>
  <c r="BE28" i="32" s="1"/>
  <c r="BE18" i="33"/>
  <c r="BE18" i="32" s="1"/>
  <c r="BE14" i="33"/>
  <c r="BE14" i="32" s="1"/>
  <c r="BE36" i="33"/>
  <c r="BE36" i="32" s="1"/>
  <c r="BE34" i="33"/>
  <c r="BE34" i="32" s="1"/>
  <c r="BE25" i="33"/>
  <c r="BE25" i="32" s="1"/>
  <c r="BE39" i="33"/>
  <c r="BE39" i="32" s="1"/>
  <c r="BE21" i="33"/>
  <c r="BE21" i="36" s="1"/>
  <c r="BE35" i="33"/>
  <c r="BE35" i="32" s="1"/>
  <c r="BE27" i="33"/>
  <c r="BE27" i="32" s="1"/>
  <c r="BE31" i="33"/>
  <c r="BE31" i="32" s="1"/>
  <c r="BE30" i="33"/>
  <c r="BE30" i="32" s="1"/>
  <c r="BE26" i="36"/>
  <c r="BE19" i="33"/>
  <c r="BE19" i="32" s="1"/>
  <c r="BE33" i="33"/>
  <c r="BE33" i="32" s="1"/>
  <c r="BE42" i="33"/>
  <c r="BE42" i="32" s="1"/>
  <c r="BE37" i="33"/>
  <c r="BE37" i="32" s="1"/>
  <c r="BE15" i="32"/>
  <c r="BE23" i="36"/>
  <c r="BE29" i="33"/>
  <c r="BE29" i="36" s="1"/>
  <c r="BE22" i="33"/>
  <c r="BE22" i="32" s="1"/>
  <c r="BE13" i="33"/>
  <c r="BE13" i="32" s="1"/>
  <c r="BE40" i="33"/>
  <c r="BE40" i="32" s="1"/>
  <c r="BE17" i="33"/>
  <c r="BE17" i="36" s="1"/>
  <c r="BE32" i="33"/>
  <c r="BE32" i="32" s="1"/>
  <c r="BE17" i="32" l="1"/>
  <c r="BE25" i="36"/>
  <c r="BE34" i="36"/>
  <c r="BE33" i="36"/>
  <c r="BE31" i="36"/>
  <c r="BE36" i="36"/>
  <c r="BE41" i="36"/>
  <c r="BE30" i="36"/>
  <c r="BE40" i="36"/>
  <c r="BE13" i="36"/>
  <c r="BE37" i="36"/>
  <c r="BE35" i="36"/>
  <c r="BE28" i="36"/>
  <c r="BE21" i="32"/>
  <c r="BF13" i="31" s="1" a="1"/>
  <c r="BE39" i="36"/>
  <c r="BE20" i="36"/>
  <c r="BE42" i="36"/>
  <c r="BE38" i="36"/>
  <c r="BE24" i="36"/>
  <c r="BE32" i="36"/>
  <c r="BE29" i="32"/>
  <c r="BE14" i="36"/>
  <c r="BE22" i="36"/>
  <c r="BE19" i="36"/>
  <c r="BE18" i="36"/>
  <c r="BE16" i="36"/>
  <c r="BF13" i="34" s="1" a="1"/>
  <c r="BE27" i="36"/>
  <c r="BF33" i="31" l="1"/>
  <c r="BF34" i="31"/>
  <c r="BF38" i="31"/>
  <c r="BF24" i="31"/>
  <c r="BF21" i="31"/>
  <c r="BF25" i="31"/>
  <c r="BF17" i="31"/>
  <c r="BF29" i="31"/>
  <c r="BF16" i="31"/>
  <c r="BF40" i="31"/>
  <c r="BF37" i="31"/>
  <c r="BF18" i="31"/>
  <c r="BF14" i="31"/>
  <c r="BF36" i="31"/>
  <c r="BF39" i="31"/>
  <c r="BF31" i="31"/>
  <c r="BF13" i="31"/>
  <c r="BF22" i="31"/>
  <c r="BF26" i="31"/>
  <c r="BF20" i="31"/>
  <c r="BF28" i="31"/>
  <c r="BF27" i="31"/>
  <c r="BF35" i="31"/>
  <c r="BF23" i="31"/>
  <c r="BF19" i="31"/>
  <c r="BF41" i="31"/>
  <c r="BF42" i="31"/>
  <c r="BF32" i="31"/>
  <c r="BF30" i="31"/>
  <c r="BF15" i="31"/>
  <c r="BF31" i="34"/>
  <c r="BF41" i="34"/>
  <c r="BF32" i="34"/>
  <c r="BF39" i="34"/>
  <c r="BF24" i="34"/>
  <c r="BF40" i="34"/>
  <c r="BF21" i="34"/>
  <c r="BF42" i="34"/>
  <c r="BF22" i="34"/>
  <c r="BF22" i="33" s="1"/>
  <c r="BF22" i="36" s="1"/>
  <c r="BF27" i="34"/>
  <c r="BF25" i="34"/>
  <c r="BF15" i="34"/>
  <c r="BF16" i="34"/>
  <c r="BF16" i="33" s="1"/>
  <c r="BF16" i="36" s="1"/>
  <c r="BF23" i="34"/>
  <c r="BF20" i="34"/>
  <c r="BF36" i="34"/>
  <c r="BF17" i="34"/>
  <c r="BF17" i="33" s="1"/>
  <c r="BF17" i="36" s="1"/>
  <c r="BF19" i="34"/>
  <c r="BF26" i="34"/>
  <c r="BF28" i="34"/>
  <c r="BF35" i="34"/>
  <c r="BF14" i="34"/>
  <c r="BF30" i="34"/>
  <c r="BF38" i="34"/>
  <c r="BF33" i="34"/>
  <c r="BF13" i="34"/>
  <c r="BF37" i="34"/>
  <c r="BF18" i="34"/>
  <c r="BF34" i="34"/>
  <c r="BF34" i="33" s="1"/>
  <c r="BF34" i="36" s="1"/>
  <c r="BF29" i="34"/>
  <c r="BF30" i="33" l="1"/>
  <c r="BF30" i="32" s="1"/>
  <c r="BF29" i="33"/>
  <c r="BF29" i="32" s="1"/>
  <c r="BF31" i="33"/>
  <c r="BF31" i="32" s="1"/>
  <c r="BF18" i="33"/>
  <c r="BF18" i="36" s="1"/>
  <c r="BF15" i="33"/>
  <c r="BF15" i="32" s="1"/>
  <c r="BF37" i="33"/>
  <c r="BF37" i="32" s="1"/>
  <c r="BF16" i="32"/>
  <c r="BF20" i="33"/>
  <c r="BF20" i="32" s="1"/>
  <c r="BF23" i="33"/>
  <c r="BF23" i="32" s="1"/>
  <c r="BF13" i="33"/>
  <c r="BF13" i="32" s="1"/>
  <c r="BF27" i="33"/>
  <c r="BF27" i="32" s="1"/>
  <c r="BF17" i="32"/>
  <c r="BF36" i="33"/>
  <c r="BF36" i="32" s="1"/>
  <c r="BF42" i="33"/>
  <c r="BF42" i="32" s="1"/>
  <c r="BF41" i="33"/>
  <c r="BF41" i="32" s="1"/>
  <c r="BF30" i="36"/>
  <c r="BF21" i="33"/>
  <c r="BF21" i="32" s="1"/>
  <c r="BF40" i="33"/>
  <c r="BF40" i="32" s="1"/>
  <c r="BF25" i="33"/>
  <c r="BF25" i="32" s="1"/>
  <c r="BF33" i="33"/>
  <c r="BF33" i="32" s="1"/>
  <c r="BF38" i="33"/>
  <c r="BF38" i="32" s="1"/>
  <c r="BF35" i="33"/>
  <c r="BF35" i="32" s="1"/>
  <c r="BF24" i="33"/>
  <c r="BF24" i="36" s="1"/>
  <c r="BF19" i="33"/>
  <c r="BF19" i="32" s="1"/>
  <c r="BF14" i="33"/>
  <c r="BF14" i="32" s="1"/>
  <c r="BF28" i="33"/>
  <c r="BF28" i="32" s="1"/>
  <c r="BF39" i="33"/>
  <c r="BF39" i="32" s="1"/>
  <c r="BF22" i="32"/>
  <c r="BF34" i="32"/>
  <c r="BF26" i="33"/>
  <c r="BF26" i="32" s="1"/>
  <c r="BF32" i="33"/>
  <c r="BF32" i="32" s="1"/>
  <c r="BF18" i="32" l="1"/>
  <c r="BF26" i="36"/>
  <c r="BF21" i="36"/>
  <c r="BF27" i="36"/>
  <c r="BF13" i="36"/>
  <c r="BF35" i="36"/>
  <c r="BF33" i="36"/>
  <c r="BF38" i="36"/>
  <c r="BF31" i="36"/>
  <c r="BF23" i="36"/>
  <c r="BF20" i="36"/>
  <c r="BF40" i="36"/>
  <c r="BF41" i="36"/>
  <c r="BF37" i="36"/>
  <c r="BG13" i="34" a="1"/>
  <c r="BF42" i="36"/>
  <c r="BF19" i="36"/>
  <c r="BF28" i="36"/>
  <c r="BF36" i="36"/>
  <c r="BF15" i="36"/>
  <c r="BF14" i="36"/>
  <c r="BF32" i="36"/>
  <c r="BF25" i="36"/>
  <c r="BF29" i="36"/>
  <c r="BF39" i="36"/>
  <c r="BF24" i="32"/>
  <c r="BG13" i="31" s="1" a="1"/>
  <c r="BG24" i="34" l="1"/>
  <c r="BG20" i="34"/>
  <c r="BG25" i="34"/>
  <c r="BG23" i="34"/>
  <c r="BG28" i="34"/>
  <c r="BG33" i="34"/>
  <c r="BG34" i="34"/>
  <c r="BG35" i="34"/>
  <c r="BG36" i="34"/>
  <c r="BG16" i="34"/>
  <c r="BG40" i="34"/>
  <c r="BG22" i="34"/>
  <c r="BG41" i="34"/>
  <c r="BG27" i="34"/>
  <c r="BG13" i="34"/>
  <c r="BG29" i="34"/>
  <c r="BG14" i="34"/>
  <c r="BG31" i="34"/>
  <c r="BG19" i="34"/>
  <c r="BG30" i="34"/>
  <c r="BG39" i="34"/>
  <c r="BG38" i="34"/>
  <c r="BG15" i="34"/>
  <c r="BG42" i="34"/>
  <c r="BG18" i="34"/>
  <c r="BG37" i="34"/>
  <c r="BG26" i="34"/>
  <c r="BG17" i="34"/>
  <c r="BG32" i="34"/>
  <c r="BG21" i="34"/>
  <c r="BG27" i="31"/>
  <c r="BG32" i="31"/>
  <c r="BG37" i="31"/>
  <c r="BG42" i="31"/>
  <c r="BG35" i="31"/>
  <c r="BG36" i="31"/>
  <c r="BG25" i="31"/>
  <c r="BG40" i="31"/>
  <c r="BG33" i="31"/>
  <c r="BG16" i="31"/>
  <c r="BG19" i="31"/>
  <c r="BG23" i="31"/>
  <c r="BG14" i="31"/>
  <c r="BG22" i="31"/>
  <c r="BG31" i="31"/>
  <c r="BG31" i="33" s="1"/>
  <c r="BG31" i="32" s="1"/>
  <c r="BG24" i="31"/>
  <c r="BG29" i="31"/>
  <c r="BG34" i="31"/>
  <c r="BG17" i="31"/>
  <c r="BG20" i="31"/>
  <c r="BG30" i="31"/>
  <c r="BG15" i="31"/>
  <c r="BG38" i="31"/>
  <c r="BG28" i="31"/>
  <c r="BG18" i="31"/>
  <c r="BG13" i="31"/>
  <c r="BG26" i="31"/>
  <c r="BG41" i="31"/>
  <c r="BG39" i="31"/>
  <c r="BG21" i="31"/>
  <c r="BG17" i="33" l="1"/>
  <c r="BG17" i="36" s="1"/>
  <c r="BG15" i="33"/>
  <c r="BG15" i="36" s="1"/>
  <c r="BG21" i="33"/>
  <c r="BG21" i="36" s="1"/>
  <c r="BG16" i="33"/>
  <c r="BG16" i="36" s="1"/>
  <c r="BG29" i="33"/>
  <c r="BG29" i="32" s="1"/>
  <c r="BG26" i="33"/>
  <c r="BG26" i="32" s="1"/>
  <c r="BG18" i="33"/>
  <c r="BG18" i="32" s="1"/>
  <c r="BG36" i="33"/>
  <c r="BG36" i="32" s="1"/>
  <c r="BG41" i="33"/>
  <c r="BG41" i="32" s="1"/>
  <c r="BG42" i="33"/>
  <c r="BG42" i="32" s="1"/>
  <c r="BG35" i="33"/>
  <c r="BG35" i="32" s="1"/>
  <c r="BG34" i="33"/>
  <c r="BG34" i="32" s="1"/>
  <c r="BG13" i="33"/>
  <c r="BG13" i="32" s="1"/>
  <c r="BG38" i="33"/>
  <c r="BG38" i="32" s="1"/>
  <c r="BG33" i="33"/>
  <c r="BG33" i="32" s="1"/>
  <c r="BG22" i="33"/>
  <c r="BG22" i="32" s="1"/>
  <c r="BG37" i="33"/>
  <c r="BG37" i="32" s="1"/>
  <c r="BG39" i="33"/>
  <c r="BG39" i="32" s="1"/>
  <c r="BG28" i="33"/>
  <c r="BG28" i="32" s="1"/>
  <c r="BG15" i="32"/>
  <c r="BG30" i="33"/>
  <c r="BG30" i="32" s="1"/>
  <c r="BG23" i="33"/>
  <c r="BG23" i="36" s="1"/>
  <c r="BG19" i="33"/>
  <c r="BG19" i="32" s="1"/>
  <c r="BG25" i="33"/>
  <c r="BG25" i="32" s="1"/>
  <c r="BG32" i="33"/>
  <c r="BG32" i="32" s="1"/>
  <c r="BG31" i="36"/>
  <c r="BG20" i="33"/>
  <c r="BG20" i="32" s="1"/>
  <c r="BG27" i="33"/>
  <c r="BG27" i="32" s="1"/>
  <c r="BG40" i="33"/>
  <c r="BG40" i="32" s="1"/>
  <c r="BG17" i="32"/>
  <c r="BG14" i="33"/>
  <c r="BG14" i="36" s="1"/>
  <c r="BG24" i="33"/>
  <c r="BG24" i="32" s="1"/>
  <c r="BG21" i="32" l="1"/>
  <c r="BG16" i="32"/>
  <c r="BG14" i="32"/>
  <c r="BG35" i="36"/>
  <c r="BG34" i="36"/>
  <c r="BG30" i="36"/>
  <c r="BG19" i="36"/>
  <c r="BG37" i="36"/>
  <c r="BG20" i="36"/>
  <c r="BG39" i="36"/>
  <c r="BG42" i="36"/>
  <c r="BG41" i="36"/>
  <c r="BG22" i="36"/>
  <c r="BG25" i="36"/>
  <c r="BG33" i="36"/>
  <c r="BG36" i="36"/>
  <c r="BG24" i="36"/>
  <c r="BG38" i="36"/>
  <c r="BG18" i="36"/>
  <c r="BG23" i="32"/>
  <c r="BH13" i="31" s="1" a="1"/>
  <c r="BG26" i="36"/>
  <c r="BG32" i="36"/>
  <c r="BG40" i="36"/>
  <c r="BG13" i="36"/>
  <c r="BG27" i="36"/>
  <c r="BG28" i="36"/>
  <c r="BG29" i="36"/>
  <c r="BH13" i="34" l="1" a="1"/>
  <c r="BH14" i="34" s="1"/>
  <c r="BH17" i="31"/>
  <c r="BH20" i="31"/>
  <c r="BH34" i="31"/>
  <c r="BH19" i="31"/>
  <c r="BH22" i="31"/>
  <c r="BH28" i="31"/>
  <c r="BH38" i="31"/>
  <c r="BH35" i="31"/>
  <c r="BH32" i="31"/>
  <c r="BH15" i="31"/>
  <c r="BH18" i="31"/>
  <c r="BH26" i="31"/>
  <c r="BH42" i="31"/>
  <c r="BH27" i="31"/>
  <c r="BH37" i="31"/>
  <c r="BH25" i="31"/>
  <c r="BH24" i="31"/>
  <c r="BH14" i="31"/>
  <c r="BH30" i="31"/>
  <c r="BH29" i="31"/>
  <c r="BH33" i="31"/>
  <c r="BH39" i="31"/>
  <c r="BH13" i="31"/>
  <c r="BH21" i="31"/>
  <c r="BH31" i="31"/>
  <c r="BH40" i="31"/>
  <c r="BH16" i="31"/>
  <c r="BH23" i="31"/>
  <c r="BH36" i="31"/>
  <c r="BH41" i="31"/>
  <c r="BH16" i="34" l="1"/>
  <c r="BH32" i="34"/>
  <c r="BH29" i="34"/>
  <c r="BH29" i="33" s="1"/>
  <c r="BH29" i="32" s="1"/>
  <c r="BH39" i="34"/>
  <c r="BH39" i="33" s="1"/>
  <c r="BH39" i="32" s="1"/>
  <c r="BH38" i="34"/>
  <c r="BH38" i="33" s="1"/>
  <c r="BH38" i="32" s="1"/>
  <c r="BH36" i="34"/>
  <c r="BH36" i="33" s="1"/>
  <c r="BH36" i="32" s="1"/>
  <c r="BH21" i="34"/>
  <c r="BH21" i="33" s="1"/>
  <c r="BH21" i="32" s="1"/>
  <c r="BH34" i="34"/>
  <c r="BH34" i="33" s="1"/>
  <c r="BH34" i="32" s="1"/>
  <c r="BH17" i="34"/>
  <c r="BH17" i="33" s="1"/>
  <c r="BH17" i="36" s="1"/>
  <c r="BH26" i="34"/>
  <c r="BH41" i="34"/>
  <c r="BH41" i="33" s="1"/>
  <c r="BH41" i="32" s="1"/>
  <c r="BH30" i="34"/>
  <c r="BH30" i="33" s="1"/>
  <c r="BH30" i="32" s="1"/>
  <c r="BH42" i="34"/>
  <c r="BH42" i="33" s="1"/>
  <c r="BH42" i="32" s="1"/>
  <c r="BH28" i="34"/>
  <c r="BH28" i="33" s="1"/>
  <c r="BH28" i="32" s="1"/>
  <c r="BH24" i="34"/>
  <c r="BH24" i="33" s="1"/>
  <c r="BH24" i="32" s="1"/>
  <c r="BH23" i="34"/>
  <c r="BH23" i="33" s="1"/>
  <c r="BH23" i="32" s="1"/>
  <c r="BH27" i="34"/>
  <c r="BH18" i="34"/>
  <c r="BH18" i="33" s="1"/>
  <c r="BH18" i="32" s="1"/>
  <c r="BH19" i="34"/>
  <c r="BH13" i="34"/>
  <c r="BH13" i="33" s="1"/>
  <c r="BH13" i="32" s="1"/>
  <c r="BH40" i="34"/>
  <c r="BH40" i="33" s="1"/>
  <c r="BH40" i="32" s="1"/>
  <c r="BH20" i="34"/>
  <c r="BH20" i="33" s="1"/>
  <c r="BH20" i="32" s="1"/>
  <c r="BH31" i="34"/>
  <c r="BH31" i="33" s="1"/>
  <c r="BH31" i="32" s="1"/>
  <c r="BH25" i="34"/>
  <c r="BH25" i="33" s="1"/>
  <c r="BH25" i="32" s="1"/>
  <c r="BH15" i="34"/>
  <c r="BH15" i="33" s="1"/>
  <c r="BH15" i="32" s="1"/>
  <c r="BH22" i="34"/>
  <c r="BH22" i="33" s="1"/>
  <c r="BH22" i="36" s="1"/>
  <c r="BH35" i="34"/>
  <c r="BH35" i="33" s="1"/>
  <c r="BH35" i="32" s="1"/>
  <c r="BH37" i="34"/>
  <c r="BH37" i="33" s="1"/>
  <c r="BH37" i="32" s="1"/>
  <c r="BH33" i="34"/>
  <c r="BH33" i="33" s="1"/>
  <c r="BH33" i="32" s="1"/>
  <c r="BH32" i="33"/>
  <c r="BH32" i="32" s="1"/>
  <c r="BH26" i="33"/>
  <c r="BH26" i="32" s="1"/>
  <c r="BH16" i="33"/>
  <c r="BH16" i="32" s="1"/>
  <c r="BH27" i="33"/>
  <c r="BH27" i="32" s="1"/>
  <c r="BH19" i="33"/>
  <c r="BH19" i="32" s="1"/>
  <c r="BH14" i="33"/>
  <c r="BH14" i="32" s="1"/>
  <c r="BH20" i="36" l="1"/>
  <c r="BH33" i="36"/>
  <c r="BH23" i="36"/>
  <c r="BH17" i="32"/>
  <c r="BH42" i="36"/>
  <c r="BH41" i="36"/>
  <c r="BH24" i="36"/>
  <c r="BH36" i="36"/>
  <c r="BH40" i="36"/>
  <c r="BH13" i="36"/>
  <c r="BH31" i="36"/>
  <c r="BH30" i="36"/>
  <c r="BH39" i="36"/>
  <c r="BH37" i="36"/>
  <c r="BH35" i="36"/>
  <c r="BH14" i="36"/>
  <c r="BH22" i="32"/>
  <c r="BH21" i="36"/>
  <c r="BH34" i="36"/>
  <c r="BH28" i="36"/>
  <c r="BH15" i="36"/>
  <c r="BH29" i="36"/>
  <c r="BH18" i="36"/>
  <c r="BH27" i="36"/>
  <c r="BH25" i="36"/>
  <c r="BH16" i="36"/>
  <c r="BH26" i="36"/>
  <c r="BH19" i="36"/>
  <c r="BI13" i="31" a="1"/>
  <c r="BH38" i="36"/>
  <c r="BH32" i="36"/>
  <c r="BI13" i="34" a="1"/>
  <c r="BI22" i="34" l="1"/>
  <c r="BI42" i="34"/>
  <c r="BI28" i="34"/>
  <c r="BI27" i="34"/>
  <c r="BI29" i="34"/>
  <c r="BI30" i="34"/>
  <c r="BI35" i="34"/>
  <c r="BI36" i="34"/>
  <c r="BI37" i="34"/>
  <c r="BI33" i="34"/>
  <c r="BI24" i="34"/>
  <c r="BI40" i="34"/>
  <c r="BI41" i="34"/>
  <c r="BI21" i="34"/>
  <c r="BI26" i="34"/>
  <c r="BI25" i="34"/>
  <c r="BI15" i="34"/>
  <c r="BI31" i="34"/>
  <c r="BI16" i="34"/>
  <c r="BI32" i="34"/>
  <c r="BI14" i="34"/>
  <c r="BI18" i="34"/>
  <c r="BI38" i="34"/>
  <c r="BI19" i="34"/>
  <c r="BI34" i="34"/>
  <c r="BI39" i="34"/>
  <c r="BI20" i="34"/>
  <c r="BI13" i="34"/>
  <c r="BI13" i="33" s="1"/>
  <c r="BI13" i="36" s="1"/>
  <c r="BI17" i="34"/>
  <c r="BI23" i="34"/>
  <c r="BI29" i="31"/>
  <c r="BI26" i="31"/>
  <c r="BI33" i="31"/>
  <c r="BI19" i="31"/>
  <c r="BI13" i="31"/>
  <c r="BI15" i="31"/>
  <c r="BI28" i="31"/>
  <c r="BI22" i="31"/>
  <c r="BI25" i="31"/>
  <c r="BI14" i="31"/>
  <c r="BI32" i="31"/>
  <c r="BI17" i="31"/>
  <c r="BI30" i="31"/>
  <c r="BI37" i="31"/>
  <c r="BI35" i="31"/>
  <c r="BI24" i="31"/>
  <c r="BI23" i="31"/>
  <c r="BI16" i="31"/>
  <c r="BI21" i="31"/>
  <c r="BI18" i="31"/>
  <c r="BI38" i="31"/>
  <c r="BI41" i="31"/>
  <c r="BI36" i="31"/>
  <c r="BI42" i="31"/>
  <c r="BI40" i="31"/>
  <c r="BI34" i="31"/>
  <c r="BI27" i="31"/>
  <c r="BI39" i="31"/>
  <c r="BI31" i="31"/>
  <c r="BI20" i="31"/>
  <c r="BI19" i="33" l="1"/>
  <c r="BI19" i="36" s="1"/>
  <c r="BI23" i="33"/>
  <c r="BI23" i="32" s="1"/>
  <c r="BI18" i="33"/>
  <c r="BI18" i="36" s="1"/>
  <c r="BI17" i="33"/>
  <c r="BI17" i="36" s="1"/>
  <c r="BI34" i="33"/>
  <c r="BI34" i="32" s="1"/>
  <c r="BI25" i="33"/>
  <c r="BI25" i="32" s="1"/>
  <c r="BI40" i="33"/>
  <c r="BI40" i="32" s="1"/>
  <c r="BI24" i="33"/>
  <c r="BI24" i="32" s="1"/>
  <c r="BI23" i="36"/>
  <c r="BI39" i="33"/>
  <c r="BI39" i="32" s="1"/>
  <c r="BI33" i="33"/>
  <c r="BI33" i="32" s="1"/>
  <c r="BI26" i="33"/>
  <c r="BI26" i="32" s="1"/>
  <c r="BI37" i="33"/>
  <c r="BI37" i="32" s="1"/>
  <c r="BI38" i="33"/>
  <c r="BI38" i="32" s="1"/>
  <c r="BI35" i="33"/>
  <c r="BI35" i="32" s="1"/>
  <c r="BI30" i="33"/>
  <c r="BI30" i="32" s="1"/>
  <c r="BI14" i="33"/>
  <c r="BI14" i="36" s="1"/>
  <c r="BI29" i="33"/>
  <c r="BI29" i="32" s="1"/>
  <c r="BI41" i="33"/>
  <c r="BI41" i="32" s="1"/>
  <c r="BI20" i="33"/>
  <c r="BI20" i="32" s="1"/>
  <c r="BI32" i="33"/>
  <c r="BI32" i="32" s="1"/>
  <c r="BI27" i="33"/>
  <c r="BI27" i="32" s="1"/>
  <c r="BI13" i="32"/>
  <c r="BI16" i="33"/>
  <c r="BI16" i="32" s="1"/>
  <c r="BI28" i="33"/>
  <c r="BI28" i="32" s="1"/>
  <c r="BI36" i="33"/>
  <c r="BI36" i="32" s="1"/>
  <c r="BI18" i="32"/>
  <c r="BI19" i="32"/>
  <c r="BI31" i="33"/>
  <c r="BI31" i="32" s="1"/>
  <c r="BI42" i="33"/>
  <c r="BI42" i="32" s="1"/>
  <c r="BI21" i="33"/>
  <c r="BI21" i="32" s="1"/>
  <c r="BI15" i="33"/>
  <c r="BI15" i="36" s="1"/>
  <c r="BI22" i="33"/>
  <c r="BI22" i="32" s="1"/>
  <c r="BI17" i="32" l="1"/>
  <c r="BI34" i="36"/>
  <c r="BI15" i="32"/>
  <c r="BI40" i="36"/>
  <c r="BI41" i="36"/>
  <c r="BI14" i="32"/>
  <c r="BI21" i="36"/>
  <c r="BI26" i="36"/>
  <c r="BI29" i="36"/>
  <c r="BI33" i="36"/>
  <c r="BI39" i="36"/>
  <c r="BI30" i="36"/>
  <c r="BI31" i="36"/>
  <c r="BI16" i="36"/>
  <c r="BI35" i="36"/>
  <c r="BI24" i="36"/>
  <c r="BI20" i="36"/>
  <c r="BI27" i="36"/>
  <c r="BI38" i="36"/>
  <c r="BJ13" i="31" a="1"/>
  <c r="BI32" i="36"/>
  <c r="BI36" i="36"/>
  <c r="BI25" i="36"/>
  <c r="BI28" i="36"/>
  <c r="BI22" i="36"/>
  <c r="BI42" i="36"/>
  <c r="BI37" i="36"/>
  <c r="BJ13" i="34" l="1" a="1"/>
  <c r="BJ42" i="34" s="1"/>
  <c r="BJ20" i="31"/>
  <c r="BJ24" i="31"/>
  <c r="BJ33" i="31"/>
  <c r="BJ31" i="31"/>
  <c r="BJ30" i="31"/>
  <c r="BJ40" i="31"/>
  <c r="BJ23" i="31"/>
  <c r="BJ13" i="31"/>
  <c r="BJ39" i="31"/>
  <c r="BJ37" i="31"/>
  <c r="BJ26" i="31"/>
  <c r="BJ34" i="31"/>
  <c r="BJ21" i="31"/>
  <c r="BJ27" i="31"/>
  <c r="BJ29" i="31"/>
  <c r="BJ16" i="31"/>
  <c r="BJ32" i="31"/>
  <c r="BJ22" i="31"/>
  <c r="BJ38" i="31"/>
  <c r="BJ25" i="31"/>
  <c r="BJ28" i="31"/>
  <c r="BJ41" i="31"/>
  <c r="BJ35" i="31"/>
  <c r="BJ14" i="31"/>
  <c r="BJ36" i="31"/>
  <c r="BJ15" i="31"/>
  <c r="BJ17" i="31"/>
  <c r="BJ18" i="31"/>
  <c r="BJ19" i="31"/>
  <c r="BJ42" i="31"/>
  <c r="BJ14" i="34" l="1"/>
  <c r="BJ14" i="33" s="1"/>
  <c r="BJ14" i="36" s="1"/>
  <c r="BJ27" i="34"/>
  <c r="BJ39" i="34"/>
  <c r="BJ16" i="34"/>
  <c r="BJ16" i="33" s="1"/>
  <c r="BJ16" i="32" s="1"/>
  <c r="BJ20" i="34"/>
  <c r="BJ20" i="33" s="1"/>
  <c r="BJ20" i="36" s="1"/>
  <c r="BJ18" i="34"/>
  <c r="BJ15" i="34"/>
  <c r="BJ15" i="33" s="1"/>
  <c r="BJ15" i="36" s="1"/>
  <c r="BJ40" i="34"/>
  <c r="BJ40" i="33" s="1"/>
  <c r="BJ40" i="32" s="1"/>
  <c r="BJ13" i="34"/>
  <c r="BJ13" i="33" s="1"/>
  <c r="BJ13" i="36" s="1"/>
  <c r="BJ36" i="34"/>
  <c r="BJ25" i="34"/>
  <c r="BJ22" i="34"/>
  <c r="BJ22" i="33" s="1"/>
  <c r="BJ22" i="32" s="1"/>
  <c r="BJ32" i="34"/>
  <c r="BJ37" i="34"/>
  <c r="BJ33" i="34"/>
  <c r="BJ35" i="34"/>
  <c r="BJ35" i="33" s="1"/>
  <c r="BJ35" i="32" s="1"/>
  <c r="BJ29" i="34"/>
  <c r="BJ38" i="34"/>
  <c r="BJ34" i="34"/>
  <c r="BJ34" i="33" s="1"/>
  <c r="BJ26" i="34"/>
  <c r="BJ26" i="33" s="1"/>
  <c r="BJ26" i="32" s="1"/>
  <c r="BJ30" i="34"/>
  <c r="BJ19" i="34"/>
  <c r="BJ23" i="34"/>
  <c r="BJ24" i="34"/>
  <c r="BJ24" i="33" s="1"/>
  <c r="BJ24" i="32" s="1"/>
  <c r="BJ31" i="34"/>
  <c r="BJ17" i="34"/>
  <c r="BJ21" i="34"/>
  <c r="BJ21" i="33" s="1"/>
  <c r="BJ41" i="34"/>
  <c r="BJ41" i="33" s="1"/>
  <c r="BJ41" i="32" s="1"/>
  <c r="BJ28" i="34"/>
  <c r="BJ28" i="33" s="1"/>
  <c r="BJ28" i="36" s="1"/>
  <c r="BJ33" i="33"/>
  <c r="BJ33" i="32" s="1"/>
  <c r="BJ15" i="32"/>
  <c r="BJ38" i="33"/>
  <c r="BJ38" i="32" s="1"/>
  <c r="BJ39" i="33"/>
  <c r="BJ39" i="32" s="1"/>
  <c r="BJ18" i="33"/>
  <c r="BJ18" i="36" s="1"/>
  <c r="BJ32" i="33"/>
  <c r="BJ32" i="36" s="1"/>
  <c r="BJ31" i="33"/>
  <c r="BJ31" i="32" s="1"/>
  <c r="BJ29" i="33"/>
  <c r="BJ29" i="32" s="1"/>
  <c r="BJ27" i="33"/>
  <c r="BJ27" i="32" s="1"/>
  <c r="BJ14" i="32"/>
  <c r="BJ19" i="33"/>
  <c r="BJ19" i="32" s="1"/>
  <c r="BJ23" i="33"/>
  <c r="BJ23" i="32" s="1"/>
  <c r="BJ36" i="33"/>
  <c r="BJ36" i="32" s="1"/>
  <c r="BJ37" i="33"/>
  <c r="BJ37" i="32" s="1"/>
  <c r="BJ25" i="33"/>
  <c r="BJ25" i="32" s="1"/>
  <c r="BJ30" i="33"/>
  <c r="BJ30" i="32" s="1"/>
  <c r="BJ17" i="33"/>
  <c r="BJ17" i="36" s="1"/>
  <c r="BJ42" i="33"/>
  <c r="BJ42" i="32" s="1"/>
  <c r="BJ20" i="32"/>
  <c r="BJ34" i="32" l="1"/>
  <c r="BJ34" i="36"/>
  <c r="BJ21" i="32"/>
  <c r="BJ21" i="36"/>
  <c r="BJ13" i="32"/>
  <c r="BJ31" i="36"/>
  <c r="BJ28" i="32"/>
  <c r="BJ39" i="36"/>
  <c r="BJ22" i="36"/>
  <c r="BJ36" i="36"/>
  <c r="BJ16" i="36"/>
  <c r="BJ42" i="36"/>
  <c r="BJ32" i="32"/>
  <c r="BJ18" i="32"/>
  <c r="BJ26" i="36"/>
  <c r="BJ38" i="36"/>
  <c r="BJ37" i="36"/>
  <c r="BJ23" i="36"/>
  <c r="BK13" i="34" s="1" a="1"/>
  <c r="BJ35" i="36"/>
  <c r="BJ41" i="36"/>
  <c r="BJ29" i="36"/>
  <c r="BJ19" i="36"/>
  <c r="BJ24" i="36"/>
  <c r="BJ17" i="32"/>
  <c r="BK13" i="31" s="1" a="1"/>
  <c r="BJ25" i="36"/>
  <c r="BJ40" i="36"/>
  <c r="BJ30" i="36"/>
  <c r="BJ27" i="36"/>
  <c r="BJ33" i="36"/>
  <c r="BK23" i="31" l="1"/>
  <c r="BK33" i="31"/>
  <c r="BK35" i="31"/>
  <c r="BK42" i="31"/>
  <c r="BK16" i="31"/>
  <c r="BK18" i="31"/>
  <c r="BK34" i="31"/>
  <c r="BK39" i="31"/>
  <c r="BK20" i="31"/>
  <c r="BK22" i="31"/>
  <c r="BK41" i="31"/>
  <c r="BK29" i="31"/>
  <c r="BK17" i="31"/>
  <c r="BK30" i="31"/>
  <c r="BK21" i="31"/>
  <c r="BK36" i="31"/>
  <c r="BK19" i="31"/>
  <c r="BK14" i="31"/>
  <c r="BK40" i="31"/>
  <c r="BK26" i="31"/>
  <c r="BK28" i="31"/>
  <c r="BK37" i="31"/>
  <c r="BK24" i="31"/>
  <c r="BK25" i="31"/>
  <c r="BK31" i="31"/>
  <c r="BK13" i="31"/>
  <c r="BK15" i="31"/>
  <c r="BK38" i="31"/>
  <c r="BK32" i="31"/>
  <c r="BK27" i="31"/>
  <c r="BK39" i="34"/>
  <c r="BK16" i="34"/>
  <c r="BK18" i="34"/>
  <c r="BK19" i="34"/>
  <c r="BK19" i="33" s="1"/>
  <c r="BK19" i="36" s="1"/>
  <c r="BK25" i="34"/>
  <c r="BK41" i="34"/>
  <c r="BK29" i="34"/>
  <c r="BK23" i="34"/>
  <c r="BK34" i="34"/>
  <c r="BK26" i="34"/>
  <c r="BK35" i="34"/>
  <c r="BK20" i="34"/>
  <c r="BK36" i="34"/>
  <c r="BK32" i="34"/>
  <c r="BK40" i="34"/>
  <c r="BK38" i="34"/>
  <c r="BK17" i="34"/>
  <c r="BK42" i="34"/>
  <c r="BK33" i="34"/>
  <c r="BK21" i="34"/>
  <c r="BK24" i="34"/>
  <c r="BK27" i="34"/>
  <c r="BK28" i="34"/>
  <c r="BK37" i="34"/>
  <c r="BK14" i="34"/>
  <c r="BK15" i="34"/>
  <c r="BK30" i="34"/>
  <c r="BK22" i="34"/>
  <c r="BK13" i="34"/>
  <c r="BK13" i="33" s="1"/>
  <c r="BK13" i="36" s="1"/>
  <c r="BK31" i="34"/>
  <c r="BK31" i="33" l="1"/>
  <c r="BK31" i="32" s="1"/>
  <c r="BK17" i="33"/>
  <c r="BK17" i="32" s="1"/>
  <c r="BK40" i="33"/>
  <c r="BK40" i="32" s="1"/>
  <c r="BK13" i="32"/>
  <c r="BK39" i="33"/>
  <c r="BK39" i="32" s="1"/>
  <c r="BK32" i="33"/>
  <c r="BK32" i="32" s="1"/>
  <c r="BK20" i="33"/>
  <c r="BK20" i="32" s="1"/>
  <c r="BK42" i="33"/>
  <c r="BK42" i="32" s="1"/>
  <c r="BK15" i="33"/>
  <c r="BK15" i="36" s="1"/>
  <c r="BK26" i="33"/>
  <c r="BK26" i="32" s="1"/>
  <c r="BK16" i="33"/>
  <c r="BK16" i="32" s="1"/>
  <c r="BK34" i="33"/>
  <c r="BK34" i="32" s="1"/>
  <c r="BK38" i="33"/>
  <c r="BK38" i="32" s="1"/>
  <c r="BK22" i="33"/>
  <c r="BK22" i="32" s="1"/>
  <c r="BK37" i="33"/>
  <c r="BK37" i="32" s="1"/>
  <c r="BK23" i="33"/>
  <c r="BK23" i="32" s="1"/>
  <c r="BK28" i="33"/>
  <c r="BK28" i="32" s="1"/>
  <c r="BK29" i="33"/>
  <c r="BK29" i="32" s="1"/>
  <c r="BK27" i="33"/>
  <c r="BK27" i="32" s="1"/>
  <c r="BK41" i="33"/>
  <c r="BK41" i="32" s="1"/>
  <c r="BK14" i="33"/>
  <c r="BK14" i="32" s="1"/>
  <c r="BK24" i="33"/>
  <c r="BK24" i="32" s="1"/>
  <c r="BK25" i="33"/>
  <c r="BK25" i="32" s="1"/>
  <c r="BK35" i="33"/>
  <c r="BK35" i="32" s="1"/>
  <c r="BK30" i="33"/>
  <c r="BK30" i="32" s="1"/>
  <c r="BK36" i="33"/>
  <c r="BK36" i="32" s="1"/>
  <c r="BK21" i="33"/>
  <c r="BK21" i="32" s="1"/>
  <c r="BK33" i="33"/>
  <c r="BK33" i="32" s="1"/>
  <c r="BK18" i="33"/>
  <c r="BK18" i="32" s="1"/>
  <c r="BK19" i="32"/>
  <c r="BK28" i="36" l="1"/>
  <c r="BK29" i="36"/>
  <c r="BK40" i="36"/>
  <c r="BK41" i="36"/>
  <c r="BK42" i="36"/>
  <c r="BK35" i="36"/>
  <c r="BK23" i="36"/>
  <c r="BK22" i="36"/>
  <c r="BK32" i="36"/>
  <c r="BK14" i="36"/>
  <c r="BK15" i="32"/>
  <c r="BK37" i="36"/>
  <c r="BK38" i="36"/>
  <c r="BK39" i="36"/>
  <c r="BL13" i="31" a="1"/>
  <c r="BK24" i="36"/>
  <c r="BK21" i="36"/>
  <c r="BK27" i="36"/>
  <c r="BK20" i="36"/>
  <c r="BK16" i="36"/>
  <c r="BK36" i="36"/>
  <c r="BK26" i="36"/>
  <c r="BK17" i="36"/>
  <c r="BK25" i="36"/>
  <c r="BK30" i="36"/>
  <c r="BK31" i="36"/>
  <c r="BK18" i="36"/>
  <c r="BK33" i="36"/>
  <c r="BK34" i="36"/>
  <c r="BL28" i="31" l="1"/>
  <c r="BL22" i="31"/>
  <c r="BL13" i="31"/>
  <c r="BL38" i="31"/>
  <c r="BL37" i="31"/>
  <c r="BL42" i="31"/>
  <c r="BL24" i="31"/>
  <c r="BL33" i="31"/>
  <c r="BL17" i="31"/>
  <c r="BL34" i="31"/>
  <c r="BL41" i="31"/>
  <c r="BL27" i="31"/>
  <c r="BL25" i="31"/>
  <c r="BL32" i="31"/>
  <c r="BL35" i="31"/>
  <c r="BL23" i="31"/>
  <c r="BL29" i="31"/>
  <c r="BL40" i="31"/>
  <c r="BL15" i="31"/>
  <c r="BL26" i="31"/>
  <c r="BL18" i="31"/>
  <c r="BL36" i="31"/>
  <c r="BL30" i="31"/>
  <c r="BL21" i="31"/>
  <c r="BL16" i="31"/>
  <c r="BL31" i="31"/>
  <c r="BL19" i="31"/>
  <c r="BL20" i="31"/>
  <c r="BL39" i="31"/>
  <c r="BL14" i="31"/>
  <c r="BL13" i="34" a="1"/>
  <c r="BL34" i="34" l="1"/>
  <c r="BL19" i="34"/>
  <c r="BL17" i="34"/>
  <c r="BL21" i="34"/>
  <c r="BL36" i="34"/>
  <c r="BL24" i="34"/>
  <c r="BL25" i="34"/>
  <c r="BL13" i="34"/>
  <c r="BL13" i="33" s="1"/>
  <c r="BL13" i="36" s="1"/>
  <c r="BL15" i="34"/>
  <c r="BL15" i="33" s="1"/>
  <c r="BL15" i="36" s="1"/>
  <c r="BL35" i="34"/>
  <c r="BL40" i="34"/>
  <c r="BL20" i="34"/>
  <c r="BL41" i="34"/>
  <c r="BL26" i="34"/>
  <c r="BL42" i="34"/>
  <c r="BL27" i="34"/>
  <c r="BL28" i="34"/>
  <c r="BL22" i="34"/>
  <c r="BL16" i="34"/>
  <c r="BL30" i="34"/>
  <c r="BL31" i="34"/>
  <c r="BL33" i="34"/>
  <c r="BL23" i="34"/>
  <c r="BL39" i="34"/>
  <c r="BL32" i="34"/>
  <c r="BL14" i="34"/>
  <c r="BL37" i="34"/>
  <c r="BL29" i="34"/>
  <c r="BL38" i="34"/>
  <c r="BL18" i="34"/>
  <c r="BL18" i="33" s="1"/>
  <c r="BL18" i="36" s="1"/>
  <c r="BL42" i="33"/>
  <c r="BL42" i="32" s="1"/>
  <c r="BL41" i="33" l="1"/>
  <c r="BL41" i="32" s="1"/>
  <c r="BL20" i="33"/>
  <c r="BL20" i="32" s="1"/>
  <c r="BL25" i="33"/>
  <c r="BL25" i="32" s="1"/>
  <c r="BL15" i="32"/>
  <c r="BL31" i="33"/>
  <c r="BL31" i="32" s="1"/>
  <c r="BL36" i="33"/>
  <c r="BL36" i="32" s="1"/>
  <c r="BL14" i="33"/>
  <c r="BL14" i="32" s="1"/>
  <c r="BL39" i="33"/>
  <c r="BL39" i="32" s="1"/>
  <c r="BL16" i="33"/>
  <c r="BL16" i="32" s="1"/>
  <c r="BL17" i="33"/>
  <c r="BL17" i="32" s="1"/>
  <c r="BL38" i="33"/>
  <c r="BL38" i="32" s="1"/>
  <c r="BL35" i="33"/>
  <c r="BL35" i="32" s="1"/>
  <c r="BL18" i="32"/>
  <c r="BL22" i="33"/>
  <c r="BL22" i="32" s="1"/>
  <c r="BL19" i="33"/>
  <c r="BL19" i="32" s="1"/>
  <c r="BL40" i="33"/>
  <c r="BL40" i="32" s="1"/>
  <c r="BL28" i="33"/>
  <c r="BL28" i="32" s="1"/>
  <c r="BL29" i="33"/>
  <c r="BL29" i="32" s="1"/>
  <c r="BL13" i="32"/>
  <c r="BL30" i="33"/>
  <c r="BL30" i="32" s="1"/>
  <c r="BL24" i="33"/>
  <c r="BL24" i="32" s="1"/>
  <c r="BL27" i="33"/>
  <c r="BL27" i="32" s="1"/>
  <c r="BL37" i="33"/>
  <c r="BL37" i="32" s="1"/>
  <c r="BL32" i="33"/>
  <c r="BL32" i="32" s="1"/>
  <c r="BL23" i="33"/>
  <c r="BL23" i="32" s="1"/>
  <c r="BL33" i="33"/>
  <c r="BL33" i="32" s="1"/>
  <c r="BL26" i="33"/>
  <c r="BL26" i="32" s="1"/>
  <c r="BL21" i="33"/>
  <c r="BL21" i="32" s="1"/>
  <c r="BL42" i="36"/>
  <c r="BL34" i="33"/>
  <c r="BL34" i="32" s="1"/>
  <c r="BL21" i="36" l="1"/>
  <c r="BL26" i="36"/>
  <c r="BM13" i="31" a="1"/>
  <c r="BM25" i="31" s="1"/>
  <c r="BL30" i="36"/>
  <c r="BL36" i="36"/>
  <c r="BL28" i="36"/>
  <c r="BL40" i="36"/>
  <c r="BL19" i="36"/>
  <c r="BL22" i="36"/>
  <c r="BL27" i="36"/>
  <c r="BL35" i="36"/>
  <c r="BL31" i="36"/>
  <c r="BL38" i="36"/>
  <c r="BL24" i="36"/>
  <c r="BL29" i="36"/>
  <c r="BL17" i="36"/>
  <c r="BL25" i="36"/>
  <c r="BL32" i="36"/>
  <c r="BL34" i="36"/>
  <c r="BL20" i="36"/>
  <c r="BL33" i="36"/>
  <c r="BL16" i="36"/>
  <c r="BL37" i="36"/>
  <c r="BL23" i="36"/>
  <c r="BL39" i="36"/>
  <c r="BL41" i="36"/>
  <c r="BL14" i="36"/>
  <c r="BM42" i="31" l="1"/>
  <c r="BM32" i="31"/>
  <c r="BM23" i="31"/>
  <c r="BM19" i="31"/>
  <c r="BM38" i="31"/>
  <c r="BM24" i="31"/>
  <c r="BM15" i="31"/>
  <c r="BM22" i="31"/>
  <c r="BM33" i="31"/>
  <c r="BM20" i="31"/>
  <c r="BM35" i="31"/>
  <c r="BM34" i="31"/>
  <c r="BM18" i="31"/>
  <c r="BM30" i="31"/>
  <c r="BM21" i="31"/>
  <c r="BM40" i="31"/>
  <c r="BM36" i="31"/>
  <c r="BM17" i="31"/>
  <c r="BM37" i="31"/>
  <c r="BM26" i="31"/>
  <c r="BM31" i="31"/>
  <c r="BM27" i="31"/>
  <c r="BM16" i="31"/>
  <c r="BM39" i="31"/>
  <c r="BM13" i="31"/>
  <c r="BM41" i="31"/>
  <c r="BM14" i="31"/>
  <c r="BM28" i="31"/>
  <c r="BM29" i="31"/>
  <c r="BM13" i="34" a="1"/>
  <c r="BM17" i="34" l="1"/>
  <c r="BM17" i="33" s="1"/>
  <c r="BM24" i="34"/>
  <c r="BM18" i="34"/>
  <c r="BM33" i="34"/>
  <c r="BM42" i="34"/>
  <c r="BM28" i="34"/>
  <c r="BM19" i="34"/>
  <c r="BM14" i="34"/>
  <c r="BM34" i="34"/>
  <c r="BM15" i="34"/>
  <c r="BM15" i="33" s="1"/>
  <c r="BM38" i="34"/>
  <c r="BM16" i="34"/>
  <c r="BM40" i="34"/>
  <c r="BM25" i="34"/>
  <c r="BM32" i="34"/>
  <c r="BM41" i="34"/>
  <c r="BM23" i="34"/>
  <c r="BM26" i="34"/>
  <c r="BM29" i="34"/>
  <c r="BM35" i="34"/>
  <c r="BM30" i="34"/>
  <c r="BM20" i="34"/>
  <c r="BM36" i="34"/>
  <c r="BM21" i="34"/>
  <c r="BM37" i="34"/>
  <c r="BM31" i="34"/>
  <c r="BM27" i="34"/>
  <c r="BM13" i="34"/>
  <c r="BM39" i="34"/>
  <c r="BM22" i="34"/>
  <c r="BM40" i="33" l="1"/>
  <c r="BM40" i="32" s="1"/>
  <c r="BM41" i="33"/>
  <c r="BM41" i="32" s="1"/>
  <c r="BM25" i="33"/>
  <c r="BM25" i="32" s="1"/>
  <c r="BM27" i="33"/>
  <c r="BM27" i="32" s="1"/>
  <c r="BM22" i="33"/>
  <c r="BM22" i="32" s="1"/>
  <c r="BM16" i="33"/>
  <c r="BM16" i="32" s="1"/>
  <c r="BM33" i="33"/>
  <c r="BM33" i="32" s="1"/>
  <c r="BM15" i="36"/>
  <c r="BM15" i="32"/>
  <c r="BM14" i="33"/>
  <c r="BM14" i="32" s="1"/>
  <c r="BM19" i="33"/>
  <c r="BM19" i="32" s="1"/>
  <c r="BM28" i="33"/>
  <c r="BM28" i="32" s="1"/>
  <c r="BM30" i="33"/>
  <c r="BM30" i="32" s="1"/>
  <c r="BM35" i="33"/>
  <c r="BM35" i="32" s="1"/>
  <c r="BM29" i="33"/>
  <c r="BM29" i="32" s="1"/>
  <c r="BM18" i="33"/>
  <c r="BM18" i="32" s="1"/>
  <c r="BM13" i="33"/>
  <c r="BM13" i="32" s="1"/>
  <c r="BM38" i="33"/>
  <c r="BM38" i="32" s="1"/>
  <c r="BM31" i="33"/>
  <c r="BM31" i="32" s="1"/>
  <c r="BM37" i="33"/>
  <c r="BM37" i="32" s="1"/>
  <c r="BM21" i="33"/>
  <c r="BM21" i="32" s="1"/>
  <c r="BM36" i="33"/>
  <c r="BM36" i="32" s="1"/>
  <c r="BM20" i="33"/>
  <c r="BM20" i="32" s="1"/>
  <c r="BM42" i="33"/>
  <c r="BM42" i="32" s="1"/>
  <c r="BM26" i="33"/>
  <c r="BM26" i="32" s="1"/>
  <c r="BM24" i="33"/>
  <c r="BM24" i="32" s="1"/>
  <c r="BM32" i="33"/>
  <c r="BM32" i="32" s="1"/>
  <c r="BM39" i="33"/>
  <c r="BM39" i="32" s="1"/>
  <c r="BM34" i="33"/>
  <c r="BM34" i="32" s="1"/>
  <c r="BM23" i="33"/>
  <c r="BM23" i="32" s="1"/>
  <c r="BM17" i="36"/>
  <c r="BM17" i="32"/>
  <c r="BM35" i="36" l="1"/>
  <c r="BN13" i="31" a="1"/>
  <c r="BN30" i="31" s="1"/>
  <c r="BM21" i="36"/>
  <c r="BM37" i="36"/>
  <c r="BM31" i="36"/>
  <c r="BM38" i="36"/>
  <c r="BM41" i="36"/>
  <c r="BM42" i="36"/>
  <c r="BM18" i="36"/>
  <c r="BM33" i="36"/>
  <c r="BM29" i="36"/>
  <c r="BM16" i="36"/>
  <c r="BM23" i="36"/>
  <c r="BM36" i="36"/>
  <c r="BM22" i="36"/>
  <c r="BM30" i="36"/>
  <c r="BM27" i="36"/>
  <c r="BM13" i="36"/>
  <c r="BN13" i="34" s="1" a="1"/>
  <c r="BM34" i="36"/>
  <c r="BM28" i="36"/>
  <c r="BM25" i="36"/>
  <c r="BM26" i="36"/>
  <c r="BM20" i="36"/>
  <c r="BM32" i="36"/>
  <c r="BM19" i="36"/>
  <c r="BM14" i="36"/>
  <c r="BM40" i="36"/>
  <c r="BM39" i="36"/>
  <c r="BM24" i="36"/>
  <c r="BN27" i="31" l="1"/>
  <c r="BN31" i="31"/>
  <c r="BN16" i="31"/>
  <c r="BN28" i="31"/>
  <c r="BN20" i="31"/>
  <c r="BN18" i="31"/>
  <c r="BN42" i="31"/>
  <c r="BN23" i="31"/>
  <c r="BN38" i="31"/>
  <c r="BN21" i="31"/>
  <c r="BN19" i="31"/>
  <c r="BN26" i="31"/>
  <c r="BN24" i="31"/>
  <c r="BN15" i="31"/>
  <c r="BN13" i="31"/>
  <c r="BN37" i="31"/>
  <c r="BN14" i="31"/>
  <c r="BN34" i="31"/>
  <c r="BN41" i="31"/>
  <c r="BN22" i="31"/>
  <c r="BN39" i="31"/>
  <c r="BN35" i="31"/>
  <c r="BN36" i="31"/>
  <c r="BN32" i="31"/>
  <c r="BN40" i="31"/>
  <c r="BN25" i="31"/>
  <c r="BN17" i="31"/>
  <c r="BN33" i="31"/>
  <c r="BN29" i="31"/>
  <c r="BN38" i="34"/>
  <c r="BN26" i="34"/>
  <c r="BN31" i="34"/>
  <c r="BN25" i="34"/>
  <c r="BN34" i="34"/>
  <c r="BN39" i="34"/>
  <c r="BN28" i="34"/>
  <c r="BN27" i="34"/>
  <c r="BN13" i="34"/>
  <c r="BN33" i="34"/>
  <c r="BN35" i="34"/>
  <c r="BN20" i="34"/>
  <c r="BN29" i="34"/>
  <c r="BN15" i="34"/>
  <c r="BN30" i="34"/>
  <c r="BN24" i="34"/>
  <c r="BN32" i="34"/>
  <c r="BN40" i="34"/>
  <c r="BN18" i="34"/>
  <c r="BN41" i="34"/>
  <c r="BN21" i="34"/>
  <c r="BN42" i="34"/>
  <c r="BN16" i="34"/>
  <c r="BN14" i="34"/>
  <c r="BN36" i="34"/>
  <c r="BN19" i="34"/>
  <c r="BN37" i="34"/>
  <c r="BN23" i="34"/>
  <c r="BN17" i="34"/>
  <c r="BN22" i="34"/>
  <c r="BN30" i="33" l="1"/>
  <c r="BN30" i="32" s="1"/>
  <c r="BN29" i="33"/>
  <c r="BN29" i="32" s="1"/>
  <c r="BN33" i="33"/>
  <c r="BN33" i="32" s="1"/>
  <c r="BN18" i="33"/>
  <c r="BN18" i="32" s="1"/>
  <c r="BN22" i="33"/>
  <c r="BN22" i="32" s="1"/>
  <c r="BN20" i="33"/>
  <c r="BN20" i="32" s="1"/>
  <c r="BN13" i="33"/>
  <c r="BN13" i="32" s="1"/>
  <c r="BN28" i="33"/>
  <c r="BN28" i="32" s="1"/>
  <c r="BN42" i="33"/>
  <c r="BN42" i="32" s="1"/>
  <c r="BN40" i="33"/>
  <c r="BN40" i="32" s="1"/>
  <c r="BN26" i="33"/>
  <c r="BN26" i="32" s="1"/>
  <c r="BN24" i="33"/>
  <c r="BN24" i="32" s="1"/>
  <c r="BN15" i="33"/>
  <c r="BN15" i="32" s="1"/>
  <c r="BN17" i="33"/>
  <c r="BN17" i="32" s="1"/>
  <c r="BN23" i="33"/>
  <c r="BN23" i="32" s="1"/>
  <c r="BN37" i="33"/>
  <c r="BN37" i="32" s="1"/>
  <c r="BN35" i="33"/>
  <c r="BN35" i="32" s="1"/>
  <c r="BN19" i="33"/>
  <c r="BN19" i="32" s="1"/>
  <c r="BN36" i="33"/>
  <c r="BN36" i="32" s="1"/>
  <c r="BN14" i="33"/>
  <c r="BN14" i="32" s="1"/>
  <c r="BN27" i="33"/>
  <c r="BN27" i="32" s="1"/>
  <c r="BN16" i="33"/>
  <c r="BN16" i="32" s="1"/>
  <c r="BN39" i="33"/>
  <c r="BN39" i="32" s="1"/>
  <c r="BN21" i="33"/>
  <c r="BN21" i="32" s="1"/>
  <c r="BN34" i="33"/>
  <c r="BN34" i="32" s="1"/>
  <c r="BN41" i="33"/>
  <c r="BN41" i="32" s="1"/>
  <c r="BN25" i="33"/>
  <c r="BN25" i="32" s="1"/>
  <c r="BN31" i="33"/>
  <c r="BN31" i="32" s="1"/>
  <c r="BN32" i="33"/>
  <c r="BN32" i="32" s="1"/>
  <c r="BN38" i="33"/>
  <c r="BN38" i="32" s="1"/>
  <c r="BN25" i="36" l="1"/>
  <c r="BN26" i="36"/>
  <c r="BN23" i="36"/>
  <c r="BN13" i="36"/>
  <c r="BO13" i="31" a="1"/>
  <c r="BN17" i="36"/>
  <c r="BN20" i="36"/>
  <c r="BN37" i="36"/>
  <c r="BN39" i="36"/>
  <c r="BN38" i="36"/>
  <c r="BN22" i="36"/>
  <c r="BN15" i="36"/>
  <c r="BN31" i="36"/>
  <c r="BN14" i="36"/>
  <c r="BN24" i="36"/>
  <c r="BN18" i="36"/>
  <c r="BN21" i="36"/>
  <c r="BN32" i="36"/>
  <c r="BN36" i="36"/>
  <c r="BN33" i="36"/>
  <c r="BN28" i="36"/>
  <c r="BN41" i="36"/>
  <c r="BN19" i="36"/>
  <c r="BN40" i="36"/>
  <c r="BN29" i="36"/>
  <c r="BN27" i="36"/>
  <c r="BN34" i="36"/>
  <c r="BN35" i="36"/>
  <c r="BN42" i="36"/>
  <c r="BN30" i="36"/>
  <c r="BN16" i="36"/>
  <c r="BO42" i="31" l="1"/>
  <c r="BO32" i="31"/>
  <c r="BO39" i="31"/>
  <c r="BO17" i="31"/>
  <c r="BO41" i="31"/>
  <c r="BO23" i="31"/>
  <c r="BO19" i="31"/>
  <c r="BO22" i="31"/>
  <c r="BO13" i="31"/>
  <c r="BO16" i="31"/>
  <c r="BO25" i="31"/>
  <c r="BO27" i="31"/>
  <c r="BO14" i="31"/>
  <c r="BO35" i="31"/>
  <c r="BO26" i="31"/>
  <c r="BO30" i="31"/>
  <c r="BO21" i="31"/>
  <c r="BO18" i="31"/>
  <c r="BO31" i="31"/>
  <c r="BO15" i="31"/>
  <c r="BO29" i="31"/>
  <c r="BO33" i="31"/>
  <c r="BO24" i="31"/>
  <c r="BO28" i="31"/>
  <c r="BO38" i="31"/>
  <c r="BO36" i="31"/>
  <c r="BO34" i="31"/>
  <c r="BO40" i="31"/>
  <c r="BO20" i="31"/>
  <c r="BO37" i="31"/>
  <c r="BO13" i="34" a="1"/>
  <c r="BO37" i="34" l="1"/>
  <c r="BO32" i="34"/>
  <c r="BO18" i="34"/>
  <c r="BO42" i="34"/>
  <c r="BO20" i="34"/>
  <c r="BO31" i="34"/>
  <c r="BO22" i="34"/>
  <c r="BO16" i="34"/>
  <c r="BO23" i="34"/>
  <c r="BO40" i="34"/>
  <c r="BO14" i="34"/>
  <c r="BO15" i="34"/>
  <c r="BO26" i="34"/>
  <c r="BO25" i="34"/>
  <c r="BO38" i="34"/>
  <c r="BO36" i="34"/>
  <c r="BO17" i="34"/>
  <c r="BO13" i="34"/>
  <c r="BO29" i="34"/>
  <c r="BO24" i="34"/>
  <c r="BO41" i="34"/>
  <c r="BO19" i="34"/>
  <c r="BO39" i="34"/>
  <c r="BO27" i="34"/>
  <c r="BO33" i="34"/>
  <c r="BO34" i="34"/>
  <c r="BO35" i="34"/>
  <c r="BO21" i="34"/>
  <c r="BO28" i="34"/>
  <c r="BO30" i="34"/>
  <c r="BO30" i="33" s="1"/>
  <c r="BO30" i="36" s="1"/>
  <c r="BO38" i="33" l="1"/>
  <c r="BO38" i="32" s="1"/>
  <c r="BO28" i="33"/>
  <c r="BO28" i="32" s="1"/>
  <c r="BO36" i="33"/>
  <c r="BO36" i="32" s="1"/>
  <c r="BO26" i="33"/>
  <c r="BO26" i="32" s="1"/>
  <c r="BO25" i="33"/>
  <c r="BO25" i="32" s="1"/>
  <c r="BO14" i="33"/>
  <c r="BO14" i="32" s="1"/>
  <c r="BO15" i="33"/>
  <c r="BO15" i="32" s="1"/>
  <c r="BO40" i="33"/>
  <c r="BO40" i="32" s="1"/>
  <c r="BO21" i="33"/>
  <c r="BO21" i="32" s="1"/>
  <c r="BO23" i="33"/>
  <c r="BO23" i="32" s="1"/>
  <c r="BO22" i="33"/>
  <c r="BO22" i="32" s="1"/>
  <c r="BO20" i="33"/>
  <c r="BO20" i="32" s="1"/>
  <c r="BO29" i="33"/>
  <c r="BO29" i="32" s="1"/>
  <c r="BO18" i="33"/>
  <c r="BO18" i="32" s="1"/>
  <c r="BO16" i="33"/>
  <c r="BO16" i="32" s="1"/>
  <c r="BO19" i="33"/>
  <c r="BO19" i="32" s="1"/>
  <c r="BO41" i="33"/>
  <c r="BO41" i="32" s="1"/>
  <c r="BO24" i="33"/>
  <c r="BO24" i="32" s="1"/>
  <c r="BO13" i="33"/>
  <c r="BO13" i="32" s="1"/>
  <c r="BO32" i="33"/>
  <c r="BO32" i="32" s="1"/>
  <c r="BO30" i="32"/>
  <c r="BO35" i="33"/>
  <c r="BO35" i="32" s="1"/>
  <c r="BO34" i="33"/>
  <c r="BO34" i="32" s="1"/>
  <c r="BO33" i="33"/>
  <c r="BO33" i="32" s="1"/>
  <c r="BO27" i="33"/>
  <c r="BO27" i="32" s="1"/>
  <c r="BO39" i="33"/>
  <c r="BO39" i="32" s="1"/>
  <c r="BO31" i="33"/>
  <c r="BO31" i="32" s="1"/>
  <c r="BO42" i="33"/>
  <c r="BO42" i="32" s="1"/>
  <c r="BO17" i="33"/>
  <c r="BO17" i="32" s="1"/>
  <c r="BO37" i="33"/>
  <c r="BO37" i="32" s="1"/>
  <c r="BP13" i="31" l="1" a="1"/>
  <c r="BP40" i="31" s="1"/>
  <c r="BO17" i="36"/>
  <c r="BO18" i="36"/>
  <c r="BO31" i="36"/>
  <c r="BO40" i="36"/>
  <c r="BO39" i="36"/>
  <c r="BO35" i="36"/>
  <c r="BO37" i="36"/>
  <c r="BO41" i="36"/>
  <c r="BO42" i="36"/>
  <c r="BO27" i="36"/>
  <c r="BO16" i="36"/>
  <c r="BO15" i="36"/>
  <c r="BO33" i="36"/>
  <c r="BO14" i="36"/>
  <c r="BO29" i="36"/>
  <c r="BO25" i="36"/>
  <c r="BO34" i="36"/>
  <c r="BO32" i="36"/>
  <c r="BO20" i="36"/>
  <c r="BO26" i="36"/>
  <c r="BO13" i="36"/>
  <c r="BO22" i="36"/>
  <c r="BO36" i="36"/>
  <c r="BO24" i="36"/>
  <c r="BO23" i="36"/>
  <c r="BO28" i="36"/>
  <c r="BO21" i="36"/>
  <c r="BO38" i="36"/>
  <c r="BO19" i="36"/>
  <c r="BP25" i="31" l="1"/>
  <c r="BP17" i="31"/>
  <c r="BP35" i="31"/>
  <c r="BP41" i="31"/>
  <c r="BP34" i="31"/>
  <c r="BP39" i="31"/>
  <c r="BP37" i="31"/>
  <c r="BP23" i="31"/>
  <c r="BP31" i="31"/>
  <c r="BP22" i="31"/>
  <c r="BP28" i="31"/>
  <c r="BP20" i="31"/>
  <c r="BP21" i="31"/>
  <c r="BP13" i="31"/>
  <c r="BP14" i="31"/>
  <c r="BP19" i="31"/>
  <c r="BP36" i="31"/>
  <c r="BP30" i="31"/>
  <c r="BP29" i="31"/>
  <c r="BP15" i="31"/>
  <c r="BP24" i="31"/>
  <c r="BP42" i="31"/>
  <c r="BP32" i="31"/>
  <c r="BP33" i="31"/>
  <c r="BP26" i="31"/>
  <c r="BP27" i="31"/>
  <c r="BP18" i="31"/>
  <c r="BP16" i="31"/>
  <c r="BP38" i="31"/>
  <c r="BP13" i="34" a="1"/>
  <c r="BP24" i="34" s="1"/>
  <c r="BP19" i="34" l="1"/>
  <c r="BP37" i="34"/>
  <c r="BP37" i="33" s="1"/>
  <c r="BP37" i="32" s="1"/>
  <c r="BP42" i="34"/>
  <c r="BP42" i="33" s="1"/>
  <c r="BP42" i="32" s="1"/>
  <c r="BP39" i="34"/>
  <c r="BP39" i="33" s="1"/>
  <c r="BP39" i="32" s="1"/>
  <c r="BP38" i="34"/>
  <c r="BP38" i="33" s="1"/>
  <c r="BP38" i="32" s="1"/>
  <c r="BP15" i="34"/>
  <c r="BP15" i="33" s="1"/>
  <c r="BP15" i="32" s="1"/>
  <c r="BP16" i="34"/>
  <c r="BP18" i="34"/>
  <c r="BP18" i="33" s="1"/>
  <c r="BP18" i="32" s="1"/>
  <c r="BP23" i="34"/>
  <c r="BP41" i="34"/>
  <c r="BP41" i="33" s="1"/>
  <c r="BP41" i="32" s="1"/>
  <c r="BP28" i="34"/>
  <c r="BP28" i="33" s="1"/>
  <c r="BP28" i="32" s="1"/>
  <c r="BP32" i="34"/>
  <c r="BP32" i="33" s="1"/>
  <c r="BP32" i="32" s="1"/>
  <c r="BP29" i="34"/>
  <c r="BP29" i="33" s="1"/>
  <c r="BP29" i="32" s="1"/>
  <c r="BP13" i="34"/>
  <c r="BP13" i="33" s="1"/>
  <c r="BP13" i="32" s="1"/>
  <c r="BP27" i="34"/>
  <c r="BP27" i="33" s="1"/>
  <c r="BP27" i="32" s="1"/>
  <c r="BP33" i="34"/>
  <c r="BP33" i="33" s="1"/>
  <c r="BP33" i="32" s="1"/>
  <c r="BP35" i="34"/>
  <c r="BP26" i="34"/>
  <c r="BP26" i="33" s="1"/>
  <c r="BP26" i="32" s="1"/>
  <c r="BP21" i="34"/>
  <c r="BP21" i="33" s="1"/>
  <c r="BP21" i="32" s="1"/>
  <c r="BP14" i="34"/>
  <c r="BP14" i="33" s="1"/>
  <c r="BP14" i="32" s="1"/>
  <c r="BP20" i="34"/>
  <c r="BP20" i="33" s="1"/>
  <c r="BP20" i="32" s="1"/>
  <c r="BP25" i="34"/>
  <c r="BP25" i="33" s="1"/>
  <c r="BP25" i="32" s="1"/>
  <c r="BP22" i="34"/>
  <c r="BP22" i="33" s="1"/>
  <c r="BP22" i="32" s="1"/>
  <c r="BP40" i="34"/>
  <c r="BP40" i="33" s="1"/>
  <c r="BP40" i="32" s="1"/>
  <c r="BP31" i="34"/>
  <c r="BP31" i="33" s="1"/>
  <c r="BP31" i="32" s="1"/>
  <c r="BP36" i="34"/>
  <c r="BP36" i="33" s="1"/>
  <c r="BP36" i="32" s="1"/>
  <c r="BP34" i="34"/>
  <c r="BP34" i="33" s="1"/>
  <c r="BP34" i="32" s="1"/>
  <c r="BP17" i="34"/>
  <c r="BP17" i="33" s="1"/>
  <c r="BP17" i="32" s="1"/>
  <c r="BP30" i="34"/>
  <c r="BP30" i="33" s="1"/>
  <c r="BP30" i="32" s="1"/>
  <c r="BP19" i="33"/>
  <c r="BP19" i="32" s="1"/>
  <c r="BP16" i="33"/>
  <c r="BP16" i="32" s="1"/>
  <c r="BP23" i="33"/>
  <c r="BP23" i="32" s="1"/>
  <c r="BP35" i="33"/>
  <c r="BP35" i="32" s="1"/>
  <c r="BP24" i="33"/>
  <c r="BP24" i="32" s="1"/>
  <c r="BP20" i="36" l="1"/>
  <c r="BP41" i="36"/>
  <c r="BP14" i="36"/>
  <c r="BP18" i="36"/>
  <c r="BP32" i="36"/>
  <c r="BP17" i="36"/>
  <c r="BP31" i="36"/>
  <c r="BP37" i="36"/>
  <c r="BP24" i="36"/>
  <c r="BP34" i="36"/>
  <c r="BP21" i="36"/>
  <c r="BP42" i="36"/>
  <c r="BP30" i="36"/>
  <c r="BP25" i="36"/>
  <c r="BP26" i="36"/>
  <c r="BP13" i="36"/>
  <c r="BQ13" i="34" s="1" a="1"/>
  <c r="BQ13" i="31" a="1"/>
  <c r="BP40" i="36"/>
  <c r="BP15" i="36"/>
  <c r="BP38" i="36"/>
  <c r="BP27" i="36"/>
  <c r="BP22" i="36"/>
  <c r="BP33" i="36"/>
  <c r="BP28" i="36"/>
  <c r="BP23" i="36"/>
  <c r="BP36" i="36"/>
  <c r="BP16" i="36"/>
  <c r="BP35" i="36"/>
  <c r="BP39" i="36"/>
  <c r="BP29" i="36"/>
  <c r="BP19" i="36"/>
  <c r="BQ40" i="34" l="1"/>
  <c r="BQ42" i="34"/>
  <c r="BQ20" i="34"/>
  <c r="BQ21" i="34"/>
  <c r="BQ27" i="34"/>
  <c r="BQ35" i="34"/>
  <c r="BQ28" i="34"/>
  <c r="BQ29" i="34"/>
  <c r="BQ13" i="34"/>
  <c r="BQ34" i="34"/>
  <c r="BQ23" i="34"/>
  <c r="BQ25" i="34"/>
  <c r="BQ36" i="34"/>
  <c r="BQ41" i="34"/>
  <c r="BQ17" i="34"/>
  <c r="BQ31" i="34"/>
  <c r="BQ16" i="34"/>
  <c r="BQ22" i="34"/>
  <c r="BQ32" i="34"/>
  <c r="BQ37" i="34"/>
  <c r="BQ15" i="34"/>
  <c r="BQ14" i="34"/>
  <c r="BQ26" i="34"/>
  <c r="BQ18" i="34"/>
  <c r="BQ38" i="34"/>
  <c r="BQ33" i="34"/>
  <c r="BQ30" i="34"/>
  <c r="BQ39" i="34"/>
  <c r="BQ24" i="34"/>
  <c r="BQ19" i="34"/>
  <c r="BQ28" i="31"/>
  <c r="BQ23" i="31"/>
  <c r="BQ20" i="31"/>
  <c r="BQ31" i="31"/>
  <c r="BQ32" i="31"/>
  <c r="BQ36" i="31"/>
  <c r="BQ24" i="31"/>
  <c r="BQ29" i="31"/>
  <c r="BQ18" i="31"/>
  <c r="BQ38" i="31"/>
  <c r="BQ40" i="31"/>
  <c r="BQ22" i="31"/>
  <c r="BQ19" i="31"/>
  <c r="BQ41" i="31"/>
  <c r="BQ17" i="31"/>
  <c r="BQ35" i="31"/>
  <c r="BQ33" i="31"/>
  <c r="BQ39" i="31"/>
  <c r="BQ30" i="31"/>
  <c r="BQ13" i="31"/>
  <c r="BQ25" i="31"/>
  <c r="BQ21" i="31"/>
  <c r="BQ34" i="31"/>
  <c r="BQ14" i="31"/>
  <c r="BQ42" i="31"/>
  <c r="BQ37" i="31"/>
  <c r="BQ26" i="31"/>
  <c r="BQ15" i="31"/>
  <c r="BQ27" i="31"/>
  <c r="BQ16" i="31"/>
  <c r="BQ18" i="33" l="1"/>
  <c r="BQ18" i="36" s="1"/>
  <c r="BQ30" i="33"/>
  <c r="BQ30" i="36" s="1"/>
  <c r="BQ14" i="33"/>
  <c r="BQ14" i="36" s="1"/>
  <c r="BQ13" i="33"/>
  <c r="BQ13" i="36" s="1"/>
  <c r="BQ34" i="33"/>
  <c r="BQ34" i="32" s="1"/>
  <c r="BQ29" i="33"/>
  <c r="BQ29" i="32" s="1"/>
  <c r="BQ17" i="33"/>
  <c r="BQ17" i="32" s="1"/>
  <c r="BQ23" i="33"/>
  <c r="BQ23" i="32" s="1"/>
  <c r="BQ26" i="33"/>
  <c r="BQ26" i="32" s="1"/>
  <c r="BQ28" i="33"/>
  <c r="BQ28" i="32" s="1"/>
  <c r="BQ39" i="33"/>
  <c r="BQ39" i="32" s="1"/>
  <c r="BQ35" i="33"/>
  <c r="BQ35" i="32" s="1"/>
  <c r="BQ36" i="33"/>
  <c r="BQ36" i="32" s="1"/>
  <c r="BQ33" i="33"/>
  <c r="BQ33" i="32" s="1"/>
  <c r="BQ15" i="33"/>
  <c r="BQ15" i="32" s="1"/>
  <c r="BQ27" i="33"/>
  <c r="BQ27" i="32" s="1"/>
  <c r="BQ17" i="36"/>
  <c r="BQ24" i="33"/>
  <c r="BQ24" i="32" s="1"/>
  <c r="BQ18" i="32"/>
  <c r="BQ37" i="33"/>
  <c r="BQ37" i="32" s="1"/>
  <c r="BQ21" i="33"/>
  <c r="BQ21" i="32" s="1"/>
  <c r="BQ31" i="33"/>
  <c r="BQ31" i="32" s="1"/>
  <c r="BQ41" i="33"/>
  <c r="BQ41" i="32" s="1"/>
  <c r="BQ25" i="33"/>
  <c r="BQ25" i="32" s="1"/>
  <c r="BQ32" i="33"/>
  <c r="BQ32" i="32" s="1"/>
  <c r="BQ20" i="33"/>
  <c r="BQ20" i="32" s="1"/>
  <c r="BQ19" i="33"/>
  <c r="BQ19" i="32" s="1"/>
  <c r="BQ14" i="32"/>
  <c r="BQ22" i="33"/>
  <c r="BQ22" i="32" s="1"/>
  <c r="BQ42" i="33"/>
  <c r="BQ42" i="32" s="1"/>
  <c r="BQ38" i="33"/>
  <c r="BQ38" i="32" s="1"/>
  <c r="BQ30" i="32"/>
  <c r="BQ16" i="33"/>
  <c r="BQ16" i="32" s="1"/>
  <c r="BQ40" i="33"/>
  <c r="BQ40" i="32" s="1"/>
  <c r="BQ13" i="32" l="1"/>
  <c r="BR13" i="31" a="1"/>
  <c r="BR25" i="31" s="1"/>
  <c r="BQ24" i="36"/>
  <c r="BQ32" i="36"/>
  <c r="BQ16" i="36"/>
  <c r="BQ35" i="36"/>
  <c r="BQ37" i="36"/>
  <c r="BQ39" i="36"/>
  <c r="BQ28" i="36"/>
  <c r="BQ42" i="36"/>
  <c r="BQ22" i="36"/>
  <c r="BQ19" i="36"/>
  <c r="BQ40" i="36"/>
  <c r="BQ20" i="36"/>
  <c r="BQ26" i="36"/>
  <c r="BQ21" i="36"/>
  <c r="BQ27" i="36"/>
  <c r="BQ23" i="36"/>
  <c r="BQ15" i="36"/>
  <c r="BR13" i="34" s="1" a="1"/>
  <c r="BQ38" i="36"/>
  <c r="BQ41" i="36"/>
  <c r="BQ33" i="36"/>
  <c r="BQ29" i="36"/>
  <c r="BQ34" i="36"/>
  <c r="BQ25" i="36"/>
  <c r="BQ31" i="36"/>
  <c r="BQ36" i="36"/>
  <c r="BR13" i="31" l="1"/>
  <c r="BR22" i="31"/>
  <c r="BR27" i="31"/>
  <c r="BR14" i="31"/>
  <c r="BR19" i="31"/>
  <c r="BR38" i="31"/>
  <c r="BR40" i="31"/>
  <c r="BR29" i="31"/>
  <c r="BR32" i="31"/>
  <c r="BR23" i="31"/>
  <c r="BR37" i="31"/>
  <c r="BR16" i="31"/>
  <c r="BR34" i="31"/>
  <c r="BR15" i="31"/>
  <c r="BR21" i="31"/>
  <c r="BR36" i="31"/>
  <c r="BR18" i="31"/>
  <c r="BR39" i="31"/>
  <c r="BR42" i="31"/>
  <c r="BR33" i="31"/>
  <c r="BR31" i="31"/>
  <c r="BR26" i="31"/>
  <c r="BR30" i="31"/>
  <c r="BR20" i="31"/>
  <c r="BR35" i="31"/>
  <c r="BR24" i="31"/>
  <c r="BR17" i="31"/>
  <c r="BR28" i="31"/>
  <c r="BR41" i="31"/>
  <c r="BR25" i="34"/>
  <c r="BR14" i="34"/>
  <c r="BR16" i="34"/>
  <c r="BR32" i="34"/>
  <c r="BR29" i="34"/>
  <c r="BR33" i="34"/>
  <c r="BR34" i="34"/>
  <c r="BR17" i="34"/>
  <c r="BR37" i="34"/>
  <c r="BR39" i="34"/>
  <c r="BR24" i="34"/>
  <c r="BR41" i="34"/>
  <c r="BR18" i="34"/>
  <c r="BR27" i="34"/>
  <c r="BR13" i="34"/>
  <c r="BR13" i="33" s="1"/>
  <c r="BR13" i="36" s="1"/>
  <c r="BR35" i="34"/>
  <c r="BR26" i="34"/>
  <c r="BR26" i="33" s="1"/>
  <c r="BR26" i="32" s="1"/>
  <c r="BR19" i="34"/>
  <c r="BR28" i="34"/>
  <c r="BR36" i="34"/>
  <c r="BR30" i="34"/>
  <c r="BR42" i="34"/>
  <c r="BR38" i="34"/>
  <c r="BR15" i="34"/>
  <c r="BR21" i="34"/>
  <c r="BR20" i="34"/>
  <c r="BR22" i="34"/>
  <c r="BR23" i="34"/>
  <c r="BR31" i="34"/>
  <c r="BR40" i="34"/>
  <c r="BR18" i="33" l="1"/>
  <c r="BR18" i="32" s="1"/>
  <c r="BR35" i="33"/>
  <c r="BR35" i="32" s="1"/>
  <c r="BR40" i="33"/>
  <c r="BR40" i="32" s="1"/>
  <c r="BR27" i="33"/>
  <c r="BR27" i="32" s="1"/>
  <c r="BR24" i="33"/>
  <c r="BR24" i="32" s="1"/>
  <c r="BR22" i="33"/>
  <c r="BR22" i="32" s="1"/>
  <c r="BR20" i="33"/>
  <c r="BR20" i="32" s="1"/>
  <c r="BR15" i="33"/>
  <c r="BR15" i="32" s="1"/>
  <c r="BR30" i="33"/>
  <c r="BR30" i="32" s="1"/>
  <c r="BR29" i="33"/>
  <c r="BR29" i="32" s="1"/>
  <c r="BR36" i="33"/>
  <c r="BR36" i="32" s="1"/>
  <c r="BR32" i="33"/>
  <c r="BR32" i="32" s="1"/>
  <c r="BR31" i="33"/>
  <c r="BR31" i="32" s="1"/>
  <c r="BR23" i="33"/>
  <c r="BR23" i="32" s="1"/>
  <c r="BR39" i="33"/>
  <c r="BR39" i="32" s="1"/>
  <c r="BR38" i="33"/>
  <c r="BR38" i="32" s="1"/>
  <c r="BR42" i="33"/>
  <c r="BR42" i="32" s="1"/>
  <c r="BR28" i="33"/>
  <c r="BR28" i="32" s="1"/>
  <c r="BR16" i="33"/>
  <c r="BR16" i="32" s="1"/>
  <c r="BR41" i="33"/>
  <c r="BR41" i="32" s="1"/>
  <c r="BR21" i="33"/>
  <c r="BR21" i="32" s="1"/>
  <c r="BR34" i="33"/>
  <c r="BR34" i="32" s="1"/>
  <c r="BR17" i="33"/>
  <c r="BR17" i="32" s="1"/>
  <c r="BR19" i="33"/>
  <c r="BR19" i="32" s="1"/>
  <c r="BR14" i="33"/>
  <c r="BR14" i="32" s="1"/>
  <c r="BR18" i="36"/>
  <c r="BR37" i="33"/>
  <c r="BR37" i="32" s="1"/>
  <c r="BR33" i="33"/>
  <c r="BR33" i="32" s="1"/>
  <c r="BR13" i="32"/>
  <c r="BS13" i="31" s="1" a="1"/>
  <c r="BR26" i="36"/>
  <c r="BR25" i="33"/>
  <c r="BR25" i="32" s="1"/>
  <c r="BR28" i="36" l="1"/>
  <c r="BR34" i="36"/>
  <c r="BR39" i="36"/>
  <c r="BR25" i="36"/>
  <c r="BR21" i="36"/>
  <c r="BR14" i="36"/>
  <c r="BR38" i="36"/>
  <c r="BR30" i="36"/>
  <c r="BR15" i="36"/>
  <c r="BS13" i="34" s="1" a="1"/>
  <c r="BR20" i="36"/>
  <c r="BR23" i="36"/>
  <c r="BR22" i="36"/>
  <c r="BR31" i="36"/>
  <c r="BR24" i="36"/>
  <c r="BR41" i="36"/>
  <c r="BR32" i="36"/>
  <c r="BR16" i="36"/>
  <c r="BR36" i="36"/>
  <c r="BR27" i="36"/>
  <c r="BR19" i="36"/>
  <c r="BR40" i="36"/>
  <c r="BR33" i="36"/>
  <c r="BR37" i="36"/>
  <c r="BR17" i="36"/>
  <c r="BS30" i="31"/>
  <c r="BS32" i="31"/>
  <c r="BS15" i="31"/>
  <c r="BS34" i="31"/>
  <c r="BS23" i="31"/>
  <c r="BS13" i="31"/>
  <c r="BS14" i="31"/>
  <c r="BS17" i="31"/>
  <c r="BS16" i="31"/>
  <c r="BS33" i="31"/>
  <c r="BS37" i="31"/>
  <c r="BS24" i="31"/>
  <c r="BS36" i="31"/>
  <c r="BS18" i="31"/>
  <c r="BS21" i="31"/>
  <c r="BS19" i="31"/>
  <c r="BS41" i="31"/>
  <c r="BS42" i="31"/>
  <c r="BS27" i="31"/>
  <c r="BS35" i="31"/>
  <c r="BS26" i="31"/>
  <c r="BS39" i="31"/>
  <c r="BS22" i="31"/>
  <c r="BS28" i="31"/>
  <c r="BS29" i="31"/>
  <c r="BS40" i="31"/>
  <c r="BS25" i="31"/>
  <c r="BS31" i="31"/>
  <c r="BS20" i="31"/>
  <c r="BS38" i="31"/>
  <c r="BR29" i="36"/>
  <c r="BR35" i="36"/>
  <c r="BR42" i="36"/>
  <c r="BS27" i="34" l="1"/>
  <c r="BS22" i="34"/>
  <c r="BS23" i="34"/>
  <c r="BS32" i="34"/>
  <c r="BS38" i="34"/>
  <c r="BS13" i="34"/>
  <c r="BS13" i="33" s="1"/>
  <c r="BS13" i="36" s="1"/>
  <c r="BS39" i="34"/>
  <c r="BS26" i="34"/>
  <c r="BS17" i="34"/>
  <c r="BS24" i="34"/>
  <c r="BS29" i="34"/>
  <c r="BS28" i="34"/>
  <c r="BS25" i="34"/>
  <c r="BS33" i="34"/>
  <c r="BS30" i="34"/>
  <c r="BS31" i="34"/>
  <c r="BS37" i="34"/>
  <c r="BS19" i="34"/>
  <c r="BS15" i="34"/>
  <c r="BS40" i="34"/>
  <c r="BS34" i="34"/>
  <c r="BS14" i="34"/>
  <c r="BS36" i="34"/>
  <c r="BS18" i="34"/>
  <c r="BS35" i="34"/>
  <c r="BS41" i="34"/>
  <c r="BS42" i="34"/>
  <c r="BS16" i="34"/>
  <c r="BS20" i="34"/>
  <c r="BS21" i="34"/>
  <c r="BS20" i="33" l="1"/>
  <c r="BS20" i="32" s="1"/>
  <c r="BS25" i="33"/>
  <c r="BS25" i="32" s="1"/>
  <c r="BS29" i="33"/>
  <c r="BS29" i="32" s="1"/>
  <c r="BS24" i="33"/>
  <c r="BS24" i="32" s="1"/>
  <c r="BS39" i="33"/>
  <c r="BS39" i="32" s="1"/>
  <c r="BS15" i="33"/>
  <c r="BS15" i="32" s="1"/>
  <c r="BS23" i="33"/>
  <c r="BS23" i="32" s="1"/>
  <c r="BS16" i="33"/>
  <c r="BS16" i="32" s="1"/>
  <c r="BS41" i="33"/>
  <c r="BS41" i="32" s="1"/>
  <c r="BS26" i="33"/>
  <c r="BS26" i="32" s="1"/>
  <c r="BS22" i="33"/>
  <c r="BS22" i="32" s="1"/>
  <c r="BS21" i="33"/>
  <c r="BS21" i="32" s="1"/>
  <c r="BS28" i="33"/>
  <c r="BS28" i="32" s="1"/>
  <c r="BS42" i="33"/>
  <c r="BS42" i="32" s="1"/>
  <c r="BS35" i="33"/>
  <c r="BS35" i="32" s="1"/>
  <c r="BS36" i="33"/>
  <c r="BS36" i="32" s="1"/>
  <c r="BS38" i="33"/>
  <c r="BS38" i="32" s="1"/>
  <c r="BS32" i="33"/>
  <c r="BS32" i="32" s="1"/>
  <c r="BS37" i="33"/>
  <c r="BS37" i="32" s="1"/>
  <c r="BS27" i="33"/>
  <c r="BS27" i="32" s="1"/>
  <c r="BS34" i="33"/>
  <c r="BS34" i="32" s="1"/>
  <c r="BS40" i="33"/>
  <c r="BS40" i="32" s="1"/>
  <c r="BS19" i="33"/>
  <c r="BS19" i="32" s="1"/>
  <c r="BS31" i="33"/>
  <c r="BS31" i="32" s="1"/>
  <c r="BS17" i="33"/>
  <c r="BS17" i="32" s="1"/>
  <c r="BS18" i="33"/>
  <c r="BS18" i="32" s="1"/>
  <c r="BS14" i="33"/>
  <c r="BS14" i="32" s="1"/>
  <c r="BS13" i="32"/>
  <c r="BS30" i="33"/>
  <c r="BS30" i="32" s="1"/>
  <c r="BS33" i="33"/>
  <c r="BS33" i="32" s="1"/>
  <c r="BS28" i="36" l="1"/>
  <c r="BS22" i="36"/>
  <c r="BS27" i="36"/>
  <c r="BS21" i="36"/>
  <c r="BS23" i="36"/>
  <c r="BT13" i="31" a="1"/>
  <c r="BT42" i="31" s="1"/>
  <c r="BS36" i="36"/>
  <c r="BS39" i="36"/>
  <c r="BS37" i="36"/>
  <c r="BS38" i="36"/>
  <c r="BS18" i="36"/>
  <c r="BS15" i="36"/>
  <c r="BS34" i="36"/>
  <c r="BS24" i="36"/>
  <c r="BS40" i="36"/>
  <c r="BS33" i="36"/>
  <c r="BS14" i="36"/>
  <c r="BS32" i="36"/>
  <c r="BS19" i="36"/>
  <c r="BS17" i="36"/>
  <c r="BS29" i="36"/>
  <c r="BS26" i="36"/>
  <c r="BS41" i="36"/>
  <c r="BS25" i="36"/>
  <c r="BS42" i="36"/>
  <c r="BS31" i="36"/>
  <c r="BS16" i="36"/>
  <c r="BT13" i="34" s="1" a="1"/>
  <c r="BS20" i="36"/>
  <c r="BS30" i="36"/>
  <c r="BS35" i="36"/>
  <c r="BT29" i="31" l="1"/>
  <c r="BT31" i="31"/>
  <c r="BT15" i="31"/>
  <c r="BT19" i="31"/>
  <c r="BT14" i="31"/>
  <c r="BT34" i="31"/>
  <c r="BT13" i="31"/>
  <c r="BT41" i="31"/>
  <c r="BT30" i="31"/>
  <c r="BT40" i="31"/>
  <c r="BT38" i="31"/>
  <c r="BT21" i="31"/>
  <c r="BT35" i="31"/>
  <c r="BT36" i="31"/>
  <c r="BT18" i="31"/>
  <c r="BT26" i="31"/>
  <c r="BT25" i="31"/>
  <c r="BT17" i="31"/>
  <c r="BT28" i="31"/>
  <c r="BT20" i="31"/>
  <c r="BT33" i="31"/>
  <c r="BT39" i="31"/>
  <c r="BT32" i="31"/>
  <c r="BT16" i="31"/>
  <c r="BT22" i="31"/>
  <c r="BT37" i="31"/>
  <c r="BT23" i="31"/>
  <c r="BT27" i="31"/>
  <c r="BT24" i="31"/>
  <c r="BT31" i="34"/>
  <c r="BT33" i="34"/>
  <c r="BT39" i="34"/>
  <c r="BT40" i="34"/>
  <c r="BT14" i="34"/>
  <c r="BT38" i="34"/>
  <c r="BT22" i="34"/>
  <c r="BT13" i="34"/>
  <c r="BT30" i="34"/>
  <c r="BT18" i="34"/>
  <c r="BT36" i="34"/>
  <c r="BT15" i="34"/>
  <c r="BT19" i="34"/>
  <c r="BT23" i="34"/>
  <c r="BT25" i="34"/>
  <c r="BT26" i="34"/>
  <c r="BT32" i="34"/>
  <c r="BT35" i="34"/>
  <c r="BT16" i="34"/>
  <c r="BT16" i="33" s="1"/>
  <c r="BT16" i="32" s="1"/>
  <c r="BT21" i="34"/>
  <c r="BT42" i="34"/>
  <c r="BT27" i="34"/>
  <c r="BT41" i="34"/>
  <c r="BT37" i="34"/>
  <c r="BT17" i="34"/>
  <c r="BT20" i="34"/>
  <c r="BT29" i="34"/>
  <c r="BT29" i="33" s="1"/>
  <c r="BT29" i="36" s="1"/>
  <c r="BT24" i="34"/>
  <c r="BT34" i="34"/>
  <c r="BT28" i="34"/>
  <c r="BT17" i="33"/>
  <c r="BT17" i="32" s="1"/>
  <c r="BT24" i="33" l="1"/>
  <c r="BT24" i="36" s="1"/>
  <c r="BT15" i="33"/>
  <c r="BT15" i="32" s="1"/>
  <c r="BT26" i="33"/>
  <c r="BT26" i="32" s="1"/>
  <c r="BT28" i="33"/>
  <c r="BT28" i="32" s="1"/>
  <c r="BT34" i="33"/>
  <c r="BT34" i="32" s="1"/>
  <c r="BT19" i="33"/>
  <c r="BT19" i="32" s="1"/>
  <c r="BT36" i="33"/>
  <c r="BT36" i="32" s="1"/>
  <c r="BT30" i="33"/>
  <c r="BT30" i="32" s="1"/>
  <c r="BT41" i="33"/>
  <c r="BT41" i="32" s="1"/>
  <c r="BT42" i="33"/>
  <c r="BT42" i="32" s="1"/>
  <c r="BT18" i="33"/>
  <c r="BT18" i="32" s="1"/>
  <c r="BT22" i="33"/>
  <c r="BT22" i="32" s="1"/>
  <c r="BT21" i="33"/>
  <c r="BT21" i="32" s="1"/>
  <c r="BT23" i="33"/>
  <c r="BT23" i="32" s="1"/>
  <c r="BT20" i="33"/>
  <c r="BT20" i="32" s="1"/>
  <c r="BT37" i="33"/>
  <c r="BT37" i="32" s="1"/>
  <c r="BT13" i="33"/>
  <c r="BT13" i="32" s="1"/>
  <c r="BT27" i="33"/>
  <c r="BT27" i="32" s="1"/>
  <c r="BT38" i="33"/>
  <c r="BT38" i="32" s="1"/>
  <c r="BT16" i="36"/>
  <c r="BT39" i="33"/>
  <c r="BT39" i="32" s="1"/>
  <c r="BT25" i="33"/>
  <c r="BT25" i="32" s="1"/>
  <c r="BT17" i="36"/>
  <c r="BT35" i="33"/>
  <c r="BT35" i="32" s="1"/>
  <c r="BT33" i="33"/>
  <c r="BT33" i="32" s="1"/>
  <c r="BT40" i="33"/>
  <c r="BT40" i="32" s="1"/>
  <c r="BT29" i="32"/>
  <c r="BT14" i="33"/>
  <c r="BT14" i="32" s="1"/>
  <c r="BT32" i="33"/>
  <c r="BT32" i="32" s="1"/>
  <c r="BT31" i="33"/>
  <c r="BT31" i="32" s="1"/>
  <c r="BT40" i="36" l="1"/>
  <c r="BT14" i="36"/>
  <c r="BT31" i="36"/>
  <c r="BT24" i="32"/>
  <c r="BT30" i="36"/>
  <c r="BT36" i="36"/>
  <c r="BT33" i="36"/>
  <c r="BT20" i="36"/>
  <c r="BT25" i="36"/>
  <c r="BT23" i="36"/>
  <c r="BT19" i="36"/>
  <c r="BT39" i="36"/>
  <c r="BT21" i="36"/>
  <c r="BT34" i="36"/>
  <c r="BT35" i="36"/>
  <c r="BT22" i="36"/>
  <c r="BT28" i="36"/>
  <c r="BT37" i="36"/>
  <c r="BT38" i="36"/>
  <c r="BT18" i="36"/>
  <c r="BT26" i="36"/>
  <c r="BU13" i="31" a="1"/>
  <c r="BT27" i="36"/>
  <c r="BT42" i="36"/>
  <c r="BT15" i="36"/>
  <c r="BT32" i="36"/>
  <c r="BT13" i="36"/>
  <c r="BU13" i="34" s="1" a="1"/>
  <c r="BT41" i="36"/>
  <c r="BU19" i="31" l="1"/>
  <c r="BU31" i="31"/>
  <c r="BU42" i="31"/>
  <c r="BU14" i="31"/>
  <c r="BU18" i="31"/>
  <c r="BU17" i="31"/>
  <c r="BU23" i="31"/>
  <c r="BU34" i="31"/>
  <c r="BU15" i="31"/>
  <c r="BU35" i="31"/>
  <c r="BU37" i="31"/>
  <c r="BU29" i="31"/>
  <c r="BU26" i="31"/>
  <c r="BU22" i="31"/>
  <c r="BU32" i="31"/>
  <c r="BU28" i="31"/>
  <c r="BU20" i="31"/>
  <c r="BU16" i="31"/>
  <c r="BU33" i="31"/>
  <c r="BU13" i="31"/>
  <c r="BU21" i="31"/>
  <c r="BU30" i="31"/>
  <c r="BU27" i="31"/>
  <c r="BU24" i="31"/>
  <c r="BU25" i="31"/>
  <c r="BU36" i="31"/>
  <c r="BU39" i="31"/>
  <c r="BU40" i="31"/>
  <c r="BU41" i="31"/>
  <c r="BU38" i="31"/>
  <c r="BU27" i="34"/>
  <c r="BU39" i="34"/>
  <c r="BU19" i="34"/>
  <c r="BU37" i="34"/>
  <c r="BU42" i="34"/>
  <c r="BU26" i="34"/>
  <c r="BU22" i="34"/>
  <c r="BU24" i="34"/>
  <c r="BU28" i="34"/>
  <c r="BU17" i="34"/>
  <c r="BU17" i="33" s="1"/>
  <c r="BU17" i="36" s="1"/>
  <c r="BU30" i="34"/>
  <c r="BU35" i="34"/>
  <c r="BU40" i="34"/>
  <c r="BU23" i="34"/>
  <c r="BU41" i="34"/>
  <c r="BU18" i="34"/>
  <c r="BU13" i="34"/>
  <c r="BU31" i="34"/>
  <c r="BU15" i="34"/>
  <c r="BU29" i="34"/>
  <c r="BU38" i="34"/>
  <c r="BU16" i="34"/>
  <c r="BU33" i="34"/>
  <c r="BU14" i="34"/>
  <c r="BU32" i="34"/>
  <c r="BU20" i="34"/>
  <c r="BU21" i="34"/>
  <c r="BU25" i="34"/>
  <c r="BU36" i="34"/>
  <c r="BU34" i="34"/>
  <c r="BU15" i="33" l="1"/>
  <c r="BU15" i="32" s="1"/>
  <c r="BU18" i="33"/>
  <c r="BU18" i="32" s="1"/>
  <c r="BU13" i="33"/>
  <c r="BU13" i="32" s="1"/>
  <c r="BU30" i="33"/>
  <c r="BU30" i="32" s="1"/>
  <c r="BU36" i="33"/>
  <c r="BU36" i="32" s="1"/>
  <c r="BU25" i="33"/>
  <c r="BU25" i="32" s="1"/>
  <c r="BU20" i="33"/>
  <c r="BU20" i="32" s="1"/>
  <c r="BU34" i="33"/>
  <c r="BU34" i="32" s="1"/>
  <c r="BU35" i="33"/>
  <c r="BU35" i="32" s="1"/>
  <c r="BU23" i="33"/>
  <c r="BU23" i="32" s="1"/>
  <c r="BU17" i="32"/>
  <c r="BU27" i="33"/>
  <c r="BU27" i="32" s="1"/>
  <c r="BU22" i="33"/>
  <c r="BU22" i="32" s="1"/>
  <c r="BU26" i="33"/>
  <c r="BU26" i="32" s="1"/>
  <c r="BU31" i="33"/>
  <c r="BU31" i="32" s="1"/>
  <c r="BU32" i="33"/>
  <c r="BU32" i="32" s="1"/>
  <c r="BU28" i="33"/>
  <c r="BU28" i="32" s="1"/>
  <c r="BU33" i="33"/>
  <c r="BU33" i="32" s="1"/>
  <c r="BU38" i="33"/>
  <c r="BU38" i="32" s="1"/>
  <c r="BU42" i="33"/>
  <c r="BU42" i="32" s="1"/>
  <c r="BU39" i="33"/>
  <c r="BU39" i="32" s="1"/>
  <c r="BU41" i="33"/>
  <c r="BU41" i="32" s="1"/>
  <c r="BU40" i="33"/>
  <c r="BU40" i="32" s="1"/>
  <c r="BU21" i="33"/>
  <c r="BU21" i="32" s="1"/>
  <c r="BU14" i="33"/>
  <c r="BU14" i="32" s="1"/>
  <c r="BU24" i="33"/>
  <c r="BU24" i="32" s="1"/>
  <c r="BU16" i="33"/>
  <c r="BU16" i="32" s="1"/>
  <c r="BU29" i="33"/>
  <c r="BU29" i="32" s="1"/>
  <c r="BU37" i="33"/>
  <c r="BU37" i="32" s="1"/>
  <c r="BU15" i="36"/>
  <c r="BU19" i="33"/>
  <c r="BU19" i="32" s="1"/>
  <c r="BU29" i="36" l="1"/>
  <c r="BU42" i="36"/>
  <c r="BU38" i="36"/>
  <c r="BU40" i="36"/>
  <c r="BU13" i="36"/>
  <c r="BU26" i="36"/>
  <c r="BV13" i="31" a="1"/>
  <c r="BV35" i="31" s="1"/>
  <c r="BU34" i="36"/>
  <c r="BU20" i="36"/>
  <c r="BU28" i="36"/>
  <c r="BU21" i="36"/>
  <c r="BU19" i="36"/>
  <c r="BU31" i="36"/>
  <c r="BU25" i="36"/>
  <c r="BU14" i="36"/>
  <c r="BU41" i="36"/>
  <c r="BU32" i="36"/>
  <c r="BU36" i="36"/>
  <c r="BU37" i="36"/>
  <c r="BU39" i="36"/>
  <c r="BU22" i="36"/>
  <c r="BU30" i="36"/>
  <c r="BU27" i="36"/>
  <c r="BV13" i="34" a="1"/>
  <c r="BU16" i="36"/>
  <c r="BU23" i="36"/>
  <c r="BU18" i="36"/>
  <c r="BU35" i="36"/>
  <c r="BU24" i="36"/>
  <c r="BU33" i="36"/>
  <c r="BV24" i="31" l="1"/>
  <c r="BV18" i="31"/>
  <c r="BV20" i="31"/>
  <c r="BV34" i="31"/>
  <c r="BV33" i="31"/>
  <c r="BV21" i="31"/>
  <c r="BV25" i="31"/>
  <c r="BV36" i="31"/>
  <c r="BV32" i="31"/>
  <c r="BV31" i="31"/>
  <c r="BV27" i="31"/>
  <c r="BV22" i="31"/>
  <c r="BV14" i="31"/>
  <c r="BV42" i="31"/>
  <c r="BV40" i="31"/>
  <c r="BV29" i="31"/>
  <c r="BV26" i="31"/>
  <c r="BV23" i="31"/>
  <c r="BV30" i="31"/>
  <c r="BV13" i="31"/>
  <c r="BV41" i="31"/>
  <c r="BV38" i="31"/>
  <c r="BV19" i="31"/>
  <c r="BV39" i="31"/>
  <c r="BV37" i="31"/>
  <c r="BV17" i="31"/>
  <c r="BV15" i="31"/>
  <c r="BV28" i="31"/>
  <c r="BV16" i="31"/>
  <c r="BV35" i="34"/>
  <c r="BV29" i="34"/>
  <c r="BV19" i="34"/>
  <c r="BV30" i="34"/>
  <c r="BV37" i="34"/>
  <c r="BV32" i="34"/>
  <c r="BV40" i="34"/>
  <c r="BV25" i="34"/>
  <c r="BV39" i="34"/>
  <c r="BV42" i="34"/>
  <c r="BV26" i="34"/>
  <c r="BV13" i="34"/>
  <c r="BV21" i="34"/>
  <c r="BV38" i="34"/>
  <c r="BV33" i="34"/>
  <c r="BV17" i="34"/>
  <c r="BV36" i="34"/>
  <c r="BV34" i="34"/>
  <c r="BV16" i="34"/>
  <c r="BV31" i="34"/>
  <c r="BV15" i="34"/>
  <c r="BV14" i="34"/>
  <c r="BV22" i="34"/>
  <c r="BV23" i="34"/>
  <c r="BV20" i="34"/>
  <c r="BV41" i="34"/>
  <c r="BV24" i="34"/>
  <c r="BV18" i="34"/>
  <c r="BV27" i="34"/>
  <c r="BV28" i="34"/>
  <c r="BV33" i="33" l="1"/>
  <c r="BV33" i="32" s="1"/>
  <c r="BV26" i="33"/>
  <c r="BV26" i="32" s="1"/>
  <c r="BV42" i="33"/>
  <c r="BV42" i="32" s="1"/>
  <c r="BV38" i="33"/>
  <c r="BV38" i="32" s="1"/>
  <c r="BV41" i="33"/>
  <c r="BV41" i="32" s="1"/>
  <c r="BV20" i="33"/>
  <c r="BV20" i="32" s="1"/>
  <c r="BV37" i="33"/>
  <c r="BV37" i="32" s="1"/>
  <c r="BV27" i="33"/>
  <c r="BV27" i="32" s="1"/>
  <c r="BV40" i="33"/>
  <c r="BV40" i="32" s="1"/>
  <c r="BV31" i="33"/>
  <c r="BV31" i="32" s="1"/>
  <c r="BV30" i="33"/>
  <c r="BV30" i="32" s="1"/>
  <c r="BV18" i="33"/>
  <c r="BV18" i="32" s="1"/>
  <c r="BV39" i="33"/>
  <c r="BV39" i="32" s="1"/>
  <c r="BV32" i="33"/>
  <c r="BV32" i="32" s="1"/>
  <c r="BV16" i="33"/>
  <c r="BV16" i="32" s="1"/>
  <c r="BV19" i="33"/>
  <c r="BV19" i="32" s="1"/>
  <c r="BV17" i="33"/>
  <c r="BV17" i="32" s="1"/>
  <c r="BV28" i="33"/>
  <c r="BV28" i="32" s="1"/>
  <c r="BV13" i="33"/>
  <c r="BV13" i="32" s="1"/>
  <c r="BV25" i="33"/>
  <c r="BV25" i="32" s="1"/>
  <c r="BV14" i="33"/>
  <c r="BV14" i="32" s="1"/>
  <c r="BV15" i="33"/>
  <c r="BV15" i="32" s="1"/>
  <c r="BV34" i="33"/>
  <c r="BV34" i="32" s="1"/>
  <c r="BV29" i="33"/>
  <c r="BV29" i="32" s="1"/>
  <c r="BV21" i="33"/>
  <c r="BV21" i="32" s="1"/>
  <c r="BV24" i="33"/>
  <c r="BV24" i="32" s="1"/>
  <c r="BV23" i="33"/>
  <c r="BV23" i="32" s="1"/>
  <c r="BV22" i="33"/>
  <c r="BV22" i="32" s="1"/>
  <c r="BV36" i="33"/>
  <c r="BV36" i="32" s="1"/>
  <c r="BV35" i="33"/>
  <c r="BV35" i="32" s="1"/>
  <c r="BV36" i="36" l="1"/>
  <c r="BV19" i="36"/>
  <c r="BV27" i="36"/>
  <c r="BV34" i="36"/>
  <c r="BV16" i="36"/>
  <c r="BV37" i="36"/>
  <c r="BV32" i="36"/>
  <c r="BV20" i="36"/>
  <c r="BV15" i="36"/>
  <c r="BV14" i="36"/>
  <c r="BV39" i="36"/>
  <c r="BV41" i="36"/>
  <c r="BV29" i="36"/>
  <c r="BV35" i="36"/>
  <c r="BV22" i="36"/>
  <c r="BV25" i="36"/>
  <c r="BV18" i="36"/>
  <c r="BV38" i="36"/>
  <c r="BV23" i="36"/>
  <c r="BV13" i="36"/>
  <c r="BV30" i="36"/>
  <c r="BV42" i="36"/>
  <c r="BW13" i="31" a="1"/>
  <c r="BV24" i="36"/>
  <c r="BV28" i="36"/>
  <c r="BV31" i="36"/>
  <c r="BV26" i="36"/>
  <c r="BV21" i="36"/>
  <c r="BV17" i="36"/>
  <c r="BV40" i="36"/>
  <c r="BV33" i="36"/>
  <c r="BW35" i="31" l="1"/>
  <c r="BW41" i="31"/>
  <c r="BW32" i="31"/>
  <c r="BW30" i="31"/>
  <c r="BW15" i="31"/>
  <c r="BW33" i="31"/>
  <c r="BW13" i="31"/>
  <c r="BW26" i="31"/>
  <c r="BW29" i="31"/>
  <c r="BW25" i="31"/>
  <c r="BW21" i="31"/>
  <c r="BW39" i="31"/>
  <c r="BW20" i="31"/>
  <c r="BW28" i="31"/>
  <c r="BW38" i="31"/>
  <c r="BW37" i="31"/>
  <c r="BW42" i="31"/>
  <c r="BW40" i="31"/>
  <c r="BW34" i="31"/>
  <c r="BW23" i="31"/>
  <c r="BW24" i="31"/>
  <c r="BW17" i="31"/>
  <c r="BW18" i="31"/>
  <c r="BW16" i="31"/>
  <c r="BW22" i="31"/>
  <c r="BW31" i="31"/>
  <c r="BW27" i="31"/>
  <c r="BW19" i="31"/>
  <c r="BW36" i="31"/>
  <c r="BW14" i="31"/>
  <c r="BW13" i="34" a="1"/>
  <c r="BW24" i="34" l="1"/>
  <c r="BW36" i="34"/>
  <c r="BW42" i="34"/>
  <c r="BW28" i="34"/>
  <c r="BW41" i="34"/>
  <c r="BW21" i="34"/>
  <c r="BW19" i="34"/>
  <c r="BW34" i="34"/>
  <c r="BW25" i="34"/>
  <c r="BW22" i="34"/>
  <c r="BW40" i="34"/>
  <c r="BW13" i="34"/>
  <c r="BW26" i="34"/>
  <c r="BW37" i="34"/>
  <c r="BW30" i="34"/>
  <c r="BW16" i="34"/>
  <c r="BW15" i="34"/>
  <c r="BW18" i="34"/>
  <c r="BW29" i="34"/>
  <c r="BW32" i="34"/>
  <c r="BW33" i="34"/>
  <c r="BW38" i="34"/>
  <c r="BW35" i="34"/>
  <c r="BW14" i="34"/>
  <c r="BW17" i="34"/>
  <c r="BW20" i="34"/>
  <c r="BW27" i="34"/>
  <c r="BW23" i="34"/>
  <c r="BW31" i="34"/>
  <c r="BW39" i="34"/>
  <c r="BW26" i="33" l="1"/>
  <c r="BW26" i="32" s="1"/>
  <c r="BW39" i="33"/>
  <c r="BW39" i="32" s="1"/>
  <c r="BW25" i="33"/>
  <c r="BW25" i="32" s="1"/>
  <c r="BW13" i="33"/>
  <c r="BW13" i="32" s="1"/>
  <c r="BW34" i="33"/>
  <c r="BW34" i="32" s="1"/>
  <c r="BW41" i="33"/>
  <c r="BW41" i="32" s="1"/>
  <c r="BW30" i="33"/>
  <c r="BW30" i="32" s="1"/>
  <c r="BW23" i="33"/>
  <c r="BW23" i="32" s="1"/>
  <c r="BW22" i="33"/>
  <c r="BW22" i="32" s="1"/>
  <c r="BW32" i="33"/>
  <c r="BW32" i="32" s="1"/>
  <c r="BW28" i="33"/>
  <c r="BW28" i="32" s="1"/>
  <c r="BW31" i="33"/>
  <c r="BW31" i="32" s="1"/>
  <c r="BW20" i="33"/>
  <c r="BW20" i="32" s="1"/>
  <c r="BW35" i="33"/>
  <c r="BW35" i="32" s="1"/>
  <c r="BW21" i="33"/>
  <c r="BW21" i="32" s="1"/>
  <c r="BW29" i="33"/>
  <c r="BW29" i="32" s="1"/>
  <c r="BW42" i="33"/>
  <c r="BW42" i="32" s="1"/>
  <c r="BW37" i="33"/>
  <c r="BW37" i="32" s="1"/>
  <c r="BW40" i="33"/>
  <c r="BW40" i="32" s="1"/>
  <c r="BW17" i="33"/>
  <c r="BW17" i="32" s="1"/>
  <c r="BW19" i="33"/>
  <c r="BW19" i="32" s="1"/>
  <c r="BW18" i="33"/>
  <c r="BW18" i="32" s="1"/>
  <c r="BW36" i="33"/>
  <c r="BW36" i="32" s="1"/>
  <c r="BW16" i="33"/>
  <c r="BW16" i="32" s="1"/>
  <c r="BW27" i="33"/>
  <c r="BW27" i="32" s="1"/>
  <c r="BW14" i="33"/>
  <c r="BW14" i="32" s="1"/>
  <c r="BW38" i="33"/>
  <c r="BW38" i="32" s="1"/>
  <c r="BW33" i="33"/>
  <c r="BW33" i="32" s="1"/>
  <c r="BW15" i="33"/>
  <c r="BW15" i="32" s="1"/>
  <c r="BW24" i="33"/>
  <c r="BW24" i="32" s="1"/>
  <c r="BX13" i="31" l="1" a="1"/>
  <c r="BX27" i="31" s="1"/>
  <c r="BW41" i="36"/>
  <c r="BW35" i="36"/>
  <c r="BW24" i="36"/>
  <c r="BW30" i="36"/>
  <c r="BW15" i="36"/>
  <c r="BW19" i="36"/>
  <c r="BW20" i="36"/>
  <c r="BW34" i="36"/>
  <c r="BW16" i="36"/>
  <c r="BW23" i="36"/>
  <c r="BW21" i="36"/>
  <c r="BW17" i="36"/>
  <c r="BW31" i="36"/>
  <c r="BW13" i="36"/>
  <c r="BW29" i="36"/>
  <c r="BW38" i="36"/>
  <c r="BW40" i="36"/>
  <c r="BW28" i="36"/>
  <c r="BX13" i="34" s="1" a="1"/>
  <c r="BW25" i="36"/>
  <c r="BW14" i="36"/>
  <c r="BW37" i="36"/>
  <c r="BW32" i="36"/>
  <c r="BW39" i="36"/>
  <c r="BW36" i="36"/>
  <c r="BW18" i="36"/>
  <c r="BW27" i="36"/>
  <c r="BW42" i="36"/>
  <c r="BW22" i="36"/>
  <c r="BW26" i="36"/>
  <c r="BW33" i="36"/>
  <c r="BX28" i="31" l="1"/>
  <c r="BX36" i="31"/>
  <c r="BX20" i="31"/>
  <c r="BX31" i="31"/>
  <c r="BX13" i="31"/>
  <c r="BX19" i="31"/>
  <c r="BX24" i="31"/>
  <c r="BX16" i="31"/>
  <c r="BX25" i="31"/>
  <c r="BX15" i="31"/>
  <c r="BX40" i="31"/>
  <c r="BX29" i="31"/>
  <c r="BX26" i="31"/>
  <c r="BX37" i="31"/>
  <c r="BX39" i="31"/>
  <c r="BX23" i="31"/>
  <c r="BX33" i="31"/>
  <c r="BX35" i="31"/>
  <c r="BX21" i="31"/>
  <c r="BX38" i="31"/>
  <c r="BX34" i="31"/>
  <c r="BX41" i="31"/>
  <c r="BX42" i="31"/>
  <c r="BX30" i="31"/>
  <c r="BX17" i="31"/>
  <c r="BX18" i="31"/>
  <c r="BX32" i="31"/>
  <c r="BX14" i="31"/>
  <c r="BX22" i="31"/>
  <c r="BX35" i="34"/>
  <c r="BX21" i="34"/>
  <c r="BX22" i="34"/>
  <c r="BX26" i="34"/>
  <c r="BX27" i="34"/>
  <c r="BX28" i="34"/>
  <c r="BX39" i="34"/>
  <c r="BX31" i="34"/>
  <c r="BX24" i="34"/>
  <c r="BX33" i="34"/>
  <c r="BX40" i="34"/>
  <c r="BX34" i="34"/>
  <c r="BX36" i="34"/>
  <c r="BX41" i="34"/>
  <c r="BX37" i="34"/>
  <c r="BX18" i="34"/>
  <c r="BX15" i="34"/>
  <c r="BX17" i="34"/>
  <c r="BX38" i="34"/>
  <c r="BX23" i="34"/>
  <c r="BX25" i="34"/>
  <c r="BX29" i="34"/>
  <c r="BX13" i="34"/>
  <c r="BX14" i="34"/>
  <c r="BX30" i="34"/>
  <c r="BX32" i="34"/>
  <c r="BX20" i="34"/>
  <c r="BX16" i="34"/>
  <c r="BX42" i="34"/>
  <c r="BX19" i="34"/>
  <c r="BX18" i="33" l="1"/>
  <c r="BX18" i="32" s="1"/>
  <c r="BX19" i="33"/>
  <c r="BX19" i="32" s="1"/>
  <c r="BX16" i="33"/>
  <c r="BX16" i="32" s="1"/>
  <c r="BX36" i="33"/>
  <c r="BX36" i="32" s="1"/>
  <c r="BX14" i="33"/>
  <c r="BX14" i="32" s="1"/>
  <c r="BX41" i="33"/>
  <c r="BX41" i="32" s="1"/>
  <c r="BX34" i="33"/>
  <c r="BX34" i="32" s="1"/>
  <c r="BX32" i="33"/>
  <c r="BX32" i="32" s="1"/>
  <c r="BX37" i="33"/>
  <c r="BX37" i="32" s="1"/>
  <c r="BX42" i="33"/>
  <c r="BX42" i="32" s="1"/>
  <c r="BX30" i="33"/>
  <c r="BX30" i="32" s="1"/>
  <c r="BX24" i="33"/>
  <c r="BX24" i="32" s="1"/>
  <c r="BX39" i="33"/>
  <c r="BX39" i="32" s="1"/>
  <c r="BX29" i="33"/>
  <c r="BX29" i="32" s="1"/>
  <c r="BX38" i="33"/>
  <c r="BX38" i="32" s="1"/>
  <c r="BX22" i="33"/>
  <c r="BX22" i="32" s="1"/>
  <c r="BX17" i="33"/>
  <c r="BX17" i="32" s="1"/>
  <c r="BX21" i="33"/>
  <c r="BX21" i="32" s="1"/>
  <c r="BX20" i="33"/>
  <c r="BX20" i="32" s="1"/>
  <c r="BX40" i="33"/>
  <c r="BX40" i="32" s="1"/>
  <c r="BX33" i="33"/>
  <c r="BX33" i="32" s="1"/>
  <c r="BX31" i="33"/>
  <c r="BX31" i="32" s="1"/>
  <c r="BX13" i="33"/>
  <c r="BX13" i="32" s="1"/>
  <c r="BX28" i="33"/>
  <c r="BX28" i="32" s="1"/>
  <c r="BX25" i="33"/>
  <c r="BX25" i="32" s="1"/>
  <c r="BX27" i="33"/>
  <c r="BX27" i="32" s="1"/>
  <c r="BX23" i="33"/>
  <c r="BX23" i="32" s="1"/>
  <c r="BX26" i="33"/>
  <c r="BX26" i="32" s="1"/>
  <c r="BX15" i="33"/>
  <c r="BX15" i="32" s="1"/>
  <c r="BX35" i="33"/>
  <c r="BX35" i="32" s="1"/>
  <c r="BY13" i="31" l="1" a="1"/>
  <c r="BY32" i="31" s="1"/>
  <c r="BX32" i="36"/>
  <c r="BX28" i="36"/>
  <c r="BX34" i="36"/>
  <c r="BX31" i="36"/>
  <c r="BX29" i="36"/>
  <c r="BX41" i="36"/>
  <c r="BX15" i="36"/>
  <c r="BX33" i="36"/>
  <c r="BX39" i="36"/>
  <c r="BX14" i="36"/>
  <c r="BX26" i="36"/>
  <c r="BX40" i="36"/>
  <c r="BX24" i="36"/>
  <c r="BX36" i="36"/>
  <c r="BX38" i="36"/>
  <c r="BX13" i="36"/>
  <c r="BX35" i="36"/>
  <c r="BX23" i="36"/>
  <c r="BX20" i="36"/>
  <c r="BX30" i="36"/>
  <c r="BX16" i="36"/>
  <c r="BX27" i="36"/>
  <c r="BX21" i="36"/>
  <c r="BX42" i="36"/>
  <c r="BX19" i="36"/>
  <c r="BX25" i="36"/>
  <c r="BX17" i="36"/>
  <c r="BX37" i="36"/>
  <c r="BX18" i="36"/>
  <c r="BX22" i="36"/>
  <c r="BY13" i="34" l="1" a="1"/>
  <c r="BY32" i="34" s="1"/>
  <c r="BY42" i="31"/>
  <c r="BY17" i="31"/>
  <c r="BY24" i="31"/>
  <c r="BY40" i="31"/>
  <c r="BY23" i="31"/>
  <c r="BY15" i="31"/>
  <c r="BY37" i="31"/>
  <c r="BY20" i="31"/>
  <c r="BY26" i="31"/>
  <c r="BY19" i="31"/>
  <c r="BY21" i="31"/>
  <c r="BY35" i="31"/>
  <c r="BY36" i="31"/>
  <c r="BY39" i="31"/>
  <c r="BY16" i="31"/>
  <c r="BY38" i="31"/>
  <c r="BY25" i="31"/>
  <c r="BY30" i="31"/>
  <c r="BY41" i="31"/>
  <c r="BY14" i="31"/>
  <c r="BY31" i="31"/>
  <c r="BY33" i="31"/>
  <c r="BY27" i="31"/>
  <c r="BY29" i="31"/>
  <c r="BY13" i="31"/>
  <c r="BY34" i="31"/>
  <c r="BY18" i="31"/>
  <c r="BY22" i="31"/>
  <c r="BY28" i="31"/>
  <c r="BY18" i="34" l="1"/>
  <c r="BY42" i="34"/>
  <c r="BY39" i="34"/>
  <c r="BY15" i="34"/>
  <c r="BY15" i="33" s="1"/>
  <c r="BY15" i="32" s="1"/>
  <c r="BY26" i="34"/>
  <c r="BY16" i="34"/>
  <c r="BY28" i="34"/>
  <c r="BY22" i="34"/>
  <c r="BY22" i="33" s="1"/>
  <c r="BY22" i="32" s="1"/>
  <c r="BY38" i="34"/>
  <c r="BY35" i="34"/>
  <c r="BY31" i="34"/>
  <c r="BY40" i="34"/>
  <c r="BY40" i="33" s="1"/>
  <c r="BY40" i="32" s="1"/>
  <c r="BY13" i="34"/>
  <c r="BY24" i="34"/>
  <c r="BY34" i="34"/>
  <c r="BY23" i="34"/>
  <c r="BY23" i="33" s="1"/>
  <c r="BY23" i="32" s="1"/>
  <c r="BY33" i="34"/>
  <c r="BY20" i="34"/>
  <c r="BY29" i="34"/>
  <c r="BY25" i="34"/>
  <c r="BY21" i="34"/>
  <c r="BY17" i="34"/>
  <c r="BY14" i="34"/>
  <c r="BY30" i="34"/>
  <c r="BY30" i="33" s="1"/>
  <c r="BY30" i="32" s="1"/>
  <c r="BY41" i="34"/>
  <c r="BY19" i="34"/>
  <c r="BY36" i="34"/>
  <c r="BY37" i="34"/>
  <c r="BY37" i="33" s="1"/>
  <c r="BY37" i="32" s="1"/>
  <c r="BY27" i="34"/>
  <c r="BY16" i="33"/>
  <c r="BY16" i="32" s="1"/>
  <c r="BY29" i="33"/>
  <c r="BY29" i="32" s="1"/>
  <c r="BY36" i="33"/>
  <c r="BY36" i="32" s="1"/>
  <c r="BY27" i="33"/>
  <c r="BY27" i="32" s="1"/>
  <c r="BY14" i="33"/>
  <c r="BY14" i="32" s="1"/>
  <c r="BY42" i="33"/>
  <c r="BY42" i="32" s="1"/>
  <c r="BY25" i="33"/>
  <c r="BY25" i="32" s="1"/>
  <c r="BY21" i="33"/>
  <c r="BY21" i="32" s="1"/>
  <c r="BY13" i="33"/>
  <c r="BY13" i="32" s="1"/>
  <c r="BY28" i="33"/>
  <c r="BY28" i="32" s="1"/>
  <c r="BY35" i="33"/>
  <c r="BY35" i="32" s="1"/>
  <c r="BY33" i="33"/>
  <c r="BY33" i="32" s="1"/>
  <c r="BY26" i="33"/>
  <c r="BY26" i="32" s="1"/>
  <c r="BY20" i="33"/>
  <c r="BY20" i="32" s="1"/>
  <c r="BY38" i="33"/>
  <c r="BY38" i="32" s="1"/>
  <c r="BY18" i="33"/>
  <c r="BY18" i="32" s="1"/>
  <c r="BY24" i="33"/>
  <c r="BY24" i="32" s="1"/>
  <c r="BY41" i="33"/>
  <c r="BY41" i="32" s="1"/>
  <c r="BY39" i="33"/>
  <c r="BY39" i="32" s="1"/>
  <c r="BY17" i="33"/>
  <c r="BY17" i="32" s="1"/>
  <c r="BY31" i="33"/>
  <c r="BY31" i="32" s="1"/>
  <c r="BY34" i="33"/>
  <c r="BY34" i="32" s="1"/>
  <c r="BY19" i="33"/>
  <c r="BY19" i="32" s="1"/>
  <c r="BY32" i="33"/>
  <c r="BY32" i="32" s="1"/>
  <c r="BY21" i="36" l="1"/>
  <c r="BY34" i="36"/>
  <c r="BY42" i="36"/>
  <c r="BY38" i="36"/>
  <c r="BY15" i="36"/>
  <c r="BY25" i="36"/>
  <c r="BY26" i="36"/>
  <c r="BY33" i="36"/>
  <c r="BY41" i="36"/>
  <c r="BY40" i="36"/>
  <c r="BY24" i="36"/>
  <c r="BY35" i="36"/>
  <c r="BY14" i="36"/>
  <c r="BY22" i="36"/>
  <c r="BY32" i="36"/>
  <c r="BY18" i="36"/>
  <c r="BY28" i="36"/>
  <c r="BY27" i="36"/>
  <c r="BY19" i="36"/>
  <c r="BY30" i="36"/>
  <c r="BY17" i="36"/>
  <c r="BY36" i="36"/>
  <c r="BY23" i="36"/>
  <c r="BY29" i="36"/>
  <c r="BY39" i="36"/>
  <c r="BY37" i="36"/>
  <c r="BY31" i="36"/>
  <c r="BY20" i="36"/>
  <c r="BY13" i="36"/>
  <c r="BZ13" i="34" s="1" a="1"/>
  <c r="BY16" i="36"/>
  <c r="BZ13" i="31" a="1"/>
  <c r="BZ42" i="31" l="1"/>
  <c r="BZ35" i="31"/>
  <c r="BZ39" i="31"/>
  <c r="BZ14" i="31"/>
  <c r="BZ29" i="31"/>
  <c r="BZ23" i="31"/>
  <c r="BZ30" i="31"/>
  <c r="BZ24" i="31"/>
  <c r="BZ16" i="31"/>
  <c r="BZ13" i="31"/>
  <c r="BZ38" i="31"/>
  <c r="BZ18" i="31"/>
  <c r="BZ25" i="31"/>
  <c r="BZ20" i="31"/>
  <c r="BZ32" i="31"/>
  <c r="BZ22" i="31"/>
  <c r="BZ27" i="31"/>
  <c r="BZ31" i="31"/>
  <c r="BZ41" i="31"/>
  <c r="BZ33" i="31"/>
  <c r="BZ40" i="31"/>
  <c r="BZ21" i="31"/>
  <c r="BZ36" i="31"/>
  <c r="BZ17" i="31"/>
  <c r="BZ17" i="33" s="1"/>
  <c r="BZ17" i="32" s="1"/>
  <c r="BZ37" i="31"/>
  <c r="BZ34" i="31"/>
  <c r="BZ26" i="31"/>
  <c r="BZ15" i="31"/>
  <c r="BZ19" i="31"/>
  <c r="BZ28" i="31"/>
  <c r="BZ24" i="34"/>
  <c r="BZ28" i="34"/>
  <c r="BZ19" i="34"/>
  <c r="BZ17" i="34"/>
  <c r="BZ34" i="34"/>
  <c r="BZ21" i="34"/>
  <c r="BZ22" i="34"/>
  <c r="BZ40" i="34"/>
  <c r="BZ29" i="34"/>
  <c r="BZ25" i="34"/>
  <c r="BZ33" i="34"/>
  <c r="BZ27" i="34"/>
  <c r="BZ39" i="34"/>
  <c r="BZ39" i="33" s="1"/>
  <c r="BZ39" i="36" s="1"/>
  <c r="BZ30" i="34"/>
  <c r="BZ26" i="34"/>
  <c r="BZ36" i="34"/>
  <c r="BZ31" i="34"/>
  <c r="BZ41" i="34"/>
  <c r="BZ32" i="34"/>
  <c r="BZ42" i="34"/>
  <c r="BZ35" i="34"/>
  <c r="BZ16" i="34"/>
  <c r="BZ37" i="34"/>
  <c r="BZ15" i="34"/>
  <c r="BZ13" i="34"/>
  <c r="BZ14" i="34"/>
  <c r="BZ14" i="33" s="1"/>
  <c r="BZ14" i="36" s="1"/>
  <c r="BZ38" i="34"/>
  <c r="BZ20" i="34"/>
  <c r="BZ23" i="34"/>
  <c r="BZ18" i="34"/>
  <c r="BZ18" i="33" l="1"/>
  <c r="BZ18" i="32" s="1"/>
  <c r="BZ20" i="33"/>
  <c r="BZ20" i="32" s="1"/>
  <c r="BZ19" i="33"/>
  <c r="BZ19" i="32" s="1"/>
  <c r="BZ28" i="33"/>
  <c r="BZ28" i="32" s="1"/>
  <c r="BZ20" i="36"/>
  <c r="BZ25" i="33"/>
  <c r="BZ25" i="32" s="1"/>
  <c r="BZ41" i="33"/>
  <c r="BZ41" i="32" s="1"/>
  <c r="BZ23" i="33"/>
  <c r="BZ23" i="32" s="1"/>
  <c r="BZ33" i="33"/>
  <c r="BZ33" i="32" s="1"/>
  <c r="BZ40" i="33"/>
  <c r="BZ40" i="32" s="1"/>
  <c r="BZ31" i="33"/>
  <c r="BZ31" i="32" s="1"/>
  <c r="BZ18" i="36"/>
  <c r="BZ30" i="33"/>
  <c r="BZ30" i="32" s="1"/>
  <c r="BZ27" i="33"/>
  <c r="BZ27" i="32" s="1"/>
  <c r="BZ38" i="33"/>
  <c r="BZ38" i="32" s="1"/>
  <c r="BZ14" i="32"/>
  <c r="BZ26" i="33"/>
  <c r="BZ26" i="32" s="1"/>
  <c r="BZ13" i="33"/>
  <c r="BZ13" i="36" s="1"/>
  <c r="BZ15" i="33"/>
  <c r="BZ15" i="36" s="1"/>
  <c r="BZ35" i="33"/>
  <c r="BZ35" i="32" s="1"/>
  <c r="BZ34" i="33"/>
  <c r="BZ34" i="32" s="1"/>
  <c r="BZ39" i="32"/>
  <c r="BZ24" i="33"/>
  <c r="BZ24" i="32" s="1"/>
  <c r="BZ36" i="33"/>
  <c r="BZ36" i="32" s="1"/>
  <c r="BZ29" i="33"/>
  <c r="BZ29" i="32" s="1"/>
  <c r="BZ17" i="36"/>
  <c r="BZ37" i="33"/>
  <c r="BZ37" i="32" s="1"/>
  <c r="BZ22" i="33"/>
  <c r="BZ22" i="32" s="1"/>
  <c r="BZ16" i="33"/>
  <c r="BZ16" i="32" s="1"/>
  <c r="BZ21" i="33"/>
  <c r="BZ21" i="32" s="1"/>
  <c r="BZ42" i="33"/>
  <c r="BZ42" i="32" s="1"/>
  <c r="BZ32" i="33"/>
  <c r="BZ32" i="32" s="1"/>
  <c r="BZ19" i="36"/>
  <c r="BZ24" i="36" l="1"/>
  <c r="BZ31" i="36"/>
  <c r="BZ30" i="36"/>
  <c r="BZ38" i="36"/>
  <c r="BZ42" i="36"/>
  <c r="BZ40" i="36"/>
  <c r="BZ33" i="36"/>
  <c r="BZ26" i="36"/>
  <c r="BZ23" i="36"/>
  <c r="BZ16" i="36"/>
  <c r="BZ22" i="36"/>
  <c r="BZ37" i="36"/>
  <c r="BZ15" i="32"/>
  <c r="BZ41" i="36"/>
  <c r="BZ36" i="36"/>
  <c r="BZ27" i="36"/>
  <c r="BZ25" i="36"/>
  <c r="BZ35" i="36"/>
  <c r="BZ32" i="36"/>
  <c r="BZ29" i="36"/>
  <c r="BZ28" i="36"/>
  <c r="BZ21" i="36"/>
  <c r="BZ34" i="36"/>
  <c r="BZ13" i="32"/>
  <c r="CA13" i="31" s="1" a="1"/>
  <c r="CA13" i="34" l="1" a="1"/>
  <c r="CA41" i="34" s="1"/>
  <c r="CA24" i="31"/>
  <c r="CA39" i="31"/>
  <c r="CA30" i="31"/>
  <c r="CA33" i="31"/>
  <c r="CA17" i="31"/>
  <c r="CA34" i="31"/>
  <c r="CA27" i="31"/>
  <c r="CA40" i="31"/>
  <c r="CA36" i="31"/>
  <c r="CA23" i="31"/>
  <c r="CA26" i="31"/>
  <c r="CA38" i="31"/>
  <c r="CA28" i="31"/>
  <c r="CA18" i="31"/>
  <c r="CA22" i="31"/>
  <c r="CA41" i="31"/>
  <c r="CA35" i="31"/>
  <c r="CA42" i="31"/>
  <c r="CA14" i="31"/>
  <c r="CA13" i="31"/>
  <c r="CA32" i="31"/>
  <c r="CA31" i="31"/>
  <c r="CA25" i="31"/>
  <c r="CA21" i="31"/>
  <c r="CA16" i="31"/>
  <c r="CA37" i="31"/>
  <c r="CA20" i="31"/>
  <c r="CA29" i="31"/>
  <c r="CA19" i="31"/>
  <c r="CA15" i="31"/>
  <c r="CA25" i="34" l="1"/>
  <c r="CA41" i="33"/>
  <c r="CA41" i="32" s="1"/>
  <c r="CA14" i="34"/>
  <c r="CA32" i="34"/>
  <c r="CA32" i="33" s="1"/>
  <c r="CA32" i="32" s="1"/>
  <c r="CA22" i="34"/>
  <c r="CA22" i="33" s="1"/>
  <c r="CA22" i="32" s="1"/>
  <c r="CA34" i="34"/>
  <c r="CA39" i="34"/>
  <c r="CA39" i="33" s="1"/>
  <c r="CA39" i="32" s="1"/>
  <c r="CA28" i="34"/>
  <c r="CA28" i="33" s="1"/>
  <c r="CA28" i="32" s="1"/>
  <c r="CA31" i="34"/>
  <c r="CA31" i="33" s="1"/>
  <c r="CA31" i="32" s="1"/>
  <c r="CA17" i="34"/>
  <c r="CA17" i="33" s="1"/>
  <c r="CA17" i="32" s="1"/>
  <c r="CA21" i="34"/>
  <c r="CA21" i="33" s="1"/>
  <c r="CA21" i="36" s="1"/>
  <c r="CA20" i="34"/>
  <c r="CA20" i="33" s="1"/>
  <c r="CA20" i="32" s="1"/>
  <c r="CA33" i="34"/>
  <c r="CA33" i="33" s="1"/>
  <c r="CA33" i="32" s="1"/>
  <c r="CA42" i="34"/>
  <c r="CA42" i="33" s="1"/>
  <c r="CA42" i="36" s="1"/>
  <c r="CA13" i="34"/>
  <c r="CA13" i="33" s="1"/>
  <c r="CA13" i="36" s="1"/>
  <c r="CA19" i="34"/>
  <c r="CA19" i="33" s="1"/>
  <c r="CA19" i="32" s="1"/>
  <c r="CA35" i="34"/>
  <c r="CA35" i="33" s="1"/>
  <c r="CA35" i="32" s="1"/>
  <c r="CA29" i="34"/>
  <c r="CA15" i="34"/>
  <c r="CA24" i="34"/>
  <c r="CA24" i="33" s="1"/>
  <c r="CA24" i="32" s="1"/>
  <c r="CA36" i="34"/>
  <c r="CA36" i="33" s="1"/>
  <c r="CA36" i="32" s="1"/>
  <c r="CA23" i="34"/>
  <c r="CA23" i="33" s="1"/>
  <c r="CA23" i="32" s="1"/>
  <c r="CA18" i="34"/>
  <c r="CA18" i="33" s="1"/>
  <c r="CA26" i="34"/>
  <c r="CA26" i="33" s="1"/>
  <c r="CA26" i="32" s="1"/>
  <c r="CA30" i="34"/>
  <c r="CA30" i="33" s="1"/>
  <c r="CA30" i="32" s="1"/>
  <c r="CA37" i="34"/>
  <c r="CA37" i="33" s="1"/>
  <c r="CA37" i="32" s="1"/>
  <c r="CA16" i="34"/>
  <c r="CA16" i="33" s="1"/>
  <c r="CA40" i="34"/>
  <c r="CA40" i="33" s="1"/>
  <c r="CA40" i="32" s="1"/>
  <c r="CA27" i="34"/>
  <c r="CA27" i="33" s="1"/>
  <c r="CA27" i="32" s="1"/>
  <c r="CA38" i="34"/>
  <c r="CA29" i="33"/>
  <c r="CA29" i="32" s="1"/>
  <c r="CA15" i="33"/>
  <c r="CA15" i="36" s="1"/>
  <c r="CA34" i="33"/>
  <c r="CA34" i="32" s="1"/>
  <c r="CA14" i="33"/>
  <c r="CA14" i="32" s="1"/>
  <c r="CA25" i="33"/>
  <c r="CA25" i="32" s="1"/>
  <c r="CA38" i="33"/>
  <c r="CA38" i="32" s="1"/>
  <c r="CA41" i="36"/>
  <c r="CA15" i="32" l="1"/>
  <c r="CA13" i="32"/>
  <c r="CA35" i="36"/>
  <c r="CA18" i="36"/>
  <c r="CA18" i="32"/>
  <c r="CA16" i="36"/>
  <c r="CA16" i="32"/>
  <c r="CA21" i="32"/>
  <c r="CA24" i="36"/>
  <c r="CA20" i="36"/>
  <c r="CA23" i="36"/>
  <c r="CA38" i="36"/>
  <c r="CA37" i="36"/>
  <c r="CA22" i="36"/>
  <c r="CA30" i="36"/>
  <c r="CA25" i="36"/>
  <c r="CA19" i="36"/>
  <c r="CA34" i="36"/>
  <c r="CA27" i="36"/>
  <c r="CA26" i="36"/>
  <c r="CA36" i="36"/>
  <c r="CA40" i="36"/>
  <c r="CA28" i="36"/>
  <c r="CB13" i="31" a="1"/>
  <c r="CA29" i="36"/>
  <c r="CA32" i="36"/>
  <c r="CA14" i="36"/>
  <c r="CA39" i="36"/>
  <c r="CA17" i="36"/>
  <c r="CA33" i="36"/>
  <c r="CA31" i="36"/>
  <c r="CA42" i="32"/>
  <c r="CB13" i="34" l="1" a="1"/>
  <c r="CB32" i="34" s="1"/>
  <c r="CB14" i="31"/>
  <c r="CB38" i="31"/>
  <c r="CB15" i="31"/>
  <c r="CB31" i="31"/>
  <c r="CB20" i="31"/>
  <c r="CB22" i="31"/>
  <c r="CB40" i="31"/>
  <c r="CB33" i="31"/>
  <c r="CB42" i="31"/>
  <c r="CB18" i="31"/>
  <c r="CB37" i="31"/>
  <c r="CB41" i="31"/>
  <c r="CB39" i="31"/>
  <c r="CB28" i="31"/>
  <c r="CB34" i="31"/>
  <c r="CB16" i="31"/>
  <c r="CB32" i="31"/>
  <c r="CB25" i="31"/>
  <c r="CB17" i="31"/>
  <c r="CB13" i="31"/>
  <c r="CB19" i="31"/>
  <c r="CB23" i="31"/>
  <c r="CB35" i="31"/>
  <c r="CB36" i="31"/>
  <c r="CB26" i="31"/>
  <c r="CB24" i="31"/>
  <c r="CB27" i="31"/>
  <c r="CB29" i="31"/>
  <c r="CB21" i="31"/>
  <c r="CB30" i="31"/>
  <c r="CB23" i="34" l="1"/>
  <c r="CB17" i="34"/>
  <c r="CB26" i="34"/>
  <c r="CB14" i="34"/>
  <c r="CB14" i="33" s="1"/>
  <c r="CB14" i="32" s="1"/>
  <c r="CB29" i="34"/>
  <c r="CB36" i="34"/>
  <c r="CB36" i="33" s="1"/>
  <c r="CB36" i="32" s="1"/>
  <c r="CB20" i="34"/>
  <c r="CB41" i="33"/>
  <c r="CB41" i="32" s="1"/>
  <c r="CB31" i="34"/>
  <c r="CB22" i="34"/>
  <c r="CB13" i="34"/>
  <c r="CB16" i="34"/>
  <c r="CB16" i="33" s="1"/>
  <c r="CB16" i="32" s="1"/>
  <c r="CB33" i="34"/>
  <c r="CB41" i="34"/>
  <c r="CB15" i="34"/>
  <c r="CB25" i="34"/>
  <c r="CB25" i="33" s="1"/>
  <c r="CB25" i="32" s="1"/>
  <c r="CB30" i="34"/>
  <c r="CB40" i="34"/>
  <c r="CB35" i="34"/>
  <c r="CB19" i="34"/>
  <c r="CB19" i="33" s="1"/>
  <c r="CB19" i="32" s="1"/>
  <c r="CB24" i="34"/>
  <c r="CB28" i="34"/>
  <c r="CB28" i="33" s="1"/>
  <c r="CB34" i="34"/>
  <c r="CB18" i="34"/>
  <c r="CB18" i="33" s="1"/>
  <c r="CB18" i="32" s="1"/>
  <c r="CB21" i="34"/>
  <c r="CB27" i="34"/>
  <c r="CB38" i="34"/>
  <c r="CB42" i="34"/>
  <c r="CB42" i="33" s="1"/>
  <c r="CB42" i="32" s="1"/>
  <c r="CB39" i="34"/>
  <c r="CB37" i="34"/>
  <c r="CB13" i="33"/>
  <c r="CB13" i="36" s="1"/>
  <c r="CB15" i="33"/>
  <c r="CB15" i="36" s="1"/>
  <c r="CB33" i="33"/>
  <c r="CB33" i="32" s="1"/>
  <c r="CB39" i="33"/>
  <c r="CB39" i="32" s="1"/>
  <c r="CB17" i="33"/>
  <c r="CB17" i="32" s="1"/>
  <c r="CB40" i="33"/>
  <c r="CB40" i="32" s="1"/>
  <c r="CB24" i="33"/>
  <c r="CB24" i="32" s="1"/>
  <c r="CB29" i="33"/>
  <c r="CB29" i="32" s="1"/>
  <c r="CB22" i="33"/>
  <c r="CB22" i="32" s="1"/>
  <c r="CB27" i="33"/>
  <c r="CB27" i="32" s="1"/>
  <c r="CB37" i="33"/>
  <c r="CB37" i="32" s="1"/>
  <c r="CB31" i="33"/>
  <c r="CB31" i="32" s="1"/>
  <c r="CB26" i="33"/>
  <c r="CB26" i="32" s="1"/>
  <c r="CB30" i="33"/>
  <c r="CB30" i="32" s="1"/>
  <c r="CB21" i="33"/>
  <c r="CB21" i="32" s="1"/>
  <c r="CB35" i="33"/>
  <c r="CB35" i="32" s="1"/>
  <c r="CB20" i="33"/>
  <c r="CB20" i="32" s="1"/>
  <c r="CB34" i="33"/>
  <c r="CB34" i="32" s="1"/>
  <c r="CB13" i="32"/>
  <c r="CB23" i="33"/>
  <c r="CB23" i="32" s="1"/>
  <c r="CB38" i="33"/>
  <c r="CB38" i="32" s="1"/>
  <c r="CB32" i="33"/>
  <c r="CB32" i="32" s="1"/>
  <c r="CB28" i="36" l="1"/>
  <c r="CB28" i="32"/>
  <c r="CB41" i="36"/>
  <c r="CB15" i="32"/>
  <c r="CB24" i="36"/>
  <c r="CB20" i="36"/>
  <c r="CB27" i="36"/>
  <c r="CB34" i="36"/>
  <c r="CB19" i="36"/>
  <c r="CB40" i="36"/>
  <c r="CB30" i="36"/>
  <c r="CB42" i="36"/>
  <c r="CB31" i="36"/>
  <c r="CB36" i="36"/>
  <c r="CB16" i="36"/>
  <c r="CB32" i="36"/>
  <c r="CB37" i="36"/>
  <c r="CB17" i="36"/>
  <c r="CC13" i="34" a="1"/>
  <c r="CB39" i="36"/>
  <c r="CC13" i="31" a="1"/>
  <c r="CB35" i="36"/>
  <c r="CB22" i="36"/>
  <c r="CB33" i="36"/>
  <c r="CB26" i="36"/>
  <c r="CB23" i="36"/>
  <c r="CB21" i="36"/>
  <c r="CB29" i="36"/>
  <c r="CB38" i="36"/>
  <c r="CB25" i="36"/>
  <c r="CB18" i="36"/>
  <c r="CB14" i="36"/>
  <c r="CC30" i="34" l="1"/>
  <c r="CC22" i="34"/>
  <c r="CC33" i="34"/>
  <c r="CC21" i="34"/>
  <c r="CC38" i="34"/>
  <c r="CC34" i="34"/>
  <c r="CC29" i="34"/>
  <c r="CC31" i="34"/>
  <c r="CC20" i="34"/>
  <c r="CC32" i="34"/>
  <c r="CC13" i="34"/>
  <c r="CC37" i="34"/>
  <c r="CC36" i="34"/>
  <c r="CC27" i="34"/>
  <c r="CC35" i="34"/>
  <c r="CC40" i="34"/>
  <c r="CC15" i="34"/>
  <c r="CC24" i="34"/>
  <c r="CC14" i="34"/>
  <c r="CC16" i="34"/>
  <c r="CC39" i="34"/>
  <c r="CC18" i="34"/>
  <c r="CC17" i="34"/>
  <c r="CC41" i="34"/>
  <c r="CC25" i="34"/>
  <c r="CC19" i="34"/>
  <c r="CC28" i="34"/>
  <c r="CC23" i="34"/>
  <c r="CC26" i="34"/>
  <c r="CC42" i="34"/>
  <c r="CC29" i="31"/>
  <c r="CC29" i="33" s="1"/>
  <c r="CC29" i="32" s="1"/>
  <c r="CC42" i="31"/>
  <c r="CC34" i="31"/>
  <c r="CC32" i="31"/>
  <c r="CC19" i="31"/>
  <c r="CC25" i="31"/>
  <c r="CC22" i="31"/>
  <c r="CC24" i="31"/>
  <c r="CC13" i="31"/>
  <c r="CC21" i="31"/>
  <c r="CC35" i="31"/>
  <c r="CC20" i="31"/>
  <c r="CC36" i="31"/>
  <c r="CC18" i="31"/>
  <c r="CC39" i="31"/>
  <c r="CC16" i="31"/>
  <c r="CC23" i="31"/>
  <c r="CC26" i="31"/>
  <c r="CC30" i="31"/>
  <c r="CC28" i="31"/>
  <c r="CC37" i="31"/>
  <c r="CC40" i="31"/>
  <c r="CC33" i="31"/>
  <c r="CC27" i="31"/>
  <c r="CC41" i="31"/>
  <c r="CC31" i="31"/>
  <c r="CC14" i="31"/>
  <c r="CC15" i="31"/>
  <c r="CC17" i="31"/>
  <c r="CC38" i="31"/>
  <c r="CC23" i="33" l="1"/>
  <c r="CC23" i="32" s="1"/>
  <c r="CC38" i="33"/>
  <c r="CC38" i="32" s="1"/>
  <c r="CC13" i="33"/>
  <c r="CC13" i="36" s="1"/>
  <c r="CC20" i="33"/>
  <c r="CC20" i="32" s="1"/>
  <c r="CC27" i="33"/>
  <c r="CC27" i="32" s="1"/>
  <c r="CC32" i="33"/>
  <c r="CC32" i="32" s="1"/>
  <c r="CC42" i="33"/>
  <c r="CC42" i="32" s="1"/>
  <c r="CC37" i="33"/>
  <c r="CC37" i="32" s="1"/>
  <c r="CC41" i="33"/>
  <c r="CC41" i="32" s="1"/>
  <c r="CC31" i="33"/>
  <c r="CC31" i="32" s="1"/>
  <c r="CC19" i="33"/>
  <c r="CC19" i="32" s="1"/>
  <c r="CC29" i="36"/>
  <c r="CC23" i="36"/>
  <c r="CC35" i="33"/>
  <c r="CC35" i="32" s="1"/>
  <c r="CC18" i="33"/>
  <c r="CC18" i="32" s="1"/>
  <c r="CC36" i="33"/>
  <c r="CC36" i="32" s="1"/>
  <c r="CC28" i="33"/>
  <c r="CC28" i="32" s="1"/>
  <c r="CC38" i="36"/>
  <c r="CC26" i="33"/>
  <c r="CC26" i="32" s="1"/>
  <c r="CC16" i="33"/>
  <c r="CC16" i="36" s="1"/>
  <c r="CC21" i="33"/>
  <c r="CC21" i="32" s="1"/>
  <c r="CC13" i="32"/>
  <c r="CC14" i="33"/>
  <c r="CC14" i="36" s="1"/>
  <c r="CC33" i="33"/>
  <c r="CC33" i="32" s="1"/>
  <c r="CC25" i="33"/>
  <c r="CC25" i="32" s="1"/>
  <c r="CC17" i="33"/>
  <c r="CC17" i="36" s="1"/>
  <c r="CC34" i="33"/>
  <c r="CC34" i="32" s="1"/>
  <c r="CC40" i="33"/>
  <c r="CC40" i="32" s="1"/>
  <c r="CC24" i="33"/>
  <c r="CC24" i="32" s="1"/>
  <c r="CC22" i="33"/>
  <c r="CC22" i="32" s="1"/>
  <c r="CC39" i="33"/>
  <c r="CC39" i="32" s="1"/>
  <c r="CC15" i="33"/>
  <c r="CC15" i="36" s="1"/>
  <c r="CC30" i="33"/>
  <c r="CC30" i="32" s="1"/>
  <c r="CC20" i="36" l="1"/>
  <c r="CC28" i="36"/>
  <c r="CC32" i="36"/>
  <c r="CC31" i="36"/>
  <c r="CC37" i="36"/>
  <c r="CC16" i="32"/>
  <c r="CC22" i="36"/>
  <c r="CC33" i="36"/>
  <c r="CC14" i="32"/>
  <c r="CC41" i="36"/>
  <c r="CC25" i="36"/>
  <c r="CC40" i="36"/>
  <c r="CC30" i="36"/>
  <c r="CC36" i="36"/>
  <c r="CC18" i="36"/>
  <c r="CD13" i="34" s="1" a="1"/>
  <c r="CC42" i="36"/>
  <c r="CD13" i="31" a="1"/>
  <c r="CC15" i="32"/>
  <c r="CC39" i="36"/>
  <c r="CC21" i="36"/>
  <c r="CC26" i="36"/>
  <c r="CC17" i="32"/>
  <c r="CC34" i="36"/>
  <c r="CC19" i="36"/>
  <c r="CC35" i="36"/>
  <c r="CC24" i="36"/>
  <c r="CC27" i="36"/>
  <c r="CD19" i="34" l="1"/>
  <c r="CD32" i="34"/>
  <c r="CD33" i="34"/>
  <c r="CD41" i="34"/>
  <c r="CD28" i="34"/>
  <c r="CD13" i="34"/>
  <c r="CD35" i="34"/>
  <c r="CD40" i="34"/>
  <c r="CD25" i="34"/>
  <c r="CD26" i="34"/>
  <c r="CD27" i="34"/>
  <c r="CD16" i="34"/>
  <c r="CD16" i="33" s="1"/>
  <c r="CD16" i="36" s="1"/>
  <c r="CD34" i="34"/>
  <c r="CD39" i="34"/>
  <c r="CD15" i="34"/>
  <c r="CD37" i="34"/>
  <c r="CD14" i="34"/>
  <c r="CD18" i="34"/>
  <c r="CD36" i="34"/>
  <c r="CD42" i="34"/>
  <c r="CD23" i="34"/>
  <c r="CD29" i="34"/>
  <c r="CD17" i="34"/>
  <c r="CD21" i="34"/>
  <c r="CD22" i="34"/>
  <c r="CD31" i="34"/>
  <c r="CD20" i="34"/>
  <c r="CD30" i="34"/>
  <c r="CD38" i="34"/>
  <c r="CD24" i="34"/>
  <c r="CD29" i="31"/>
  <c r="CD34" i="31"/>
  <c r="CD37" i="31"/>
  <c r="CD24" i="31"/>
  <c r="CD16" i="31"/>
  <c r="CD40" i="31"/>
  <c r="CD31" i="31"/>
  <c r="CD21" i="31"/>
  <c r="CD42" i="31"/>
  <c r="CD28" i="31"/>
  <c r="CD33" i="31"/>
  <c r="CD25" i="31"/>
  <c r="CD13" i="31"/>
  <c r="CD36" i="31"/>
  <c r="CD36" i="33" s="1"/>
  <c r="CD36" i="32" s="1"/>
  <c r="CD41" i="31"/>
  <c r="CD27" i="31"/>
  <c r="CD35" i="31"/>
  <c r="CD18" i="31"/>
  <c r="CD15" i="31"/>
  <c r="CD22" i="31"/>
  <c r="CD20" i="31"/>
  <c r="CD39" i="31"/>
  <c r="CD17" i="31"/>
  <c r="CD26" i="31"/>
  <c r="CD19" i="31"/>
  <c r="CD23" i="31"/>
  <c r="CD30" i="31"/>
  <c r="CD38" i="31"/>
  <c r="CD32" i="31"/>
  <c r="CD14" i="31"/>
  <c r="CD15" i="33" l="1"/>
  <c r="CD15" i="36" s="1"/>
  <c r="CD24" i="33"/>
  <c r="CD24" i="32" s="1"/>
  <c r="CD38" i="33"/>
  <c r="CD38" i="32" s="1"/>
  <c r="CD30" i="33"/>
  <c r="CD30" i="32" s="1"/>
  <c r="CD25" i="33"/>
  <c r="CD25" i="32" s="1"/>
  <c r="CD21" i="33"/>
  <c r="CD21" i="32" s="1"/>
  <c r="CD40" i="33"/>
  <c r="CD40" i="32" s="1"/>
  <c r="CD37" i="33"/>
  <c r="CD37" i="32" s="1"/>
  <c r="CD20" i="33"/>
  <c r="CD20" i="32" s="1"/>
  <c r="CD17" i="33"/>
  <c r="CD17" i="32" s="1"/>
  <c r="CD35" i="33"/>
  <c r="CD35" i="32" s="1"/>
  <c r="CD39" i="33"/>
  <c r="CD39" i="32" s="1"/>
  <c r="CD13" i="33"/>
  <c r="CD13" i="36" s="1"/>
  <c r="CD34" i="33"/>
  <c r="CD34" i="32" s="1"/>
  <c r="CD23" i="33"/>
  <c r="CD23" i="32" s="1"/>
  <c r="CD28" i="33"/>
  <c r="CD28" i="36" s="1"/>
  <c r="CD42" i="33"/>
  <c r="CD42" i="32" s="1"/>
  <c r="CD41" i="33"/>
  <c r="CD41" i="32" s="1"/>
  <c r="CD31" i="33"/>
  <c r="CD31" i="32" s="1"/>
  <c r="CD16" i="32"/>
  <c r="CD36" i="36"/>
  <c r="CD33" i="33"/>
  <c r="CD33" i="32" s="1"/>
  <c r="CD29" i="33"/>
  <c r="CD29" i="32" s="1"/>
  <c r="CD18" i="33"/>
  <c r="CD18" i="32" s="1"/>
  <c r="CD32" i="33"/>
  <c r="CD32" i="32" s="1"/>
  <c r="CD27" i="33"/>
  <c r="CD27" i="32" s="1"/>
  <c r="CD22" i="33"/>
  <c r="CD22" i="32" s="1"/>
  <c r="CD26" i="33"/>
  <c r="CD26" i="32" s="1"/>
  <c r="CD15" i="32"/>
  <c r="CD14" i="33"/>
  <c r="CD14" i="32" s="1"/>
  <c r="CD19" i="33"/>
  <c r="CD19" i="32" s="1"/>
  <c r="CD39" i="36" l="1"/>
  <c r="CD40" i="36"/>
  <c r="CD27" i="36"/>
  <c r="CD22" i="36"/>
  <c r="CD13" i="32"/>
  <c r="CD21" i="36"/>
  <c r="CD28" i="32"/>
  <c r="CD18" i="36"/>
  <c r="CD23" i="36"/>
  <c r="CD25" i="36"/>
  <c r="CE13" i="31" a="1"/>
  <c r="CD35" i="36"/>
  <c r="CD30" i="36"/>
  <c r="CD32" i="36"/>
  <c r="CD31" i="36"/>
  <c r="CD17" i="36"/>
  <c r="CD38" i="36"/>
  <c r="CD34" i="36"/>
  <c r="CD19" i="36"/>
  <c r="CD14" i="36"/>
  <c r="CE13" i="34" s="1" a="1"/>
  <c r="CD41" i="36"/>
  <c r="CD20" i="36"/>
  <c r="CD24" i="36"/>
  <c r="CD29" i="36"/>
  <c r="CD37" i="36"/>
  <c r="CD33" i="36"/>
  <c r="CD42" i="36"/>
  <c r="CD26" i="36"/>
  <c r="CE32" i="34" l="1"/>
  <c r="CE27" i="34"/>
  <c r="CE28" i="34"/>
  <c r="CE34" i="34"/>
  <c r="CE37" i="34"/>
  <c r="CE17" i="34"/>
  <c r="CE26" i="34"/>
  <c r="CE42" i="34"/>
  <c r="CE21" i="34"/>
  <c r="CE36" i="34"/>
  <c r="CE31" i="34"/>
  <c r="CE25" i="34"/>
  <c r="CE33" i="34"/>
  <c r="CE30" i="34"/>
  <c r="CE35" i="34"/>
  <c r="CE16" i="34"/>
  <c r="CE39" i="34"/>
  <c r="CE19" i="34"/>
  <c r="CE41" i="34"/>
  <c r="CE24" i="34"/>
  <c r="CE15" i="34"/>
  <c r="CE18" i="34"/>
  <c r="CE40" i="34"/>
  <c r="CE13" i="34"/>
  <c r="CE38" i="34"/>
  <c r="CE23" i="34"/>
  <c r="CE29" i="34"/>
  <c r="CE14" i="34"/>
  <c r="CE20" i="34"/>
  <c r="CE22" i="34"/>
  <c r="CE13" i="31"/>
  <c r="CE22" i="31"/>
  <c r="CE31" i="31"/>
  <c r="CE24" i="31"/>
  <c r="CE38" i="31"/>
  <c r="CE33" i="31"/>
  <c r="CE17" i="31"/>
  <c r="CE34" i="31"/>
  <c r="CE36" i="31"/>
  <c r="CE32" i="31"/>
  <c r="CE40" i="31"/>
  <c r="CE40" i="33" s="1"/>
  <c r="CE40" i="32" s="1"/>
  <c r="CE25" i="31"/>
  <c r="CE27" i="31"/>
  <c r="CE27" i="33" s="1"/>
  <c r="CE27" i="32" s="1"/>
  <c r="CE35" i="31"/>
  <c r="CE16" i="31"/>
  <c r="CE26" i="31"/>
  <c r="CE18" i="31"/>
  <c r="CE18" i="33" s="1"/>
  <c r="CE18" i="32" s="1"/>
  <c r="CE42" i="31"/>
  <c r="CE29" i="31"/>
  <c r="CE21" i="31"/>
  <c r="CE19" i="31"/>
  <c r="CE20" i="31"/>
  <c r="CE28" i="31"/>
  <c r="CE41" i="31"/>
  <c r="CE14" i="31"/>
  <c r="CE23" i="31"/>
  <c r="CE30" i="31"/>
  <c r="CE15" i="31"/>
  <c r="CE37" i="31"/>
  <c r="CE39" i="31"/>
  <c r="CE31" i="33" l="1"/>
  <c r="CE31" i="32" s="1"/>
  <c r="CE38" i="33"/>
  <c r="CE38" i="32" s="1"/>
  <c r="CE21" i="33"/>
  <c r="CE21" i="32" s="1"/>
  <c r="CE13" i="33"/>
  <c r="CE13" i="32" s="1"/>
  <c r="CE42" i="33"/>
  <c r="CE42" i="32" s="1"/>
  <c r="CE30" i="33"/>
  <c r="CE30" i="32" s="1"/>
  <c r="CE25" i="33"/>
  <c r="CE25" i="32" s="1"/>
  <c r="CE40" i="36"/>
  <c r="CE26" i="33"/>
  <c r="CE26" i="32" s="1"/>
  <c r="CE33" i="33"/>
  <c r="CE33" i="32" s="1"/>
  <c r="CE18" i="36"/>
  <c r="CE17" i="33"/>
  <c r="CE17" i="32" s="1"/>
  <c r="CE15" i="33"/>
  <c r="CE15" i="36" s="1"/>
  <c r="CE37" i="33"/>
  <c r="CE37" i="32" s="1"/>
  <c r="CE14" i="33"/>
  <c r="CE14" i="32" s="1"/>
  <c r="CE20" i="33"/>
  <c r="CE20" i="32" s="1"/>
  <c r="CE24" i="33"/>
  <c r="CE24" i="32" s="1"/>
  <c r="CE34" i="33"/>
  <c r="CE34" i="32" s="1"/>
  <c r="CE29" i="33"/>
  <c r="CE29" i="32" s="1"/>
  <c r="CE19" i="33"/>
  <c r="CE19" i="32" s="1"/>
  <c r="CE41" i="33"/>
  <c r="CE41" i="32" s="1"/>
  <c r="CE28" i="33"/>
  <c r="CE28" i="32" s="1"/>
  <c r="CE23" i="33"/>
  <c r="CE23" i="32" s="1"/>
  <c r="CE36" i="33"/>
  <c r="CE36" i="32" s="1"/>
  <c r="CE27" i="36"/>
  <c r="CE16" i="33"/>
  <c r="CE16" i="32" s="1"/>
  <c r="CE22" i="33"/>
  <c r="CE22" i="32" s="1"/>
  <c r="CE35" i="33"/>
  <c r="CE35" i="32" s="1"/>
  <c r="CE39" i="33"/>
  <c r="CE39" i="32" s="1"/>
  <c r="CE32" i="33"/>
  <c r="CE32" i="32" s="1"/>
  <c r="CE19" i="36" l="1"/>
  <c r="CE26" i="36"/>
  <c r="CE42" i="36"/>
  <c r="CE34" i="36"/>
  <c r="CE28" i="36"/>
  <c r="CE39" i="36"/>
  <c r="CE25" i="36"/>
  <c r="CE30" i="36"/>
  <c r="CE14" i="36"/>
  <c r="CF13" i="31" a="1"/>
  <c r="CE13" i="36"/>
  <c r="CF13" i="34" s="1" a="1"/>
  <c r="CE17" i="36"/>
  <c r="CE21" i="36"/>
  <c r="CE32" i="36"/>
  <c r="CE33" i="36"/>
  <c r="CE38" i="36"/>
  <c r="CE31" i="36"/>
  <c r="CE24" i="36"/>
  <c r="CE37" i="36"/>
  <c r="CE22" i="36"/>
  <c r="CE20" i="36"/>
  <c r="CE41" i="36"/>
  <c r="CE36" i="36"/>
  <c r="CE23" i="36"/>
  <c r="CE15" i="32"/>
  <c r="CE29" i="36"/>
  <c r="CE16" i="36"/>
  <c r="CE35" i="36"/>
  <c r="CF37" i="34" l="1"/>
  <c r="CF16" i="34"/>
  <c r="CF20" i="34"/>
  <c r="CF36" i="34"/>
  <c r="CF28" i="34"/>
  <c r="CF29" i="34"/>
  <c r="CF39" i="34"/>
  <c r="CF33" i="34"/>
  <c r="CF15" i="34"/>
  <c r="CF26" i="34"/>
  <c r="CF30" i="34"/>
  <c r="CF42" i="34"/>
  <c r="CF17" i="34"/>
  <c r="CF38" i="34"/>
  <c r="CF23" i="34"/>
  <c r="CF19" i="34"/>
  <c r="CF41" i="34"/>
  <c r="CF18" i="34"/>
  <c r="CF31" i="34"/>
  <c r="CF24" i="34"/>
  <c r="CF25" i="34"/>
  <c r="CF22" i="34"/>
  <c r="CF13" i="34"/>
  <c r="CF40" i="34"/>
  <c r="CF27" i="34"/>
  <c r="CF14" i="34"/>
  <c r="CF21" i="34"/>
  <c r="CF32" i="34"/>
  <c r="CF34" i="34"/>
  <c r="CF35" i="34"/>
  <c r="CF19" i="31"/>
  <c r="CF40" i="31"/>
  <c r="CF42" i="31"/>
  <c r="CF37" i="31"/>
  <c r="CF15" i="31"/>
  <c r="CF28" i="31"/>
  <c r="CF24" i="31"/>
  <c r="CF18" i="31"/>
  <c r="CF34" i="31"/>
  <c r="CF38" i="31"/>
  <c r="CF27" i="31"/>
  <c r="CF39" i="31"/>
  <c r="CF13" i="31"/>
  <c r="CF20" i="31"/>
  <c r="CF31" i="31"/>
  <c r="CF22" i="31"/>
  <c r="CF26" i="31"/>
  <c r="CF23" i="31"/>
  <c r="CF16" i="31"/>
  <c r="CF29" i="31"/>
  <c r="CF25" i="31"/>
  <c r="CF35" i="31"/>
  <c r="CF14" i="31"/>
  <c r="CF33" i="31"/>
  <c r="CF17" i="31"/>
  <c r="CF30" i="31"/>
  <c r="CF36" i="31"/>
  <c r="CF21" i="31"/>
  <c r="CF41" i="31"/>
  <c r="CF32" i="31"/>
  <c r="CF17" i="33" l="1"/>
  <c r="CF17" i="32" s="1"/>
  <c r="CF26" i="33"/>
  <c r="CF26" i="32" s="1"/>
  <c r="CF34" i="33"/>
  <c r="CF34" i="32" s="1"/>
  <c r="CF15" i="33"/>
  <c r="CF15" i="32" s="1"/>
  <c r="CF40" i="33"/>
  <c r="CF40" i="32" s="1"/>
  <c r="CF33" i="33"/>
  <c r="CF33" i="32" s="1"/>
  <c r="CF21" i="33"/>
  <c r="CF21" i="32" s="1"/>
  <c r="CF13" i="33"/>
  <c r="CF13" i="36" s="1"/>
  <c r="CF39" i="33"/>
  <c r="CF39" i="32" s="1"/>
  <c r="CF19" i="33"/>
  <c r="CF19" i="32" s="1"/>
  <c r="CF29" i="33"/>
  <c r="CF29" i="32" s="1"/>
  <c r="CF23" i="33"/>
  <c r="CF23" i="32" s="1"/>
  <c r="CF30" i="33"/>
  <c r="CF30" i="32" s="1"/>
  <c r="CF25" i="33"/>
  <c r="CF25" i="32" s="1"/>
  <c r="CF28" i="33"/>
  <c r="CF28" i="32" s="1"/>
  <c r="CF38" i="33"/>
  <c r="CF38" i="32" s="1"/>
  <c r="CF14" i="33"/>
  <c r="CF14" i="32" s="1"/>
  <c r="CF24" i="33"/>
  <c r="CF24" i="32" s="1"/>
  <c r="CF36" i="33"/>
  <c r="CF36" i="32" s="1"/>
  <c r="CF35" i="33"/>
  <c r="CF35" i="32" s="1"/>
  <c r="CF42" i="33"/>
  <c r="CF42" i="32" s="1"/>
  <c r="CF31" i="33"/>
  <c r="CF31" i="32" s="1"/>
  <c r="CF20" i="33"/>
  <c r="CF20" i="32" s="1"/>
  <c r="CF32" i="33"/>
  <c r="CF32" i="32" s="1"/>
  <c r="CF27" i="33"/>
  <c r="CF27" i="32" s="1"/>
  <c r="CF18" i="33"/>
  <c r="CF18" i="32" s="1"/>
  <c r="CF16" i="33"/>
  <c r="CF16" i="32" s="1"/>
  <c r="CF22" i="33"/>
  <c r="CF22" i="32" s="1"/>
  <c r="CF41" i="33"/>
  <c r="CF41" i="32" s="1"/>
  <c r="CF37" i="33"/>
  <c r="CF37" i="32" s="1"/>
  <c r="CF35" i="36" l="1"/>
  <c r="CF23" i="36"/>
  <c r="CF33" i="36"/>
  <c r="CF20" i="36"/>
  <c r="CF31" i="36"/>
  <c r="CF34" i="36"/>
  <c r="CF30" i="36"/>
  <c r="CF21" i="36"/>
  <c r="CF38" i="36"/>
  <c r="CF25" i="36"/>
  <c r="CF40" i="36"/>
  <c r="CF28" i="36"/>
  <c r="CF42" i="36"/>
  <c r="CF15" i="36"/>
  <c r="CF37" i="36"/>
  <c r="CF29" i="36"/>
  <c r="CF32" i="36"/>
  <c r="CF41" i="36"/>
  <c r="CF36" i="36"/>
  <c r="CF22" i="36"/>
  <c r="CF18" i="36"/>
  <c r="CF24" i="36"/>
  <c r="CF19" i="36"/>
  <c r="CF26" i="36"/>
  <c r="CF13" i="32"/>
  <c r="CG13" i="31" s="1" a="1"/>
  <c r="CF16" i="36"/>
  <c r="CF17" i="36"/>
  <c r="CF27" i="36"/>
  <c r="CF14" i="36"/>
  <c r="CF39" i="36"/>
  <c r="CG24" i="31" l="1"/>
  <c r="CG21" i="31"/>
  <c r="CG20" i="31"/>
  <c r="CG28" i="31"/>
  <c r="CG17" i="31"/>
  <c r="CG40" i="31"/>
  <c r="CG36" i="31"/>
  <c r="CG39" i="31"/>
  <c r="CG19" i="31"/>
  <c r="CG27" i="31"/>
  <c r="CG42" i="31"/>
  <c r="CG41" i="31"/>
  <c r="CG29" i="31"/>
  <c r="CG31" i="31"/>
  <c r="CG15" i="31"/>
  <c r="CG14" i="31"/>
  <c r="CG34" i="31"/>
  <c r="CG23" i="31"/>
  <c r="CG16" i="31"/>
  <c r="CG32" i="31"/>
  <c r="CG22" i="31"/>
  <c r="CG33" i="31"/>
  <c r="CG35" i="31"/>
  <c r="CG13" i="31"/>
  <c r="CG25" i="31"/>
  <c r="CG37" i="31"/>
  <c r="CG30" i="31"/>
  <c r="CG26" i="31"/>
  <c r="CG38" i="31"/>
  <c r="CG18" i="31"/>
  <c r="CG13" i="34" a="1"/>
  <c r="CG32" i="34" l="1"/>
  <c r="CG23" i="34"/>
  <c r="CG13" i="34"/>
  <c r="CG24" i="34"/>
  <c r="CG33" i="34"/>
  <c r="CG16" i="34"/>
  <c r="CG26" i="34"/>
  <c r="CG28" i="34"/>
  <c r="CG25" i="34"/>
  <c r="CG31" i="34"/>
  <c r="CG38" i="34"/>
  <c r="CG17" i="34"/>
  <c r="CG30" i="34"/>
  <c r="CG19" i="34"/>
  <c r="CG42" i="34"/>
  <c r="CG14" i="34"/>
  <c r="CG34" i="34"/>
  <c r="CG27" i="34"/>
  <c r="CG40" i="34"/>
  <c r="CG22" i="34"/>
  <c r="CG21" i="34"/>
  <c r="CG37" i="34"/>
  <c r="CG15" i="34"/>
  <c r="CG36" i="34"/>
  <c r="CG29" i="34"/>
  <c r="CG39" i="34"/>
  <c r="CG41" i="34"/>
  <c r="CG35" i="34"/>
  <c r="CG18" i="34"/>
  <c r="CG20" i="34"/>
  <c r="CG14" i="33" l="1"/>
  <c r="CG14" i="32" s="1"/>
  <c r="CG38" i="33"/>
  <c r="CG38" i="32" s="1"/>
  <c r="CG20" i="33"/>
  <c r="CG20" i="32" s="1"/>
  <c r="CG31" i="33"/>
  <c r="CG31" i="32" s="1"/>
  <c r="CG42" i="33"/>
  <c r="CG42" i="32" s="1"/>
  <c r="CG17" i="33"/>
  <c r="CG17" i="32" s="1"/>
  <c r="CG39" i="33"/>
  <c r="CG39" i="32" s="1"/>
  <c r="CG24" i="33"/>
  <c r="CG24" i="32" s="1"/>
  <c r="CG30" i="33"/>
  <c r="CG30" i="32" s="1"/>
  <c r="CG29" i="33"/>
  <c r="CG29" i="32" s="1"/>
  <c r="CG36" i="33"/>
  <c r="CG36" i="32" s="1"/>
  <c r="CG26" i="33"/>
  <c r="CG26" i="32" s="1"/>
  <c r="CG21" i="33"/>
  <c r="CG21" i="32" s="1"/>
  <c r="CG40" i="33"/>
  <c r="CG40" i="32" s="1"/>
  <c r="CG13" i="33"/>
  <c r="CG13" i="32" s="1"/>
  <c r="CG18" i="33"/>
  <c r="CG18" i="32" s="1"/>
  <c r="CG41" i="33"/>
  <c r="CG41" i="32" s="1"/>
  <c r="CG25" i="33"/>
  <c r="CG25" i="32" s="1"/>
  <c r="CG15" i="33"/>
  <c r="CG15" i="32" s="1"/>
  <c r="CG16" i="33"/>
  <c r="CG16" i="32" s="1"/>
  <c r="CG27" i="33"/>
  <c r="CG27" i="32" s="1"/>
  <c r="CG23" i="33"/>
  <c r="CG23" i="32" s="1"/>
  <c r="CG19" i="33"/>
  <c r="CG19" i="32" s="1"/>
  <c r="CG35" i="33"/>
  <c r="CG35" i="32" s="1"/>
  <c r="CG28" i="33"/>
  <c r="CG28" i="32" s="1"/>
  <c r="CG37" i="33"/>
  <c r="CG37" i="32" s="1"/>
  <c r="CG33" i="33"/>
  <c r="CG33" i="32" s="1"/>
  <c r="CG22" i="33"/>
  <c r="CG22" i="32" s="1"/>
  <c r="CG34" i="33"/>
  <c r="CG34" i="32" s="1"/>
  <c r="CG32" i="33"/>
  <c r="CG32" i="32" s="1"/>
  <c r="CG40" i="36" l="1"/>
  <c r="CG24" i="36"/>
  <c r="CH13" i="31" a="1"/>
  <c r="CH22" i="31" s="1"/>
  <c r="CG19" i="36"/>
  <c r="CG13" i="36"/>
  <c r="CG39" i="36"/>
  <c r="CG17" i="36"/>
  <c r="CG34" i="36"/>
  <c r="CG27" i="36"/>
  <c r="CG21" i="36"/>
  <c r="CG42" i="36"/>
  <c r="CG32" i="36"/>
  <c r="CG18" i="36"/>
  <c r="CG22" i="36"/>
  <c r="CG16" i="36"/>
  <c r="CG26" i="36"/>
  <c r="CG31" i="36"/>
  <c r="CG23" i="36"/>
  <c r="CG35" i="36"/>
  <c r="CG33" i="36"/>
  <c r="CG15" i="36"/>
  <c r="CG36" i="36"/>
  <c r="CG20" i="36"/>
  <c r="CG37" i="36"/>
  <c r="CG25" i="36"/>
  <c r="CG29" i="36"/>
  <c r="CG38" i="36"/>
  <c r="CG28" i="36"/>
  <c r="CG41" i="36"/>
  <c r="CG30" i="36"/>
  <c r="CG14" i="36"/>
  <c r="CH36" i="31" l="1"/>
  <c r="CH27" i="31"/>
  <c r="CH14" i="31"/>
  <c r="CH39" i="31"/>
  <c r="CH28" i="31"/>
  <c r="CH42" i="31"/>
  <c r="CH20" i="31"/>
  <c r="CH21" i="31"/>
  <c r="CH35" i="31"/>
  <c r="CH17" i="31"/>
  <c r="CH13" i="31"/>
  <c r="CH41" i="31"/>
  <c r="CH30" i="31"/>
  <c r="CH26" i="31"/>
  <c r="CH37" i="31"/>
  <c r="CH29" i="31"/>
  <c r="CH34" i="31"/>
  <c r="CH38" i="31"/>
  <c r="CH19" i="31"/>
  <c r="CH15" i="31"/>
  <c r="CH33" i="31"/>
  <c r="CH32" i="31"/>
  <c r="CH16" i="31"/>
  <c r="CH40" i="31"/>
  <c r="CH31" i="31"/>
  <c r="CH23" i="31"/>
  <c r="CH25" i="31"/>
  <c r="CH24" i="31"/>
  <c r="CH18" i="31"/>
  <c r="CH13" i="34" a="1"/>
  <c r="CH23" i="34" l="1"/>
  <c r="CH14" i="34"/>
  <c r="CH34" i="34"/>
  <c r="CH40" i="34"/>
  <c r="CH35" i="34"/>
  <c r="CH24" i="34"/>
  <c r="CH17" i="34"/>
  <c r="CH22" i="34"/>
  <c r="CH13" i="34"/>
  <c r="CH16" i="34"/>
  <c r="CH39" i="34"/>
  <c r="CH36" i="34"/>
  <c r="CH41" i="34"/>
  <c r="CH38" i="34"/>
  <c r="CH25" i="34"/>
  <c r="CH20" i="34"/>
  <c r="CH15" i="34"/>
  <c r="CH19" i="34"/>
  <c r="CH28" i="34"/>
  <c r="CH26" i="34"/>
  <c r="CH33" i="34"/>
  <c r="CH18" i="34"/>
  <c r="CH21" i="34"/>
  <c r="CH27" i="34"/>
  <c r="CH37" i="34"/>
  <c r="CH30" i="34"/>
  <c r="CH29" i="34"/>
  <c r="CH31" i="34"/>
  <c r="CH42" i="34"/>
  <c r="CH32" i="34"/>
  <c r="CH38" i="33" l="1"/>
  <c r="CH38" i="32" s="1"/>
  <c r="CH42" i="33"/>
  <c r="CH42" i="32" s="1"/>
  <c r="CH20" i="33"/>
  <c r="CH20" i="32" s="1"/>
  <c r="CH32" i="33"/>
  <c r="CH32" i="32" s="1"/>
  <c r="CH31" i="33"/>
  <c r="CH31" i="32" s="1"/>
  <c r="CH37" i="33"/>
  <c r="CH37" i="32" s="1"/>
  <c r="CH25" i="33"/>
  <c r="CH25" i="32" s="1"/>
  <c r="CH36" i="33"/>
  <c r="CH36" i="32" s="1"/>
  <c r="CH33" i="33"/>
  <c r="CH33" i="32" s="1"/>
  <c r="CH35" i="33"/>
  <c r="CH35" i="32" s="1"/>
  <c r="CH27" i="33"/>
  <c r="CH27" i="32" s="1"/>
  <c r="CH26" i="33"/>
  <c r="CH26" i="32" s="1"/>
  <c r="CH40" i="33"/>
  <c r="CH40" i="32" s="1"/>
  <c r="CH29" i="33"/>
  <c r="CH29" i="32" s="1"/>
  <c r="CH30" i="33"/>
  <c r="CH30" i="32" s="1"/>
  <c r="CH22" i="33"/>
  <c r="CH22" i="32" s="1"/>
  <c r="CH21" i="33"/>
  <c r="CH21" i="32" s="1"/>
  <c r="CH18" i="33"/>
  <c r="CH18" i="32" s="1"/>
  <c r="CH28" i="33"/>
  <c r="CH28" i="32" s="1"/>
  <c r="CH34" i="33"/>
  <c r="CH34" i="32" s="1"/>
  <c r="CH41" i="33"/>
  <c r="CH41" i="32" s="1"/>
  <c r="CH16" i="33"/>
  <c r="CH16" i="32" s="1"/>
  <c r="CH24" i="33"/>
  <c r="CH24" i="32" s="1"/>
  <c r="CH19" i="33"/>
  <c r="CH19" i="32" s="1"/>
  <c r="CH14" i="33"/>
  <c r="CH14" i="32" s="1"/>
  <c r="CH39" i="33"/>
  <c r="CH39" i="32" s="1"/>
  <c r="CH13" i="33"/>
  <c r="CH13" i="32" s="1"/>
  <c r="CH17" i="33"/>
  <c r="CH17" i="32" s="1"/>
  <c r="CH15" i="33"/>
  <c r="CH15" i="32" s="1"/>
  <c r="CH23" i="33"/>
  <c r="CH23" i="32" s="1"/>
  <c r="CI13" i="31" l="1" a="1"/>
  <c r="CI13" i="31" s="1"/>
  <c r="CH36" i="36"/>
  <c r="CH20" i="36"/>
  <c r="CH39" i="36"/>
  <c r="CH26" i="36"/>
  <c r="CH30" i="36"/>
  <c r="CH25" i="36"/>
  <c r="CH22" i="36"/>
  <c r="CH16" i="36"/>
  <c r="CH29" i="36"/>
  <c r="CH37" i="36"/>
  <c r="CH15" i="36"/>
  <c r="CH41" i="36"/>
  <c r="CH40" i="36"/>
  <c r="CH31" i="36"/>
  <c r="CH17" i="36"/>
  <c r="CH34" i="36"/>
  <c r="CH32" i="36"/>
  <c r="CH13" i="36"/>
  <c r="CH28" i="36"/>
  <c r="CH27" i="36"/>
  <c r="CH19" i="36"/>
  <c r="CH24" i="36"/>
  <c r="CH23" i="36"/>
  <c r="CH35" i="36"/>
  <c r="CH42" i="36"/>
  <c r="CH18" i="36"/>
  <c r="CH14" i="36"/>
  <c r="CH21" i="36"/>
  <c r="CH33" i="36"/>
  <c r="CH38" i="36"/>
  <c r="CI30" i="31" l="1"/>
  <c r="CI23" i="31"/>
  <c r="CI24" i="31"/>
  <c r="CI35" i="31"/>
  <c r="CI31" i="31"/>
  <c r="CI36" i="31"/>
  <c r="CI40" i="31"/>
  <c r="CI22" i="31"/>
  <c r="CI39" i="31"/>
  <c r="CI41" i="31"/>
  <c r="CI42" i="31"/>
  <c r="CI21" i="31"/>
  <c r="CI25" i="31"/>
  <c r="CI32" i="31"/>
  <c r="CI14" i="31"/>
  <c r="CI16" i="31"/>
  <c r="CI26" i="31"/>
  <c r="CI29" i="31"/>
  <c r="CI33" i="31"/>
  <c r="CI28" i="31"/>
  <c r="CI38" i="31"/>
  <c r="CI18" i="31"/>
  <c r="CI27" i="31"/>
  <c r="CI37" i="31"/>
  <c r="CI19" i="31"/>
  <c r="CI34" i="31"/>
  <c r="CI15" i="31"/>
  <c r="CI20" i="31"/>
  <c r="CI17" i="31"/>
  <c r="CI13" i="34" a="1"/>
  <c r="CI40" i="34" s="1"/>
  <c r="CI17" i="34" l="1"/>
  <c r="CI19" i="34"/>
  <c r="CI20" i="34"/>
  <c r="CI16" i="34"/>
  <c r="CI16" i="33" s="1"/>
  <c r="CI16" i="32" s="1"/>
  <c r="CI37" i="34"/>
  <c r="CI18" i="34"/>
  <c r="CI36" i="34"/>
  <c r="CI27" i="34"/>
  <c r="CI27" i="33" s="1"/>
  <c r="CI27" i="32" s="1"/>
  <c r="CI35" i="34"/>
  <c r="CI35" i="33" s="1"/>
  <c r="CI35" i="32" s="1"/>
  <c r="CI25" i="34"/>
  <c r="CI25" i="33" s="1"/>
  <c r="CI25" i="32" s="1"/>
  <c r="CI32" i="34"/>
  <c r="CI32" i="33" s="1"/>
  <c r="CI32" i="32" s="1"/>
  <c r="CI34" i="34"/>
  <c r="CI34" i="33" s="1"/>
  <c r="CI34" i="32" s="1"/>
  <c r="CI33" i="34"/>
  <c r="CI21" i="34"/>
  <c r="CI21" i="33" s="1"/>
  <c r="CI21" i="32" s="1"/>
  <c r="CI26" i="34"/>
  <c r="CI29" i="34"/>
  <c r="CI29" i="33" s="1"/>
  <c r="CI29" i="32" s="1"/>
  <c r="CI28" i="34"/>
  <c r="CI39" i="34"/>
  <c r="CI42" i="34"/>
  <c r="CI15" i="34"/>
  <c r="CI15" i="33" s="1"/>
  <c r="CI15" i="32" s="1"/>
  <c r="CI22" i="34"/>
  <c r="CI22" i="33" s="1"/>
  <c r="CI22" i="32" s="1"/>
  <c r="CI23" i="34"/>
  <c r="CI23" i="33" s="1"/>
  <c r="CI23" i="32" s="1"/>
  <c r="CI41" i="34"/>
  <c r="CI41" i="33" s="1"/>
  <c r="CI41" i="32" s="1"/>
  <c r="CI14" i="34"/>
  <c r="CI14" i="33" s="1"/>
  <c r="CI14" i="32" s="1"/>
  <c r="CI30" i="34"/>
  <c r="CI30" i="33" s="1"/>
  <c r="CI30" i="32" s="1"/>
  <c r="CI31" i="34"/>
  <c r="CI31" i="33" s="1"/>
  <c r="CI31" i="32" s="1"/>
  <c r="CI24" i="34"/>
  <c r="CI24" i="33" s="1"/>
  <c r="CI24" i="32" s="1"/>
  <c r="CI38" i="34"/>
  <c r="CI38" i="33" s="1"/>
  <c r="CI38" i="32" s="1"/>
  <c r="CI13" i="34"/>
  <c r="CI13" i="33" s="1"/>
  <c r="CI13" i="32" s="1"/>
  <c r="CI33" i="33"/>
  <c r="CI33" i="32" s="1"/>
  <c r="CI17" i="33"/>
  <c r="CI17" i="32" s="1"/>
  <c r="CI28" i="33"/>
  <c r="CI28" i="32" s="1"/>
  <c r="CI39" i="33"/>
  <c r="CI39" i="32" s="1"/>
  <c r="CI19" i="33"/>
  <c r="CI19" i="32" s="1"/>
  <c r="CI20" i="33"/>
  <c r="CI20" i="32" s="1"/>
  <c r="CI42" i="33"/>
  <c r="CI42" i="32" s="1"/>
  <c r="CI37" i="33"/>
  <c r="CI37" i="32" s="1"/>
  <c r="CI36" i="33"/>
  <c r="CI36" i="32" s="1"/>
  <c r="CI18" i="33"/>
  <c r="CI18" i="32" s="1"/>
  <c r="CI40" i="33"/>
  <c r="CI40" i="32" s="1"/>
  <c r="CI16" i="36" l="1"/>
  <c r="CI40" i="36"/>
  <c r="CI34" i="36"/>
  <c r="CI38" i="36"/>
  <c r="CI33" i="36"/>
  <c r="CI35" i="36"/>
  <c r="CI28" i="36"/>
  <c r="CI36" i="36"/>
  <c r="CI26" i="33"/>
  <c r="CI26" i="32" s="1"/>
  <c r="CJ13" i="31" s="1" a="1"/>
  <c r="CI17" i="36"/>
  <c r="CI42" i="36"/>
  <c r="CI39" i="36"/>
  <c r="CI14" i="36"/>
  <c r="CI41" i="36"/>
  <c r="CI25" i="36"/>
  <c r="CI32" i="36"/>
  <c r="CI21" i="36"/>
  <c r="CI29" i="36"/>
  <c r="CI15" i="36"/>
  <c r="CI31" i="36"/>
  <c r="CI20" i="36"/>
  <c r="CI30" i="36"/>
  <c r="CI23" i="36"/>
  <c r="CI24" i="36"/>
  <c r="CI18" i="36"/>
  <c r="CI22" i="36"/>
  <c r="CI27" i="36"/>
  <c r="CI19" i="36"/>
  <c r="CI37" i="36"/>
  <c r="CI13" i="36"/>
  <c r="CJ26" i="31" l="1"/>
  <c r="CJ27" i="31"/>
  <c r="CJ34" i="31"/>
  <c r="CJ28" i="31"/>
  <c r="CJ22" i="31"/>
  <c r="CJ21" i="31"/>
  <c r="CJ16" i="31"/>
  <c r="CJ38" i="31"/>
  <c r="CJ30" i="31"/>
  <c r="CJ13" i="31"/>
  <c r="CJ15" i="31"/>
  <c r="CJ42" i="31"/>
  <c r="CJ36" i="31"/>
  <c r="CJ17" i="31"/>
  <c r="CJ25" i="31"/>
  <c r="CJ41" i="31"/>
  <c r="CJ29" i="31"/>
  <c r="CJ33" i="31"/>
  <c r="CJ35" i="31"/>
  <c r="CJ40" i="31"/>
  <c r="CJ14" i="31"/>
  <c r="CJ24" i="31"/>
  <c r="CJ32" i="31"/>
  <c r="CJ19" i="31"/>
  <c r="CJ31" i="31"/>
  <c r="CJ37" i="31"/>
  <c r="CJ39" i="31"/>
  <c r="CJ18" i="31"/>
  <c r="CJ20" i="31"/>
  <c r="CJ23" i="31"/>
  <c r="CI26" i="36"/>
  <c r="CJ13" i="34" a="1"/>
  <c r="CJ26" i="34" l="1"/>
  <c r="CJ27" i="34"/>
  <c r="CJ29" i="34"/>
  <c r="CJ17" i="34"/>
  <c r="CJ36" i="34"/>
  <c r="CJ19" i="34"/>
  <c r="CJ16" i="34"/>
  <c r="CJ15" i="34"/>
  <c r="CJ18" i="34"/>
  <c r="CJ28" i="34"/>
  <c r="CJ39" i="34"/>
  <c r="CJ41" i="34"/>
  <c r="CJ21" i="34"/>
  <c r="CJ13" i="34"/>
  <c r="CJ24" i="34"/>
  <c r="CJ34" i="34"/>
  <c r="CJ30" i="34"/>
  <c r="CJ31" i="34"/>
  <c r="CJ38" i="34"/>
  <c r="CJ40" i="34"/>
  <c r="CJ42" i="34"/>
  <c r="CJ25" i="34"/>
  <c r="CJ37" i="34"/>
  <c r="CJ20" i="34"/>
  <c r="CJ32" i="34"/>
  <c r="CJ23" i="34"/>
  <c r="CJ33" i="34"/>
  <c r="CJ22" i="34"/>
  <c r="CJ14" i="34"/>
  <c r="CJ14" i="33" s="1"/>
  <c r="CJ35" i="34"/>
  <c r="CJ24" i="33" l="1"/>
  <c r="CJ24" i="32" s="1"/>
  <c r="CJ41" i="33"/>
  <c r="CJ41" i="32" s="1"/>
  <c r="CJ35" i="33"/>
  <c r="CJ35" i="32" s="1"/>
  <c r="CJ39" i="33"/>
  <c r="CJ39" i="32" s="1"/>
  <c r="CJ34" i="33"/>
  <c r="CJ34" i="32" s="1"/>
  <c r="CJ18" i="33"/>
  <c r="CJ18" i="32" s="1"/>
  <c r="CJ42" i="33"/>
  <c r="CJ42" i="32" s="1"/>
  <c r="CJ13" i="33"/>
  <c r="CJ13" i="32" s="1"/>
  <c r="CK13" i="31" s="1" a="1"/>
  <c r="CJ33" i="33"/>
  <c r="CJ33" i="32" s="1"/>
  <c r="CJ17" i="33"/>
  <c r="CJ17" i="32" s="1"/>
  <c r="CJ21" i="33"/>
  <c r="CJ21" i="32" s="1"/>
  <c r="CJ28" i="33"/>
  <c r="CJ28" i="32" s="1"/>
  <c r="CJ15" i="33"/>
  <c r="CJ15" i="32" s="1"/>
  <c r="CJ37" i="33"/>
  <c r="CJ37" i="32" s="1"/>
  <c r="CJ19" i="33"/>
  <c r="CJ19" i="32" s="1"/>
  <c r="CJ38" i="33"/>
  <c r="CJ38" i="32" s="1"/>
  <c r="CJ29" i="33"/>
  <c r="CJ29" i="32" s="1"/>
  <c r="CJ14" i="36"/>
  <c r="CJ14" i="32"/>
  <c r="CJ22" i="33"/>
  <c r="CJ22" i="32" s="1"/>
  <c r="CJ23" i="33"/>
  <c r="CJ23" i="32" s="1"/>
  <c r="CJ32" i="33"/>
  <c r="CJ32" i="32" s="1"/>
  <c r="CJ20" i="33"/>
  <c r="CJ20" i="32" s="1"/>
  <c r="CJ16" i="33"/>
  <c r="CJ16" i="32" s="1"/>
  <c r="CJ25" i="33"/>
  <c r="CJ25" i="32" s="1"/>
  <c r="CJ36" i="33"/>
  <c r="CJ36" i="32" s="1"/>
  <c r="CJ31" i="33"/>
  <c r="CJ31" i="32" s="1"/>
  <c r="CJ27" i="33"/>
  <c r="CJ27" i="32" s="1"/>
  <c r="CJ40" i="33"/>
  <c r="CJ40" i="32" s="1"/>
  <c r="CJ30" i="33"/>
  <c r="CJ30" i="32" s="1"/>
  <c r="CJ26" i="33"/>
  <c r="CJ26" i="32" s="1"/>
  <c r="CJ28" i="36" l="1"/>
  <c r="CJ18" i="36"/>
  <c r="CJ21" i="36"/>
  <c r="CJ23" i="36"/>
  <c r="CJ22" i="36"/>
  <c r="CJ40" i="36"/>
  <c r="CJ41" i="36"/>
  <c r="CJ31" i="36"/>
  <c r="CJ36" i="36"/>
  <c r="CJ13" i="36"/>
  <c r="CJ16" i="36"/>
  <c r="CJ19" i="36"/>
  <c r="CJ42" i="36"/>
  <c r="CJ37" i="36"/>
  <c r="CK14" i="31"/>
  <c r="CK41" i="31"/>
  <c r="CK15" i="31"/>
  <c r="CK36" i="31"/>
  <c r="CK39" i="31"/>
  <c r="CK31" i="31"/>
  <c r="CK18" i="31"/>
  <c r="CK27" i="31"/>
  <c r="CK29" i="31"/>
  <c r="CK33" i="31"/>
  <c r="CK30" i="31"/>
  <c r="CK42" i="31"/>
  <c r="CK24" i="31"/>
  <c r="CK32" i="31"/>
  <c r="CK22" i="31"/>
  <c r="CK26" i="31"/>
  <c r="CK23" i="31"/>
  <c r="CK40" i="31"/>
  <c r="CK35" i="31"/>
  <c r="CK37" i="31"/>
  <c r="CK20" i="31"/>
  <c r="CK25" i="31"/>
  <c r="CK13" i="31"/>
  <c r="CK17" i="31"/>
  <c r="CK34" i="31"/>
  <c r="CK38" i="31"/>
  <c r="CK21" i="31"/>
  <c r="CK28" i="31"/>
  <c r="CK19" i="31"/>
  <c r="CK16" i="31"/>
  <c r="CJ30" i="36"/>
  <c r="CJ32" i="36"/>
  <c r="CJ34" i="36"/>
  <c r="CJ38" i="36"/>
  <c r="CJ15" i="36"/>
  <c r="CJ25" i="36"/>
  <c r="CJ26" i="36"/>
  <c r="CJ39" i="36"/>
  <c r="CJ35" i="36"/>
  <c r="CJ17" i="36"/>
  <c r="CJ20" i="36"/>
  <c r="CJ24" i="36"/>
  <c r="CJ27" i="36"/>
  <c r="CJ29" i="36"/>
  <c r="CJ33" i="36"/>
  <c r="CK13" i="34" l="1" a="1"/>
  <c r="CK30" i="34" l="1"/>
  <c r="CK38" i="34"/>
  <c r="CK16" i="34"/>
  <c r="CK22" i="34"/>
  <c r="CK13" i="34"/>
  <c r="CK21" i="34"/>
  <c r="CK39" i="34"/>
  <c r="CK33" i="34"/>
  <c r="CK14" i="34"/>
  <c r="CK35" i="34"/>
  <c r="CK34" i="34"/>
  <c r="CK23" i="34"/>
  <c r="CK41" i="34"/>
  <c r="CK40" i="34"/>
  <c r="CK37" i="34"/>
  <c r="CK31" i="34"/>
  <c r="CK32" i="34"/>
  <c r="CK26" i="34"/>
  <c r="CK36" i="34"/>
  <c r="CK24" i="34"/>
  <c r="CK28" i="34"/>
  <c r="CK15" i="34"/>
  <c r="CK19" i="34"/>
  <c r="CK17" i="34"/>
  <c r="CK25" i="34"/>
  <c r="CK27" i="34"/>
  <c r="CK20" i="34"/>
  <c r="CK18" i="34"/>
  <c r="CK42" i="34"/>
  <c r="CK29" i="34"/>
  <c r="CK31" i="33" l="1"/>
  <c r="CK31" i="32" s="1"/>
  <c r="CK37" i="33"/>
  <c r="CK37" i="32" s="1"/>
  <c r="CK42" i="33"/>
  <c r="CK42" i="32" s="1"/>
  <c r="CK18" i="33"/>
  <c r="CK18" i="32" s="1"/>
  <c r="CK34" i="33"/>
  <c r="CK34" i="32" s="1"/>
  <c r="CK25" i="33"/>
  <c r="CK25" i="32" s="1"/>
  <c r="CK15" i="33"/>
  <c r="CK15" i="32" s="1"/>
  <c r="CK36" i="33"/>
  <c r="CK36" i="32" s="1"/>
  <c r="CK16" i="33"/>
  <c r="CK16" i="32" s="1"/>
  <c r="CK29" i="33"/>
  <c r="CK29" i="32" s="1"/>
  <c r="CK41" i="33"/>
  <c r="CK41" i="32" s="1"/>
  <c r="CK23" i="33"/>
  <c r="CK23" i="32" s="1"/>
  <c r="CK20" i="33"/>
  <c r="CK20" i="32" s="1"/>
  <c r="CK35" i="33"/>
  <c r="CK35" i="32" s="1"/>
  <c r="CK17" i="33"/>
  <c r="CK17" i="32" s="1"/>
  <c r="CK39" i="33"/>
  <c r="CK39" i="32" s="1"/>
  <c r="CK13" i="33"/>
  <c r="CK13" i="32" s="1"/>
  <c r="CK26" i="33"/>
  <c r="CK26" i="32" s="1"/>
  <c r="CK38" i="33"/>
  <c r="CK38" i="32" s="1"/>
  <c r="CK40" i="33"/>
  <c r="CK40" i="32" s="1"/>
  <c r="CK27" i="33"/>
  <c r="CK27" i="32" s="1"/>
  <c r="CK14" i="33"/>
  <c r="CK14" i="32" s="1"/>
  <c r="CK33" i="33"/>
  <c r="CK33" i="32" s="1"/>
  <c r="CK19" i="33"/>
  <c r="CK19" i="32" s="1"/>
  <c r="CK21" i="33"/>
  <c r="CK21" i="32" s="1"/>
  <c r="CK28" i="33"/>
  <c r="CK28" i="32" s="1"/>
  <c r="CK24" i="33"/>
  <c r="CK24" i="32" s="1"/>
  <c r="CK22" i="33"/>
  <c r="CK22" i="32" s="1"/>
  <c r="CK32" i="33"/>
  <c r="CK32" i="32" s="1"/>
  <c r="CK30" i="33"/>
  <c r="CK30" i="32" s="1"/>
  <c r="CK36" i="36" l="1"/>
  <c r="CK25" i="36"/>
  <c r="CK26" i="36"/>
  <c r="CK23" i="36"/>
  <c r="CK40" i="36"/>
  <c r="CK37" i="36"/>
  <c r="CK32" i="36"/>
  <c r="CK28" i="36"/>
  <c r="CK19" i="36"/>
  <c r="CK33" i="36"/>
  <c r="CK17" i="36"/>
  <c r="CK15" i="36"/>
  <c r="CK14" i="36"/>
  <c r="CK35" i="36"/>
  <c r="CK27" i="36"/>
  <c r="CK20" i="36"/>
  <c r="CK34" i="36"/>
  <c r="CK22" i="36"/>
  <c r="CK18" i="36"/>
  <c r="CK39" i="36"/>
  <c r="CK30" i="36"/>
  <c r="CK24" i="36"/>
  <c r="CK38" i="36"/>
  <c r="CK41" i="36"/>
  <c r="CK42" i="36"/>
  <c r="CK29" i="36"/>
  <c r="CK21" i="36"/>
  <c r="CK13" i="36"/>
  <c r="CL13" i="34" s="1" a="1"/>
  <c r="CK16" i="36"/>
  <c r="CK31" i="36"/>
  <c r="CL13" i="31" a="1"/>
  <c r="CL36" i="31" l="1"/>
  <c r="CL41" i="31"/>
  <c r="CL28" i="31"/>
  <c r="CL33" i="31"/>
  <c r="CL32" i="31"/>
  <c r="CL22" i="31"/>
  <c r="CL16" i="31"/>
  <c r="CL18" i="31"/>
  <c r="CL25" i="31"/>
  <c r="CL13" i="31"/>
  <c r="CL37" i="31"/>
  <c r="CL39" i="31"/>
  <c r="CL15" i="31"/>
  <c r="CL42" i="31"/>
  <c r="CL20" i="31"/>
  <c r="CL31" i="31"/>
  <c r="CL40" i="31"/>
  <c r="CL35" i="31"/>
  <c r="CL29" i="31"/>
  <c r="CL24" i="31"/>
  <c r="CL17" i="31"/>
  <c r="CL38" i="31"/>
  <c r="CL27" i="31"/>
  <c r="CL30" i="31"/>
  <c r="CL26" i="31"/>
  <c r="CL34" i="31"/>
  <c r="CL23" i="31"/>
  <c r="CL21" i="31"/>
  <c r="CL19" i="31"/>
  <c r="CL14" i="31"/>
  <c r="CL20" i="34"/>
  <c r="CL39" i="34"/>
  <c r="CL27" i="34"/>
  <c r="CL38" i="34"/>
  <c r="CL40" i="34"/>
  <c r="CL31" i="34"/>
  <c r="CL15" i="34"/>
  <c r="CL36" i="34"/>
  <c r="CL22" i="34"/>
  <c r="CL19" i="34"/>
  <c r="CL30" i="34"/>
  <c r="CL23" i="34"/>
  <c r="CL24" i="34"/>
  <c r="CL34" i="34"/>
  <c r="CL14" i="34"/>
  <c r="CL41" i="34"/>
  <c r="CL42" i="34"/>
  <c r="CL26" i="34"/>
  <c r="CL29" i="34"/>
  <c r="CL25" i="34"/>
  <c r="CL28" i="34"/>
  <c r="CL18" i="34"/>
  <c r="CL37" i="34"/>
  <c r="CL13" i="34"/>
  <c r="CL33" i="34"/>
  <c r="CL16" i="34"/>
  <c r="CL21" i="34"/>
  <c r="CL17" i="34"/>
  <c r="CL35" i="34"/>
  <c r="CL32" i="34"/>
  <c r="CL14" i="33" l="1"/>
  <c r="CL14" i="32" s="1"/>
  <c r="CL41" i="33"/>
  <c r="CL41" i="32" s="1"/>
  <c r="CL42" i="33"/>
  <c r="CL42" i="32" s="1"/>
  <c r="CL39" i="33"/>
  <c r="CL39" i="32" s="1"/>
  <c r="CL23" i="33"/>
  <c r="CL23" i="32" s="1"/>
  <c r="CL37" i="33"/>
  <c r="CL37" i="32" s="1"/>
  <c r="CL26" i="33"/>
  <c r="CL26" i="32" s="1"/>
  <c r="CL34" i="33"/>
  <c r="CL34" i="32" s="1"/>
  <c r="CL35" i="33"/>
  <c r="CL35" i="32" s="1"/>
  <c r="CL21" i="33"/>
  <c r="CL21" i="32" s="1"/>
  <c r="CL14" i="36"/>
  <c r="CL32" i="33"/>
  <c r="CL32" i="32" s="1"/>
  <c r="CL24" i="33"/>
  <c r="CL24" i="32" s="1"/>
  <c r="CL19" i="33"/>
  <c r="CL19" i="32" s="1"/>
  <c r="CL36" i="33"/>
  <c r="CL36" i="32" s="1"/>
  <c r="CL15" i="33"/>
  <c r="CL15" i="32" s="1"/>
  <c r="CL40" i="33"/>
  <c r="CL40" i="32" s="1"/>
  <c r="CL17" i="33"/>
  <c r="CL17" i="32" s="1"/>
  <c r="CL33" i="33"/>
  <c r="CL33" i="32" s="1"/>
  <c r="CL18" i="33"/>
  <c r="CL18" i="32" s="1"/>
  <c r="CL25" i="33"/>
  <c r="CL25" i="32" s="1"/>
  <c r="CL38" i="33"/>
  <c r="CL38" i="32" s="1"/>
  <c r="CL20" i="33"/>
  <c r="CL20" i="32" s="1"/>
  <c r="CL30" i="33"/>
  <c r="CL30" i="32" s="1"/>
  <c r="CL16" i="33"/>
  <c r="CL16" i="32" s="1"/>
  <c r="CL22" i="33"/>
  <c r="CL22" i="32" s="1"/>
  <c r="CL13" i="33"/>
  <c r="CL13" i="32" s="1"/>
  <c r="CL31" i="33"/>
  <c r="CL31" i="32" s="1"/>
  <c r="CL28" i="33"/>
  <c r="CL28" i="32" s="1"/>
  <c r="CL29" i="33"/>
  <c r="CL29" i="32" s="1"/>
  <c r="CL27" i="33"/>
  <c r="CL27" i="32" s="1"/>
  <c r="CL36" i="36" l="1"/>
  <c r="CL20" i="36"/>
  <c r="CL19" i="36"/>
  <c r="CL33" i="36"/>
  <c r="CL26" i="36"/>
  <c r="CL32" i="36"/>
  <c r="CL31" i="36"/>
  <c r="CL16" i="36"/>
  <c r="CL40" i="36"/>
  <c r="CL35" i="36"/>
  <c r="CL34" i="36"/>
  <c r="CL15" i="36"/>
  <c r="CL37" i="36"/>
  <c r="CL29" i="36"/>
  <c r="CL38" i="36"/>
  <c r="CL23" i="36"/>
  <c r="CL28" i="36"/>
  <c r="CL25" i="36"/>
  <c r="CL24" i="36"/>
  <c r="CL39" i="36"/>
  <c r="CL18" i="36"/>
  <c r="CL42" i="36"/>
  <c r="CL30" i="36"/>
  <c r="CL27" i="36"/>
  <c r="CL13" i="36"/>
  <c r="CM13" i="31" a="1"/>
  <c r="CL21" i="36"/>
  <c r="CL41" i="36"/>
  <c r="CL22" i="36"/>
  <c r="CL17" i="36"/>
  <c r="CM17" i="31" l="1"/>
  <c r="CM21" i="31"/>
  <c r="CM33" i="31"/>
  <c r="CM15" i="31"/>
  <c r="CM20" i="31"/>
  <c r="CM18" i="31"/>
  <c r="CM28" i="31"/>
  <c r="CM39" i="31"/>
  <c r="CM41" i="31"/>
  <c r="CM30" i="31"/>
  <c r="CM42" i="31"/>
  <c r="CM24" i="31"/>
  <c r="CM34" i="31"/>
  <c r="CM22" i="31"/>
  <c r="CM31" i="31"/>
  <c r="CM27" i="31"/>
  <c r="CM35" i="31"/>
  <c r="CM13" i="31"/>
  <c r="CM14" i="31"/>
  <c r="CM29" i="31"/>
  <c r="CM38" i="31"/>
  <c r="CM16" i="31"/>
  <c r="CM25" i="31"/>
  <c r="CM40" i="31"/>
  <c r="CM19" i="31"/>
  <c r="CM23" i="31"/>
  <c r="CM26" i="31"/>
  <c r="CM32" i="31"/>
  <c r="CM36" i="31"/>
  <c r="CM37" i="31"/>
  <c r="CM13" i="34" a="1"/>
  <c r="CM35" i="34" l="1"/>
  <c r="CM27" i="34"/>
  <c r="CM18" i="34"/>
  <c r="CM36" i="34"/>
  <c r="CM39" i="34"/>
  <c r="CM32" i="34"/>
  <c r="CM41" i="34"/>
  <c r="CM15" i="34"/>
  <c r="CM20" i="34"/>
  <c r="CM13" i="34"/>
  <c r="CM31" i="34"/>
  <c r="CM40" i="34"/>
  <c r="CM14" i="34"/>
  <c r="CM23" i="34"/>
  <c r="CM29" i="34"/>
  <c r="CM30" i="34"/>
  <c r="CM24" i="34"/>
  <c r="CM37" i="34"/>
  <c r="CM42" i="34"/>
  <c r="CM42" i="33" s="1"/>
  <c r="CM42" i="36" s="1"/>
  <c r="CM17" i="34"/>
  <c r="CM22" i="34"/>
  <c r="CM22" i="33" s="1"/>
  <c r="CM22" i="36" s="1"/>
  <c r="CM38" i="34"/>
  <c r="CM21" i="34"/>
  <c r="CM26" i="34"/>
  <c r="CM33" i="34"/>
  <c r="CM34" i="34"/>
  <c r="CM28" i="34"/>
  <c r="CM25" i="34"/>
  <c r="CM16" i="34"/>
  <c r="CM19" i="34"/>
  <c r="CM28" i="33" l="1"/>
  <c r="CM28" i="32" s="1"/>
  <c r="CM26" i="33"/>
  <c r="CM26" i="32" s="1"/>
  <c r="CM15" i="33"/>
  <c r="CM15" i="32" s="1"/>
  <c r="CM29" i="33"/>
  <c r="CM29" i="32" s="1"/>
  <c r="CM31" i="33"/>
  <c r="CM31" i="32" s="1"/>
  <c r="CM34" i="33"/>
  <c r="CM34" i="32" s="1"/>
  <c r="CM21" i="33"/>
  <c r="CM21" i="32" s="1"/>
  <c r="CM41" i="33"/>
  <c r="CM41" i="32" s="1"/>
  <c r="CM38" i="33"/>
  <c r="CM38" i="32" s="1"/>
  <c r="CM32" i="33"/>
  <c r="CM32" i="32" s="1"/>
  <c r="CM19" i="33"/>
  <c r="CM19" i="32" s="1"/>
  <c r="CM33" i="33"/>
  <c r="CM33" i="32" s="1"/>
  <c r="CM39" i="33"/>
  <c r="CM39" i="32" s="1"/>
  <c r="CM17" i="33"/>
  <c r="CM17" i="32" s="1"/>
  <c r="CM36" i="33"/>
  <c r="CM36" i="32" s="1"/>
  <c r="CM14" i="33"/>
  <c r="CM14" i="32" s="1"/>
  <c r="CM18" i="33"/>
  <c r="CM18" i="32" s="1"/>
  <c r="CM16" i="33"/>
  <c r="CM16" i="32" s="1"/>
  <c r="CM37" i="33"/>
  <c r="CM37" i="32" s="1"/>
  <c r="CM27" i="33"/>
  <c r="CM27" i="32" s="1"/>
  <c r="CM23" i="33"/>
  <c r="CM23" i="32" s="1"/>
  <c r="CM25" i="33"/>
  <c r="CM25" i="32" s="1"/>
  <c r="CM22" i="32"/>
  <c r="CM24" i="33"/>
  <c r="CM24" i="32" s="1"/>
  <c r="CM35" i="33"/>
  <c r="CM35" i="32" s="1"/>
  <c r="CM40" i="33"/>
  <c r="CM40" i="32" s="1"/>
  <c r="CM20" i="33"/>
  <c r="CM20" i="32" s="1"/>
  <c r="CM13" i="33"/>
  <c r="CM13" i="32" s="1"/>
  <c r="CM30" i="33"/>
  <c r="CM30" i="32" s="1"/>
  <c r="CM42" i="32"/>
  <c r="CM40" i="36" l="1"/>
  <c r="CM33" i="36"/>
  <c r="CM17" i="36"/>
  <c r="CM24" i="36"/>
  <c r="CM41" i="36"/>
  <c r="CM21" i="36"/>
  <c r="CM34" i="36"/>
  <c r="CM38" i="36"/>
  <c r="CM18" i="36"/>
  <c r="CM20" i="36"/>
  <c r="CM15" i="36"/>
  <c r="CM23" i="36"/>
  <c r="CM27" i="36"/>
  <c r="CM35" i="36"/>
  <c r="CM39" i="36"/>
  <c r="CM31" i="36"/>
  <c r="CM25" i="36"/>
  <c r="CM30" i="36"/>
  <c r="CM29" i="36"/>
  <c r="CM37" i="36"/>
  <c r="CM19" i="36"/>
  <c r="CM36" i="36"/>
  <c r="CM16" i="36"/>
  <c r="CM32" i="36"/>
  <c r="CM26" i="36"/>
  <c r="CN13" i="31" a="1"/>
  <c r="CM28" i="36"/>
  <c r="CM14" i="36"/>
  <c r="CM13" i="36"/>
  <c r="CN13" i="34" l="1" a="1"/>
  <c r="CN20" i="34" s="1"/>
  <c r="CN13" i="31"/>
  <c r="CN23" i="31"/>
  <c r="CN25" i="31"/>
  <c r="CN17" i="31"/>
  <c r="CN22" i="31"/>
  <c r="CN39" i="31"/>
  <c r="CN19" i="31"/>
  <c r="CN20" i="31"/>
  <c r="CN36" i="31"/>
  <c r="CN38" i="31"/>
  <c r="CN40" i="31"/>
  <c r="CN37" i="31"/>
  <c r="CN18" i="31"/>
  <c r="CN26" i="31"/>
  <c r="CN33" i="31"/>
  <c r="CN14" i="31"/>
  <c r="CN16" i="31"/>
  <c r="CN42" i="31"/>
  <c r="CN41" i="31"/>
  <c r="CN28" i="31"/>
  <c r="CN29" i="31"/>
  <c r="CN32" i="31"/>
  <c r="CN15" i="31"/>
  <c r="CN24" i="31"/>
  <c r="CN31" i="31"/>
  <c r="CN34" i="31"/>
  <c r="CN27" i="31"/>
  <c r="CN30" i="31"/>
  <c r="CN21" i="31"/>
  <c r="CN35" i="31"/>
  <c r="CN13" i="34" l="1"/>
  <c r="CN39" i="34"/>
  <c r="CN41" i="34"/>
  <c r="CN31" i="34"/>
  <c r="CN31" i="33" s="1"/>
  <c r="CN31" i="32" s="1"/>
  <c r="CN28" i="34"/>
  <c r="CN28" i="33" s="1"/>
  <c r="CN28" i="32" s="1"/>
  <c r="CN18" i="34"/>
  <c r="CN26" i="34"/>
  <c r="CN26" i="33" s="1"/>
  <c r="CN26" i="32" s="1"/>
  <c r="CN38" i="34"/>
  <c r="CN38" i="33" s="1"/>
  <c r="CN38" i="32" s="1"/>
  <c r="CN32" i="34"/>
  <c r="CN32" i="33" s="1"/>
  <c r="CN32" i="32" s="1"/>
  <c r="CN29" i="34"/>
  <c r="CN29" i="33" s="1"/>
  <c r="CN29" i="32" s="1"/>
  <c r="CN37" i="34"/>
  <c r="CN37" i="33" s="1"/>
  <c r="CN37" i="32" s="1"/>
  <c r="CN14" i="34"/>
  <c r="CN14" i="33" s="1"/>
  <c r="CN14" i="32" s="1"/>
  <c r="CN42" i="34"/>
  <c r="CN42" i="33" s="1"/>
  <c r="CN42" i="32" s="1"/>
  <c r="CN22" i="34"/>
  <c r="CN22" i="33" s="1"/>
  <c r="CN22" i="32" s="1"/>
  <c r="CN30" i="34"/>
  <c r="CN30" i="33" s="1"/>
  <c r="CN30" i="32" s="1"/>
  <c r="CN19" i="34"/>
  <c r="CN19" i="33" s="1"/>
  <c r="CN19" i="32" s="1"/>
  <c r="CN27" i="34"/>
  <c r="CN35" i="34"/>
  <c r="CN24" i="34"/>
  <c r="CN24" i="33" s="1"/>
  <c r="CN24" i="32" s="1"/>
  <c r="CN15" i="34"/>
  <c r="CN15" i="33" s="1"/>
  <c r="CN15" i="32" s="1"/>
  <c r="CN34" i="34"/>
  <c r="CN34" i="33" s="1"/>
  <c r="CN34" i="32" s="1"/>
  <c r="CN16" i="34"/>
  <c r="CN16" i="33" s="1"/>
  <c r="CN16" i="32" s="1"/>
  <c r="CN25" i="34"/>
  <c r="CN25" i="33" s="1"/>
  <c r="CN25" i="32" s="1"/>
  <c r="CN33" i="34"/>
  <c r="CN33" i="33" s="1"/>
  <c r="CN33" i="32" s="1"/>
  <c r="CN36" i="34"/>
  <c r="CN36" i="33" s="1"/>
  <c r="CN36" i="32" s="1"/>
  <c r="CN17" i="34"/>
  <c r="CN17" i="33" s="1"/>
  <c r="CN17" i="32" s="1"/>
  <c r="CN23" i="34"/>
  <c r="CN23" i="33" s="1"/>
  <c r="CN23" i="32" s="1"/>
  <c r="CN40" i="34"/>
  <c r="CN40" i="33" s="1"/>
  <c r="CN40" i="32" s="1"/>
  <c r="CN21" i="34"/>
  <c r="CN21" i="33" s="1"/>
  <c r="CN21" i="32" s="1"/>
  <c r="CN18" i="33"/>
  <c r="CN18" i="32" s="1"/>
  <c r="CN39" i="33"/>
  <c r="CN39" i="32" s="1"/>
  <c r="CN13" i="33"/>
  <c r="CN13" i="32" s="1"/>
  <c r="CN35" i="33"/>
  <c r="CN35" i="32" s="1"/>
  <c r="CN41" i="33"/>
  <c r="CN41" i="32" s="1"/>
  <c r="CN27" i="33"/>
  <c r="CN27" i="32" s="1"/>
  <c r="CN20" i="33"/>
  <c r="CN20" i="32" s="1"/>
  <c r="CO13" i="31" l="1" a="1"/>
  <c r="CO18" i="31" s="1"/>
  <c r="CN29" i="36"/>
  <c r="CN40" i="36"/>
  <c r="CN23" i="36"/>
  <c r="CN28" i="36"/>
  <c r="CN18" i="36"/>
  <c r="CN20" i="36"/>
  <c r="CN16" i="36"/>
  <c r="CN17" i="36"/>
  <c r="CN32" i="36"/>
  <c r="CN34" i="36"/>
  <c r="CN21" i="36"/>
  <c r="CN35" i="36"/>
  <c r="CN31" i="36"/>
  <c r="CN19" i="36"/>
  <c r="CN13" i="36"/>
  <c r="CN15" i="36"/>
  <c r="CN36" i="36"/>
  <c r="CN24" i="36"/>
  <c r="CN38" i="36"/>
  <c r="CN41" i="36"/>
  <c r="CN25" i="36"/>
  <c r="CN27" i="36"/>
  <c r="CN33" i="36"/>
  <c r="CN22" i="36"/>
  <c r="CN39" i="36"/>
  <c r="CN30" i="36"/>
  <c r="CN37" i="36"/>
  <c r="CN42" i="36"/>
  <c r="CN14" i="36"/>
  <c r="CN26" i="36"/>
  <c r="CO13" i="34" l="1" a="1"/>
  <c r="CO20" i="34" s="1"/>
  <c r="CO36" i="31"/>
  <c r="CO16" i="31"/>
  <c r="CO14" i="31"/>
  <c r="CO28" i="31"/>
  <c r="CO20" i="31"/>
  <c r="CO29" i="31"/>
  <c r="CO35" i="31"/>
  <c r="CO22" i="31"/>
  <c r="CO30" i="31"/>
  <c r="CO40" i="31"/>
  <c r="CO26" i="31"/>
  <c r="CO34" i="31"/>
  <c r="CO27" i="31"/>
  <c r="CO39" i="31"/>
  <c r="CO42" i="31"/>
  <c r="CO25" i="31"/>
  <c r="CO31" i="31"/>
  <c r="CO33" i="31"/>
  <c r="CO24" i="31"/>
  <c r="CO37" i="31"/>
  <c r="CO13" i="31"/>
  <c r="CO15" i="31"/>
  <c r="CO23" i="31"/>
  <c r="CO17" i="31"/>
  <c r="CO41" i="31"/>
  <c r="CO19" i="31"/>
  <c r="CO21" i="31"/>
  <c r="CO38" i="31"/>
  <c r="CO32" i="31"/>
  <c r="CO33" i="34" l="1"/>
  <c r="CO13" i="34"/>
  <c r="CO36" i="34"/>
  <c r="CO16" i="34"/>
  <c r="CO16" i="33" s="1"/>
  <c r="CO16" i="32" s="1"/>
  <c r="CO34" i="34"/>
  <c r="CO38" i="34"/>
  <c r="CO23" i="34"/>
  <c r="CO22" i="34"/>
  <c r="CO24" i="34"/>
  <c r="CO39" i="34"/>
  <c r="CO42" i="34"/>
  <c r="CO28" i="34"/>
  <c r="CO28" i="33" s="1"/>
  <c r="CO28" i="32" s="1"/>
  <c r="CO27" i="34"/>
  <c r="CO14" i="34"/>
  <c r="CO26" i="34"/>
  <c r="CO21" i="34"/>
  <c r="CO21" i="33" s="1"/>
  <c r="CO21" i="32" s="1"/>
  <c r="CO35" i="34"/>
  <c r="CO31" i="34"/>
  <c r="CO37" i="34"/>
  <c r="CO15" i="34"/>
  <c r="CO15" i="33" s="1"/>
  <c r="CO15" i="32" s="1"/>
  <c r="CO30" i="34"/>
  <c r="CO29" i="34"/>
  <c r="CO19" i="34"/>
  <c r="CO17" i="34"/>
  <c r="CO17" i="33" s="1"/>
  <c r="CO17" i="32" s="1"/>
  <c r="CO25" i="34"/>
  <c r="CO40" i="34"/>
  <c r="CO32" i="34"/>
  <c r="CO18" i="34"/>
  <c r="CO41" i="34"/>
  <c r="CO32" i="33"/>
  <c r="CO32" i="32" s="1"/>
  <c r="CO30" i="33"/>
  <c r="CO30" i="32" s="1"/>
  <c r="CO37" i="33"/>
  <c r="CO37" i="32" s="1"/>
  <c r="CO41" i="33"/>
  <c r="CO41" i="32" s="1"/>
  <c r="CO19" i="33"/>
  <c r="CO19" i="32" s="1"/>
  <c r="CO18" i="33"/>
  <c r="CO18" i="32" s="1"/>
  <c r="CO34" i="33"/>
  <c r="CO34" i="32" s="1"/>
  <c r="CO39" i="33"/>
  <c r="CO39" i="32" s="1"/>
  <c r="CO20" i="33"/>
  <c r="CO20" i="32" s="1"/>
  <c r="CO23" i="33"/>
  <c r="CO23" i="32" s="1"/>
  <c r="CO26" i="33"/>
  <c r="CO26" i="32" s="1"/>
  <c r="CO31" i="33"/>
  <c r="CO31" i="32" s="1"/>
  <c r="CO14" i="33"/>
  <c r="CO14" i="32" s="1"/>
  <c r="CO42" i="33"/>
  <c r="CO42" i="32" s="1"/>
  <c r="CO29" i="33"/>
  <c r="CO29" i="32" s="1"/>
  <c r="CO22" i="33"/>
  <c r="CO22" i="32" s="1"/>
  <c r="CO38" i="33"/>
  <c r="CO38" i="32" s="1"/>
  <c r="CO35" i="33"/>
  <c r="CO35" i="32" s="1"/>
  <c r="CO36" i="33"/>
  <c r="CO36" i="32" s="1"/>
  <c r="CO25" i="33"/>
  <c r="CO25" i="32" s="1"/>
  <c r="CO33" i="33"/>
  <c r="CO33" i="32" s="1"/>
  <c r="CO13" i="33"/>
  <c r="CO13" i="32" s="1"/>
  <c r="CO40" i="33"/>
  <c r="CO40" i="32" s="1"/>
  <c r="CO24" i="33"/>
  <c r="CO24" i="32" s="1"/>
  <c r="CO27" i="33"/>
  <c r="CO27" i="32" s="1"/>
  <c r="CO14" i="36" l="1"/>
  <c r="CO15" i="36"/>
  <c r="CO28" i="36"/>
  <c r="CO30" i="36"/>
  <c r="CO35" i="36"/>
  <c r="CP13" i="31" a="1"/>
  <c r="CP31" i="31" s="1"/>
  <c r="CO21" i="36"/>
  <c r="CO26" i="36"/>
  <c r="CO19" i="36"/>
  <c r="CO24" i="36"/>
  <c r="CO38" i="36"/>
  <c r="CO23" i="36"/>
  <c r="CO41" i="36"/>
  <c r="CO31" i="36"/>
  <c r="CO40" i="36"/>
  <c r="CO16" i="36"/>
  <c r="CO20" i="36"/>
  <c r="CO17" i="36"/>
  <c r="CO13" i="36"/>
  <c r="CP13" i="34" s="1" a="1"/>
  <c r="CO22" i="36"/>
  <c r="CO39" i="36"/>
  <c r="CO37" i="36"/>
  <c r="CO33" i="36"/>
  <c r="CO29" i="36"/>
  <c r="CO27" i="36"/>
  <c r="CO36" i="36"/>
  <c r="CO25" i="36"/>
  <c r="CO42" i="36"/>
  <c r="CO34" i="36"/>
  <c r="CO32" i="36"/>
  <c r="CO18" i="36"/>
  <c r="CP29" i="31" l="1"/>
  <c r="CP17" i="31"/>
  <c r="CP39" i="31"/>
  <c r="CP42" i="31"/>
  <c r="CP13" i="31"/>
  <c r="CP15" i="31"/>
  <c r="CP22" i="31"/>
  <c r="CP34" i="31"/>
  <c r="CP19" i="31"/>
  <c r="CP18" i="31"/>
  <c r="CP16" i="31"/>
  <c r="CP26" i="31"/>
  <c r="CP41" i="31"/>
  <c r="CP28" i="31"/>
  <c r="CP27" i="31"/>
  <c r="CP38" i="31"/>
  <c r="CP24" i="31"/>
  <c r="CP25" i="31"/>
  <c r="CP40" i="31"/>
  <c r="CP33" i="31"/>
  <c r="CP32" i="31"/>
  <c r="CP14" i="31"/>
  <c r="CP20" i="31"/>
  <c r="CP30" i="31"/>
  <c r="CP36" i="31"/>
  <c r="CP23" i="31"/>
  <c r="CP37" i="31"/>
  <c r="CP21" i="31"/>
  <c r="CP35" i="31"/>
  <c r="CP40" i="34"/>
  <c r="CP41" i="34"/>
  <c r="CP15" i="34"/>
  <c r="CP23" i="34"/>
  <c r="CP42" i="34"/>
  <c r="CP14" i="34"/>
  <c r="CP25" i="34"/>
  <c r="CP26" i="34"/>
  <c r="CP13" i="34"/>
  <c r="CP34" i="34"/>
  <c r="CP18" i="34"/>
  <c r="CP17" i="34"/>
  <c r="CP19" i="34"/>
  <c r="CP37" i="34"/>
  <c r="CP20" i="34"/>
  <c r="CP32" i="34"/>
  <c r="CP16" i="34"/>
  <c r="CP30" i="34"/>
  <c r="CP31" i="34"/>
  <c r="CP33" i="34"/>
  <c r="CP27" i="34"/>
  <c r="CP35" i="34"/>
  <c r="CP28" i="34"/>
  <c r="CP29" i="34"/>
  <c r="CP36" i="34"/>
  <c r="CP21" i="34"/>
  <c r="CP24" i="34"/>
  <c r="CP38" i="34"/>
  <c r="CP39" i="34"/>
  <c r="CP22" i="34"/>
  <c r="CP37" i="33" l="1"/>
  <c r="CP37" i="32" s="1"/>
  <c r="CP32" i="33"/>
  <c r="CP32" i="32" s="1"/>
  <c r="CP18" i="33"/>
  <c r="CP18" i="32" s="1"/>
  <c r="CP20" i="33"/>
  <c r="CP20" i="32" s="1"/>
  <c r="CP39" i="33"/>
  <c r="CP39" i="32" s="1"/>
  <c r="CP19" i="33"/>
  <c r="CP19" i="32" s="1"/>
  <c r="CP24" i="33"/>
  <c r="CP24" i="32" s="1"/>
  <c r="CP22" i="33"/>
  <c r="CP22" i="32" s="1"/>
  <c r="CP17" i="33"/>
  <c r="CP17" i="32" s="1"/>
  <c r="CP21" i="33"/>
  <c r="CP21" i="32" s="1"/>
  <c r="CP13" i="33"/>
  <c r="CP13" i="32" s="1"/>
  <c r="CP25" i="33"/>
  <c r="CP25" i="32" s="1"/>
  <c r="CP14" i="33"/>
  <c r="CP14" i="32" s="1"/>
  <c r="CP23" i="33"/>
  <c r="CP23" i="32" s="1"/>
  <c r="CP31" i="33"/>
  <c r="CP31" i="32" s="1"/>
  <c r="CP15" i="33"/>
  <c r="CP15" i="32" s="1"/>
  <c r="CP34" i="33"/>
  <c r="CP34" i="32" s="1"/>
  <c r="CP29" i="33"/>
  <c r="CP29" i="32" s="1"/>
  <c r="CP27" i="33"/>
  <c r="CP27" i="32" s="1"/>
  <c r="CP30" i="33"/>
  <c r="CP30" i="32" s="1"/>
  <c r="CP41" i="33"/>
  <c r="CP41" i="32" s="1"/>
  <c r="CP38" i="33"/>
  <c r="CP38" i="32" s="1"/>
  <c r="CP36" i="33"/>
  <c r="CP36" i="32" s="1"/>
  <c r="CP26" i="33"/>
  <c r="CP26" i="32" s="1"/>
  <c r="CP28" i="33"/>
  <c r="CP28" i="32" s="1"/>
  <c r="CP35" i="33"/>
  <c r="CP35" i="32" s="1"/>
  <c r="CP42" i="33"/>
  <c r="CP42" i="32" s="1"/>
  <c r="CP33" i="33"/>
  <c r="CP33" i="32" s="1"/>
  <c r="CP16" i="33"/>
  <c r="CP16" i="32" s="1"/>
  <c r="CP40" i="33"/>
  <c r="CP40" i="32" s="1"/>
  <c r="CQ13" i="31" l="1" a="1"/>
  <c r="CQ37" i="31" s="1"/>
  <c r="CP24" i="36"/>
  <c r="CP36" i="36"/>
  <c r="CP27" i="36"/>
  <c r="CP29" i="36"/>
  <c r="CP18" i="36"/>
  <c r="CP30" i="36"/>
  <c r="CP35" i="36"/>
  <c r="CP31" i="36"/>
  <c r="CP19" i="36"/>
  <c r="CP41" i="36"/>
  <c r="CP14" i="36"/>
  <c r="CP39" i="36"/>
  <c r="CP40" i="36"/>
  <c r="CP26" i="36"/>
  <c r="CP20" i="36"/>
  <c r="CP25" i="36"/>
  <c r="CP23" i="36"/>
  <c r="CP13" i="36"/>
  <c r="CP38" i="36"/>
  <c r="CP22" i="36"/>
  <c r="CP21" i="36"/>
  <c r="CP32" i="36"/>
  <c r="CP15" i="36"/>
  <c r="CP16" i="36"/>
  <c r="CP33" i="36"/>
  <c r="CP42" i="36"/>
  <c r="CP28" i="36"/>
  <c r="CP34" i="36"/>
  <c r="CP17" i="36"/>
  <c r="CP37" i="36"/>
  <c r="CQ21" i="31" l="1"/>
  <c r="CQ26" i="31"/>
  <c r="CQ22" i="31"/>
  <c r="CQ13" i="31"/>
  <c r="CQ42" i="31"/>
  <c r="CQ19" i="31"/>
  <c r="CQ20" i="31"/>
  <c r="CQ27" i="31"/>
  <c r="CQ17" i="31"/>
  <c r="CQ14" i="31"/>
  <c r="CQ31" i="31"/>
  <c r="CQ29" i="31"/>
  <c r="CQ18" i="31"/>
  <c r="CQ41" i="31"/>
  <c r="CQ38" i="31"/>
  <c r="CQ35" i="31"/>
  <c r="CQ33" i="31"/>
  <c r="CQ40" i="31"/>
  <c r="CQ15" i="31"/>
  <c r="CQ32" i="31"/>
  <c r="CQ30" i="31"/>
  <c r="CQ39" i="31"/>
  <c r="CQ34" i="31"/>
  <c r="CQ16" i="31"/>
  <c r="CQ36" i="31"/>
  <c r="CQ23" i="31"/>
  <c r="CQ24" i="31"/>
  <c r="CQ28" i="31"/>
  <c r="CQ25" i="31"/>
  <c r="CQ13" i="34" a="1"/>
  <c r="CQ25" i="34" l="1"/>
  <c r="CQ13" i="34"/>
  <c r="CQ37" i="34"/>
  <c r="CQ40" i="34"/>
  <c r="CQ32" i="34"/>
  <c r="CQ42" i="34"/>
  <c r="CQ38" i="34"/>
  <c r="CQ24" i="34"/>
  <c r="CQ15" i="34"/>
  <c r="CQ41" i="34"/>
  <c r="CQ31" i="34"/>
  <c r="CQ39" i="34"/>
  <c r="CQ33" i="34"/>
  <c r="CQ26" i="34"/>
  <c r="CQ27" i="34"/>
  <c r="CQ35" i="34"/>
  <c r="CQ29" i="34"/>
  <c r="CQ36" i="34"/>
  <c r="CQ16" i="34"/>
  <c r="CQ23" i="34"/>
  <c r="CQ21" i="34"/>
  <c r="CQ14" i="34"/>
  <c r="CQ34" i="34"/>
  <c r="CQ30" i="34"/>
  <c r="CQ28" i="34"/>
  <c r="CQ20" i="34"/>
  <c r="CQ17" i="34"/>
  <c r="CQ18" i="34"/>
  <c r="CQ19" i="34"/>
  <c r="CQ22" i="34"/>
  <c r="CQ22" i="33" l="1"/>
  <c r="CQ22" i="32" s="1"/>
  <c r="CQ39" i="33"/>
  <c r="CQ39" i="32" s="1"/>
  <c r="CQ27" i="33"/>
  <c r="CQ27" i="32" s="1"/>
  <c r="CQ18" i="33"/>
  <c r="CQ18" i="32" s="1"/>
  <c r="CQ23" i="33"/>
  <c r="CQ23" i="32" s="1"/>
  <c r="CQ26" i="33"/>
  <c r="CQ26" i="32" s="1"/>
  <c r="CQ31" i="33"/>
  <c r="CQ31" i="32" s="1"/>
  <c r="CQ16" i="33"/>
  <c r="CQ16" i="32" s="1"/>
  <c r="CQ35" i="33"/>
  <c r="CQ35" i="32" s="1"/>
  <c r="CQ19" i="33"/>
  <c r="CQ19" i="32" s="1"/>
  <c r="CQ17" i="33"/>
  <c r="CQ17" i="32" s="1"/>
  <c r="CQ41" i="33"/>
  <c r="CQ41" i="32" s="1"/>
  <c r="CQ15" i="33"/>
  <c r="CQ15" i="32" s="1"/>
  <c r="CQ24" i="33"/>
  <c r="CQ24" i="32" s="1"/>
  <c r="CQ38" i="33"/>
  <c r="CQ38" i="32" s="1"/>
  <c r="CQ14" i="33"/>
  <c r="CQ14" i="32" s="1"/>
  <c r="CQ21" i="33"/>
  <c r="CQ21" i="32" s="1"/>
  <c r="CQ36" i="33"/>
  <c r="CQ36" i="32" s="1"/>
  <c r="CQ13" i="33"/>
  <c r="CQ13" i="32" s="1"/>
  <c r="CQ33" i="33"/>
  <c r="CQ33" i="32" s="1"/>
  <c r="CQ20" i="33"/>
  <c r="CQ20" i="32" s="1"/>
  <c r="CQ28" i="33"/>
  <c r="CQ28" i="32" s="1"/>
  <c r="CQ30" i="33"/>
  <c r="CQ30" i="32" s="1"/>
  <c r="CQ34" i="33"/>
  <c r="CQ34" i="32" s="1"/>
  <c r="CQ42" i="33"/>
  <c r="CQ42" i="32" s="1"/>
  <c r="CQ32" i="33"/>
  <c r="CQ32" i="32" s="1"/>
  <c r="CQ40" i="33"/>
  <c r="CQ40" i="32" s="1"/>
  <c r="CQ37" i="33"/>
  <c r="CQ37" i="32" s="1"/>
  <c r="CQ29" i="33"/>
  <c r="CQ29" i="32" s="1"/>
  <c r="CQ25" i="33"/>
  <c r="CQ25" i="32" s="1"/>
  <c r="CR13" i="31" l="1" a="1"/>
  <c r="CR13" i="31" s="1"/>
  <c r="CQ19" i="36"/>
  <c r="CQ16" i="36"/>
  <c r="CQ25" i="36"/>
  <c r="CQ14" i="36"/>
  <c r="CQ28" i="36"/>
  <c r="CQ24" i="36"/>
  <c r="CQ26" i="36"/>
  <c r="CQ31" i="36"/>
  <c r="CQ29" i="36"/>
  <c r="CQ20" i="36"/>
  <c r="CQ15" i="36"/>
  <c r="CQ23" i="36"/>
  <c r="CQ37" i="36"/>
  <c r="CQ33" i="36"/>
  <c r="CQ41" i="36"/>
  <c r="CQ18" i="36"/>
  <c r="CQ40" i="36"/>
  <c r="CQ13" i="36"/>
  <c r="CQ17" i="36"/>
  <c r="CQ27" i="36"/>
  <c r="CQ34" i="36"/>
  <c r="CQ38" i="36"/>
  <c r="CQ32" i="36"/>
  <c r="CQ36" i="36"/>
  <c r="CQ30" i="36"/>
  <c r="CQ39" i="36"/>
  <c r="CQ42" i="36"/>
  <c r="CQ21" i="36"/>
  <c r="CQ35" i="36"/>
  <c r="CQ22" i="36"/>
  <c r="CR13" i="34" l="1" a="1"/>
  <c r="CR40" i="34" s="1"/>
  <c r="CR16" i="31"/>
  <c r="CR21" i="31"/>
  <c r="CR15" i="31"/>
  <c r="CR36" i="31"/>
  <c r="CR29" i="31"/>
  <c r="CR30" i="31"/>
  <c r="CR42" i="31"/>
  <c r="CR34" i="31"/>
  <c r="CR26" i="31"/>
  <c r="CR31" i="31"/>
  <c r="CR39" i="31"/>
  <c r="CR33" i="31"/>
  <c r="CR17" i="31"/>
  <c r="CR14" i="31"/>
  <c r="CR18" i="31"/>
  <c r="CR19" i="31"/>
  <c r="CR40" i="31"/>
  <c r="CR20" i="31"/>
  <c r="CR27" i="31"/>
  <c r="CR24" i="31"/>
  <c r="CR25" i="31"/>
  <c r="CR22" i="31"/>
  <c r="CR35" i="31"/>
  <c r="CR28" i="31"/>
  <c r="CR41" i="31"/>
  <c r="CR32" i="31"/>
  <c r="CR23" i="31"/>
  <c r="CR38" i="31"/>
  <c r="CR37" i="31"/>
  <c r="CR30" i="34" l="1"/>
  <c r="CR18" i="34"/>
  <c r="CR22" i="34"/>
  <c r="CR27" i="34"/>
  <c r="CR29" i="34"/>
  <c r="CR21" i="34"/>
  <c r="CR33" i="34"/>
  <c r="CR42" i="34"/>
  <c r="CR39" i="34"/>
  <c r="CR13" i="34"/>
  <c r="CR19" i="34"/>
  <c r="CR36" i="34"/>
  <c r="CR38" i="34"/>
  <c r="CR37" i="34"/>
  <c r="CR26" i="34"/>
  <c r="CR24" i="34"/>
  <c r="CR14" i="34"/>
  <c r="CR15" i="34"/>
  <c r="CR25" i="34"/>
  <c r="CR35" i="34"/>
  <c r="CR41" i="34"/>
  <c r="CR31" i="34"/>
  <c r="CR32" i="34"/>
  <c r="CR20" i="34"/>
  <c r="CR16" i="34"/>
  <c r="CR23" i="34"/>
  <c r="CR28" i="34"/>
  <c r="CR17" i="34"/>
  <c r="CR34" i="34"/>
  <c r="CR28" i="33"/>
  <c r="CR28" i="32" s="1"/>
  <c r="CR25" i="33"/>
  <c r="CR25" i="32" s="1"/>
  <c r="CR33" i="33"/>
  <c r="CR33" i="32" s="1"/>
  <c r="CR13" i="33"/>
  <c r="CR13" i="32" s="1"/>
  <c r="CR20" i="33"/>
  <c r="CR20" i="32" s="1"/>
  <c r="CR35" i="33"/>
  <c r="CR35" i="32" s="1"/>
  <c r="CR34" i="33"/>
  <c r="CR34" i="32" s="1"/>
  <c r="CR32" i="33"/>
  <c r="CR32" i="32" s="1"/>
  <c r="CR23" i="33"/>
  <c r="CR23" i="32" s="1"/>
  <c r="CR18" i="33"/>
  <c r="CR18" i="32" s="1"/>
  <c r="CR41" i="33"/>
  <c r="CR41" i="32" s="1"/>
  <c r="CR17" i="33"/>
  <c r="CR17" i="32" s="1"/>
  <c r="CR27" i="33"/>
  <c r="CR27" i="32" s="1"/>
  <c r="CR19" i="33"/>
  <c r="CR19" i="32" s="1"/>
  <c r="CR16" i="33"/>
  <c r="CR16" i="32" s="1"/>
  <c r="CR15" i="33"/>
  <c r="CR15" i="32" s="1"/>
  <c r="CR36" i="33"/>
  <c r="CR36" i="32" s="1"/>
  <c r="CR21" i="33"/>
  <c r="CR21" i="32" s="1"/>
  <c r="CR39" i="33"/>
  <c r="CR39" i="32" s="1"/>
  <c r="CR31" i="33"/>
  <c r="CR31" i="32" s="1"/>
  <c r="CR37" i="33"/>
  <c r="CR37" i="32" s="1"/>
  <c r="CR30" i="33"/>
  <c r="CR30" i="32" s="1"/>
  <c r="CR42" i="33"/>
  <c r="CR42" i="32" s="1"/>
  <c r="CR26" i="33"/>
  <c r="CR26" i="32" s="1"/>
  <c r="CR22" i="33"/>
  <c r="CR22" i="32" s="1"/>
  <c r="CR29" i="33"/>
  <c r="CR29" i="32" s="1"/>
  <c r="CR24" i="33"/>
  <c r="CR24" i="32" s="1"/>
  <c r="CR40" i="33"/>
  <c r="CR40" i="32" s="1"/>
  <c r="CR38" i="33"/>
  <c r="CR38" i="32" s="1"/>
  <c r="CR14" i="33"/>
  <c r="CR14" i="32" s="1"/>
  <c r="CR29" i="36" l="1"/>
  <c r="CR34" i="36"/>
  <c r="CR42" i="36"/>
  <c r="CR16" i="36"/>
  <c r="CR25" i="36"/>
  <c r="CR19" i="36"/>
  <c r="CR32" i="36"/>
  <c r="CR35" i="36"/>
  <c r="CR38" i="36"/>
  <c r="CR37" i="36"/>
  <c r="CR27" i="36"/>
  <c r="CR20" i="36"/>
  <c r="CR15" i="36"/>
  <c r="CR40" i="36"/>
  <c r="CR31" i="36"/>
  <c r="CR17" i="36"/>
  <c r="CR13" i="36"/>
  <c r="CR24" i="36"/>
  <c r="CR39" i="36"/>
  <c r="CR41" i="36"/>
  <c r="CR33" i="36"/>
  <c r="CR30" i="36"/>
  <c r="CR26" i="36"/>
  <c r="CR21" i="36"/>
  <c r="CR18" i="36"/>
  <c r="CR14" i="36"/>
  <c r="CR22" i="36"/>
  <c r="CR36" i="36"/>
  <c r="CR23" i="36"/>
  <c r="CR28" i="36"/>
</calcChain>
</file>

<file path=xl/sharedStrings.xml><?xml version="1.0" encoding="utf-8"?>
<sst xmlns="http://schemas.openxmlformats.org/spreadsheetml/2006/main" count="316" uniqueCount="142">
  <si>
    <t>v</t>
  </si>
  <si>
    <t>t</t>
  </si>
  <si>
    <t>x</t>
  </si>
  <si>
    <t>x-x0</t>
  </si>
  <si>
    <t>Soltuion to pulse injection</t>
  </si>
  <si>
    <t xml:space="preserve">It is assumed that a pulse injection was made at </t>
  </si>
  <si>
    <t>x0</t>
  </si>
  <si>
    <t>t0</t>
  </si>
  <si>
    <t>this choice is made to facilitate accuracy of the solution (at a time when gradients are smooth</t>
  </si>
  <si>
    <t>Numerical solution is made on a grid</t>
  </si>
  <si>
    <t>Delx</t>
  </si>
  <si>
    <t>of mass</t>
  </si>
  <si>
    <t>M</t>
  </si>
  <si>
    <t xml:space="preserve">in a medium wuth </t>
  </si>
  <si>
    <t>qx</t>
  </si>
  <si>
    <t>m/d</t>
  </si>
  <si>
    <t>and porosity</t>
  </si>
  <si>
    <t>por</t>
  </si>
  <si>
    <t>so that veloc</t>
  </si>
  <si>
    <t>Dx</t>
  </si>
  <si>
    <t>Dy</t>
  </si>
  <si>
    <t>Delt</t>
  </si>
  <si>
    <t>Dely</t>
  </si>
  <si>
    <t>t-t0</t>
  </si>
  <si>
    <t>sigma_x</t>
  </si>
  <si>
    <t>Nx</t>
  </si>
  <si>
    <t>Ny</t>
  </si>
  <si>
    <t>Ncells</t>
  </si>
  <si>
    <t>x1</t>
  </si>
  <si>
    <t>cmax</t>
  </si>
  <si>
    <t>max en x1</t>
  </si>
  <si>
    <t>xmax</t>
  </si>
  <si>
    <t>max en xmax</t>
  </si>
  <si>
    <t>iy\ix</t>
  </si>
  <si>
    <t>k</t>
  </si>
  <si>
    <t>lam_x</t>
  </si>
  <si>
    <t>lam_0</t>
  </si>
  <si>
    <t>Keq</t>
  </si>
  <si>
    <t>u0</t>
  </si>
  <si>
    <t>Discretization is cell centered</t>
  </si>
  <si>
    <t>No dispersive top and bottom boundaries</t>
  </si>
  <si>
    <t>cell</t>
  </si>
  <si>
    <t xml:space="preserve">Spatial discretization consists of Nx·Ny </t>
  </si>
  <si>
    <t>Advective outer flux</t>
  </si>
  <si>
    <t>Step</t>
  </si>
  <si>
    <t>Sheet</t>
  </si>
  <si>
    <t>Anl_u</t>
  </si>
  <si>
    <t>Anl_Sp2</t>
  </si>
  <si>
    <t>Anl_r</t>
  </si>
  <si>
    <r>
      <t xml:space="preserve">De Simoni, M., Carrera, J., Sanchez‐Vila, X., &amp; Guadagnini, A. (2005). A procedure for the solution of multicomponent reactive transport problems. </t>
    </r>
    <r>
      <rPr>
        <i/>
        <sz val="10"/>
        <rFont val="Arial"/>
        <family val="2"/>
      </rPr>
      <t>Water resources research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41</t>
    </r>
    <r>
      <rPr>
        <sz val="10"/>
        <rFont val="Arial"/>
        <family val="2"/>
      </rPr>
      <t>(11).</t>
    </r>
  </si>
  <si>
    <r>
      <rPr>
        <b/>
        <sz val="10"/>
        <color rgb="FFFF0000"/>
        <rFont val="Arial"/>
        <family val="2"/>
      </rPr>
      <t>Problem statement</t>
    </r>
    <r>
      <rPr>
        <sz val="10"/>
        <rFont val="Arial"/>
        <family val="2"/>
      </rPr>
      <t>: Compute component u (conservative), species concsc(c1 and c2) and reaction rate after a pulse injection of a mass M of solute dissequilibrium (see De Simoni et al., 2005 for details)</t>
    </r>
  </si>
  <si>
    <t>Flow is uniform and Steady-State. Transport is transient and it is fully defined by the injected mass of component desequilibrium (Vw·ui), Keq, and u_o, as well as water flux, porosity and dispersion</t>
  </si>
  <si>
    <t>All these data are specified in the Data sheet, which also displays some graphs comparing analytical and numerical solutions. Change data only in this sheet</t>
  </si>
  <si>
    <r>
      <t xml:space="preserve">The </t>
    </r>
    <r>
      <rPr>
        <b/>
        <sz val="10"/>
        <color rgb="FFFF0000"/>
        <rFont val="Arial"/>
        <family val="2"/>
      </rPr>
      <t>analitical solution</t>
    </r>
    <r>
      <rPr>
        <sz val="10"/>
        <rFont val="Arial"/>
        <family val="2"/>
      </rPr>
      <t xml:space="preserve"> is given by that of a pulse injection, see De simoni et al (2005), but we have used the simpler expression of Soler-Sagarra et al. for the reaction rate</t>
    </r>
  </si>
  <si>
    <t>component u=c1-c2, the solution is the traditional diaplacing gaussian bell (half of this bell is shown in the Data sheet at x in the center of the plume at selected time steps)</t>
  </si>
  <si>
    <t>Conc of c2 is obtained by speciation calculation (Eq., 19 of Desimoni et al, 2005) (half y cross sections shown in the Data sheet at x in the center of the plume)</t>
  </si>
  <si>
    <t>C_2</t>
  </si>
  <si>
    <t>r</t>
  </si>
  <si>
    <t>Step 0</t>
  </si>
  <si>
    <t>Set BC and IC to its analytical solution in all WMA sheet (from WMA on), cells shaded in blue)</t>
  </si>
  <si>
    <t>Step 1</t>
  </si>
  <si>
    <t>Step 2</t>
  </si>
  <si>
    <t>Step 3</t>
  </si>
  <si>
    <r>
      <t xml:space="preserve">Complete reactive mixing calculation (Eqs. 9. 10 or 11 of Soler-Sagarra et al., 2021) in </t>
    </r>
    <r>
      <rPr>
        <b/>
        <sz val="10"/>
        <color rgb="FFFF0000"/>
        <rFont val="Arial"/>
        <family val="2"/>
      </rPr>
      <t>Sheets Sp1 and Sp2</t>
    </r>
    <r>
      <rPr>
        <sz val="10"/>
        <rFont val="Arial"/>
        <family val="2"/>
      </rPr>
      <t xml:space="preserve"> by addig R to the previous C1 and C2</t>
    </r>
  </si>
  <si>
    <r>
      <t xml:space="preserve">For comparison with the analytical solution, we have also computed u=c1-c2 in </t>
    </r>
    <r>
      <rPr>
        <b/>
        <sz val="10"/>
        <color rgb="FFFF0000"/>
        <rFont val="Arial"/>
        <family val="2"/>
      </rPr>
      <t>sheet WMA_u</t>
    </r>
  </si>
  <si>
    <t xml:space="preserve">WARNINGS: </t>
  </si>
  <si>
    <t>In you change the spatial discretization, you will have to modify the sheets</t>
  </si>
  <si>
    <r>
      <t xml:space="preserve">For the </t>
    </r>
    <r>
      <rPr>
        <b/>
        <sz val="10"/>
        <color rgb="FFFF0000"/>
        <rFont val="Arial"/>
        <family val="2"/>
      </rPr>
      <t>WMA</t>
    </r>
    <r>
      <rPr>
        <sz val="10"/>
        <rFont val="Arial"/>
        <family val="2"/>
      </rPr>
      <t xml:space="preserve"> we facilitate the solution by (1) assume that the injection started at x=-x0, and t=-t0, and (2) boundary and initial conditions are identical to the analytical solution</t>
    </r>
  </si>
  <si>
    <t>C2</t>
  </si>
  <si>
    <t>C1</t>
  </si>
  <si>
    <t>Leva Mix_1 y Mix_2 a equilibrio</t>
  </si>
  <si>
    <r>
      <t xml:space="preserve">Compute mixing calculation (Eq. 3 or first term on the RHS of Eqs. 9. 10 or 11 of Soler-Sagarra et al., 2021) in </t>
    </r>
    <r>
      <rPr>
        <b/>
        <sz val="10"/>
        <color rgb="FFFF0000"/>
        <rFont val="Arial"/>
        <family val="2"/>
      </rPr>
      <t>Sheets Mix1 and Mix2</t>
    </r>
  </si>
  <si>
    <r>
      <t xml:space="preserve">Use Concs. From Step 1 to compute reaction amount R (per unit vol of water), such that (C1-R)·(C2-R)=Keq, in </t>
    </r>
    <r>
      <rPr>
        <b/>
        <sz val="10"/>
        <color rgb="FFFF0000"/>
        <rFont val="Arial"/>
        <family val="2"/>
      </rPr>
      <t>sheet WMA_R1</t>
    </r>
    <r>
      <rPr>
        <sz val="10"/>
        <rFont val="Arial"/>
        <family val="2"/>
      </rPr>
      <t xml:space="preserve"> (note that R=r·Delt)</t>
    </r>
  </si>
  <si>
    <t>Dispersion_x</t>
  </si>
  <si>
    <t>Disp_x</t>
  </si>
  <si>
    <t>sol. Analit gausiana</t>
  </si>
  <si>
    <t>especiacion</t>
  </si>
  <si>
    <t>ojo derivadas de u wrt a x?</t>
  </si>
  <si>
    <t>cond inic</t>
  </si>
  <si>
    <r>
      <t xml:space="preserve">the computation is explicit, </t>
    </r>
    <r>
      <rPr>
        <b/>
        <sz val="10"/>
        <color rgb="FF0000FF"/>
        <rFont val="Arial"/>
        <family val="2"/>
      </rPr>
      <t>using the advective formulation of Petchame-Guerrero and Carrera (2024)</t>
    </r>
    <r>
      <rPr>
        <sz val="10"/>
        <rFont val="Arial"/>
        <family val="2"/>
      </rPr>
      <t>. Stability criteria must be met. Mixing ratios computed in spreadsheet WMA…</t>
    </r>
  </si>
  <si>
    <t>lam_i-1</t>
  </si>
  <si>
    <t>lam_i</t>
  </si>
  <si>
    <t>lam_i+1</t>
  </si>
  <si>
    <t>Pesos para calculo explicito</t>
  </si>
  <si>
    <t>celda</t>
  </si>
  <si>
    <t>resto</t>
  </si>
  <si>
    <t>N</t>
  </si>
  <si>
    <t>inf o i-1</t>
  </si>
  <si>
    <t>i</t>
  </si>
  <si>
    <t>i+1</t>
  </si>
  <si>
    <t>q*Delt/2delxpor</t>
  </si>
  <si>
    <t>D*Delt/(delx*Delx*por)</t>
  </si>
  <si>
    <t>all lambdas must be positive</t>
  </si>
  <si>
    <t xml:space="preserve">Therefore, transport parameters are only relevant for computation of the analytical solution. Since we are using the lamdas from the </t>
  </si>
  <si>
    <t>WARNING These values have been pasted from ADE_WMA_Adim.xlsx, sheet L_I</t>
  </si>
  <si>
    <t>Analytical and numerical solution to reactive tranport in a binary reaction system after the pulse injection at (x_0, t_0)</t>
  </si>
  <si>
    <r>
      <t xml:space="preserve">The problem is solved </t>
    </r>
    <r>
      <rPr>
        <b/>
        <sz val="10"/>
        <color rgb="FFFF0000"/>
        <rFont val="Arial"/>
        <family val="2"/>
      </rPr>
      <t xml:space="preserve">analitically </t>
    </r>
    <r>
      <rPr>
        <sz val="10"/>
        <rFont val="Arial"/>
        <family val="2"/>
      </rPr>
      <t xml:space="preserve">(De Simoni et al., 2005 and Soler-Sagarraet al., 2022 for r) and using the </t>
    </r>
    <r>
      <rPr>
        <b/>
        <sz val="10"/>
        <color rgb="FFFF0000"/>
        <rFont val="Arial"/>
        <family val="2"/>
      </rPr>
      <t>Water Mixing Approach</t>
    </r>
    <r>
      <rPr>
        <sz val="1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(WMA,</t>
    </r>
    <r>
      <rPr>
        <sz val="10"/>
        <rFont val="Arial"/>
        <family val="2"/>
      </rPr>
      <t xml:space="preserve"> Soler-Sagarra et al., 2022)</t>
    </r>
  </si>
  <si>
    <r>
      <t xml:space="preserve">Soler-Sagarra, J., Saaltink, M. W., Nardi, A., De Gaspari, F., &amp; Carrera, J. (2022). Water Mixing Approach (WMA) for reactive transport modeling. </t>
    </r>
    <r>
      <rPr>
        <i/>
        <sz val="10"/>
        <rFont val="Arial"/>
        <family val="2"/>
      </rPr>
      <t>Advances in Water Resources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161</t>
    </r>
    <r>
      <rPr>
        <sz val="10"/>
        <rFont val="Arial"/>
        <family val="2"/>
      </rPr>
      <t>, 104131.</t>
    </r>
  </si>
  <si>
    <r>
      <t>C</t>
    </r>
    <r>
      <rPr>
        <vertAlign val="subscript"/>
        <sz val="10"/>
        <rFont val="Arial"/>
        <family val="2"/>
      </rPr>
      <t>1</t>
    </r>
  </si>
  <si>
    <r>
      <t>C</t>
    </r>
    <r>
      <rPr>
        <vertAlign val="subscript"/>
        <sz val="10"/>
        <rFont val="Arial"/>
        <family val="2"/>
      </rPr>
      <t>2</t>
    </r>
  </si>
  <si>
    <t>u</t>
  </si>
  <si>
    <t>L_inf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</si>
  <si>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</si>
  <si>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</si>
  <si>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</si>
  <si>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</si>
  <si>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</si>
  <si>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</si>
  <si>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</si>
  <si>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</si>
  <si>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</si>
  <si>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</si>
  <si>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</si>
  <si>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</si>
  <si>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</si>
  <si>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</si>
  <si>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</si>
  <si>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</si>
  <si>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</si>
  <si>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</si>
  <si>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</si>
  <si>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</si>
  <si>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</si>
  <si>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</si>
  <si>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</si>
  <si>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</si>
  <si>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</si>
  <si>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</si>
  <si>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</si>
  <si>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</si>
  <si>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</si>
  <si>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</si>
  <si>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r>
      <rPr>
        <sz val="10"/>
        <rFont val="Calibri"/>
        <family val="2"/>
      </rPr>
      <t>λ</t>
    </r>
    <r>
      <rPr>
        <sz val="10"/>
        <rFont val="Arial"/>
        <family val="2"/>
      </rPr>
      <t>I,j</t>
    </r>
  </si>
  <si>
    <t>i por filas, j por columnas</t>
  </si>
  <si>
    <t>Implicit WMA</t>
  </si>
  <si>
    <t>WARNING These values have been pasted from ADE_WMA_Adim.xlsx, sheet L_Cor</t>
  </si>
  <si>
    <t>L_r</t>
  </si>
  <si>
    <t>u_r</t>
  </si>
  <si>
    <t>Option implicit</t>
  </si>
  <si>
    <t xml:space="preserve">if 1 (full), if 0 partial </t>
  </si>
  <si>
    <t>debe coincidir con una celda (columna B de WMA_u)</t>
  </si>
  <si>
    <t>num_lambdas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</si>
</sst>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i/>
      <sz val="10"/>
      <name val="Arial"/>
      <family val="2"/>
    </font>
    <font>
      <b/>
      <sz val="10"/>
      <color rgb="FF0000FF"/>
      <name val="Arial"/>
      <family val="2"/>
    </font>
    <font>
      <vertAlign val="subscript"/>
      <sz val="10"/>
      <name val="Arial"/>
      <family val="2"/>
    </font>
    <font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4" borderId="0" xfId="0" applyFill="1"/>
    <xf numFmtId="0" fontId="0" fillId="5" borderId="1" xfId="0" applyFill="1" applyBorder="1"/>
    <xf numFmtId="11" fontId="0" fillId="3" borderId="0" xfId="0" applyNumberFormat="1" applyFill="1"/>
    <xf numFmtId="0" fontId="0" fillId="6" borderId="0" xfId="0" applyFill="1"/>
    <xf numFmtId="0" fontId="0" fillId="7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1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Data!$B$30</c:f>
          <c:strCache>
            <c:ptCount val="1"/>
            <c:pt idx="0">
              <c:v>r Implicit WMA</c:v>
            </c:pt>
          </c:strCache>
        </c:strRef>
      </c:tx>
      <c:layout>
        <c:manualLayout>
          <c:xMode val="edge"/>
          <c:yMode val="edge"/>
          <c:x val="0.22754545454545455"/>
          <c:y val="3.764705882352940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073490813648295"/>
          <c:y val="4.1549139977078757E-2"/>
          <c:w val="0.67428919112383678"/>
          <c:h val="0.78813376563223714"/>
        </c:manualLayout>
      </c:layout>
      <c:scatterChart>
        <c:scatterStyle val="lineMarker"/>
        <c:varyColors val="0"/>
        <c:ser>
          <c:idx val="4"/>
          <c:order val="4"/>
          <c:tx>
            <c:strRef>
              <c:f>Anl_r!$G$9</c:f>
              <c:strCache>
                <c:ptCount val="1"/>
                <c:pt idx="0">
                  <c:v>An_r, t=10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Anl_r!$B$13:$B$42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Anl_r!$G$13:$G$42</c:f>
              <c:numCache>
                <c:formatCode>General</c:formatCode>
                <c:ptCount val="30"/>
                <c:pt idx="0">
                  <c:v>1.4695332529337265E-12</c:v>
                </c:pt>
                <c:pt idx="1">
                  <c:v>3.6964044759903767E-11</c:v>
                </c:pt>
                <c:pt idx="2">
                  <c:v>7.1096548136680926E-10</c:v>
                </c:pt>
                <c:pt idx="3">
                  <c:v>1.0243304955954953E-8</c:v>
                </c:pt>
                <c:pt idx="4">
                  <c:v>1.0412495981114265E-7</c:v>
                </c:pt>
                <c:pt idx="5">
                  <c:v>6.4943928990178959E-7</c:v>
                </c:pt>
                <c:pt idx="6">
                  <c:v>2.0160873746875483E-6</c:v>
                </c:pt>
                <c:pt idx="7">
                  <c:v>2.8145785788269029E-6</c:v>
                </c:pt>
                <c:pt idx="8">
                  <c:v>2.0889673902347775E-6</c:v>
                </c:pt>
                <c:pt idx="9">
                  <c:v>1.0893383914906937E-6</c:v>
                </c:pt>
                <c:pt idx="10">
                  <c:v>4.8169060045132867E-7</c:v>
                </c:pt>
                <c:pt idx="11">
                  <c:v>1.9235793063624119E-7</c:v>
                </c:pt>
                <c:pt idx="12">
                  <c:v>6.5592490057875247E-8</c:v>
                </c:pt>
                <c:pt idx="13">
                  <c:v>1.3902665437260152E-8</c:v>
                </c:pt>
                <c:pt idx="14">
                  <c:v>0</c:v>
                </c:pt>
                <c:pt idx="15">
                  <c:v>1.3902665437260152E-8</c:v>
                </c:pt>
                <c:pt idx="16">
                  <c:v>6.5592490057875247E-8</c:v>
                </c:pt>
                <c:pt idx="17">
                  <c:v>1.9235793063624119E-7</c:v>
                </c:pt>
                <c:pt idx="18">
                  <c:v>4.8169060045132867E-7</c:v>
                </c:pt>
                <c:pt idx="19">
                  <c:v>1.0893383914906937E-6</c:v>
                </c:pt>
                <c:pt idx="20">
                  <c:v>2.0889673902347775E-6</c:v>
                </c:pt>
                <c:pt idx="21">
                  <c:v>2.8145785788269029E-6</c:v>
                </c:pt>
                <c:pt idx="22">
                  <c:v>2.0160873746875483E-6</c:v>
                </c:pt>
                <c:pt idx="23">
                  <c:v>6.4943928990178959E-7</c:v>
                </c:pt>
                <c:pt idx="24">
                  <c:v>1.0412495981114265E-7</c:v>
                </c:pt>
                <c:pt idx="25">
                  <c:v>1.0243304955954953E-8</c:v>
                </c:pt>
                <c:pt idx="26">
                  <c:v>7.1096548136680926E-10</c:v>
                </c:pt>
                <c:pt idx="27">
                  <c:v>3.6964044759903767E-11</c:v>
                </c:pt>
                <c:pt idx="28">
                  <c:v>1.4695332529337265E-12</c:v>
                </c:pt>
                <c:pt idx="29">
                  <c:v>4.4971305718768779E-14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B1-42BE-B219-4C66538968AD}"/>
            </c:ext>
          </c:extLst>
        </c:ser>
        <c:ser>
          <c:idx val="5"/>
          <c:order val="5"/>
          <c:tx>
            <c:strRef>
              <c:f>Anl_r!$H$9</c:f>
              <c:strCache>
                <c:ptCount val="1"/>
                <c:pt idx="0">
                  <c:v>An_r, t=20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Anl_r!$B$13:$B$42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Anl_r!$H$13:$H$42</c:f>
              <c:numCache>
                <c:formatCode>General</c:formatCode>
                <c:ptCount val="30"/>
                <c:pt idx="0">
                  <c:v>2.1245407161316316E-11</c:v>
                </c:pt>
                <c:pt idx="1">
                  <c:v>1.6810215640561204E-10</c:v>
                </c:pt>
                <c:pt idx="2">
                  <c:v>1.1562830890658823E-9</c:v>
                </c:pt>
                <c:pt idx="3">
                  <c:v>6.8292637749430168E-9</c:v>
                </c:pt>
                <c:pt idx="4">
                  <c:v>3.3785851561390228E-8</c:v>
                </c:pt>
                <c:pt idx="5">
                  <c:v>1.3396554592153163E-7</c:v>
                </c:pt>
                <c:pt idx="6">
                  <c:v>3.9919535494484784E-7</c:v>
                </c:pt>
                <c:pt idx="7">
                  <c:v>8.3637663669199373E-7</c:v>
                </c:pt>
                <c:pt idx="8">
                  <c:v>1.1966254404236603E-6</c:v>
                </c:pt>
                <c:pt idx="9">
                  <c:v>1.212790219709712E-6</c:v>
                </c:pt>
                <c:pt idx="10">
                  <c:v>9.4811165763075294E-7</c:v>
                </c:pt>
                <c:pt idx="11">
                  <c:v>6.2552436902817123E-7</c:v>
                </c:pt>
                <c:pt idx="12">
                  <c:v>3.7193005890886584E-7</c:v>
                </c:pt>
                <c:pt idx="13">
                  <c:v>2.0630982609013069E-7</c:v>
                </c:pt>
                <c:pt idx="14">
                  <c:v>1.0726709744145672E-7</c:v>
                </c:pt>
                <c:pt idx="15">
                  <c:v>5.0731599066025823E-8</c:v>
                </c:pt>
                <c:pt idx="16">
                  <c:v>1.9816563201294291E-8</c:v>
                </c:pt>
                <c:pt idx="17">
                  <c:v>4.5765248588602046E-9</c:v>
                </c:pt>
                <c:pt idx="18">
                  <c:v>0</c:v>
                </c:pt>
                <c:pt idx="19">
                  <c:v>4.5765248588602046E-9</c:v>
                </c:pt>
                <c:pt idx="20">
                  <c:v>1.9816563201294291E-8</c:v>
                </c:pt>
                <c:pt idx="21">
                  <c:v>5.0731599066025823E-8</c:v>
                </c:pt>
                <c:pt idx="22">
                  <c:v>1.0726709744145672E-7</c:v>
                </c:pt>
                <c:pt idx="23">
                  <c:v>2.0630982609013069E-7</c:v>
                </c:pt>
                <c:pt idx="24">
                  <c:v>3.7193005890886584E-7</c:v>
                </c:pt>
                <c:pt idx="25">
                  <c:v>6.2552436902817123E-7</c:v>
                </c:pt>
                <c:pt idx="26">
                  <c:v>9.4811165763075294E-7</c:v>
                </c:pt>
                <c:pt idx="27">
                  <c:v>1.212790219709712E-6</c:v>
                </c:pt>
                <c:pt idx="28">
                  <c:v>1.1966254404236603E-6</c:v>
                </c:pt>
                <c:pt idx="29">
                  <c:v>8.3637663669199373E-7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B1-42BE-B219-4C66538968AD}"/>
            </c:ext>
          </c:extLst>
        </c:ser>
        <c:ser>
          <c:idx val="6"/>
          <c:order val="6"/>
          <c:tx>
            <c:strRef>
              <c:f>Anl_r!$I$9</c:f>
              <c:strCache>
                <c:ptCount val="1"/>
                <c:pt idx="0">
                  <c:v>An_r, t=30</c:v>
                </c:pt>
              </c:strCache>
            </c:strRef>
          </c:tx>
          <c:spPr>
            <a:ln>
              <a:solidFill>
                <a:srgbClr val="009900"/>
              </a:solidFill>
            </a:ln>
          </c:spPr>
          <c:marker>
            <c:symbol val="none"/>
          </c:marker>
          <c:xVal>
            <c:numRef>
              <c:f>Anl_r!$B$13:$B$42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Anl_r!$I$13:$I$42</c:f>
              <c:numCache>
                <c:formatCode>General</c:formatCode>
                <c:ptCount val="30"/>
                <c:pt idx="0">
                  <c:v>1.0224394664458137E-11</c:v>
                </c:pt>
                <c:pt idx="1">
                  <c:v>5.5726119625406549E-11</c:v>
                </c:pt>
                <c:pt idx="2">
                  <c:v>2.7712703776751682E-10</c:v>
                </c:pt>
                <c:pt idx="3">
                  <c:v>1.2517055193727474E-9</c:v>
                </c:pt>
                <c:pt idx="4">
                  <c:v>5.0922660465803309E-9</c:v>
                </c:pt>
                <c:pt idx="5">
                  <c:v>1.8395152828944442E-8</c:v>
                </c:pt>
                <c:pt idx="6">
                  <c:v>5.7691035512661177E-8</c:v>
                </c:pt>
                <c:pt idx="7">
                  <c:v>1.5224889721739807E-7</c:v>
                </c:pt>
                <c:pt idx="8">
                  <c:v>3.2623553659117298E-7</c:v>
                </c:pt>
                <c:pt idx="9">
                  <c:v>5.5139906003461845E-7</c:v>
                </c:pt>
                <c:pt idx="10">
                  <c:v>7.2936341236352219E-7</c:v>
                </c:pt>
                <c:pt idx="11">
                  <c:v>7.7050787551476093E-7</c:v>
                </c:pt>
                <c:pt idx="12">
                  <c:v>6.7768242168170054E-7</c:v>
                </c:pt>
                <c:pt idx="13">
                  <c:v>5.2053134300146433E-7</c:v>
                </c:pt>
                <c:pt idx="14">
                  <c:v>3.6387649438177187E-7</c:v>
                </c:pt>
                <c:pt idx="15">
                  <c:v>2.382591689193714E-7</c:v>
                </c:pt>
                <c:pt idx="16">
                  <c:v>1.4836766779732977E-7</c:v>
                </c:pt>
                <c:pt idx="17">
                  <c:v>8.800615380455893E-8</c:v>
                </c:pt>
                <c:pt idx="18">
                  <c:v>4.9011662102481848E-8</c:v>
                </c:pt>
                <c:pt idx="19">
                  <c:v>2.4610300569328139E-8</c:v>
                </c:pt>
                <c:pt idx="20">
                  <c:v>1.0060356536159468E-8</c:v>
                </c:pt>
                <c:pt idx="21">
                  <c:v>2.3897791999852867E-9</c:v>
                </c:pt>
                <c:pt idx="22">
                  <c:v>0</c:v>
                </c:pt>
                <c:pt idx="23">
                  <c:v>2.3897791999852867E-9</c:v>
                </c:pt>
                <c:pt idx="24">
                  <c:v>1.0060356536159468E-8</c:v>
                </c:pt>
                <c:pt idx="25">
                  <c:v>2.4610300569328139E-8</c:v>
                </c:pt>
                <c:pt idx="26">
                  <c:v>4.9011662102481848E-8</c:v>
                </c:pt>
                <c:pt idx="27">
                  <c:v>8.800615380455893E-8</c:v>
                </c:pt>
                <c:pt idx="28">
                  <c:v>1.4836766779732977E-7</c:v>
                </c:pt>
                <c:pt idx="29">
                  <c:v>2.382591689193714E-7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B1-42BE-B219-4C66538968AD}"/>
            </c:ext>
          </c:extLst>
        </c:ser>
        <c:ser>
          <c:idx val="7"/>
          <c:order val="7"/>
          <c:tx>
            <c:strRef>
              <c:f>Anl_r!$J$9</c:f>
              <c:strCache>
                <c:ptCount val="1"/>
                <c:pt idx="0">
                  <c:v>An_r, t=40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Anl_r!$B$13:$B$42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Anl_r!$J$13:$J$42</c:f>
              <c:numCache>
                <c:formatCode>General</c:formatCode>
                <c:ptCount val="30"/>
                <c:pt idx="0">
                  <c:v>2.3127812403557446E-12</c:v>
                </c:pt>
                <c:pt idx="1">
                  <c:v>1.0511043539575263E-11</c:v>
                </c:pt>
                <c:pt idx="2">
                  <c:v>4.4667352519804131E-11</c:v>
                </c:pt>
                <c:pt idx="3">
                  <c:v>1.77190949305956E-10</c:v>
                </c:pt>
                <c:pt idx="4">
                  <c:v>6.5427942264994644E-10</c:v>
                </c:pt>
                <c:pt idx="5">
                  <c:v>2.2381680426849893E-9</c:v>
                </c:pt>
                <c:pt idx="6">
                  <c:v>7.0390852311588283E-9</c:v>
                </c:pt>
                <c:pt idx="7">
                  <c:v>2.0118528606915691E-8</c:v>
                </c:pt>
                <c:pt idx="8">
                  <c:v>5.1409515188592027E-8</c:v>
                </c:pt>
                <c:pt idx="9">
                  <c:v>1.1505884107254568E-7</c:v>
                </c:pt>
                <c:pt idx="10">
                  <c:v>2.2062692754203243E-7</c:v>
                </c:pt>
                <c:pt idx="11">
                  <c:v>3.5602712471960689E-7</c:v>
                </c:pt>
                <c:pt idx="12">
                  <c:v>4.8007834921989715E-7</c:v>
                </c:pt>
                <c:pt idx="13">
                  <c:v>5.4517701992196567E-7</c:v>
                </c:pt>
                <c:pt idx="14">
                  <c:v>5.3261145171992001E-7</c:v>
                </c:pt>
                <c:pt idx="15">
                  <c:v>4.6067722844385132E-7</c:v>
                </c:pt>
                <c:pt idx="16">
                  <c:v>3.6316665755053408E-7</c:v>
                </c:pt>
                <c:pt idx="17">
                  <c:v>2.6737310282435276E-7</c:v>
                </c:pt>
                <c:pt idx="18">
                  <c:v>1.8705962519304699E-7</c:v>
                </c:pt>
                <c:pt idx="19">
                  <c:v>1.2558969198308038E-7</c:v>
                </c:pt>
                <c:pt idx="20">
                  <c:v>8.1081035730159928E-8</c:v>
                </c:pt>
                <c:pt idx="21">
                  <c:v>4.9989860884927363E-8</c:v>
                </c:pt>
                <c:pt idx="22">
                  <c:v>2.8860346466528793E-8</c:v>
                </c:pt>
                <c:pt idx="23">
                  <c:v>1.4936035004575123E-8</c:v>
                </c:pt>
                <c:pt idx="24">
                  <c:v>6.2449915571715861E-9</c:v>
                </c:pt>
                <c:pt idx="25">
                  <c:v>1.5042081562463811E-9</c:v>
                </c:pt>
                <c:pt idx="26">
                  <c:v>0</c:v>
                </c:pt>
                <c:pt idx="27">
                  <c:v>1.5042081562463811E-9</c:v>
                </c:pt>
                <c:pt idx="28">
                  <c:v>6.2449915571715861E-9</c:v>
                </c:pt>
                <c:pt idx="29">
                  <c:v>1.4936035004575123E-8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B1-42BE-B219-4C66538968AD}"/>
            </c:ext>
          </c:extLst>
        </c:ser>
        <c:ser>
          <c:idx val="0"/>
          <c:order val="0"/>
          <c:tx>
            <c:strRef>
              <c:f>WMA_R1!$P$7</c:f>
              <c:strCache>
                <c:ptCount val="1"/>
                <c:pt idx="0">
                  <c:v>WM_r1, t=10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5"/>
            <c:spPr>
              <a:noFill/>
              <a:ln w="22225">
                <a:solidFill>
                  <a:srgbClr val="0000FF"/>
                </a:solidFill>
              </a:ln>
            </c:spPr>
          </c:marker>
          <c:xVal>
            <c:numRef>
              <c:f>WMA_R1!$B$13:$B$42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WMA_R1!$P$13:$P$42</c:f>
              <c:numCache>
                <c:formatCode>General</c:formatCode>
                <c:ptCount val="30"/>
                <c:pt idx="0">
                  <c:v>1.5881851389565327E-11</c:v>
                </c:pt>
                <c:pt idx="1">
                  <c:v>1.2456091713630713E-10</c:v>
                </c:pt>
                <c:pt idx="2">
                  <c:v>1.025018736555694E-9</c:v>
                </c:pt>
                <c:pt idx="3">
                  <c:v>7.9863752278086508E-9</c:v>
                </c:pt>
                <c:pt idx="4">
                  <c:v>5.5431052081722498E-8</c:v>
                </c:pt>
                <c:pt idx="5">
                  <c:v>3.0763242231390819E-7</c:v>
                </c:pt>
                <c:pt idx="6">
                  <c:v>1.1432534079425238E-6</c:v>
                </c:pt>
                <c:pt idx="7">
                  <c:v>2.3747320436751096E-6</c:v>
                </c:pt>
                <c:pt idx="8">
                  <c:v>2.6976717266702366E-6</c:v>
                </c:pt>
                <c:pt idx="9">
                  <c:v>1.9578630419125886E-6</c:v>
                </c:pt>
                <c:pt idx="10">
                  <c:v>1.0850617835345133E-6</c:v>
                </c:pt>
                <c:pt idx="11">
                  <c:v>5.0911137172704457E-7</c:v>
                </c:pt>
                <c:pt idx="12">
                  <c:v>2.1227276469915068E-7</c:v>
                </c:pt>
                <c:pt idx="13">
                  <c:v>7.9882948256226882E-8</c:v>
                </c:pt>
                <c:pt idx="14">
                  <c:v>3.3598260174017014E-8</c:v>
                </c:pt>
                <c:pt idx="15">
                  <c:v>3.7236530303630389E-8</c:v>
                </c:pt>
                <c:pt idx="16">
                  <c:v>8.2141545121316994E-8</c:v>
                </c:pt>
                <c:pt idx="17">
                  <c:v>1.7759767878544608E-7</c:v>
                </c:pt>
                <c:pt idx="18">
                  <c:v>3.4532400938758201E-7</c:v>
                </c:pt>
                <c:pt idx="19">
                  <c:v>6.0991774430974033E-7</c:v>
                </c:pt>
                <c:pt idx="20">
                  <c:v>9.7323322467701701E-7</c:v>
                </c:pt>
                <c:pt idx="21">
                  <c:v>1.3688573841097451E-6</c:v>
                </c:pt>
                <c:pt idx="22">
                  <c:v>1.6372032773936951E-6</c:v>
                </c:pt>
                <c:pt idx="23">
                  <c:v>1.6096806817467169E-6</c:v>
                </c:pt>
                <c:pt idx="24">
                  <c:v>1.2800596340678538E-6</c:v>
                </c:pt>
                <c:pt idx="25">
                  <c:v>8.3152782581752405E-7</c:v>
                </c:pt>
                <c:pt idx="26">
                  <c:v>4.5501127521330176E-7</c:v>
                </c:pt>
                <c:pt idx="27">
                  <c:v>2.1790662985132769E-7</c:v>
                </c:pt>
                <c:pt idx="28">
                  <c:v>9.4681549489550321E-8</c:v>
                </c:pt>
                <c:pt idx="29">
                  <c:v>4.0680606216980664E-8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B1-42BE-B219-4C66538968AD}"/>
            </c:ext>
          </c:extLst>
        </c:ser>
        <c:ser>
          <c:idx val="2"/>
          <c:order val="1"/>
          <c:tx>
            <c:strRef>
              <c:f>WMA_R1!$Z$7</c:f>
              <c:strCache>
                <c:ptCount val="1"/>
                <c:pt idx="0">
                  <c:v>WM_r1, t=20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22225">
                <a:solidFill>
                  <a:srgbClr val="FF0000"/>
                </a:solidFill>
              </a:ln>
            </c:spPr>
          </c:marker>
          <c:xVal>
            <c:numRef>
              <c:f>WMA_R1!$B$13:$B$42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WMA_R1!$Z$13:$Z$42</c:f>
              <c:numCache>
                <c:formatCode>General</c:formatCode>
                <c:ptCount val="30"/>
                <c:pt idx="0">
                  <c:v>1.2815415395550644E-11</c:v>
                </c:pt>
                <c:pt idx="1">
                  <c:v>8.5324192156122081E-11</c:v>
                </c:pt>
                <c:pt idx="2">
                  <c:v>5.7295790334421781E-10</c:v>
                </c:pt>
                <c:pt idx="3">
                  <c:v>3.488574984444881E-9</c:v>
                </c:pt>
                <c:pt idx="4">
                  <c:v>1.8523057088160044E-8</c:v>
                </c:pt>
                <c:pt idx="5">
                  <c:v>8.1595254552979668E-8</c:v>
                </c:pt>
                <c:pt idx="6">
                  <c:v>2.7887266584869508E-7</c:v>
                </c:pt>
                <c:pt idx="7">
                  <c:v>6.8708172329401407E-7</c:v>
                </c:pt>
                <c:pt idx="8">
                  <c:v>1.1638307061412334E-6</c:v>
                </c:pt>
                <c:pt idx="9">
                  <c:v>1.374115865093728E-6</c:v>
                </c:pt>
                <c:pt idx="10">
                  <c:v>1.2144743255504409E-6</c:v>
                </c:pt>
                <c:pt idx="11">
                  <c:v>8.7646054458545564E-7</c:v>
                </c:pt>
                <c:pt idx="12">
                  <c:v>5.5344436855619961E-7</c:v>
                </c:pt>
                <c:pt idx="13">
                  <c:v>3.1920319010225739E-7</c:v>
                </c:pt>
                <c:pt idx="14">
                  <c:v>1.7136237406845112E-7</c:v>
                </c:pt>
                <c:pt idx="15">
                  <c:v>8.5295770446691677E-8</c:v>
                </c:pt>
                <c:pt idx="16">
                  <c:v>3.8284811765265658E-8</c:v>
                </c:pt>
                <c:pt idx="17">
                  <c:v>1.5096908612122206E-8</c:v>
                </c:pt>
                <c:pt idx="18">
                  <c:v>7.1063528395143294E-9</c:v>
                </c:pt>
                <c:pt idx="19">
                  <c:v>1.0354154866831777E-8</c:v>
                </c:pt>
                <c:pt idx="20">
                  <c:v>2.4112358332217809E-8</c:v>
                </c:pt>
                <c:pt idx="21">
                  <c:v>5.0110830152050312E-8</c:v>
                </c:pt>
                <c:pt idx="22">
                  <c:v>9.2172201426876654E-8</c:v>
                </c:pt>
                <c:pt idx="23">
                  <c:v>1.5581300871758685E-7</c:v>
                </c:pt>
                <c:pt idx="24">
                  <c:v>2.4708565105058256E-7</c:v>
                </c:pt>
                <c:pt idx="25">
                  <c:v>3.6947998527381287E-7</c:v>
                </c:pt>
                <c:pt idx="26">
                  <c:v>5.1716969018400505E-7</c:v>
                </c:pt>
                <c:pt idx="27">
                  <c:v>6.6211065052890206E-7</c:v>
                </c:pt>
                <c:pt idx="28">
                  <c:v>7.3343541817649793E-7</c:v>
                </c:pt>
                <c:pt idx="29">
                  <c:v>6.4493321039194029E-7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B1-42BE-B219-4C66538968AD}"/>
            </c:ext>
          </c:extLst>
        </c:ser>
        <c:ser>
          <c:idx val="3"/>
          <c:order val="2"/>
          <c:tx>
            <c:strRef>
              <c:f>WMA_R1!$AJ$7</c:f>
              <c:strCache>
                <c:ptCount val="1"/>
                <c:pt idx="0">
                  <c:v>WM_r1, t=30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6"/>
            <c:spPr>
              <a:noFill/>
              <a:ln w="19050">
                <a:solidFill>
                  <a:srgbClr val="009900"/>
                </a:solidFill>
              </a:ln>
            </c:spPr>
          </c:marker>
          <c:xVal>
            <c:numRef>
              <c:f>WMA_R1!$B$13:$B$42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WMA_R1!$AJ$13:$AJ$42</c:f>
              <c:numCache>
                <c:formatCode>General</c:formatCode>
                <c:ptCount val="30"/>
                <c:pt idx="0">
                  <c:v>4.2266190547479709E-12</c:v>
                </c:pt>
                <c:pt idx="1">
                  <c:v>2.2946200495255198E-11</c:v>
                </c:pt>
                <c:pt idx="2">
                  <c:v>1.2774759028388871E-10</c:v>
                </c:pt>
                <c:pt idx="3">
                  <c:v>6.5578653618558747E-10</c:v>
                </c:pt>
                <c:pt idx="4">
                  <c:v>3.0373895620883218E-9</c:v>
                </c:pt>
                <c:pt idx="5">
                  <c:v>1.2431028206805195E-8</c:v>
                </c:pt>
                <c:pt idx="6">
                  <c:v>4.3751985367990187E-8</c:v>
                </c:pt>
                <c:pt idx="7">
                  <c:v>1.2798815007819542E-7</c:v>
                </c:pt>
                <c:pt idx="8">
                  <c:v>2.9993864880673016E-7</c:v>
                </c:pt>
                <c:pt idx="9">
                  <c:v>5.4719984377005204E-7</c:v>
                </c:pt>
                <c:pt idx="10">
                  <c:v>7.7216125593526641E-7</c:v>
                </c:pt>
                <c:pt idx="11">
                  <c:v>8.6168602209113487E-7</c:v>
                </c:pt>
                <c:pt idx="12">
                  <c:v>7.9357090765341809E-7</c:v>
                </c:pt>
                <c:pt idx="13">
                  <c:v>6.3246908865721707E-7</c:v>
                </c:pt>
                <c:pt idx="14">
                  <c:v>4.5436832740719524E-7</c:v>
                </c:pt>
                <c:pt idx="15">
                  <c:v>3.0305994203061459E-7</c:v>
                </c:pt>
                <c:pt idx="16">
                  <c:v>1.9106754756137434E-7</c:v>
                </c:pt>
                <c:pt idx="17">
                  <c:v>1.146195529599936E-7</c:v>
                </c:pt>
                <c:pt idx="18">
                  <c:v>6.5066085852549804E-8</c:v>
                </c:pt>
                <c:pt idx="19">
                  <c:v>3.4235410062422034E-8</c:v>
                </c:pt>
                <c:pt idx="20">
                  <c:v>1.6037224881415568E-8</c:v>
                </c:pt>
                <c:pt idx="21">
                  <c:v>6.4738436833522428E-9</c:v>
                </c:pt>
                <c:pt idx="22">
                  <c:v>3.205551379892313E-9</c:v>
                </c:pt>
                <c:pt idx="23">
                  <c:v>5.1214108509611833E-9</c:v>
                </c:pt>
                <c:pt idx="24">
                  <c:v>1.2029923723844149E-8</c:v>
                </c:pt>
                <c:pt idx="25">
                  <c:v>2.4415600208271826E-8</c:v>
                </c:pt>
                <c:pt idx="26">
                  <c:v>4.295987832136916E-8</c:v>
                </c:pt>
                <c:pt idx="27">
                  <c:v>6.6719994862296517E-8</c:v>
                </c:pt>
                <c:pt idx="28">
                  <c:v>8.7476101029437814E-8</c:v>
                </c:pt>
                <c:pt idx="29">
                  <c:v>8.7231512235774744E-8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5B1-42BE-B219-4C66538968AD}"/>
            </c:ext>
          </c:extLst>
        </c:ser>
        <c:ser>
          <c:idx val="1"/>
          <c:order val="3"/>
          <c:tx>
            <c:strRef>
              <c:f>WMA_R1!$AT$7</c:f>
              <c:strCache>
                <c:ptCount val="1"/>
                <c:pt idx="0">
                  <c:v>WM_r1, t=40</c:v>
                </c:pt>
              </c:strCache>
            </c:strRef>
          </c:tx>
          <c:spPr>
            <a:ln>
              <a:noFill/>
            </a:ln>
          </c:spPr>
          <c:marker>
            <c:symbol val="x"/>
            <c:size val="5"/>
            <c:spPr>
              <a:noFill/>
              <a:ln w="19050">
                <a:solidFill>
                  <a:srgbClr val="7030A0"/>
                </a:solidFill>
              </a:ln>
            </c:spPr>
          </c:marker>
          <c:xVal>
            <c:numRef>
              <c:f>WMA_R1!$B$13:$B$42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WMA_R1!$AT$13:$AT$42</c:f>
              <c:numCache>
                <c:formatCode>General</c:formatCode>
                <c:ptCount val="30"/>
                <c:pt idx="0">
                  <c:v>8.9728224850205152E-13</c:v>
                </c:pt>
                <c:pt idx="1">
                  <c:v>4.2019721036012925E-12</c:v>
                </c:pt>
                <c:pt idx="2">
                  <c:v>2.0516255361258118E-11</c:v>
                </c:pt>
                <c:pt idx="3">
                  <c:v>9.4073304701680627E-11</c:v>
                </c:pt>
                <c:pt idx="4">
                  <c:v>3.9941339124993647E-10</c:v>
                </c:pt>
                <c:pt idx="5">
                  <c:v>1.5557963806145381E-9</c:v>
                </c:pt>
                <c:pt idx="6">
                  <c:v>5.4974551577657849E-9</c:v>
                </c:pt>
                <c:pt idx="7">
                  <c:v>1.7364671367481321E-8</c:v>
                </c:pt>
                <c:pt idx="8">
                  <c:v>4.8127309248968686E-8</c:v>
                </c:pt>
                <c:pt idx="9">
                  <c:v>1.1455401149884636E-7</c:v>
                </c:pt>
                <c:pt idx="10">
                  <c:v>2.2932382104379201E-7</c:v>
                </c:pt>
                <c:pt idx="11">
                  <c:v>3.8058087115100392E-7</c:v>
                </c:pt>
                <c:pt idx="12">
                  <c:v>5.2262636396349649E-7</c:v>
                </c:pt>
                <c:pt idx="13">
                  <c:v>6.0166253268434389E-7</c:v>
                </c:pt>
                <c:pt idx="14">
                  <c:v>5.9518693440452353E-7</c:v>
                </c:pt>
                <c:pt idx="15">
                  <c:v>5.2112479531629674E-7</c:v>
                </c:pt>
                <c:pt idx="16">
                  <c:v>4.1543553175316106E-7</c:v>
                </c:pt>
                <c:pt idx="17">
                  <c:v>3.0866362044079665E-7</c:v>
                </c:pt>
                <c:pt idx="18">
                  <c:v>2.1742039457706142E-7</c:v>
                </c:pt>
                <c:pt idx="19">
                  <c:v>1.4673063652992369E-7</c:v>
                </c:pt>
                <c:pt idx="20">
                  <c:v>9.524351440859391E-8</c:v>
                </c:pt>
                <c:pt idx="21">
                  <c:v>5.9260541362959884E-8</c:v>
                </c:pt>
                <c:pt idx="22">
                  <c:v>3.4901813883436716E-8</c:v>
                </c:pt>
                <c:pt idx="23">
                  <c:v>1.8962997394567083E-8</c:v>
                </c:pt>
                <c:pt idx="24">
                  <c:v>9.0948546471736336E-9</c:v>
                </c:pt>
                <c:pt idx="25">
                  <c:v>3.7022127585828457E-9</c:v>
                </c:pt>
                <c:pt idx="26">
                  <c:v>1.7247030470457503E-9</c:v>
                </c:pt>
                <c:pt idx="27">
                  <c:v>2.2595925130985961E-9</c:v>
                </c:pt>
                <c:pt idx="28">
                  <c:v>3.8851402095474441E-9</c:v>
                </c:pt>
                <c:pt idx="29">
                  <c:v>4.4729020487466187E-9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B1-42BE-B219-4C6653896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39520"/>
        <c:axId val="260540096"/>
      </c:scatterChart>
      <c:valAx>
        <c:axId val="260539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41714853508273531"/>
              <c:y val="0.9017754284184673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60540096"/>
        <c:crossesAt val="1.000000000000001E-16"/>
        <c:crossBetween val="midCat"/>
      </c:valAx>
      <c:valAx>
        <c:axId val="260540096"/>
        <c:scaling>
          <c:logBase val="10"/>
          <c:orientation val="minMax"/>
          <c:max val="1.0000000000000002E-3"/>
          <c:min val="1.0000000000000006E-10"/>
        </c:scaling>
        <c:delete val="0"/>
        <c:axPos val="l"/>
        <c:majorGridlines/>
        <c:title>
          <c:tx>
            <c:strRef>
              <c:f>Data!$I$17</c:f>
              <c:strCache>
                <c:ptCount val="1"/>
                <c:pt idx="0">
                  <c:v>r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es-ES"/>
            </a:p>
          </c:txPr>
        </c:title>
        <c:numFmt formatCode="0.E+0" sourceLinked="0"/>
        <c:majorTickMark val="out"/>
        <c:minorTickMark val="none"/>
        <c:tickLblPos val="nextTo"/>
        <c:crossAx val="260539520"/>
        <c:crossesAt val="-300"/>
        <c:crossBetween val="midCat"/>
      </c:valAx>
      <c:spPr>
        <a:ln w="15875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72366511022370217"/>
          <c:y val="6.6257227449206188E-2"/>
          <c:w val="0.27633488977629783"/>
          <c:h val="0.69418063918480766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</c:spPr>
      <c:txPr>
        <a:bodyPr/>
        <a:lstStyle/>
        <a:p>
          <a:pPr>
            <a:defRPr sz="1200"/>
          </a:pPr>
          <a:endParaRPr lang="es-E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Data!$B$31</c:f>
          <c:strCache>
            <c:ptCount val="1"/>
            <c:pt idx="0">
              <c:v>u Implicit WMA</c:v>
            </c:pt>
          </c:strCache>
        </c:strRef>
      </c:tx>
      <c:overlay val="0"/>
    </c:title>
    <c:autoTitleDeleted val="0"/>
    <c:plotArea>
      <c:layout>
        <c:manualLayout>
          <c:layoutTarget val="inner"/>
          <c:xMode val="edge"/>
          <c:yMode val="edge"/>
          <c:x val="0.12797562275403515"/>
          <c:y val="4.8133460036532842E-2"/>
          <c:w val="0.59235411760579826"/>
          <c:h val="0.8277434237700555"/>
        </c:manualLayout>
      </c:layout>
      <c:scatterChart>
        <c:scatterStyle val="lineMarker"/>
        <c:varyColors val="0"/>
        <c:ser>
          <c:idx val="4"/>
          <c:order val="4"/>
          <c:tx>
            <c:strRef>
              <c:f>Anl_u!$G$9</c:f>
              <c:strCache>
                <c:ptCount val="1"/>
                <c:pt idx="0">
                  <c:v>Anl, t=10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Anl_u!$B$13:$B$42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Anl_u!$G$13:$G$42</c:f>
              <c:numCache>
                <c:formatCode>General</c:formatCode>
                <c:ptCount val="30"/>
                <c:pt idx="0">
                  <c:v>1.0001349856694346</c:v>
                </c:pt>
                <c:pt idx="1">
                  <c:v>1.0007297256345895</c:v>
                </c:pt>
                <c:pt idx="2">
                  <c:v>1.0034813262986686</c:v>
                </c:pt>
                <c:pt idx="3">
                  <c:v>1.0146569311773448</c:v>
                </c:pt>
                <c:pt idx="4">
                  <c:v>1.0544571057588179</c:v>
                </c:pt>
                <c:pt idx="5">
                  <c:v>1.1785579755504496</c:v>
                </c:pt>
                <c:pt idx="6">
                  <c:v>1.5166746338523018</c:v>
                </c:pt>
                <c:pt idx="7">
                  <c:v>2.3193748982537592</c:v>
                </c:pt>
                <c:pt idx="8">
                  <c:v>3.9732572305907361</c:v>
                </c:pt>
                <c:pt idx="9">
                  <c:v>6.9130280611822714</c:v>
                </c:pt>
                <c:pt idx="10">
                  <c:v>11.37768743551487</c:v>
                </c:pt>
                <c:pt idx="11">
                  <c:v>17.073276729880188</c:v>
                </c:pt>
                <c:pt idx="12">
                  <c:v>22.969564473386122</c:v>
                </c:pt>
                <c:pt idx="13">
                  <c:v>27.500353234402859</c:v>
                </c:pt>
                <c:pt idx="14">
                  <c:v>29.209479177387816</c:v>
                </c:pt>
                <c:pt idx="15">
                  <c:v>27.500353234402859</c:v>
                </c:pt>
                <c:pt idx="16">
                  <c:v>22.969564473386122</c:v>
                </c:pt>
                <c:pt idx="17">
                  <c:v>17.073276729880188</c:v>
                </c:pt>
                <c:pt idx="18">
                  <c:v>11.37768743551487</c:v>
                </c:pt>
                <c:pt idx="19">
                  <c:v>6.9130280611822714</c:v>
                </c:pt>
                <c:pt idx="20">
                  <c:v>3.9732572305907361</c:v>
                </c:pt>
                <c:pt idx="21">
                  <c:v>2.3193748982537592</c:v>
                </c:pt>
                <c:pt idx="22">
                  <c:v>1.5166746338523018</c:v>
                </c:pt>
                <c:pt idx="23">
                  <c:v>1.1785579755504496</c:v>
                </c:pt>
                <c:pt idx="24">
                  <c:v>1.0544571057588179</c:v>
                </c:pt>
                <c:pt idx="25">
                  <c:v>1.0146569311773448</c:v>
                </c:pt>
                <c:pt idx="26">
                  <c:v>1.0034813262986686</c:v>
                </c:pt>
                <c:pt idx="27">
                  <c:v>1.0007297256345895</c:v>
                </c:pt>
                <c:pt idx="28">
                  <c:v>1.0001349856694346</c:v>
                </c:pt>
                <c:pt idx="29">
                  <c:v>1.0000220358047809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7-44EC-A294-2462BCD56A53}"/>
            </c:ext>
          </c:extLst>
        </c:ser>
        <c:ser>
          <c:idx val="5"/>
          <c:order val="5"/>
          <c:tx>
            <c:strRef>
              <c:f>Anl_u!$H$9</c:f>
              <c:strCache>
                <c:ptCount val="1"/>
                <c:pt idx="0">
                  <c:v>Anl, t=20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Anl_u!$B$13:$B$42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Anl_u!$H$13:$H$42</c:f>
              <c:numCache>
                <c:formatCode>General</c:formatCode>
                <c:ptCount val="30"/>
                <c:pt idx="0">
                  <c:v>1.0007991870553452</c:v>
                </c:pt>
                <c:pt idx="1">
                  <c:v>1.0023859318270603</c:v>
                </c:pt>
                <c:pt idx="2">
                  <c:v>1.0066915112882442</c:v>
                </c:pt>
                <c:pt idx="3">
                  <c:v>1.0176297841183723</c:v>
                </c:pt>
                <c:pt idx="4">
                  <c:v>1.0436341347522879</c:v>
                </c:pt>
                <c:pt idx="5">
                  <c:v>1.1014524028649884</c:v>
                </c:pt>
                <c:pt idx="6">
                  <c:v>1.2215924205969004</c:v>
                </c:pt>
                <c:pt idx="7">
                  <c:v>1.4546781250795526</c:v>
                </c:pt>
                <c:pt idx="8">
                  <c:v>1.876415024678427</c:v>
                </c:pt>
                <c:pt idx="9">
                  <c:v>2.5869825917833711</c:v>
                </c:pt>
                <c:pt idx="10">
                  <c:v>3.6995483256594035</c:v>
                </c:pt>
                <c:pt idx="11">
                  <c:v>5.3138659413255764</c:v>
                </c:pt>
                <c:pt idx="12">
                  <c:v>7.4758797832945874</c:v>
                </c:pt>
                <c:pt idx="13">
                  <c:v>10.132454269451097</c:v>
                </c:pt>
                <c:pt idx="14">
                  <c:v>13.09853622595717</c:v>
                </c:pt>
                <c:pt idx="15">
                  <c:v>16.056871607740224</c:v>
                </c:pt>
                <c:pt idx="16">
                  <c:v>18.603266338214979</c:v>
                </c:pt>
                <c:pt idx="17">
                  <c:v>20.333405840142465</c:v>
                </c:pt>
                <c:pt idx="18">
                  <c:v>20.947114020071638</c:v>
                </c:pt>
                <c:pt idx="19">
                  <c:v>20.333405840142465</c:v>
                </c:pt>
                <c:pt idx="20">
                  <c:v>18.603266338214979</c:v>
                </c:pt>
                <c:pt idx="21">
                  <c:v>16.056871607740224</c:v>
                </c:pt>
                <c:pt idx="22">
                  <c:v>13.09853622595717</c:v>
                </c:pt>
                <c:pt idx="23">
                  <c:v>10.132454269451097</c:v>
                </c:pt>
                <c:pt idx="24">
                  <c:v>7.4758797832945874</c:v>
                </c:pt>
                <c:pt idx="25">
                  <c:v>5.3138659413255764</c:v>
                </c:pt>
                <c:pt idx="26">
                  <c:v>3.6995483256594035</c:v>
                </c:pt>
                <c:pt idx="27">
                  <c:v>2.5869825917833711</c:v>
                </c:pt>
                <c:pt idx="28">
                  <c:v>1.876415024678427</c:v>
                </c:pt>
                <c:pt idx="29">
                  <c:v>1.4546781250795526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C7-44EC-A294-2462BCD56A53}"/>
            </c:ext>
          </c:extLst>
        </c:ser>
        <c:ser>
          <c:idx val="6"/>
          <c:order val="6"/>
          <c:tx>
            <c:strRef>
              <c:f>Anl_u!$I$9</c:f>
              <c:strCache>
                <c:ptCount val="1"/>
                <c:pt idx="0">
                  <c:v>Anl, t=30</c:v>
                </c:pt>
              </c:strCache>
            </c:strRef>
          </c:tx>
          <c:spPr>
            <a:ln>
              <a:solidFill>
                <a:srgbClr val="009900"/>
              </a:solidFill>
            </a:ln>
          </c:spPr>
          <c:marker>
            <c:symbol val="none"/>
          </c:marker>
          <c:xVal>
            <c:numRef>
              <c:f>Anl_u!$B$13:$B$42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Anl_u!$I$13:$I$42</c:f>
              <c:numCache>
                <c:formatCode>General</c:formatCode>
                <c:ptCount val="30"/>
                <c:pt idx="0">
                  <c:v>1.0006802967790929</c:v>
                </c:pt>
                <c:pt idx="1">
                  <c:v>1.0016663026620649</c:v>
                </c:pt>
                <c:pt idx="2">
                  <c:v>1.0039148376654454</c:v>
                </c:pt>
                <c:pt idx="3">
                  <c:v>1.0088222228653738</c:v>
                </c:pt>
                <c:pt idx="4">
                  <c:v>1.0190698241284835</c:v>
                </c:pt>
                <c:pt idx="5">
                  <c:v>1.0395384597918329</c:v>
                </c:pt>
                <c:pt idx="6">
                  <c:v>1.0786316164775909</c:v>
                </c:pt>
                <c:pt idx="7">
                  <c:v>1.149995785517498</c:v>
                </c:pt>
                <c:pt idx="8">
                  <c:v>1.2744513088064</c:v>
                </c:pt>
                <c:pt idx="9">
                  <c:v>1.4816770476295211</c:v>
                </c:pt>
                <c:pt idx="10">
                  <c:v>1.810869555494024</c:v>
                </c:pt>
                <c:pt idx="11">
                  <c:v>2.3093339657571295</c:v>
                </c:pt>
                <c:pt idx="12">
                  <c:v>3.0279361171954293</c:v>
                </c:pt>
                <c:pt idx="13">
                  <c:v>4.0127458883342477</c:v>
                </c:pt>
                <c:pt idx="14">
                  <c:v>5.2931407937921655</c:v>
                </c:pt>
                <c:pt idx="15">
                  <c:v>6.8680277237561231</c:v>
                </c:pt>
                <c:pt idx="16">
                  <c:v>8.6933161402727634</c:v>
                </c:pt>
                <c:pt idx="17">
                  <c:v>10.674742125214776</c:v>
                </c:pt>
                <c:pt idx="18">
                  <c:v>12.66996660678149</c:v>
                </c:pt>
                <c:pt idx="19">
                  <c:v>14.502190319453543</c:v>
                </c:pt>
                <c:pt idx="20">
                  <c:v>15.98453373500463</c:v>
                </c:pt>
                <c:pt idx="21">
                  <c:v>16.950953130380164</c:v>
                </c:pt>
                <c:pt idx="22">
                  <c:v>17.286750396763999</c:v>
                </c:pt>
                <c:pt idx="23">
                  <c:v>16.950953130380164</c:v>
                </c:pt>
                <c:pt idx="24">
                  <c:v>15.98453373500463</c:v>
                </c:pt>
                <c:pt idx="25">
                  <c:v>14.502190319453543</c:v>
                </c:pt>
                <c:pt idx="26">
                  <c:v>12.66996660678149</c:v>
                </c:pt>
                <c:pt idx="27">
                  <c:v>10.674742125214776</c:v>
                </c:pt>
                <c:pt idx="28">
                  <c:v>8.6933161402727634</c:v>
                </c:pt>
                <c:pt idx="29">
                  <c:v>6.8680277237561231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C7-44EC-A294-2462BCD56A53}"/>
            </c:ext>
          </c:extLst>
        </c:ser>
        <c:ser>
          <c:idx val="7"/>
          <c:order val="7"/>
          <c:tx>
            <c:strRef>
              <c:f>Anl_u!$J$9</c:f>
              <c:strCache>
                <c:ptCount val="1"/>
                <c:pt idx="0">
                  <c:v>Anl, t=40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Anl_u!$B$13:$B$42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Anl_u!$J$13:$J$42</c:f>
              <c:numCache>
                <c:formatCode>General</c:formatCode>
                <c:ptCount val="30"/>
                <c:pt idx="0">
                  <c:v>1.0003648628172948</c:v>
                </c:pt>
                <c:pt idx="1">
                  <c:v>1.000809483540434</c:v>
                </c:pt>
                <c:pt idx="2">
                  <c:v>1.0017406631493344</c:v>
                </c:pt>
                <c:pt idx="3">
                  <c:v>1.0036278535357812</c:v>
                </c:pt>
                <c:pt idx="4">
                  <c:v>1.0073284655886725</c:v>
                </c:pt>
                <c:pt idx="5">
                  <c:v>1.0143484390735336</c:v>
                </c:pt>
                <c:pt idx="6">
                  <c:v>1.027228552879409</c:v>
                </c:pt>
                <c:pt idx="7">
                  <c:v>1.0500809732708778</c:v>
                </c:pt>
                <c:pt idx="8">
                  <c:v>1.0892789877752249</c:v>
                </c:pt>
                <c:pt idx="9">
                  <c:v>1.1542602576791714</c:v>
                </c:pt>
                <c:pt idx="10">
                  <c:v>1.2583373169261509</c:v>
                </c:pt>
                <c:pt idx="11">
                  <c:v>1.4193228553027013</c:v>
                </c:pt>
                <c:pt idx="12">
                  <c:v>1.6596874491268796</c:v>
                </c:pt>
                <c:pt idx="13">
                  <c:v>2.0059032377813897</c:v>
                </c:pt>
                <c:pt idx="14">
                  <c:v>2.486628615295368</c:v>
                </c:pt>
                <c:pt idx="15">
                  <c:v>3.1294971710939454</c:v>
                </c:pt>
                <c:pt idx="16">
                  <c:v>3.9565140305911357</c:v>
                </c:pt>
                <c:pt idx="17">
                  <c:v>4.9784244812596157</c:v>
                </c:pt>
                <c:pt idx="18">
                  <c:v>6.1888437177574351</c:v>
                </c:pt>
                <c:pt idx="19">
                  <c:v>7.5593130661268537</c:v>
                </c:pt>
                <c:pt idx="20">
                  <c:v>9.0366383649400941</c:v>
                </c:pt>
                <c:pt idx="21">
                  <c:v>10.543744197007562</c:v>
                </c:pt>
                <c:pt idx="22">
                  <c:v>11.984782236693061</c:v>
                </c:pt>
                <c:pt idx="23">
                  <c:v>13.254410119323849</c:v>
                </c:pt>
                <c:pt idx="24">
                  <c:v>14.250176617201429</c:v>
                </c:pt>
                <c:pt idx="25">
                  <c:v>14.886065869958284</c:v>
                </c:pt>
                <c:pt idx="26">
                  <c:v>15.104739588693908</c:v>
                </c:pt>
                <c:pt idx="27">
                  <c:v>14.886065869958284</c:v>
                </c:pt>
                <c:pt idx="28">
                  <c:v>14.250176617201429</c:v>
                </c:pt>
                <c:pt idx="29">
                  <c:v>13.254410119323849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C7-44EC-A294-2462BCD56A53}"/>
            </c:ext>
          </c:extLst>
        </c:ser>
        <c:ser>
          <c:idx val="0"/>
          <c:order val="0"/>
          <c:tx>
            <c:strRef>
              <c:f>WMA_u!$P$7</c:f>
              <c:strCache>
                <c:ptCount val="1"/>
                <c:pt idx="0">
                  <c:v>WM_u, t=10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5"/>
            <c:spPr>
              <a:noFill/>
              <a:ln w="22225">
                <a:solidFill>
                  <a:srgbClr val="0000FF"/>
                </a:solidFill>
              </a:ln>
            </c:spPr>
          </c:marker>
          <c:xVal>
            <c:numRef>
              <c:f>WMA_u!$B$13:$B$42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WMA_u!$P$13:$P$42</c:f>
              <c:numCache>
                <c:formatCode>General</c:formatCode>
                <c:ptCount val="30"/>
                <c:pt idx="0">
                  <c:v>1.0000753362817179</c:v>
                </c:pt>
                <c:pt idx="1">
                  <c:v>1.0003252245448535</c:v>
                </c:pt>
                <c:pt idx="2">
                  <c:v>1.001446411184951</c:v>
                </c:pt>
                <c:pt idx="3">
                  <c:v>1.0061731223140342</c:v>
                </c:pt>
                <c:pt idx="4">
                  <c:v>1.0248430908507664</c:v>
                </c:pt>
                <c:pt idx="5">
                  <c:v>1.0931355841928716</c:v>
                </c:pt>
                <c:pt idx="6">
                  <c:v>1.320656540897873</c:v>
                </c:pt>
                <c:pt idx="7">
                  <c:v>1.9954350384542965</c:v>
                </c:pt>
                <c:pt idx="8">
                  <c:v>3.7207130722240915</c:v>
                </c:pt>
                <c:pt idx="9">
                  <c:v>7.3524516083453344</c:v>
                </c:pt>
                <c:pt idx="10">
                  <c:v>13.246917654525213</c:v>
                </c:pt>
                <c:pt idx="11">
                  <c:v>20.057354736309303</c:v>
                </c:pt>
                <c:pt idx="12">
                  <c:v>25.486417078814398</c:v>
                </c:pt>
                <c:pt idx="13">
                  <c:v>27.876742671758841</c:v>
                </c:pt>
                <c:pt idx="14">
                  <c:v>26.973160436289973</c:v>
                </c:pt>
                <c:pt idx="15">
                  <c:v>23.631837690904575</c:v>
                </c:pt>
                <c:pt idx="16">
                  <c:v>19.11001055409622</c:v>
                </c:pt>
                <c:pt idx="17">
                  <c:v>14.497375387274104</c:v>
                </c:pt>
                <c:pt idx="18">
                  <c:v>10.472928597472032</c:v>
                </c:pt>
                <c:pt idx="19">
                  <c:v>7.3152857316553055</c:v>
                </c:pt>
                <c:pt idx="20">
                  <c:v>5.0271283786363963</c:v>
                </c:pt>
                <c:pt idx="21">
                  <c:v>3.4702673646288358</c:v>
                </c:pt>
                <c:pt idx="22">
                  <c:v>2.4643831610113955</c:v>
                </c:pt>
                <c:pt idx="23">
                  <c:v>1.8421790088569914</c:v>
                </c:pt>
                <c:pt idx="24">
                  <c:v>1.4714132005051346</c:v>
                </c:pt>
                <c:pt idx="25">
                  <c:v>1.2575388842937956</c:v>
                </c:pt>
                <c:pt idx="26">
                  <c:v>1.1376476925595636</c:v>
                </c:pt>
                <c:pt idx="27">
                  <c:v>1.0721600928675794</c:v>
                </c:pt>
                <c:pt idx="28">
                  <c:v>1.0374114330957216</c:v>
                </c:pt>
                <c:pt idx="29">
                  <c:v>1.0206702867667501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EC7-44EC-A294-2462BCD56A53}"/>
            </c:ext>
          </c:extLst>
        </c:ser>
        <c:ser>
          <c:idx val="2"/>
          <c:order val="1"/>
          <c:tx>
            <c:strRef>
              <c:f>WMA_u!$Z$7</c:f>
              <c:strCache>
                <c:ptCount val="1"/>
                <c:pt idx="0">
                  <c:v>WM_u, t=20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22225">
                <a:solidFill>
                  <a:srgbClr val="FF0000"/>
                </a:solidFill>
              </a:ln>
            </c:spPr>
          </c:marker>
          <c:xVal>
            <c:numRef>
              <c:f>WMA_u!$B$13:$B$42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WMA_u!$Z$13:$Z$42</c:f>
              <c:numCache>
                <c:formatCode>General</c:formatCode>
                <c:ptCount val="30"/>
                <c:pt idx="0">
                  <c:v>1.00027640904085</c:v>
                </c:pt>
                <c:pt idx="1">
                  <c:v>1.0008842556342763</c:v>
                </c:pt>
                <c:pt idx="2">
                  <c:v>1.0027977669644257</c:v>
                </c:pt>
                <c:pt idx="3">
                  <c:v>1.0084913370322484</c:v>
                </c:pt>
                <c:pt idx="4">
                  <c:v>1.0244067830325425</c:v>
                </c:pt>
                <c:pt idx="5">
                  <c:v>1.0659311610739777</c:v>
                </c:pt>
                <c:pt idx="6">
                  <c:v>1.1663064847883182</c:v>
                </c:pt>
                <c:pt idx="7">
                  <c:v>1.3892818486378524</c:v>
                </c:pt>
                <c:pt idx="8">
                  <c:v>1.8405911851922157</c:v>
                </c:pt>
                <c:pt idx="9">
                  <c:v>2.6658953648718091</c:v>
                </c:pt>
                <c:pt idx="10">
                  <c:v>4.0192421025215381</c:v>
                </c:pt>
                <c:pt idx="11">
                  <c:v>5.9976813481538098</c:v>
                </c:pt>
                <c:pt idx="12">
                  <c:v>8.5652965152949676</c:v>
                </c:pt>
                <c:pt idx="13">
                  <c:v>11.510503098256915</c:v>
                </c:pt>
                <c:pt idx="14">
                  <c:v>14.470372823987635</c:v>
                </c:pt>
                <c:pt idx="15">
                  <c:v>17.019418635073215</c:v>
                </c:pt>
                <c:pt idx="16">
                  <c:v>18.78521409892636</c:v>
                </c:pt>
                <c:pt idx="17">
                  <c:v>19.542679388742354</c:v>
                </c:pt>
                <c:pt idx="18">
                  <c:v>19.254824655207578</c:v>
                </c:pt>
                <c:pt idx="19">
                  <c:v>18.055423111029643</c:v>
                </c:pt>
                <c:pt idx="20">
                  <c:v>16.191599971407715</c:v>
                </c:pt>
                <c:pt idx="21">
                  <c:v>13.953091168161915</c:v>
                </c:pt>
                <c:pt idx="22">
                  <c:v>11.611001595044662</c:v>
                </c:pt>
                <c:pt idx="23">
                  <c:v>9.3785034417005768</c:v>
                </c:pt>
                <c:pt idx="24">
                  <c:v>7.3953976132858701</c:v>
                </c:pt>
                <c:pt idx="25">
                  <c:v>5.7315137432014698</c:v>
                </c:pt>
                <c:pt idx="26">
                  <c:v>4.4014073804468126</c:v>
                </c:pt>
                <c:pt idx="27">
                  <c:v>3.3841121781779395</c:v>
                </c:pt>
                <c:pt idx="28">
                  <c:v>2.6471791888787601</c:v>
                </c:pt>
                <c:pt idx="29">
                  <c:v>2.1909642067419863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EC7-44EC-A294-2462BCD56A53}"/>
            </c:ext>
          </c:extLst>
        </c:ser>
        <c:ser>
          <c:idx val="3"/>
          <c:order val="2"/>
          <c:tx>
            <c:strRef>
              <c:f>WMA_u!$AJ$7</c:f>
              <c:strCache>
                <c:ptCount val="1"/>
                <c:pt idx="0">
                  <c:v>WM_u, t=30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6"/>
            <c:spPr>
              <a:noFill/>
              <a:ln w="19050">
                <a:solidFill>
                  <a:srgbClr val="009900"/>
                </a:solidFill>
              </a:ln>
            </c:spPr>
          </c:marker>
          <c:xVal>
            <c:numRef>
              <c:f>WMA_u!$B$13:$B$42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WMA_u!$AJ$13:$AJ$42</c:f>
              <c:numCache>
                <c:formatCode>General</c:formatCode>
                <c:ptCount val="30"/>
                <c:pt idx="0">
                  <c:v>1.0002508401402399</c:v>
                </c:pt>
                <c:pt idx="1">
                  <c:v>1.0007024446024324</c:v>
                </c:pt>
                <c:pt idx="2">
                  <c:v>1.0018833519631902</c:v>
                </c:pt>
                <c:pt idx="3">
                  <c:v>1.0048414881423626</c:v>
                </c:pt>
                <c:pt idx="4">
                  <c:v>1.0118990493271274</c:v>
                </c:pt>
                <c:pt idx="5">
                  <c:v>1.027872624397971</c:v>
                </c:pt>
                <c:pt idx="6">
                  <c:v>1.0620560150779137</c:v>
                </c:pt>
                <c:pt idx="7">
                  <c:v>1.1310126086531629</c:v>
                </c:pt>
                <c:pt idx="8">
                  <c:v>1.2617737569059548</c:v>
                </c:pt>
                <c:pt idx="9">
                  <c:v>1.4942943704470186</c:v>
                </c:pt>
                <c:pt idx="10">
                  <c:v>1.8812319084612052</c:v>
                </c:pt>
                <c:pt idx="11">
                  <c:v>2.4828639571877531</c:v>
                </c:pt>
                <c:pt idx="12">
                  <c:v>3.3558807363918848</c:v>
                </c:pt>
                <c:pt idx="13">
                  <c:v>4.5370430509119908</c:v>
                </c:pt>
                <c:pt idx="14">
                  <c:v>6.025543878521936</c:v>
                </c:pt>
                <c:pt idx="15">
                  <c:v>7.7699000931285287</c:v>
                </c:pt>
                <c:pt idx="16">
                  <c:v>9.664993466629392</c:v>
                </c:pt>
                <c:pt idx="17">
                  <c:v>11.562164063275716</c:v>
                </c:pt>
                <c:pt idx="18">
                  <c:v>13.291040881526216</c:v>
                </c:pt>
                <c:pt idx="19">
                  <c:v>14.687868456928516</c:v>
                </c:pt>
                <c:pt idx="20">
                  <c:v>15.623067039886564</c:v>
                </c:pt>
                <c:pt idx="21">
                  <c:v>16.021305113169159</c:v>
                </c:pt>
                <c:pt idx="22">
                  <c:v>15.869994097541271</c:v>
                </c:pt>
                <c:pt idx="23">
                  <c:v>15.215637338472099</c:v>
                </c:pt>
                <c:pt idx="24">
                  <c:v>14.150612938805448</c:v>
                </c:pt>
                <c:pt idx="25">
                  <c:v>12.794995148774289</c:v>
                </c:pt>
                <c:pt idx="26">
                  <c:v>11.27912382319075</c:v>
                </c:pt>
                <c:pt idx="27">
                  <c:v>9.7346367913261531</c:v>
                </c:pt>
                <c:pt idx="28">
                  <c:v>8.3102529782620902</c:v>
                </c:pt>
                <c:pt idx="29">
                  <c:v>7.2605651308475316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EC7-44EC-A294-2462BCD56A53}"/>
            </c:ext>
          </c:extLst>
        </c:ser>
        <c:ser>
          <c:idx val="1"/>
          <c:order val="3"/>
          <c:tx>
            <c:strRef>
              <c:f>WMA_u!$AT$7</c:f>
              <c:strCache>
                <c:ptCount val="1"/>
                <c:pt idx="0">
                  <c:v>WM_u, t=40</c:v>
                </c:pt>
              </c:strCache>
            </c:strRef>
          </c:tx>
          <c:spPr>
            <a:ln>
              <a:noFill/>
            </a:ln>
          </c:spPr>
          <c:marker>
            <c:symbol val="x"/>
            <c:size val="5"/>
            <c:spPr>
              <a:noFill/>
              <a:ln w="19050">
                <a:solidFill>
                  <a:srgbClr val="7030A0"/>
                </a:solidFill>
              </a:ln>
            </c:spPr>
          </c:marker>
          <c:xVal>
            <c:numRef>
              <c:f>WMA_u!$B$13:$B$42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WMA_u!$AT$13:$AT$42</c:f>
              <c:numCache>
                <c:formatCode>General</c:formatCode>
                <c:ptCount val="30"/>
                <c:pt idx="0">
                  <c:v>1.0001389605415958</c:v>
                </c:pt>
                <c:pt idx="1">
                  <c:v>1.0003653913535799</c:v>
                </c:pt>
                <c:pt idx="2">
                  <c:v>1.0009004262040071</c:v>
                </c:pt>
                <c:pt idx="3">
                  <c:v>1.0021197517015938</c:v>
                </c:pt>
                <c:pt idx="4">
                  <c:v>1.0047929670141216</c:v>
                </c:pt>
                <c:pt idx="5">
                  <c:v>1.0104187768896244</c:v>
                </c:pt>
                <c:pt idx="6">
                  <c:v>1.021763688922708</c:v>
                </c:pt>
                <c:pt idx="7">
                  <c:v>1.0436532613761247</c:v>
                </c:pt>
                <c:pt idx="8">
                  <c:v>1.0840131100392705</c:v>
                </c:pt>
                <c:pt idx="9">
                  <c:v>1.1550500429771557</c:v>
                </c:pt>
                <c:pt idx="10">
                  <c:v>1.2743044356080582</c:v>
                </c:pt>
                <c:pt idx="11">
                  <c:v>1.4651299578455126</c:v>
                </c:pt>
                <c:pt idx="12">
                  <c:v>1.75604207708562</c:v>
                </c:pt>
                <c:pt idx="13">
                  <c:v>2.1784193931605751</c:v>
                </c:pt>
                <c:pt idx="14">
                  <c:v>2.7623150551071856</c:v>
                </c:pt>
                <c:pt idx="15">
                  <c:v>3.5306345061291462</c:v>
                </c:pt>
                <c:pt idx="16">
                  <c:v>4.4925461651160212</c:v>
                </c:pt>
                <c:pt idx="17">
                  <c:v>5.6375087069282399</c:v>
                </c:pt>
                <c:pt idx="18">
                  <c:v>6.9315011459617093</c:v>
                </c:pt>
                <c:pt idx="19">
                  <c:v>8.3167901583053823</c:v>
                </c:pt>
                <c:pt idx="20">
                  <c:v>9.7158780832580867</c:v>
                </c:pt>
                <c:pt idx="21">
                  <c:v>11.039324781922723</c:v>
                </c:pt>
                <c:pt idx="22">
                  <c:v>12.196212370362739</c:v>
                </c:pt>
                <c:pt idx="23">
                  <c:v>13.10541765480556</c:v>
                </c:pt>
                <c:pt idx="24">
                  <c:v>13.705798027581237</c:v>
                </c:pt>
                <c:pt idx="25">
                  <c:v>13.964048882492413</c:v>
                </c:pt>
                <c:pt idx="26">
                  <c:v>13.880637027711195</c:v>
                </c:pt>
                <c:pt idx="27">
                  <c:v>13.497699893497618</c:v>
                </c:pt>
                <c:pt idx="28">
                  <c:v>12.920304149273527</c:v>
                </c:pt>
                <c:pt idx="29">
                  <c:v>12.377943348720631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EC7-44EC-A294-2462BCD56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474304"/>
        <c:axId val="362473728"/>
      </c:scatterChart>
      <c:valAx>
        <c:axId val="36247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2473728"/>
        <c:crosses val="autoZero"/>
        <c:crossBetween val="midCat"/>
      </c:valAx>
      <c:valAx>
        <c:axId val="3624737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2474304"/>
        <c:crossesAt val="-300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Data!$B$28</c:f>
          <c:strCache>
            <c:ptCount val="1"/>
            <c:pt idx="0">
              <c:v>C1 Implicit WMA</c:v>
            </c:pt>
          </c:strCache>
        </c:strRef>
      </c:tx>
      <c:layout>
        <c:manualLayout>
          <c:xMode val="edge"/>
          <c:yMode val="edge"/>
          <c:x val="0.22263265162901402"/>
          <c:y val="4.638680954379552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770952612095231"/>
          <c:y val="3.7572294613615782E-2"/>
          <c:w val="0.61935771249895222"/>
          <c:h val="0.82624329229905513"/>
        </c:manualLayout>
      </c:layout>
      <c:scatterChart>
        <c:scatterStyle val="lineMarker"/>
        <c:varyColors val="0"/>
        <c:ser>
          <c:idx val="4"/>
          <c:order val="4"/>
          <c:tx>
            <c:strRef>
              <c:f>An_C1!$G$9</c:f>
              <c:strCache>
                <c:ptCount val="1"/>
                <c:pt idx="0">
                  <c:v>An_c1, t=10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An_C1!$B$13:$B$42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An_C1!$G$13:$G$42</c:f>
              <c:numCache>
                <c:formatCode>General</c:formatCode>
                <c:ptCount val="30"/>
                <c:pt idx="0">
                  <c:v>1.0001679183243468</c:v>
                </c:pt>
                <c:pt idx="1">
                  <c:v>1.0007626387187056</c:v>
                </c:pt>
                <c:pt idx="2">
                  <c:v>1.0035141491392201</c:v>
                </c:pt>
                <c:pt idx="3">
                  <c:v>1.0146893925247789</c:v>
                </c:pt>
                <c:pt idx="4">
                  <c:v>1.0544883419362117</c:v>
                </c:pt>
                <c:pt idx="5">
                  <c:v>1.1785859227575837</c:v>
                </c:pt>
                <c:pt idx="6">
                  <c:v>1.5166963509118099</c:v>
                </c:pt>
                <c:pt idx="7">
                  <c:v>2.3193890994867115</c:v>
                </c:pt>
                <c:pt idx="8">
                  <c:v>3.9732655205438583</c:v>
                </c:pt>
                <c:pt idx="9">
                  <c:v>6.9130328258327136</c:v>
                </c:pt>
                <c:pt idx="10">
                  <c:v>11.377690330494779</c:v>
                </c:pt>
                <c:pt idx="11">
                  <c:v>17.073278659104538</c:v>
                </c:pt>
                <c:pt idx="12">
                  <c:v>22.969565907378609</c:v>
                </c:pt>
                <c:pt idx="13">
                  <c:v>27.500354432139602</c:v>
                </c:pt>
                <c:pt idx="14">
                  <c:v>29.209480305041737</c:v>
                </c:pt>
                <c:pt idx="15">
                  <c:v>27.500354432139602</c:v>
                </c:pt>
                <c:pt idx="16">
                  <c:v>22.969565907378609</c:v>
                </c:pt>
                <c:pt idx="17">
                  <c:v>17.073278659104538</c:v>
                </c:pt>
                <c:pt idx="18">
                  <c:v>11.377690330494779</c:v>
                </c:pt>
                <c:pt idx="19">
                  <c:v>6.9130328258327136</c:v>
                </c:pt>
                <c:pt idx="20">
                  <c:v>3.9732655205438583</c:v>
                </c:pt>
                <c:pt idx="21">
                  <c:v>2.3193890994867115</c:v>
                </c:pt>
                <c:pt idx="22">
                  <c:v>1.5166963509118099</c:v>
                </c:pt>
                <c:pt idx="23">
                  <c:v>1.1785859227575837</c:v>
                </c:pt>
                <c:pt idx="24">
                  <c:v>1.0544883419362117</c:v>
                </c:pt>
                <c:pt idx="25">
                  <c:v>1.0146893925247789</c:v>
                </c:pt>
                <c:pt idx="26">
                  <c:v>1.0035141491392201</c:v>
                </c:pt>
                <c:pt idx="27">
                  <c:v>1.0007626387187056</c:v>
                </c:pt>
                <c:pt idx="28">
                  <c:v>1.0001679183243468</c:v>
                </c:pt>
                <c:pt idx="29">
                  <c:v>1.000054972179105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66-4126-B7D1-2DB55D810557}"/>
            </c:ext>
          </c:extLst>
        </c:ser>
        <c:ser>
          <c:idx val="5"/>
          <c:order val="5"/>
          <c:tx>
            <c:strRef>
              <c:f>An_C1!$H$9</c:f>
              <c:strCache>
                <c:ptCount val="1"/>
                <c:pt idx="0">
                  <c:v>An_c1, t=20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An_C1!$B$13:$B$42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An_C1!$H$13:$H$42</c:f>
              <c:numCache>
                <c:formatCode>General</c:formatCode>
                <c:ptCount val="30"/>
                <c:pt idx="0">
                  <c:v>1.0008320978552476</c:v>
                </c:pt>
                <c:pt idx="1">
                  <c:v>1.0024187905336404</c:v>
                </c:pt>
                <c:pt idx="2">
                  <c:v>1.0067242294686001</c:v>
                </c:pt>
                <c:pt idx="3">
                  <c:v>1.0176621506408843</c:v>
                </c:pt>
                <c:pt idx="4">
                  <c:v>1.0436656948438681</c:v>
                </c:pt>
                <c:pt idx="5">
                  <c:v>1.1014823063729411</c:v>
                </c:pt>
                <c:pt idx="6">
                  <c:v>1.2216193833197895</c:v>
                </c:pt>
                <c:pt idx="7">
                  <c:v>1.4547007676639523</c:v>
                </c:pt>
                <c:pt idx="8">
                  <c:v>1.8764325782986793</c:v>
                </c:pt>
                <c:pt idx="9">
                  <c:v>2.5869953240000099</c:v>
                </c:pt>
                <c:pt idx="10">
                  <c:v>3.6995572289369774</c:v>
                </c:pt>
                <c:pt idx="11">
                  <c:v>5.3138721398535127</c:v>
                </c:pt>
                <c:pt idx="12">
                  <c:v>7.4758841892195687</c:v>
                </c:pt>
                <c:pt idx="13">
                  <c:v>10.132457520210831</c:v>
                </c:pt>
                <c:pt idx="14">
                  <c:v>13.09853874060293</c:v>
                </c:pt>
                <c:pt idx="15">
                  <c:v>16.056873659085063</c:v>
                </c:pt>
                <c:pt idx="16">
                  <c:v>18.603268108774039</c:v>
                </c:pt>
                <c:pt idx="17">
                  <c:v>20.33340746004729</c:v>
                </c:pt>
                <c:pt idx="18">
                  <c:v>20.947115592516528</c:v>
                </c:pt>
                <c:pt idx="19">
                  <c:v>20.33340746004729</c:v>
                </c:pt>
                <c:pt idx="20">
                  <c:v>18.603268108774039</c:v>
                </c:pt>
                <c:pt idx="21">
                  <c:v>16.056873659085063</c:v>
                </c:pt>
                <c:pt idx="22">
                  <c:v>13.09853874060293</c:v>
                </c:pt>
                <c:pt idx="23">
                  <c:v>10.132457520210831</c:v>
                </c:pt>
                <c:pt idx="24">
                  <c:v>7.4758841892195687</c:v>
                </c:pt>
                <c:pt idx="25">
                  <c:v>5.3138721398535127</c:v>
                </c:pt>
                <c:pt idx="26">
                  <c:v>3.6995572289369774</c:v>
                </c:pt>
                <c:pt idx="27">
                  <c:v>2.5869953240000099</c:v>
                </c:pt>
                <c:pt idx="28">
                  <c:v>1.8764325782986793</c:v>
                </c:pt>
                <c:pt idx="29">
                  <c:v>1.4547007676639523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66-4126-B7D1-2DB55D810557}"/>
            </c:ext>
          </c:extLst>
        </c:ser>
        <c:ser>
          <c:idx val="6"/>
          <c:order val="6"/>
          <c:tx>
            <c:strRef>
              <c:f>An_C1!$I$9</c:f>
              <c:strCache>
                <c:ptCount val="1"/>
                <c:pt idx="0">
                  <c:v>An_c1, t=30</c:v>
                </c:pt>
              </c:strCache>
            </c:strRef>
          </c:tx>
          <c:spPr>
            <a:ln>
              <a:solidFill>
                <a:srgbClr val="009900"/>
              </a:solidFill>
            </a:ln>
          </c:spPr>
          <c:marker>
            <c:symbol val="none"/>
          </c:marker>
          <c:xVal>
            <c:numRef>
              <c:f>An_C1!$B$13:$B$42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An_C1!$I$13:$I$42</c:f>
              <c:numCache>
                <c:formatCode>General</c:formatCode>
                <c:ptCount val="30"/>
                <c:pt idx="0">
                  <c:v>1.000713211488852</c:v>
                </c:pt>
                <c:pt idx="1">
                  <c:v>1.0016991849738432</c:v>
                </c:pt>
                <c:pt idx="2">
                  <c:v>1.0039476463333363</c:v>
                </c:pt>
                <c:pt idx="3">
                  <c:v>1.0088548719468466</c:v>
                </c:pt>
                <c:pt idx="4">
                  <c:v>1.0191021449170057</c:v>
                </c:pt>
                <c:pt idx="5">
                  <c:v>1.0395701442193741</c:v>
                </c:pt>
                <c:pt idx="6">
                  <c:v>1.0786621526235272</c:v>
                </c:pt>
                <c:pt idx="7">
                  <c:v>1.1500244268090571</c:v>
                </c:pt>
                <c:pt idx="8">
                  <c:v>1.2744771532751091</c:v>
                </c:pt>
                <c:pt idx="9">
                  <c:v>1.4816992776362476</c:v>
                </c:pt>
                <c:pt idx="10">
                  <c:v>1.8108877444651563</c:v>
                </c:pt>
                <c:pt idx="11">
                  <c:v>2.3093482287359643</c:v>
                </c:pt>
                <c:pt idx="12">
                  <c:v>3.0279469952540481</c:v>
                </c:pt>
                <c:pt idx="13">
                  <c:v>4.0127540967078765</c:v>
                </c:pt>
                <c:pt idx="14">
                  <c:v>5.2931470165902113</c:v>
                </c:pt>
                <c:pt idx="15">
                  <c:v>6.8680325196252188</c:v>
                </c:pt>
                <c:pt idx="16">
                  <c:v>8.6933199291802445</c:v>
                </c:pt>
                <c:pt idx="17">
                  <c:v>10.674745210832675</c:v>
                </c:pt>
                <c:pt idx="18">
                  <c:v>12.669969206486694</c:v>
                </c:pt>
                <c:pt idx="19">
                  <c:v>14.502192590709058</c:v>
                </c:pt>
                <c:pt idx="20">
                  <c:v>15.98453579563281</c:v>
                </c:pt>
                <c:pt idx="21">
                  <c:v>16.950955073526423</c:v>
                </c:pt>
                <c:pt idx="22">
                  <c:v>17.286752302164409</c:v>
                </c:pt>
                <c:pt idx="23">
                  <c:v>16.950955073526423</c:v>
                </c:pt>
                <c:pt idx="24">
                  <c:v>15.98453579563281</c:v>
                </c:pt>
                <c:pt idx="25">
                  <c:v>14.502192590709058</c:v>
                </c:pt>
                <c:pt idx="26">
                  <c:v>12.669969206486694</c:v>
                </c:pt>
                <c:pt idx="27">
                  <c:v>10.674745210832675</c:v>
                </c:pt>
                <c:pt idx="28">
                  <c:v>8.6933199291802445</c:v>
                </c:pt>
                <c:pt idx="29">
                  <c:v>6.8680325196252188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66-4126-B7D1-2DB55D810557}"/>
            </c:ext>
          </c:extLst>
        </c:ser>
        <c:ser>
          <c:idx val="7"/>
          <c:order val="7"/>
          <c:tx>
            <c:strRef>
              <c:f>An_C1!$J$9</c:f>
              <c:strCache>
                <c:ptCount val="1"/>
                <c:pt idx="0">
                  <c:v>An_c1, t=40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An_C1!$B$13:$B$42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An_C1!$J$13:$J$42</c:f>
              <c:numCache>
                <c:formatCode>General</c:formatCode>
                <c:ptCount val="30"/>
                <c:pt idx="0">
                  <c:v>1.0003977879050014</c:v>
                </c:pt>
                <c:pt idx="1">
                  <c:v>1.0008423940017672</c:v>
                </c:pt>
                <c:pt idx="2">
                  <c:v>1.0017735430203771</c:v>
                </c:pt>
                <c:pt idx="3">
                  <c:v>1.0036606715845908</c:v>
                </c:pt>
                <c:pt idx="4">
                  <c:v>1.0073611630820001</c:v>
                </c:pt>
                <c:pt idx="5">
                  <c:v>1.0143809102927515</c:v>
                </c:pt>
                <c:pt idx="6">
                  <c:v>1.027260616977228</c:v>
                </c:pt>
                <c:pt idx="7">
                  <c:v>1.0501123396149019</c:v>
                </c:pt>
                <c:pt idx="8">
                  <c:v>1.0893092254562604</c:v>
                </c:pt>
                <c:pt idx="9">
                  <c:v>1.15428879315929</c:v>
                </c:pt>
                <c:pt idx="10">
                  <c:v>1.2583634923397806</c:v>
                </c:pt>
                <c:pt idx="11">
                  <c:v>1.4193460618946614</c:v>
                </c:pt>
                <c:pt idx="12">
                  <c:v>1.6597072949063187</c:v>
                </c:pt>
                <c:pt idx="13">
                  <c:v>2.0059196582719974</c:v>
                </c:pt>
                <c:pt idx="14">
                  <c:v>2.4866418613463654</c:v>
                </c:pt>
                <c:pt idx="15">
                  <c:v>3.1295076961311419</c:v>
                </c:pt>
                <c:pt idx="16">
                  <c:v>3.9565223556255846</c:v>
                </c:pt>
                <c:pt idx="17">
                  <c:v>4.978431097437336</c:v>
                </c:pt>
                <c:pt idx="18">
                  <c:v>6.1888490399400728</c:v>
                </c:pt>
                <c:pt idx="19">
                  <c:v>7.55931742342303</c:v>
                </c:pt>
                <c:pt idx="20">
                  <c:v>9.0366420098985714</c:v>
                </c:pt>
                <c:pt idx="21">
                  <c:v>10.543747320961874</c:v>
                </c:pt>
                <c:pt idx="22">
                  <c:v>11.984784985026465</c:v>
                </c:pt>
                <c:pt idx="23">
                  <c:v>13.254412604397</c:v>
                </c:pt>
                <c:pt idx="24">
                  <c:v>14.250178928623978</c:v>
                </c:pt>
                <c:pt idx="25">
                  <c:v>14.886068082643643</c:v>
                </c:pt>
                <c:pt idx="26">
                  <c:v>15.104741769345878</c:v>
                </c:pt>
                <c:pt idx="27">
                  <c:v>14.886068082643643</c:v>
                </c:pt>
                <c:pt idx="28">
                  <c:v>14.250178928623978</c:v>
                </c:pt>
                <c:pt idx="29">
                  <c:v>13.254412604397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66-4126-B7D1-2DB55D810557}"/>
            </c:ext>
          </c:extLst>
        </c:ser>
        <c:ser>
          <c:idx val="0"/>
          <c:order val="0"/>
          <c:tx>
            <c:strRef>
              <c:f>c_1!$P$7</c:f>
              <c:strCache>
                <c:ptCount val="1"/>
                <c:pt idx="0">
                  <c:v>WM_C1, t=10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5"/>
            <c:spPr>
              <a:noFill/>
              <a:ln w="22225">
                <a:solidFill>
                  <a:srgbClr val="0000FF"/>
                </a:solidFill>
              </a:ln>
            </c:spPr>
          </c:marker>
          <c:xVal>
            <c:numRef>
              <c:f>c_1!$B$13:$B$42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c_1!$P$13:$P$42</c:f>
              <c:numCache>
                <c:formatCode>General</c:formatCode>
                <c:ptCount val="30"/>
                <c:pt idx="0">
                  <c:v>1.0001082709007658</c:v>
                </c:pt>
                <c:pt idx="1">
                  <c:v>1.0003581509371435</c:v>
                </c:pt>
                <c:pt idx="2">
                  <c:v>1.0014793007163518</c:v>
                </c:pt>
                <c:pt idx="3">
                  <c:v>1.006205857349979</c:v>
                </c:pt>
                <c:pt idx="4">
                  <c:v>1.0248752295774697</c:v>
                </c:pt>
                <c:pt idx="5">
                  <c:v>1.0931657152008691</c:v>
                </c:pt>
                <c:pt idx="6">
                  <c:v>1.3206814811922409</c:v>
                </c:pt>
                <c:pt idx="7">
                  <c:v>1.9954515450865868</c:v>
                </c:pt>
                <c:pt idx="8">
                  <c:v>3.7207219248568775</c:v>
                </c:pt>
                <c:pt idx="9">
                  <c:v>7.3524560882340246</c:v>
                </c:pt>
                <c:pt idx="10">
                  <c:v>13.246920141003923</c:v>
                </c:pt>
                <c:pt idx="11">
                  <c:v>20.05735637850902</c:v>
                </c:pt>
                <c:pt idx="12">
                  <c:v>25.486418371196272</c:v>
                </c:pt>
                <c:pt idx="13">
                  <c:v>27.876743853323845</c:v>
                </c:pt>
                <c:pt idx="14">
                  <c:v>26.973161657436584</c:v>
                </c:pt>
                <c:pt idx="15">
                  <c:v>23.631839084709966</c:v>
                </c:pt>
                <c:pt idx="16">
                  <c:v>19.110012277704996</c:v>
                </c:pt>
                <c:pt idx="17">
                  <c:v>14.497377659283954</c:v>
                </c:pt>
                <c:pt idx="18">
                  <c:v>10.47293174254982</c:v>
                </c:pt>
                <c:pt idx="19">
                  <c:v>7.3152902343043937</c:v>
                </c:pt>
                <c:pt idx="20">
                  <c:v>5.027134930715337</c:v>
                </c:pt>
                <c:pt idx="21">
                  <c:v>3.4702768561438573</c:v>
                </c:pt>
                <c:pt idx="22">
                  <c:v>2.4643965266303427</c:v>
                </c:pt>
                <c:pt idx="23">
                  <c:v>1.8421968886966065</c:v>
                </c:pt>
                <c:pt idx="24">
                  <c:v>1.4714355855726369</c:v>
                </c:pt>
                <c:pt idx="25">
                  <c:v>1.2575650763259447</c:v>
                </c:pt>
                <c:pt idx="26">
                  <c:v>1.1376766447095985</c:v>
                </c:pt>
                <c:pt idx="27">
                  <c:v>1.0721908133181741</c:v>
                </c:pt>
                <c:pt idx="28">
                  <c:v>1.0374431824825459</c:v>
                </c:pt>
                <c:pt idx="29">
                  <c:v>1.0207025568778481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C66-4126-B7D1-2DB55D810557}"/>
            </c:ext>
          </c:extLst>
        </c:ser>
        <c:ser>
          <c:idx val="2"/>
          <c:order val="1"/>
          <c:tx>
            <c:strRef>
              <c:f>c_1!$Z$7</c:f>
              <c:strCache>
                <c:ptCount val="1"/>
                <c:pt idx="0">
                  <c:v>WM_C1, t=20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22225">
                <a:solidFill>
                  <a:srgbClr val="FF0000"/>
                </a:solidFill>
              </a:ln>
            </c:spPr>
          </c:marker>
          <c:xVal>
            <c:numRef>
              <c:f>c_1!$B$13:$B$42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c_1!$Z$13:$Z$42</c:f>
              <c:numCache>
                <c:formatCode>General</c:formatCode>
                <c:ptCount val="30"/>
                <c:pt idx="0">
                  <c:v>1.0003093370399085</c:v>
                </c:pt>
                <c:pt idx="1">
                  <c:v>1.0009171636371608</c:v>
                </c:pt>
                <c:pt idx="2">
                  <c:v>1.0028306121772739</c:v>
                </c:pt>
                <c:pt idx="3">
                  <c:v>1.0085239968251847</c:v>
                </c:pt>
                <c:pt idx="4">
                  <c:v>1.0244389354466774</c:v>
                </c:pt>
                <c:pt idx="5">
                  <c:v>1.0659620610338474</c:v>
                </c:pt>
                <c:pt idx="6">
                  <c:v>1.166334725553329</c:v>
                </c:pt>
                <c:pt idx="7">
                  <c:v>1.3893055570184474</c:v>
                </c:pt>
                <c:pt idx="8">
                  <c:v>1.840609080455939</c:v>
                </c:pt>
                <c:pt idx="9">
                  <c:v>2.6659077202075392</c:v>
                </c:pt>
                <c:pt idx="10">
                  <c:v>4.0192502976282034</c:v>
                </c:pt>
                <c:pt idx="11">
                  <c:v>5.9976868399685372</c:v>
                </c:pt>
                <c:pt idx="12">
                  <c:v>8.5653003608326159</c:v>
                </c:pt>
                <c:pt idx="13">
                  <c:v>11.510505959832692</c:v>
                </c:pt>
                <c:pt idx="14">
                  <c:v>14.470375100237199</c:v>
                </c:pt>
                <c:pt idx="15">
                  <c:v>17.019420570402623</c:v>
                </c:pt>
                <c:pt idx="16">
                  <c:v>18.785215852336343</c:v>
                </c:pt>
                <c:pt idx="17">
                  <c:v>19.542681074190977</c:v>
                </c:pt>
                <c:pt idx="18">
                  <c:v>19.254826365853219</c:v>
                </c:pt>
                <c:pt idx="19">
                  <c:v>18.055424935311549</c:v>
                </c:pt>
                <c:pt idx="20">
                  <c:v>16.191602005683571</c:v>
                </c:pt>
                <c:pt idx="21">
                  <c:v>13.953093528798636</c:v>
                </c:pt>
                <c:pt idx="22">
                  <c:v>11.611004431852201</c:v>
                </c:pt>
                <c:pt idx="23">
                  <c:v>9.3785069537931811</c:v>
                </c:pt>
                <c:pt idx="24">
                  <c:v>7.395402067159317</c:v>
                </c:pt>
                <c:pt idx="25">
                  <c:v>5.7315194900518405</c:v>
                </c:pt>
                <c:pt idx="26">
                  <c:v>4.40141486399152</c:v>
                </c:pt>
                <c:pt idx="27">
                  <c:v>3.3841219113334731</c:v>
                </c:pt>
                <c:pt idx="28">
                  <c:v>2.6471916315687851</c:v>
                </c:pt>
                <c:pt idx="29">
                  <c:v>2.1909792402869428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C66-4126-B7D1-2DB55D810557}"/>
            </c:ext>
          </c:extLst>
        </c:ser>
        <c:ser>
          <c:idx val="3"/>
          <c:order val="2"/>
          <c:tx>
            <c:strRef>
              <c:f>c_1!$AJ$7</c:f>
              <c:strCache>
                <c:ptCount val="1"/>
                <c:pt idx="0">
                  <c:v>WM_C1, t=30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6"/>
            <c:spPr>
              <a:noFill/>
              <a:ln w="19050">
                <a:solidFill>
                  <a:srgbClr val="009900"/>
                </a:solidFill>
              </a:ln>
            </c:spPr>
          </c:marker>
          <c:xVal>
            <c:numRef>
              <c:f>c_1!$B$13:$B$42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c_1!$AJ$13:$AJ$42</c:f>
              <c:numCache>
                <c:formatCode>General</c:formatCode>
                <c:ptCount val="30"/>
                <c:pt idx="0">
                  <c:v>1.0002837689809643</c:v>
                </c:pt>
                <c:pt idx="1">
                  <c:v>1.0007353585837619</c:v>
                </c:pt>
                <c:pt idx="2">
                  <c:v>1.0019162271517701</c:v>
                </c:pt>
                <c:pt idx="3">
                  <c:v>1.0048742665565431</c:v>
                </c:pt>
                <c:pt idx="4">
                  <c:v>1.0119315991407078</c:v>
                </c:pt>
                <c:pt idx="5">
                  <c:v>1.0279046684054747</c:v>
                </c:pt>
                <c:pt idx="6">
                  <c:v>1.0620870277765408</c:v>
                </c:pt>
                <c:pt idx="7">
                  <c:v>1.1310417306422247</c:v>
                </c:pt>
                <c:pt idx="8">
                  <c:v>1.2617998610338168</c:v>
                </c:pt>
                <c:pt idx="9">
                  <c:v>1.4943164127565507</c:v>
                </c:pt>
                <c:pt idx="10">
                  <c:v>1.8812494171363485</c:v>
                </c:pt>
                <c:pt idx="11">
                  <c:v>2.4828772233229457</c:v>
                </c:pt>
                <c:pt idx="12">
                  <c:v>3.3558905514273905</c:v>
                </c:pt>
                <c:pt idx="13">
                  <c:v>4.5370503107355908</c:v>
                </c:pt>
                <c:pt idx="14">
                  <c:v>6.0255493449421778</c:v>
                </c:pt>
                <c:pt idx="15">
                  <c:v>7.7699043323293662</c:v>
                </c:pt>
                <c:pt idx="16">
                  <c:v>9.6649968746165236</c:v>
                </c:pt>
                <c:pt idx="17">
                  <c:v>11.562166912065672</c:v>
                </c:pt>
                <c:pt idx="18">
                  <c:v>13.291043359750395</c:v>
                </c:pt>
                <c:pt idx="19">
                  <c:v>14.687870699471748</c:v>
                </c:pt>
                <c:pt idx="20">
                  <c:v>15.623069148190934</c:v>
                </c:pt>
                <c:pt idx="21">
                  <c:v>16.021307169067892</c:v>
                </c:pt>
                <c:pt idx="22">
                  <c:v>15.869996173041772</c:v>
                </c:pt>
                <c:pt idx="23">
                  <c:v>15.215639503230596</c:v>
                </c:pt>
                <c:pt idx="24">
                  <c:v>14.150615266491158</c:v>
                </c:pt>
                <c:pt idx="25">
                  <c:v>12.794997723076033</c:v>
                </c:pt>
                <c:pt idx="26">
                  <c:v>11.279126743468684</c:v>
                </c:pt>
                <c:pt idx="27">
                  <c:v>9.7346401749319504</c:v>
                </c:pt>
                <c:pt idx="28">
                  <c:v>8.3102569418200325</c:v>
                </c:pt>
                <c:pt idx="29">
                  <c:v>7.260569667431632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C66-4126-B7D1-2DB55D810557}"/>
            </c:ext>
          </c:extLst>
        </c:ser>
        <c:ser>
          <c:idx val="1"/>
          <c:order val="3"/>
          <c:tx>
            <c:strRef>
              <c:f>c_1!$AT$7</c:f>
              <c:strCache>
                <c:ptCount val="1"/>
                <c:pt idx="0">
                  <c:v>WM_C1, t=40</c:v>
                </c:pt>
              </c:strCache>
            </c:strRef>
          </c:tx>
          <c:spPr>
            <a:ln>
              <a:noFill/>
            </a:ln>
          </c:spPr>
          <c:marker>
            <c:symbol val="x"/>
            <c:size val="5"/>
            <c:spPr>
              <a:noFill/>
              <a:ln w="19050">
                <a:solidFill>
                  <a:srgbClr val="7030A0"/>
                </a:solidFill>
              </a:ln>
            </c:spPr>
          </c:marker>
          <c:xVal>
            <c:numRef>
              <c:f>c_1!$B$13:$B$42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c_1!$AT$13:$AT$42</c:f>
              <c:numCache>
                <c:formatCode>General</c:formatCode>
                <c:ptCount val="30"/>
                <c:pt idx="0">
                  <c:v>1.0001718930656314</c:v>
                </c:pt>
                <c:pt idx="1">
                  <c:v>1.0003983164238919</c:v>
                </c:pt>
                <c:pt idx="2">
                  <c:v>1.0009333336752644</c:v>
                </c:pt>
                <c:pt idx="3">
                  <c:v>1.0021526191354355</c:v>
                </c:pt>
                <c:pt idx="4">
                  <c:v>1.0048257470110569</c:v>
                </c:pt>
                <c:pt idx="5">
                  <c:v>1.0104513743858952</c:v>
                </c:pt>
                <c:pt idx="6">
                  <c:v>1.0217959245033343</c:v>
                </c:pt>
                <c:pt idx="7">
                  <c:v>1.0436848208893501</c:v>
                </c:pt>
                <c:pt idx="8">
                  <c:v>1.0840434945995507</c:v>
                </c:pt>
                <c:pt idx="9">
                  <c:v>1.1550785589466135</c:v>
                </c:pt>
                <c:pt idx="10">
                  <c:v>1.274330283055416</c:v>
                </c:pt>
                <c:pt idx="11">
                  <c:v>1.4651524389089392</c:v>
                </c:pt>
                <c:pt idx="12">
                  <c:v>1.7560608339443069</c:v>
                </c:pt>
                <c:pt idx="13">
                  <c:v>2.1784345132776628</c:v>
                </c:pt>
                <c:pt idx="14">
                  <c:v>2.7623269791788672</c:v>
                </c:pt>
                <c:pt idx="15">
                  <c:v>3.5306438353581622</c:v>
                </c:pt>
                <c:pt idx="16">
                  <c:v>4.4925534968450567</c:v>
                </c:pt>
                <c:pt idx="17">
                  <c:v>5.6375145496067169</c:v>
                </c:pt>
                <c:pt idx="18">
                  <c:v>6.9315058979139401</c:v>
                </c:pt>
                <c:pt idx="19">
                  <c:v>8.3167941187478878</c:v>
                </c:pt>
                <c:pt idx="20">
                  <c:v>9.7158814733966956</c:v>
                </c:pt>
                <c:pt idx="21">
                  <c:v>11.039327765635653</c:v>
                </c:pt>
                <c:pt idx="22">
                  <c:v>12.196215071051832</c:v>
                </c:pt>
                <c:pt idx="23">
                  <c:v>13.105420168130927</c:v>
                </c:pt>
                <c:pt idx="24">
                  <c:v>13.705800430810816</c:v>
                </c:pt>
                <c:pt idx="25">
                  <c:v>13.964051241276728</c:v>
                </c:pt>
                <c:pt idx="26">
                  <c:v>13.88063940066997</c:v>
                </c:pt>
                <c:pt idx="27">
                  <c:v>13.497702333778502</c:v>
                </c:pt>
                <c:pt idx="28">
                  <c:v>12.920306698608137</c:v>
                </c:pt>
                <c:pt idx="29">
                  <c:v>12.377946009758654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C66-4126-B7D1-2DB55D810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2656"/>
        <c:axId val="204262784"/>
      </c:scatterChart>
      <c:valAx>
        <c:axId val="412542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39876827316517832"/>
              <c:y val="0.9065800195678183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4262784"/>
        <c:crossesAt val="1.000000000000001E-16"/>
        <c:crossBetween val="midCat"/>
      </c:valAx>
      <c:valAx>
        <c:axId val="204262784"/>
        <c:scaling>
          <c:orientation val="minMax"/>
        </c:scaling>
        <c:delete val="0"/>
        <c:axPos val="l"/>
        <c:majorGridlines/>
        <c:title>
          <c:tx>
            <c:strRef>
              <c:f>Data!$I$19</c:f>
              <c:strCache>
                <c:ptCount val="1"/>
                <c:pt idx="0">
                  <c:v>C1</c:v>
                </c:pt>
              </c:strCache>
            </c:strRef>
          </c:tx>
          <c:layout>
            <c:manualLayout>
              <c:xMode val="edge"/>
              <c:yMode val="edge"/>
              <c:x val="0"/>
              <c:y val="0.33986684072395473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s-ES"/>
            </a:p>
          </c:txPr>
        </c:title>
        <c:numFmt formatCode="0.0E+0" sourceLinked="0"/>
        <c:majorTickMark val="out"/>
        <c:minorTickMark val="none"/>
        <c:tickLblPos val="nextTo"/>
        <c:crossAx val="412542656"/>
        <c:crossesAt val="-300"/>
        <c:crossBetween val="midCat"/>
      </c:valAx>
      <c:spPr>
        <a:ln w="15875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8543814659079616"/>
          <c:y val="6.2470120246127372E-2"/>
          <c:w val="0.31059019959881401"/>
          <c:h val="0.64001751127780826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</c:spPr>
      <c:txPr>
        <a:bodyPr/>
        <a:lstStyle/>
        <a:p>
          <a:pPr>
            <a:defRPr sz="1200"/>
          </a:pPr>
          <a:endParaRPr lang="es-E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Data!$B$29</c:f>
          <c:strCache>
            <c:ptCount val="1"/>
            <c:pt idx="0">
              <c:v>C2 Implicit WMA</c:v>
            </c:pt>
          </c:strCache>
        </c:strRef>
      </c:tx>
      <c:layout>
        <c:manualLayout>
          <c:xMode val="edge"/>
          <c:yMode val="edge"/>
          <c:x val="0.24077525738939917"/>
          <c:y val="0.6654973820200271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520417222634695"/>
          <c:y val="3.7605186177753158E-2"/>
          <c:w val="0.62389918331109473"/>
          <c:h val="0.76359616163771749"/>
        </c:manualLayout>
      </c:layout>
      <c:scatterChart>
        <c:scatterStyle val="lineMarker"/>
        <c:varyColors val="0"/>
        <c:ser>
          <c:idx val="4"/>
          <c:order val="4"/>
          <c:tx>
            <c:strRef>
              <c:f>An_C2!$G$9</c:f>
              <c:strCache>
                <c:ptCount val="1"/>
                <c:pt idx="0">
                  <c:v>An_c2, t=10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An_C1!$B$13:$B$42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An_C2!$G$13:$G$42</c:f>
              <c:numCache>
                <c:formatCode>General</c:formatCode>
                <c:ptCount val="30"/>
                <c:pt idx="0">
                  <c:v>3.2932654912221082E-5</c:v>
                </c:pt>
                <c:pt idx="1">
                  <c:v>3.2913084116126257E-5</c:v>
                </c:pt>
                <c:pt idx="2">
                  <c:v>3.2822840551505195E-5</c:v>
                </c:pt>
                <c:pt idx="3">
                  <c:v>3.2461347434065146E-5</c:v>
                </c:pt>
                <c:pt idx="4">
                  <c:v>3.1236177393756392E-5</c:v>
                </c:pt>
                <c:pt idx="5">
                  <c:v>2.794720713394927E-5</c:v>
                </c:pt>
                <c:pt idx="6">
                  <c:v>2.1717059508041814E-5</c:v>
                </c:pt>
                <c:pt idx="7">
                  <c:v>1.4201232952038012E-5</c:v>
                </c:pt>
                <c:pt idx="8">
                  <c:v>8.2899531224089884E-6</c:v>
                </c:pt>
                <c:pt idx="9">
                  <c:v>4.7646504421905433E-6</c:v>
                </c:pt>
                <c:pt idx="10">
                  <c:v>2.8949799082411687E-6</c:v>
                </c:pt>
                <c:pt idx="11">
                  <c:v>1.9292243482738058E-6</c:v>
                </c:pt>
                <c:pt idx="12">
                  <c:v>1.4339924856443531E-6</c:v>
                </c:pt>
                <c:pt idx="13">
                  <c:v>1.1977367417870255E-6</c:v>
                </c:pt>
                <c:pt idx="14">
                  <c:v>1.127653918686633E-6</c:v>
                </c:pt>
                <c:pt idx="15">
                  <c:v>1.1977367417870255E-6</c:v>
                </c:pt>
                <c:pt idx="16">
                  <c:v>1.4339924856443531E-6</c:v>
                </c:pt>
                <c:pt idx="17">
                  <c:v>1.9292243482738058E-6</c:v>
                </c:pt>
                <c:pt idx="18">
                  <c:v>2.8949799082411687E-6</c:v>
                </c:pt>
                <c:pt idx="19">
                  <c:v>4.7646504421905433E-6</c:v>
                </c:pt>
                <c:pt idx="20">
                  <c:v>8.2899531224089884E-6</c:v>
                </c:pt>
                <c:pt idx="21">
                  <c:v>1.4201232952038012E-5</c:v>
                </c:pt>
                <c:pt idx="22">
                  <c:v>2.1717059508041814E-5</c:v>
                </c:pt>
                <c:pt idx="23">
                  <c:v>2.794720713394927E-5</c:v>
                </c:pt>
                <c:pt idx="24">
                  <c:v>3.1236177393756392E-5</c:v>
                </c:pt>
                <c:pt idx="25">
                  <c:v>3.2461347434065146E-5</c:v>
                </c:pt>
                <c:pt idx="26">
                  <c:v>3.2822840551505195E-5</c:v>
                </c:pt>
                <c:pt idx="27">
                  <c:v>3.2913084116126257E-5</c:v>
                </c:pt>
                <c:pt idx="28">
                  <c:v>3.2932654912221082E-5</c:v>
                </c:pt>
                <c:pt idx="29">
                  <c:v>3.2936374324110673E-5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9D-4D75-AB83-BDCB76E88973}"/>
            </c:ext>
          </c:extLst>
        </c:ser>
        <c:ser>
          <c:idx val="5"/>
          <c:order val="5"/>
          <c:tx>
            <c:strRef>
              <c:f>An_C2!$H$9</c:f>
              <c:strCache>
                <c:ptCount val="1"/>
                <c:pt idx="0">
                  <c:v>An_c2, t=20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An_C2!$B$13:$B$42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An_C2!$H$13:$H$42</c:f>
              <c:numCache>
                <c:formatCode>General</c:formatCode>
                <c:ptCount val="30"/>
                <c:pt idx="0">
                  <c:v>3.2910799902419186E-5</c:v>
                </c:pt>
                <c:pt idx="1">
                  <c:v>3.2858706579985686E-5</c:v>
                </c:pt>
                <c:pt idx="2">
                  <c:v>3.271818035588403E-5</c:v>
                </c:pt>
                <c:pt idx="3">
                  <c:v>3.2366522512039531E-5</c:v>
                </c:pt>
                <c:pt idx="4">
                  <c:v>3.1560091580229432E-5</c:v>
                </c:pt>
                <c:pt idx="5">
                  <c:v>2.9903507952733221E-5</c:v>
                </c:pt>
                <c:pt idx="6">
                  <c:v>2.6962722889045665E-5</c:v>
                </c:pt>
                <c:pt idx="7">
                  <c:v>2.2642584399767962E-5</c:v>
                </c:pt>
                <c:pt idx="8">
                  <c:v>1.7553620252241942E-5</c:v>
                </c:pt>
                <c:pt idx="9">
                  <c:v>1.2732216638777771E-5</c:v>
                </c:pt>
                <c:pt idx="10">
                  <c:v>8.9032775736352932E-6</c:v>
                </c:pt>
                <c:pt idx="11">
                  <c:v>6.1985279362630763E-6</c:v>
                </c:pt>
                <c:pt idx="12">
                  <c:v>4.405924981298881E-6</c:v>
                </c:pt>
                <c:pt idx="13">
                  <c:v>3.2507597333975013E-6</c:v>
                </c:pt>
                <c:pt idx="14">
                  <c:v>2.5146457600655481E-6</c:v>
                </c:pt>
                <c:pt idx="15">
                  <c:v>2.0513448379944066E-6</c:v>
                </c:pt>
                <c:pt idx="16">
                  <c:v>1.7705590593664056E-6</c:v>
                </c:pt>
                <c:pt idx="17">
                  <c:v>1.6199048271658967E-6</c:v>
                </c:pt>
                <c:pt idx="18">
                  <c:v>1.5724448907405986E-6</c:v>
                </c:pt>
                <c:pt idx="19">
                  <c:v>1.6199048271658967E-6</c:v>
                </c:pt>
                <c:pt idx="20">
                  <c:v>1.7705590593664056E-6</c:v>
                </c:pt>
                <c:pt idx="21">
                  <c:v>2.0513448379944066E-6</c:v>
                </c:pt>
                <c:pt idx="22">
                  <c:v>2.5146457600655481E-6</c:v>
                </c:pt>
                <c:pt idx="23">
                  <c:v>3.2507597333975013E-6</c:v>
                </c:pt>
                <c:pt idx="24">
                  <c:v>4.405924981298881E-6</c:v>
                </c:pt>
                <c:pt idx="25">
                  <c:v>6.1985279362630763E-6</c:v>
                </c:pt>
                <c:pt idx="26">
                  <c:v>8.9032775736352932E-6</c:v>
                </c:pt>
                <c:pt idx="27">
                  <c:v>1.2732216638777771E-5</c:v>
                </c:pt>
                <c:pt idx="28">
                  <c:v>1.7553620252241942E-5</c:v>
                </c:pt>
                <c:pt idx="29">
                  <c:v>2.2642584399767962E-5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9D-4D75-AB83-BDCB76E88973}"/>
            </c:ext>
          </c:extLst>
        </c:ser>
        <c:ser>
          <c:idx val="6"/>
          <c:order val="6"/>
          <c:tx>
            <c:strRef>
              <c:f>An_C2!$I$9</c:f>
              <c:strCache>
                <c:ptCount val="1"/>
                <c:pt idx="0">
                  <c:v>An_c2, t=30</c:v>
                </c:pt>
              </c:strCache>
            </c:strRef>
          </c:tx>
          <c:spPr>
            <a:ln>
              <a:solidFill>
                <a:srgbClr val="009900"/>
              </a:solidFill>
            </a:ln>
          </c:spPr>
          <c:marker>
            <c:symbol val="none"/>
          </c:marker>
          <c:xVal>
            <c:numRef>
              <c:f>An_C1!$B$13:$B$42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An_C2!$I$13:$I$42</c:f>
              <c:numCache>
                <c:formatCode>General</c:formatCode>
                <c:ptCount val="30"/>
                <c:pt idx="0">
                  <c:v>3.2914709759190863E-5</c:v>
                </c:pt>
                <c:pt idx="1">
                  <c:v>3.2882311778337225E-5</c:v>
                </c:pt>
                <c:pt idx="2">
                  <c:v>3.280866789090453E-5</c:v>
                </c:pt>
                <c:pt idx="3">
                  <c:v>3.2649081472824193E-5</c:v>
                </c:pt>
                <c:pt idx="4">
                  <c:v>3.2320788522222088E-5</c:v>
                </c:pt>
                <c:pt idx="5">
                  <c:v>3.168442754108991E-5</c:v>
                </c:pt>
                <c:pt idx="6">
                  <c:v>3.0536145936177483E-5</c:v>
                </c:pt>
                <c:pt idx="7">
                  <c:v>2.864129155921713E-5</c:v>
                </c:pt>
                <c:pt idx="8">
                  <c:v>2.5844468709124158E-5</c:v>
                </c:pt>
                <c:pt idx="9">
                  <c:v>2.2230006726409179E-5</c:v>
                </c:pt>
                <c:pt idx="10">
                  <c:v>1.8188971132482301E-5</c:v>
                </c:pt>
                <c:pt idx="11">
                  <c:v>1.4262978834667095E-5</c:v>
                </c:pt>
                <c:pt idx="12">
                  <c:v>1.0878058618768449E-5</c:v>
                </c:pt>
                <c:pt idx="13">
                  <c:v>8.2083736292482001E-6</c:v>
                </c:pt>
                <c:pt idx="14">
                  <c:v>6.2227980452966847E-6</c:v>
                </c:pt>
                <c:pt idx="15">
                  <c:v>4.7958690956306782E-6</c:v>
                </c:pt>
                <c:pt idx="16">
                  <c:v>3.7889074802066602E-6</c:v>
                </c:pt>
                <c:pt idx="17">
                  <c:v>3.0856179007443529E-6</c:v>
                </c:pt>
                <c:pt idx="18">
                  <c:v>2.5997052057746828E-6</c:v>
                </c:pt>
                <c:pt idx="19">
                  <c:v>2.271255515218229E-6</c:v>
                </c:pt>
                <c:pt idx="20">
                  <c:v>2.0606281800894521E-6</c:v>
                </c:pt>
                <c:pt idx="21">
                  <c:v>1.9431462572327973E-6</c:v>
                </c:pt>
                <c:pt idx="22">
                  <c:v>1.9054004081198173E-6</c:v>
                </c:pt>
                <c:pt idx="23">
                  <c:v>1.9431462572327973E-6</c:v>
                </c:pt>
                <c:pt idx="24">
                  <c:v>2.0606281800894521E-6</c:v>
                </c:pt>
                <c:pt idx="25">
                  <c:v>2.271255515218229E-6</c:v>
                </c:pt>
                <c:pt idx="26">
                  <c:v>2.5997052057746828E-6</c:v>
                </c:pt>
                <c:pt idx="27">
                  <c:v>3.0856179007443529E-6</c:v>
                </c:pt>
                <c:pt idx="28">
                  <c:v>3.7889074802066602E-6</c:v>
                </c:pt>
                <c:pt idx="29">
                  <c:v>4.7958690956306782E-6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9D-4D75-AB83-BDCB76E88973}"/>
            </c:ext>
          </c:extLst>
        </c:ser>
        <c:ser>
          <c:idx val="7"/>
          <c:order val="7"/>
          <c:tx>
            <c:strRef>
              <c:f>An_C2!$J$9</c:f>
              <c:strCache>
                <c:ptCount val="1"/>
                <c:pt idx="0">
                  <c:v>An_c2, t=40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An_C2!$B$13:$B$42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An_C2!$J$13:$J$42</c:f>
              <c:numCache>
                <c:formatCode>General</c:formatCode>
                <c:ptCount val="30"/>
                <c:pt idx="0">
                  <c:v>3.2925087706692224E-5</c:v>
                </c:pt>
                <c:pt idx="1">
                  <c:v>3.2910461333135466E-5</c:v>
                </c:pt>
                <c:pt idx="2">
                  <c:v>3.2879871042612585E-5</c:v>
                </c:pt>
                <c:pt idx="3">
                  <c:v>3.2818048809613032E-5</c:v>
                </c:pt>
                <c:pt idx="4">
                  <c:v>3.2697493327571436E-5</c:v>
                </c:pt>
                <c:pt idx="5">
                  <c:v>3.2471219217788949E-5</c:v>
                </c:pt>
                <c:pt idx="6">
                  <c:v>3.2064097819084481E-5</c:v>
                </c:pt>
                <c:pt idx="7">
                  <c:v>3.1366344024230663E-5</c:v>
                </c:pt>
                <c:pt idx="8">
                  <c:v>3.023768103549429E-5</c:v>
                </c:pt>
                <c:pt idx="9">
                  <c:v>2.8535480118718759E-5</c:v>
                </c:pt>
                <c:pt idx="10">
                  <c:v>2.6175413629592192E-5</c:v>
                </c:pt>
                <c:pt idx="11">
                  <c:v>2.3206591959978873E-5</c:v>
                </c:pt>
                <c:pt idx="12">
                  <c:v>1.9845779439142675E-5</c:v>
                </c:pt>
                <c:pt idx="13">
                  <c:v>1.6420490607682581E-5</c:v>
                </c:pt>
                <c:pt idx="14">
                  <c:v>1.3246050997617331E-5</c:v>
                </c:pt>
                <c:pt idx="15">
                  <c:v>1.0525037196451592E-5</c:v>
                </c:pt>
                <c:pt idx="16">
                  <c:v>8.3250344489194106E-6</c:v>
                </c:pt>
                <c:pt idx="17">
                  <c:v>6.6161777203532779E-6</c:v>
                </c:pt>
                <c:pt idx="18">
                  <c:v>5.3221826377125581E-6</c:v>
                </c:pt>
                <c:pt idx="19">
                  <c:v>4.3572961767601726E-6</c:v>
                </c:pt>
                <c:pt idx="20">
                  <c:v>3.644958478155047E-6</c:v>
                </c:pt>
                <c:pt idx="21">
                  <c:v>3.1239543121230895E-6</c:v>
                </c:pt>
                <c:pt idx="22">
                  <c:v>2.7483334035238727E-6</c:v>
                </c:pt>
                <c:pt idx="23">
                  <c:v>2.4850731517034319E-6</c:v>
                </c:pt>
                <c:pt idx="24">
                  <c:v>2.3114225493614526E-6</c:v>
                </c:pt>
                <c:pt idx="25">
                  <c:v>2.2126853593817941E-6</c:v>
                </c:pt>
                <c:pt idx="26">
                  <c:v>2.1806519709954841E-6</c:v>
                </c:pt>
                <c:pt idx="27">
                  <c:v>2.2126853593817941E-6</c:v>
                </c:pt>
                <c:pt idx="28">
                  <c:v>2.3114225493614526E-6</c:v>
                </c:pt>
                <c:pt idx="29">
                  <c:v>2.4850731517034319E-6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9D-4D75-AB83-BDCB76E88973}"/>
            </c:ext>
          </c:extLst>
        </c:ser>
        <c:ser>
          <c:idx val="0"/>
          <c:order val="0"/>
          <c:tx>
            <c:strRef>
              <c:f>c_2!$P$7</c:f>
              <c:strCache>
                <c:ptCount val="1"/>
                <c:pt idx="0">
                  <c:v>WM_c2, t=10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5"/>
            <c:spPr>
              <a:noFill/>
              <a:ln w="22225">
                <a:solidFill>
                  <a:srgbClr val="0000FF"/>
                </a:solidFill>
              </a:ln>
            </c:spPr>
          </c:marker>
          <c:xVal>
            <c:numRef>
              <c:f>c_2!$B$13:$B$42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c_2!$P$13:$P$42</c:f>
              <c:numCache>
                <c:formatCode>General</c:formatCode>
                <c:ptCount val="30"/>
                <c:pt idx="0">
                  <c:v>3.2934619047525298E-5</c:v>
                </c:pt>
                <c:pt idx="1">
                  <c:v>3.292639229012078E-5</c:v>
                </c:pt>
                <c:pt idx="2">
                  <c:v>3.2889531401030638E-5</c:v>
                </c:pt>
                <c:pt idx="3">
                  <c:v>3.2735035945044715E-5</c:v>
                </c:pt>
                <c:pt idx="4">
                  <c:v>3.2138726703354552E-5</c:v>
                </c:pt>
                <c:pt idx="5">
                  <c:v>3.0131007998447333E-5</c:v>
                </c:pt>
                <c:pt idx="6">
                  <c:v>2.4940294368837535E-5</c:v>
                </c:pt>
                <c:pt idx="7">
                  <c:v>1.6506632290564637E-5</c:v>
                </c:pt>
                <c:pt idx="8">
                  <c:v>8.8526327883910282E-6</c:v>
                </c:pt>
                <c:pt idx="9">
                  <c:v>4.4798886948780275E-6</c:v>
                </c:pt>
                <c:pt idx="10">
                  <c:v>2.4864787100372897E-6</c:v>
                </c:pt>
                <c:pt idx="11">
                  <c:v>1.642199714228442E-6</c:v>
                </c:pt>
                <c:pt idx="12">
                  <c:v>1.2923818664268578E-6</c:v>
                </c:pt>
                <c:pt idx="13">
                  <c:v>1.1815650030337024E-6</c:v>
                </c:pt>
                <c:pt idx="14">
                  <c:v>1.2211466105319273E-6</c:v>
                </c:pt>
                <c:pt idx="15">
                  <c:v>1.3938053993643414E-6</c:v>
                </c:pt>
                <c:pt idx="16">
                  <c:v>1.7236087771550878E-6</c:v>
                </c:pt>
                <c:pt idx="17">
                  <c:v>2.2720098544869444E-6</c:v>
                </c:pt>
                <c:pt idx="18">
                  <c:v>3.1450777799482158E-6</c:v>
                </c:pt>
                <c:pt idx="19">
                  <c:v>4.5026490885973015E-6</c:v>
                </c:pt>
                <c:pt idx="20">
                  <c:v>6.552078940042736E-6</c:v>
                </c:pt>
                <c:pt idx="21">
                  <c:v>9.491515021309836E-6</c:v>
                </c:pt>
                <c:pt idx="22">
                  <c:v>1.3365618946611781E-5</c:v>
                </c:pt>
                <c:pt idx="23">
                  <c:v>1.7879839614600691E-5</c:v>
                </c:pt>
                <c:pt idx="24">
                  <c:v>2.238506750227917E-5</c:v>
                </c:pt>
                <c:pt idx="25">
                  <c:v>2.6192032148855039E-5</c:v>
                </c:pt>
                <c:pt idx="26">
                  <c:v>2.895215003451289E-5</c:v>
                </c:pt>
                <c:pt idx="27">
                  <c:v>3.0720450594443868E-5</c:v>
                </c:pt>
                <c:pt idx="28">
                  <c:v>3.1749386823888219E-5</c:v>
                </c:pt>
                <c:pt idx="29">
                  <c:v>3.2270111097861719E-5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9D-4D75-AB83-BDCB76E88973}"/>
            </c:ext>
          </c:extLst>
        </c:ser>
        <c:ser>
          <c:idx val="2"/>
          <c:order val="1"/>
          <c:tx>
            <c:strRef>
              <c:f>c_2!$Z$7</c:f>
              <c:strCache>
                <c:ptCount val="1"/>
                <c:pt idx="0">
                  <c:v>WM_c2, t=20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22225">
                <a:solidFill>
                  <a:srgbClr val="FF0000"/>
                </a:solidFill>
              </a:ln>
            </c:spPr>
          </c:marker>
          <c:xVal>
            <c:numRef>
              <c:f>c_2!$B$13:$B$42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c_2!$Z$13:$Z$42</c:f>
              <c:numCache>
                <c:formatCode>General</c:formatCode>
                <c:ptCount val="30"/>
                <c:pt idx="0">
                  <c:v>3.2927999058633556E-5</c:v>
                </c:pt>
                <c:pt idx="1">
                  <c:v>3.2908002884666963E-5</c:v>
                </c:pt>
                <c:pt idx="2">
                  <c:v>3.2845212848997523E-5</c:v>
                </c:pt>
                <c:pt idx="3">
                  <c:v>3.2659792937059749E-5</c:v>
                </c:pt>
                <c:pt idx="4">
                  <c:v>3.2152414134876179E-5</c:v>
                </c:pt>
                <c:pt idx="5">
                  <c:v>3.0899959869570746E-5</c:v>
                </c:pt>
                <c:pt idx="6">
                  <c:v>2.8240765010832664E-5</c:v>
                </c:pt>
                <c:pt idx="7">
                  <c:v>2.3708380594896962E-5</c:v>
                </c:pt>
                <c:pt idx="8">
                  <c:v>1.7895263724408797E-5</c:v>
                </c:pt>
                <c:pt idx="9">
                  <c:v>1.2355335730066326E-5</c:v>
                </c:pt>
                <c:pt idx="10">
                  <c:v>8.1951066663975201E-6</c:v>
                </c:pt>
                <c:pt idx="11">
                  <c:v>5.4918147257130091E-6</c:v>
                </c:pt>
                <c:pt idx="12">
                  <c:v>3.8455376372383973E-6</c:v>
                </c:pt>
                <c:pt idx="13">
                  <c:v>2.8615757659176746E-6</c:v>
                </c:pt>
                <c:pt idx="14">
                  <c:v>2.2762495574122132E-6</c:v>
                </c:pt>
                <c:pt idx="15">
                  <c:v>1.9353293937013409E-6</c:v>
                </c:pt>
                <c:pt idx="16">
                  <c:v>1.7534099771556706E-6</c:v>
                </c:pt>
                <c:pt idx="17">
                  <c:v>1.6854486222344286E-6</c:v>
                </c:pt>
                <c:pt idx="18">
                  <c:v>1.7106456473614047E-6</c:v>
                </c:pt>
                <c:pt idx="19">
                  <c:v>1.8242819008173921E-6</c:v>
                </c:pt>
                <c:pt idx="20">
                  <c:v>2.0342758475931893E-6</c:v>
                </c:pt>
                <c:pt idx="21">
                  <c:v>2.3606367176974058E-6</c:v>
                </c:pt>
                <c:pt idx="22">
                  <c:v>2.8368075386303968E-6</c:v>
                </c:pt>
                <c:pt idx="23">
                  <c:v>3.512092604657318E-6</c:v>
                </c:pt>
                <c:pt idx="24">
                  <c:v>4.4538734486388603E-6</c:v>
                </c:pt>
                <c:pt idx="25">
                  <c:v>5.7468503714600698E-6</c:v>
                </c:pt>
                <c:pt idx="26">
                  <c:v>7.4835447071559465E-6</c:v>
                </c:pt>
                <c:pt idx="27">
                  <c:v>9.7331555338043126E-6</c:v>
                </c:pt>
                <c:pt idx="28">
                  <c:v>1.2442690024902475E-5</c:v>
                </c:pt>
                <c:pt idx="29">
                  <c:v>1.5033544956758257E-5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99D-4D75-AB83-BDCB76E88973}"/>
            </c:ext>
          </c:extLst>
        </c:ser>
        <c:ser>
          <c:idx val="3"/>
          <c:order val="2"/>
          <c:tx>
            <c:strRef>
              <c:f>c_2!$AJ$7</c:f>
              <c:strCache>
                <c:ptCount val="1"/>
                <c:pt idx="0">
                  <c:v>WM_c2, t=30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6"/>
            <c:spPr>
              <a:noFill/>
              <a:ln w="19050">
                <a:solidFill>
                  <a:srgbClr val="009900"/>
                </a:solidFill>
              </a:ln>
            </c:spPr>
          </c:marker>
          <c:xVal>
            <c:numRef>
              <c:f>c_2!$B$13:$B$42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c_2!$AJ$13:$AJ$42</c:f>
              <c:numCache>
                <c:formatCode>General</c:formatCode>
                <c:ptCount val="30"/>
                <c:pt idx="0">
                  <c:v>3.2928840724845007E-5</c:v>
                </c:pt>
                <c:pt idx="1">
                  <c:v>3.2913981329704802E-5</c:v>
                </c:pt>
                <c:pt idx="2">
                  <c:v>3.2875188579422083E-5</c:v>
                </c:pt>
                <c:pt idx="3">
                  <c:v>3.2778414180439386E-5</c:v>
                </c:pt>
                <c:pt idx="4">
                  <c:v>3.254981358061434E-5</c:v>
                </c:pt>
                <c:pt idx="5">
                  <c:v>3.2044007504625617E-5</c:v>
                </c:pt>
                <c:pt idx="6">
                  <c:v>3.1012698627250608E-5</c:v>
                </c:pt>
                <c:pt idx="7">
                  <c:v>2.9121989061919467E-5</c:v>
                </c:pt>
                <c:pt idx="8">
                  <c:v>2.6104127861814672E-5</c:v>
                </c:pt>
                <c:pt idx="9">
                  <c:v>2.204230953171123E-5</c:v>
                </c:pt>
                <c:pt idx="10">
                  <c:v>1.750867514342803E-5</c:v>
                </c:pt>
                <c:pt idx="11">
                  <c:v>1.3266135191460079E-5</c:v>
                </c:pt>
                <c:pt idx="12">
                  <c:v>9.8150355036762844E-6</c:v>
                </c:pt>
                <c:pt idx="13">
                  <c:v>7.2598235976567736E-6</c:v>
                </c:pt>
                <c:pt idx="14">
                  <c:v>5.466420241925081E-6</c:v>
                </c:pt>
                <c:pt idx="15">
                  <c:v>4.2392008318904706E-6</c:v>
                </c:pt>
                <c:pt idx="16">
                  <c:v>3.4079871248080903E-6</c:v>
                </c:pt>
                <c:pt idx="17">
                  <c:v>2.8487899510357946E-6</c:v>
                </c:pt>
                <c:pt idx="18">
                  <c:v>2.4782241705055224E-6</c:v>
                </c:pt>
                <c:pt idx="19">
                  <c:v>2.2425432230642075E-6</c:v>
                </c:pt>
                <c:pt idx="20">
                  <c:v>2.1083043670794522E-6</c:v>
                </c:pt>
                <c:pt idx="21">
                  <c:v>2.0558987210609012E-6</c:v>
                </c:pt>
                <c:pt idx="22">
                  <c:v>2.0755004953823601E-6</c:v>
                </c:pt>
                <c:pt idx="23">
                  <c:v>2.1647584970716473E-6</c:v>
                </c:pt>
                <c:pt idx="24">
                  <c:v>2.3276857077928369E-6</c:v>
                </c:pt>
                <c:pt idx="25">
                  <c:v>2.5743017404433366E-6</c:v>
                </c:pt>
                <c:pt idx="26">
                  <c:v>2.9202779304062751E-6</c:v>
                </c:pt>
                <c:pt idx="27">
                  <c:v>3.3836057953379065E-6</c:v>
                </c:pt>
                <c:pt idx="28">
                  <c:v>3.9635579429709722E-6</c:v>
                </c:pt>
                <c:pt idx="29">
                  <c:v>4.5365840998002165E-6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99D-4D75-AB83-BDCB76E88973}"/>
            </c:ext>
          </c:extLst>
        </c:ser>
        <c:ser>
          <c:idx val="1"/>
          <c:order val="3"/>
          <c:tx>
            <c:strRef>
              <c:f>c_2!$AT$7</c:f>
              <c:strCache>
                <c:ptCount val="1"/>
                <c:pt idx="0">
                  <c:v>WM_c2, t=40</c:v>
                </c:pt>
              </c:strCache>
            </c:strRef>
          </c:tx>
          <c:spPr>
            <a:ln>
              <a:noFill/>
            </a:ln>
          </c:spPr>
          <c:marker>
            <c:symbol val="x"/>
            <c:size val="5"/>
            <c:spPr>
              <a:noFill/>
              <a:ln w="19050">
                <a:solidFill>
                  <a:srgbClr val="7030A0"/>
                </a:solidFill>
              </a:ln>
            </c:spPr>
          </c:marker>
          <c:xVal>
            <c:numRef>
              <c:f>c_1!$B$13:$B$42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c_2!$AT$13:$AT$42</c:f>
              <c:numCache>
                <c:formatCode>General</c:formatCode>
                <c:ptCount val="30"/>
                <c:pt idx="0">
                  <c:v>3.2932524035901901E-5</c:v>
                </c:pt>
                <c:pt idx="1">
                  <c:v>3.2925070312140808E-5</c:v>
                </c:pt>
                <c:pt idx="2">
                  <c:v>3.2907471257339658E-5</c:v>
                </c:pt>
                <c:pt idx="3">
                  <c:v>3.2867433841360049E-5</c:v>
                </c:pt>
                <c:pt idx="4">
                  <c:v>3.2779996936107281E-5</c:v>
                </c:pt>
                <c:pt idx="5">
                  <c:v>3.2597496270809603E-5</c:v>
                </c:pt>
                <c:pt idx="6">
                  <c:v>3.2235580626729421E-5</c:v>
                </c:pt>
                <c:pt idx="7">
                  <c:v>3.1559513225795874E-5</c:v>
                </c:pt>
                <c:pt idx="8">
                  <c:v>3.0384560280519705E-5</c:v>
                </c:pt>
                <c:pt idx="9">
                  <c:v>2.8515969457860391E-5</c:v>
                </c:pt>
                <c:pt idx="10">
                  <c:v>2.5847447358266257E-5</c:v>
                </c:pt>
                <c:pt idx="11">
                  <c:v>2.2481063426408806E-5</c:v>
                </c:pt>
                <c:pt idx="12">
                  <c:v>1.8756858687163642E-5</c:v>
                </c:pt>
                <c:pt idx="13">
                  <c:v>1.5120117087676513E-5</c:v>
                </c:pt>
                <c:pt idx="14">
                  <c:v>1.1924071681859717E-5</c:v>
                </c:pt>
                <c:pt idx="15">
                  <c:v>9.3292290144238002E-6</c:v>
                </c:pt>
                <c:pt idx="16">
                  <c:v>7.3317290334309901E-6</c:v>
                </c:pt>
                <c:pt idx="17">
                  <c:v>5.8426784743818632E-6</c:v>
                </c:pt>
                <c:pt idx="18">
                  <c:v>4.7519522298564043E-6</c:v>
                </c:pt>
                <c:pt idx="19">
                  <c:v>3.9604425019618636E-6</c:v>
                </c:pt>
                <c:pt idx="20">
                  <c:v>3.3901386099658422E-6</c:v>
                </c:pt>
                <c:pt idx="21">
                  <c:v>2.9837129222868816E-6</c:v>
                </c:pt>
                <c:pt idx="22">
                  <c:v>2.7006890834268298E-6</c:v>
                </c:pt>
                <c:pt idx="23">
                  <c:v>2.5133253630495586E-6</c:v>
                </c:pt>
                <c:pt idx="24">
                  <c:v>2.403229572677655E-6</c:v>
                </c:pt>
                <c:pt idx="25">
                  <c:v>2.3587843059748785E-6</c:v>
                </c:pt>
                <c:pt idx="26">
                  <c:v>2.3729587639740239E-6</c:v>
                </c:pt>
                <c:pt idx="27">
                  <c:v>2.4402808780266358E-6</c:v>
                </c:pt>
                <c:pt idx="28">
                  <c:v>2.5493345993330874E-6</c:v>
                </c:pt>
                <c:pt idx="29">
                  <c:v>2.6610380171383279E-6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99D-4D75-AB83-BDCB76E88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542656"/>
        <c:axId val="204262784"/>
      </c:scatterChart>
      <c:valAx>
        <c:axId val="412542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41114697803082029"/>
              <c:y val="0.9080847717108478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4262784"/>
        <c:crossesAt val="1.000000000000001E-16"/>
        <c:crossBetween val="midCat"/>
      </c:valAx>
      <c:valAx>
        <c:axId val="204262784"/>
        <c:scaling>
          <c:logBase val="10"/>
          <c:orientation val="minMax"/>
          <c:max val="1.0000000000000002E-3"/>
        </c:scaling>
        <c:delete val="0"/>
        <c:axPos val="l"/>
        <c:majorGridlines/>
        <c:title>
          <c:tx>
            <c:strRef>
              <c:f>Data!$I$18</c:f>
              <c:strCache>
                <c:ptCount val="1"/>
                <c:pt idx="0">
                  <c:v>C2</c:v>
                </c:pt>
              </c:strCache>
            </c:strRef>
          </c:tx>
          <c:layout>
            <c:manualLayout>
              <c:xMode val="edge"/>
              <c:yMode val="edge"/>
              <c:x val="1.9713705255551262E-2"/>
              <c:y val="0.25353238465263511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s-ES"/>
            </a:p>
          </c:txPr>
        </c:title>
        <c:numFmt formatCode="0.E+0" sourceLinked="0"/>
        <c:majorTickMark val="out"/>
        <c:minorTickMark val="none"/>
        <c:tickLblPos val="nextTo"/>
        <c:crossAx val="412542656"/>
        <c:crossesAt val="-300"/>
        <c:crossBetween val="midCat"/>
      </c:valAx>
      <c:spPr>
        <a:ln w="15875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8920028867071292"/>
          <c:y val="4.8500497898617767E-2"/>
          <c:w val="0.30265644550821102"/>
          <c:h val="0.69904486362853158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</c:spPr>
      <c:txPr>
        <a:bodyPr/>
        <a:lstStyle/>
        <a:p>
          <a:pPr>
            <a:defRPr sz="1200"/>
          </a:pPr>
          <a:endParaRPr lang="es-E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Anl_u!$F$9</c:f>
              <c:strCache>
                <c:ptCount val="1"/>
                <c:pt idx="0">
                  <c:v>Anl, t=2</c:v>
                </c:pt>
              </c:strCache>
            </c:strRef>
          </c:tx>
          <c:marker>
            <c:symbol val="none"/>
          </c:marker>
          <c:xVal>
            <c:numRef>
              <c:f>Anl_u!#REF!</c:f>
            </c:numRef>
          </c:xVal>
          <c:yVal>
            <c:numRef>
              <c:f>Anl_u!$F$13:$F$41</c:f>
              <c:numCache>
                <c:formatCode>General</c:formatCode>
                <c:ptCount val="29"/>
                <c:pt idx="0">
                  <c:v>1.0000000000000093</c:v>
                </c:pt>
                <c:pt idx="1">
                  <c:v>1.0000000000058293</c:v>
                </c:pt>
                <c:pt idx="2">
                  <c:v>1.0000000019496362</c:v>
                </c:pt>
                <c:pt idx="3">
                  <c:v>1.0000003490247567</c:v>
                </c:pt>
                <c:pt idx="4">
                  <c:v>1.0000334445076302</c:v>
                </c:pt>
                <c:pt idx="5">
                  <c:v>1.0017153759985116</c:v>
                </c:pt>
                <c:pt idx="6">
                  <c:v>1.0470933733398478</c:v>
                </c:pt>
                <c:pt idx="7">
                  <c:v>1.6920320694658726</c:v>
                </c:pt>
                <c:pt idx="8">
                  <c:v>6.4432538634580387</c:v>
                </c:pt>
                <c:pt idx="9">
                  <c:v>23.916954750271508</c:v>
                </c:pt>
                <c:pt idx="10">
                  <c:v>52.644154746727835</c:v>
                </c:pt>
                <c:pt idx="11">
                  <c:v>63.294741661281243</c:v>
                </c:pt>
                <c:pt idx="12">
                  <c:v>41.220508157812453</c:v>
                </c:pt>
                <c:pt idx="13">
                  <c:v>14.899835683286744</c:v>
                </c:pt>
                <c:pt idx="14">
                  <c:v>3.5712110631758835</c:v>
                </c:pt>
                <c:pt idx="15">
                  <c:v>1.2545843709878215</c:v>
                </c:pt>
                <c:pt idx="16">
                  <c:v>1.0134924773621943</c:v>
                </c:pt>
                <c:pt idx="17">
                  <c:v>1.0003827521212627</c:v>
                </c:pt>
                <c:pt idx="18">
                  <c:v>1.0000058117839776</c:v>
                </c:pt>
                <c:pt idx="19">
                  <c:v>1.0000000472353643</c:v>
                </c:pt>
                <c:pt idx="20">
                  <c:v>1.0000000002054901</c:v>
                </c:pt>
                <c:pt idx="21">
                  <c:v>1.0000000000004785</c:v>
                </c:pt>
                <c:pt idx="22">
                  <c:v>1.0000000000000007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1F-4DA9-A9FB-A12B2AA1CEB4}"/>
            </c:ext>
          </c:extLst>
        </c:ser>
        <c:ser>
          <c:idx val="2"/>
          <c:order val="1"/>
          <c:tx>
            <c:strRef>
              <c:f>Anl_u!$H$9</c:f>
              <c:strCache>
                <c:ptCount val="1"/>
                <c:pt idx="0">
                  <c:v>Anl, t=20</c:v>
                </c:pt>
              </c:strCache>
            </c:strRef>
          </c:tx>
          <c:marker>
            <c:symbol val="none"/>
          </c:marker>
          <c:xVal>
            <c:numRef>
              <c:f>Anl_u!#REF!</c:f>
            </c:numRef>
          </c:xVal>
          <c:yVal>
            <c:numRef>
              <c:f>Anl_u!#REF!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1F-4DA9-A9FB-A12B2AA1CEB4}"/>
            </c:ext>
          </c:extLst>
        </c:ser>
        <c:ser>
          <c:idx val="3"/>
          <c:order val="2"/>
          <c:tx>
            <c:strRef>
              <c:f>Anl_u!$I$9</c:f>
              <c:strCache>
                <c:ptCount val="1"/>
                <c:pt idx="0">
                  <c:v>Anl, t=30</c:v>
                </c:pt>
              </c:strCache>
            </c:strRef>
          </c:tx>
          <c:marker>
            <c:symbol val="none"/>
          </c:marker>
          <c:xVal>
            <c:numRef>
              <c:f>Anl_u!#REF!</c:f>
            </c:numRef>
          </c:xVal>
          <c:yVal>
            <c:numRef>
              <c:f>Anl_u!#REF!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1F-4DA9-A9FB-A12B2AA1CEB4}"/>
            </c:ext>
          </c:extLst>
        </c:ser>
        <c:ser>
          <c:idx val="1"/>
          <c:order val="3"/>
          <c:tx>
            <c:strRef>
              <c:f>Anl_u!$J$9</c:f>
              <c:strCache>
                <c:ptCount val="1"/>
                <c:pt idx="0">
                  <c:v>Anl, t=40</c:v>
                </c:pt>
              </c:strCache>
            </c:strRef>
          </c:tx>
          <c:marker>
            <c:symbol val="none"/>
          </c:marker>
          <c:xVal>
            <c:numRef>
              <c:f>Anl_u!#REF!</c:f>
            </c:numRef>
          </c:xVal>
          <c:yVal>
            <c:numRef>
              <c:f>Anl_u!#REF!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1F-4DA9-A9FB-A12B2AA1C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950848"/>
        <c:axId val="261951424"/>
      </c:scatterChart>
      <c:valAx>
        <c:axId val="26195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1951424"/>
        <c:crosses val="autoZero"/>
        <c:crossBetween val="midCat"/>
      </c:valAx>
      <c:valAx>
        <c:axId val="261951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19508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4"/>
          <c:tx>
            <c:strRef>
              <c:f>Anl_u!$E$9</c:f>
              <c:strCache>
                <c:ptCount val="1"/>
                <c:pt idx="0">
                  <c:v>Anl, t=0</c:v>
                </c:pt>
              </c:strCache>
            </c:strRef>
          </c:tx>
          <c:marker>
            <c:symbol val="none"/>
          </c:marker>
          <c:xVal>
            <c:numRef>
              <c:f>Anl_u!#REF!</c:f>
            </c:numRef>
          </c:xVal>
          <c:yVal>
            <c:numRef>
              <c:f>Anl_u!$E$13:$E$41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F-4596-A344-B07AD5960A78}"/>
            </c:ext>
          </c:extLst>
        </c:ser>
        <c:ser>
          <c:idx val="5"/>
          <c:order val="5"/>
          <c:tx>
            <c:strRef>
              <c:f>Anl_u!$J$9</c:f>
              <c:strCache>
                <c:ptCount val="1"/>
                <c:pt idx="0">
                  <c:v>Anl, t=40</c:v>
                </c:pt>
              </c:strCache>
            </c:strRef>
          </c:tx>
          <c:xVal>
            <c:numRef>
              <c:f>Anl_u!#REF!</c:f>
            </c:numRef>
          </c:xVal>
          <c:yVal>
            <c:numRef>
              <c:f>Anl_u!#REF!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CF-4596-A344-B07AD5960A78}"/>
            </c:ext>
          </c:extLst>
        </c:ser>
        <c:ser>
          <c:idx val="6"/>
          <c:order val="6"/>
          <c:tx>
            <c:strRef>
              <c:f>Anl_u!$H$9</c:f>
              <c:strCache>
                <c:ptCount val="1"/>
                <c:pt idx="0">
                  <c:v>Anl, t=20</c:v>
                </c:pt>
              </c:strCache>
            </c:strRef>
          </c:tx>
          <c:xVal>
            <c:numRef>
              <c:f>Anl_u!#REF!</c:f>
            </c:numRef>
          </c:xVal>
          <c:yVal>
            <c:numRef>
              <c:f>Anl_u!#REF!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CF-4596-A344-B07AD5960A78}"/>
            </c:ext>
          </c:extLst>
        </c:ser>
        <c:ser>
          <c:idx val="7"/>
          <c:order val="7"/>
          <c:tx>
            <c:strRef>
              <c:f>Anl_u!$I$9</c:f>
              <c:strCache>
                <c:ptCount val="1"/>
                <c:pt idx="0">
                  <c:v>Anl, t=30</c:v>
                </c:pt>
              </c:strCache>
            </c:strRef>
          </c:tx>
          <c:xVal>
            <c:numRef>
              <c:f>Anl_u!#REF!</c:f>
            </c:numRef>
          </c:xVal>
          <c:yVal>
            <c:numRef>
              <c:f>Anl_u!#REF!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CF-4596-A344-B07AD5960A78}"/>
            </c:ext>
          </c:extLst>
        </c:ser>
        <c:ser>
          <c:idx val="0"/>
          <c:order val="0"/>
          <c:tx>
            <c:strRef>
              <c:f>WMA_u!$F$7</c:f>
              <c:strCache>
                <c:ptCount val="1"/>
                <c:pt idx="0">
                  <c:v>WM_u, t=0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4"/>
            <c:spPr>
              <a:noFill/>
              <a:ln w="22225"/>
            </c:spPr>
          </c:marker>
          <c:xVal>
            <c:numRef>
              <c:f>WMA_u!$B$13:$B$42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WMA_u!$F$13:$F$42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200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2CF-4596-A344-B07AD5960A78}"/>
            </c:ext>
          </c:extLst>
        </c:ser>
        <c:ser>
          <c:idx val="2"/>
          <c:order val="1"/>
          <c:tx>
            <c:strRef>
              <c:f>WMA_u!$M$7</c:f>
              <c:strCache>
                <c:ptCount val="1"/>
                <c:pt idx="0">
                  <c:v>WM_u, t=7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  <c:spPr>
              <a:noFill/>
              <a:ln w="22225"/>
            </c:spPr>
          </c:marker>
          <c:xVal>
            <c:numRef>
              <c:f>WMA_u!#REF!</c:f>
            </c:numRef>
          </c:xVal>
          <c:yVal>
            <c:numRef>
              <c:f>WMA_u!#REF!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CF-4596-A344-B07AD5960A78}"/>
            </c:ext>
          </c:extLst>
        </c:ser>
        <c:ser>
          <c:idx val="3"/>
          <c:order val="2"/>
          <c:tx>
            <c:strRef>
              <c:f>WMA_u!$X$7</c:f>
              <c:strCache>
                <c:ptCount val="1"/>
                <c:pt idx="0">
                  <c:v>WM_u, t=18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  <c:spPr>
              <a:noFill/>
              <a:ln w="19050"/>
            </c:spPr>
          </c:marker>
          <c:xVal>
            <c:numRef>
              <c:f>WMA_u!#REF!</c:f>
            </c:numRef>
          </c:xVal>
          <c:yVal>
            <c:numRef>
              <c:f>WMA_u!#REF!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2CF-4596-A344-B07AD5960A78}"/>
            </c:ext>
          </c:extLst>
        </c:ser>
        <c:ser>
          <c:idx val="1"/>
          <c:order val="3"/>
          <c:tx>
            <c:strRef>
              <c:f>WMA_u!$AI$7</c:f>
              <c:strCache>
                <c:ptCount val="1"/>
                <c:pt idx="0">
                  <c:v>WM_u, t=29</c:v>
                </c:pt>
              </c:strCache>
            </c:strRef>
          </c:tx>
          <c:spPr>
            <a:ln>
              <a:noFill/>
            </a:ln>
          </c:spPr>
          <c:marker>
            <c:symbol val="x"/>
            <c:size val="5"/>
            <c:spPr>
              <a:noFill/>
              <a:ln w="19050"/>
            </c:spPr>
          </c:marker>
          <c:xVal>
            <c:numRef>
              <c:f>WMA_u!#REF!</c:f>
            </c:numRef>
          </c:xVal>
          <c:yVal>
            <c:numRef>
              <c:f>WMA_u!#REF!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2CF-4596-A344-B07AD5960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953728"/>
        <c:axId val="261954304"/>
      </c:scatterChart>
      <c:valAx>
        <c:axId val="26195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1954304"/>
        <c:crosses val="autoZero"/>
        <c:crossBetween val="midCat"/>
      </c:valAx>
      <c:valAx>
        <c:axId val="261954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1953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WMA_u!$G$7</c:f>
              <c:strCache>
                <c:ptCount val="1"/>
                <c:pt idx="0">
                  <c:v>WM_u, t=1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4"/>
            <c:spPr>
              <a:noFill/>
              <a:ln w="22225"/>
            </c:spPr>
          </c:marker>
          <c:xVal>
            <c:numRef>
              <c:f>WMA_u!#REF!</c:f>
            </c:numRef>
          </c:xVal>
          <c:yVal>
            <c:numRef>
              <c:f>WMA_u!$G$13:$G$41</c:f>
              <c:numCache>
                <c:formatCode>General</c:formatCode>
                <c:ptCount val="29"/>
                <c:pt idx="0">
                  <c:v>1.0000000552268247</c:v>
                </c:pt>
                <c:pt idx="1">
                  <c:v>1.0000004418145969</c:v>
                </c:pt>
                <c:pt idx="2">
                  <c:v>1.000003810650899</c:v>
                </c:pt>
                <c:pt idx="3">
                  <c:v>1.0000329704143012</c:v>
                </c:pt>
                <c:pt idx="4">
                  <c:v>1.0002853017760165</c:v>
                </c:pt>
                <c:pt idx="5">
                  <c:v>1.0024688047412451</c:v>
                </c:pt>
                <c:pt idx="6">
                  <c:v>1.0213633373431541</c:v>
                </c:pt>
                <c:pt idx="7">
                  <c:v>1.1848636218646496</c:v>
                </c:pt>
                <c:pt idx="8">
                  <c:v>2.5996825847523839</c:v>
                </c:pt>
                <c:pt idx="9">
                  <c:v>14.842552397177512</c:v>
                </c:pt>
                <c:pt idx="10">
                  <c:v>120.78392382034046</c:v>
                </c:pt>
                <c:pt idx="11">
                  <c:v>42.527657191531652</c:v>
                </c:pt>
                <c:pt idx="12">
                  <c:v>15.397143262763317</c:v>
                </c:pt>
                <c:pt idx="13">
                  <c:v>5.9913177902749499</c:v>
                </c:pt>
                <c:pt idx="14">
                  <c:v>2.7304303241845673</c:v>
                </c:pt>
                <c:pt idx="15">
                  <c:v>1.5999195468362601</c:v>
                </c:pt>
                <c:pt idx="16">
                  <c:v>1.2079849489726329</c:v>
                </c:pt>
                <c:pt idx="17">
                  <c:v>1.0721059002449127</c:v>
                </c:pt>
                <c:pt idx="18">
                  <c:v>1.0249982552863162</c:v>
                </c:pt>
                <c:pt idx="19">
                  <c:v>1.0086665968421071</c:v>
                </c:pt>
                <c:pt idx="20">
                  <c:v>1.0030046057200133</c:v>
                </c:pt>
                <c:pt idx="21">
                  <c:v>1.0010416609537991</c:v>
                </c:pt>
                <c:pt idx="22">
                  <c:v>1.0003611314241521</c:v>
                </c:pt>
                <c:pt idx="23">
                  <c:v>1.0001251999559713</c:v>
                </c:pt>
                <c:pt idx="24">
                  <c:v>1.0000434053312843</c:v>
                </c:pt>
                <c:pt idx="25">
                  <c:v>1.0000150481136445</c:v>
                </c:pt>
                <c:pt idx="26">
                  <c:v>1.0000052170289466</c:v>
                </c:pt>
                <c:pt idx="27">
                  <c:v>1.0000018089195846</c:v>
                </c:pt>
                <c:pt idx="28">
                  <c:v>1.0000006291894208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92-41ED-8AE7-491219038452}"/>
            </c:ext>
          </c:extLst>
        </c:ser>
        <c:ser>
          <c:idx val="2"/>
          <c:order val="1"/>
          <c:tx>
            <c:strRef>
              <c:f>WMA_u!$M$7</c:f>
              <c:strCache>
                <c:ptCount val="1"/>
                <c:pt idx="0">
                  <c:v>WM_u, t=7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  <c:spPr>
              <a:noFill/>
              <a:ln w="22225"/>
            </c:spPr>
          </c:marker>
          <c:xVal>
            <c:numRef>
              <c:f>WMA_u!#REF!</c:f>
            </c:numRef>
          </c:xVal>
          <c:yVal>
            <c:numRef>
              <c:f>WMA_u!#REF!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92-41ED-8AE7-491219038452}"/>
            </c:ext>
          </c:extLst>
        </c:ser>
        <c:ser>
          <c:idx val="3"/>
          <c:order val="2"/>
          <c:tx>
            <c:strRef>
              <c:f>WMA_u!$X$7</c:f>
              <c:strCache>
                <c:ptCount val="1"/>
                <c:pt idx="0">
                  <c:v>WM_u, t=18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  <c:spPr>
              <a:noFill/>
              <a:ln w="19050"/>
            </c:spPr>
          </c:marker>
          <c:xVal>
            <c:numRef>
              <c:f>WMA_u!#REF!</c:f>
            </c:numRef>
          </c:xVal>
          <c:yVal>
            <c:numRef>
              <c:f>WMA_u!#REF!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92-41ED-8AE7-491219038452}"/>
            </c:ext>
          </c:extLst>
        </c:ser>
        <c:ser>
          <c:idx val="1"/>
          <c:order val="3"/>
          <c:tx>
            <c:strRef>
              <c:f>WMA_u!$AI$7</c:f>
              <c:strCache>
                <c:ptCount val="1"/>
                <c:pt idx="0">
                  <c:v>WM_u, t=29</c:v>
                </c:pt>
              </c:strCache>
            </c:strRef>
          </c:tx>
          <c:spPr>
            <a:ln>
              <a:noFill/>
            </a:ln>
          </c:spPr>
          <c:marker>
            <c:symbol val="x"/>
            <c:size val="5"/>
            <c:spPr>
              <a:noFill/>
              <a:ln w="19050"/>
            </c:spPr>
          </c:marker>
          <c:xVal>
            <c:numRef>
              <c:f>WMA_u!#REF!</c:f>
            </c:numRef>
          </c:xVal>
          <c:yVal>
            <c:numRef>
              <c:f>WMA_u!#REF!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92-41ED-8AE7-491219038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512064"/>
        <c:axId val="266512640"/>
      </c:scatterChart>
      <c:valAx>
        <c:axId val="26651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6512640"/>
        <c:crosses val="autoZero"/>
        <c:crossBetween val="midCat"/>
      </c:valAx>
      <c:valAx>
        <c:axId val="266512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65120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4"/>
          <c:tx>
            <c:strRef>
              <c:f>Anl_u!$F$9</c:f>
              <c:strCache>
                <c:ptCount val="1"/>
                <c:pt idx="0">
                  <c:v>Anl, t=2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Anl_u!$B$13:$B$112</c:f>
              <c:numCache>
                <c:formatCode>General</c:formatCode>
                <c:ptCount val="10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Anl_u!$F$13:$F$112</c:f>
              <c:numCache>
                <c:formatCode>General</c:formatCode>
                <c:ptCount val="100"/>
                <c:pt idx="0">
                  <c:v>1.0000000000000093</c:v>
                </c:pt>
                <c:pt idx="1">
                  <c:v>1.0000000000058293</c:v>
                </c:pt>
                <c:pt idx="2">
                  <c:v>1.0000000019496362</c:v>
                </c:pt>
                <c:pt idx="3">
                  <c:v>1.0000003490247567</c:v>
                </c:pt>
                <c:pt idx="4">
                  <c:v>1.0000334445076302</c:v>
                </c:pt>
                <c:pt idx="5">
                  <c:v>1.0017153759985116</c:v>
                </c:pt>
                <c:pt idx="6">
                  <c:v>1.0470933733398478</c:v>
                </c:pt>
                <c:pt idx="7">
                  <c:v>1.6920320694658726</c:v>
                </c:pt>
                <c:pt idx="8">
                  <c:v>6.4432538634580387</c:v>
                </c:pt>
                <c:pt idx="9">
                  <c:v>23.916954750271508</c:v>
                </c:pt>
                <c:pt idx="10">
                  <c:v>52.644154746727835</c:v>
                </c:pt>
                <c:pt idx="11">
                  <c:v>63.294741661281243</c:v>
                </c:pt>
                <c:pt idx="12">
                  <c:v>41.220508157812453</c:v>
                </c:pt>
                <c:pt idx="13">
                  <c:v>14.899835683286744</c:v>
                </c:pt>
                <c:pt idx="14">
                  <c:v>3.5712110631758835</c:v>
                </c:pt>
                <c:pt idx="15">
                  <c:v>1.2545843709878215</c:v>
                </c:pt>
                <c:pt idx="16">
                  <c:v>1.0134924773621943</c:v>
                </c:pt>
                <c:pt idx="17">
                  <c:v>1.0003827521212627</c:v>
                </c:pt>
                <c:pt idx="18">
                  <c:v>1.0000058117839776</c:v>
                </c:pt>
                <c:pt idx="19">
                  <c:v>1.0000000472353643</c:v>
                </c:pt>
                <c:pt idx="20">
                  <c:v>1.0000000002054901</c:v>
                </c:pt>
                <c:pt idx="21">
                  <c:v>1.0000000000004785</c:v>
                </c:pt>
                <c:pt idx="22">
                  <c:v>1.0000000000000007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7A-42CA-9BEE-2A2265584DF2}"/>
            </c:ext>
          </c:extLst>
        </c:ser>
        <c:ser>
          <c:idx val="5"/>
          <c:order val="5"/>
          <c:tx>
            <c:strRef>
              <c:f>Anl_u!$H$9</c:f>
              <c:strCache>
                <c:ptCount val="1"/>
                <c:pt idx="0">
                  <c:v>Anl, t=20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Anl_u!$B$13:$B$112</c:f>
              <c:numCache>
                <c:formatCode>General</c:formatCode>
                <c:ptCount val="10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Anl_u!$H$13:$H$112</c:f>
              <c:numCache>
                <c:formatCode>General</c:formatCode>
                <c:ptCount val="100"/>
                <c:pt idx="0">
                  <c:v>1.0007991870553452</c:v>
                </c:pt>
                <c:pt idx="1">
                  <c:v>1.0023859318270603</c:v>
                </c:pt>
                <c:pt idx="2">
                  <c:v>1.0066915112882442</c:v>
                </c:pt>
                <c:pt idx="3">
                  <c:v>1.0176297841183723</c:v>
                </c:pt>
                <c:pt idx="4">
                  <c:v>1.0436341347522879</c:v>
                </c:pt>
                <c:pt idx="5">
                  <c:v>1.1014524028649884</c:v>
                </c:pt>
                <c:pt idx="6">
                  <c:v>1.2215924205969004</c:v>
                </c:pt>
                <c:pt idx="7">
                  <c:v>1.4546781250795526</c:v>
                </c:pt>
                <c:pt idx="8">
                  <c:v>1.876415024678427</c:v>
                </c:pt>
                <c:pt idx="9">
                  <c:v>2.5869825917833711</c:v>
                </c:pt>
                <c:pt idx="10">
                  <c:v>3.6995483256594035</c:v>
                </c:pt>
                <c:pt idx="11">
                  <c:v>5.3138659413255764</c:v>
                </c:pt>
                <c:pt idx="12">
                  <c:v>7.4758797832945874</c:v>
                </c:pt>
                <c:pt idx="13">
                  <c:v>10.132454269451097</c:v>
                </c:pt>
                <c:pt idx="14">
                  <c:v>13.09853622595717</c:v>
                </c:pt>
                <c:pt idx="15">
                  <c:v>16.056871607740224</c:v>
                </c:pt>
                <c:pt idx="16">
                  <c:v>18.603266338214979</c:v>
                </c:pt>
                <c:pt idx="17">
                  <c:v>20.333405840142465</c:v>
                </c:pt>
                <c:pt idx="18">
                  <c:v>20.947114020071638</c:v>
                </c:pt>
                <c:pt idx="19">
                  <c:v>20.333405840142465</c:v>
                </c:pt>
                <c:pt idx="20">
                  <c:v>18.603266338214979</c:v>
                </c:pt>
                <c:pt idx="21">
                  <c:v>16.056871607740224</c:v>
                </c:pt>
                <c:pt idx="22">
                  <c:v>13.09853622595717</c:v>
                </c:pt>
                <c:pt idx="23">
                  <c:v>10.132454269451097</c:v>
                </c:pt>
                <c:pt idx="24">
                  <c:v>7.4758797832945874</c:v>
                </c:pt>
                <c:pt idx="25">
                  <c:v>5.3138659413255764</c:v>
                </c:pt>
                <c:pt idx="26">
                  <c:v>3.6995483256594035</c:v>
                </c:pt>
                <c:pt idx="27">
                  <c:v>2.5869825917833711</c:v>
                </c:pt>
                <c:pt idx="28">
                  <c:v>1.876415024678427</c:v>
                </c:pt>
                <c:pt idx="29">
                  <c:v>1.4546781250795526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7A-42CA-9BEE-2A2265584DF2}"/>
            </c:ext>
          </c:extLst>
        </c:ser>
        <c:ser>
          <c:idx val="6"/>
          <c:order val="6"/>
          <c:tx>
            <c:strRef>
              <c:f>Anl_u!$I$9</c:f>
              <c:strCache>
                <c:ptCount val="1"/>
                <c:pt idx="0">
                  <c:v>Anl, t=30</c:v>
                </c:pt>
              </c:strCache>
            </c:strRef>
          </c:tx>
          <c:spPr>
            <a:ln>
              <a:solidFill>
                <a:srgbClr val="009900"/>
              </a:solidFill>
            </a:ln>
          </c:spPr>
          <c:marker>
            <c:symbol val="none"/>
          </c:marker>
          <c:xVal>
            <c:numRef>
              <c:f>Anl_u!$B$13:$B$112</c:f>
              <c:numCache>
                <c:formatCode>General</c:formatCode>
                <c:ptCount val="10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Anl_u!$I$13:$I$112</c:f>
              <c:numCache>
                <c:formatCode>General</c:formatCode>
                <c:ptCount val="100"/>
                <c:pt idx="0">
                  <c:v>1.0006802967790929</c:v>
                </c:pt>
                <c:pt idx="1">
                  <c:v>1.0016663026620649</c:v>
                </c:pt>
                <c:pt idx="2">
                  <c:v>1.0039148376654454</c:v>
                </c:pt>
                <c:pt idx="3">
                  <c:v>1.0088222228653738</c:v>
                </c:pt>
                <c:pt idx="4">
                  <c:v>1.0190698241284835</c:v>
                </c:pt>
                <c:pt idx="5">
                  <c:v>1.0395384597918329</c:v>
                </c:pt>
                <c:pt idx="6">
                  <c:v>1.0786316164775909</c:v>
                </c:pt>
                <c:pt idx="7">
                  <c:v>1.149995785517498</c:v>
                </c:pt>
                <c:pt idx="8">
                  <c:v>1.2744513088064</c:v>
                </c:pt>
                <c:pt idx="9">
                  <c:v>1.4816770476295211</c:v>
                </c:pt>
                <c:pt idx="10">
                  <c:v>1.810869555494024</c:v>
                </c:pt>
                <c:pt idx="11">
                  <c:v>2.3093339657571295</c:v>
                </c:pt>
                <c:pt idx="12">
                  <c:v>3.0279361171954293</c:v>
                </c:pt>
                <c:pt idx="13">
                  <c:v>4.0127458883342477</c:v>
                </c:pt>
                <c:pt idx="14">
                  <c:v>5.2931407937921655</c:v>
                </c:pt>
                <c:pt idx="15">
                  <c:v>6.8680277237561231</c:v>
                </c:pt>
                <c:pt idx="16">
                  <c:v>8.6933161402727634</c:v>
                </c:pt>
                <c:pt idx="17">
                  <c:v>10.674742125214776</c:v>
                </c:pt>
                <c:pt idx="18">
                  <c:v>12.66996660678149</c:v>
                </c:pt>
                <c:pt idx="19">
                  <c:v>14.502190319453543</c:v>
                </c:pt>
                <c:pt idx="20">
                  <c:v>15.98453373500463</c:v>
                </c:pt>
                <c:pt idx="21">
                  <c:v>16.950953130380164</c:v>
                </c:pt>
                <c:pt idx="22">
                  <c:v>17.286750396763999</c:v>
                </c:pt>
                <c:pt idx="23">
                  <c:v>16.950953130380164</c:v>
                </c:pt>
                <c:pt idx="24">
                  <c:v>15.98453373500463</c:v>
                </c:pt>
                <c:pt idx="25">
                  <c:v>14.502190319453543</c:v>
                </c:pt>
                <c:pt idx="26">
                  <c:v>12.66996660678149</c:v>
                </c:pt>
                <c:pt idx="27">
                  <c:v>10.674742125214776</c:v>
                </c:pt>
                <c:pt idx="28">
                  <c:v>8.6933161402727634</c:v>
                </c:pt>
                <c:pt idx="29">
                  <c:v>6.8680277237561231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7A-42CA-9BEE-2A2265584DF2}"/>
            </c:ext>
          </c:extLst>
        </c:ser>
        <c:ser>
          <c:idx val="7"/>
          <c:order val="7"/>
          <c:tx>
            <c:strRef>
              <c:f>Anl_u!$J$9</c:f>
              <c:strCache>
                <c:ptCount val="1"/>
                <c:pt idx="0">
                  <c:v>Anl, t=40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Anl_u!$B$13:$B$112</c:f>
              <c:numCache>
                <c:formatCode>General</c:formatCode>
                <c:ptCount val="10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Anl_u!$J$13:$J$112</c:f>
              <c:numCache>
                <c:formatCode>General</c:formatCode>
                <c:ptCount val="100"/>
                <c:pt idx="0">
                  <c:v>1.0003648628172948</c:v>
                </c:pt>
                <c:pt idx="1">
                  <c:v>1.000809483540434</c:v>
                </c:pt>
                <c:pt idx="2">
                  <c:v>1.0017406631493344</c:v>
                </c:pt>
                <c:pt idx="3">
                  <c:v>1.0036278535357812</c:v>
                </c:pt>
                <c:pt idx="4">
                  <c:v>1.0073284655886725</c:v>
                </c:pt>
                <c:pt idx="5">
                  <c:v>1.0143484390735336</c:v>
                </c:pt>
                <c:pt idx="6">
                  <c:v>1.027228552879409</c:v>
                </c:pt>
                <c:pt idx="7">
                  <c:v>1.0500809732708778</c:v>
                </c:pt>
                <c:pt idx="8">
                  <c:v>1.0892789877752249</c:v>
                </c:pt>
                <c:pt idx="9">
                  <c:v>1.1542602576791714</c:v>
                </c:pt>
                <c:pt idx="10">
                  <c:v>1.2583373169261509</c:v>
                </c:pt>
                <c:pt idx="11">
                  <c:v>1.4193228553027013</c:v>
                </c:pt>
                <c:pt idx="12">
                  <c:v>1.6596874491268796</c:v>
                </c:pt>
                <c:pt idx="13">
                  <c:v>2.0059032377813897</c:v>
                </c:pt>
                <c:pt idx="14">
                  <c:v>2.486628615295368</c:v>
                </c:pt>
                <c:pt idx="15">
                  <c:v>3.1294971710939454</c:v>
                </c:pt>
                <c:pt idx="16">
                  <c:v>3.9565140305911357</c:v>
                </c:pt>
                <c:pt idx="17">
                  <c:v>4.9784244812596157</c:v>
                </c:pt>
                <c:pt idx="18">
                  <c:v>6.1888437177574351</c:v>
                </c:pt>
                <c:pt idx="19">
                  <c:v>7.5593130661268537</c:v>
                </c:pt>
                <c:pt idx="20">
                  <c:v>9.0366383649400941</c:v>
                </c:pt>
                <c:pt idx="21">
                  <c:v>10.543744197007562</c:v>
                </c:pt>
                <c:pt idx="22">
                  <c:v>11.984782236693061</c:v>
                </c:pt>
                <c:pt idx="23">
                  <c:v>13.254410119323849</c:v>
                </c:pt>
                <c:pt idx="24">
                  <c:v>14.250176617201429</c:v>
                </c:pt>
                <c:pt idx="25">
                  <c:v>14.886065869958284</c:v>
                </c:pt>
                <c:pt idx="26">
                  <c:v>15.104739588693908</c:v>
                </c:pt>
                <c:pt idx="27">
                  <c:v>14.886065869958284</c:v>
                </c:pt>
                <c:pt idx="28">
                  <c:v>14.250176617201429</c:v>
                </c:pt>
                <c:pt idx="29">
                  <c:v>13.254410119323849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7A-42CA-9BEE-2A2265584DF2}"/>
            </c:ext>
          </c:extLst>
        </c:ser>
        <c:ser>
          <c:idx val="0"/>
          <c:order val="0"/>
          <c:tx>
            <c:strRef>
              <c:f>WMA_u!$G$7</c:f>
              <c:strCache>
                <c:ptCount val="1"/>
                <c:pt idx="0">
                  <c:v>WM_u, t=1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5"/>
            <c:spPr>
              <a:noFill/>
              <a:ln w="22225">
                <a:solidFill>
                  <a:srgbClr val="0000FF"/>
                </a:solidFill>
              </a:ln>
            </c:spPr>
          </c:marker>
          <c:xVal>
            <c:numRef>
              <c:f>WMA_u!#REF!</c:f>
            </c:numRef>
          </c:xVal>
          <c:yVal>
            <c:numRef>
              <c:f>WMA_u!$G$13:$G$41</c:f>
              <c:numCache>
                <c:formatCode>General</c:formatCode>
                <c:ptCount val="29"/>
                <c:pt idx="0">
                  <c:v>1.0000000552268247</c:v>
                </c:pt>
                <c:pt idx="1">
                  <c:v>1.0000004418145969</c:v>
                </c:pt>
                <c:pt idx="2">
                  <c:v>1.000003810650899</c:v>
                </c:pt>
                <c:pt idx="3">
                  <c:v>1.0000329704143012</c:v>
                </c:pt>
                <c:pt idx="4">
                  <c:v>1.0002853017760165</c:v>
                </c:pt>
                <c:pt idx="5">
                  <c:v>1.0024688047412451</c:v>
                </c:pt>
                <c:pt idx="6">
                  <c:v>1.0213633373431541</c:v>
                </c:pt>
                <c:pt idx="7">
                  <c:v>1.1848636218646496</c:v>
                </c:pt>
                <c:pt idx="8">
                  <c:v>2.5996825847523839</c:v>
                </c:pt>
                <c:pt idx="9">
                  <c:v>14.842552397177512</c:v>
                </c:pt>
                <c:pt idx="10">
                  <c:v>120.78392382034046</c:v>
                </c:pt>
                <c:pt idx="11">
                  <c:v>42.527657191531652</c:v>
                </c:pt>
                <c:pt idx="12">
                  <c:v>15.397143262763317</c:v>
                </c:pt>
                <c:pt idx="13">
                  <c:v>5.9913177902749499</c:v>
                </c:pt>
                <c:pt idx="14">
                  <c:v>2.7304303241845673</c:v>
                </c:pt>
                <c:pt idx="15">
                  <c:v>1.5999195468362601</c:v>
                </c:pt>
                <c:pt idx="16">
                  <c:v>1.2079849489726329</c:v>
                </c:pt>
                <c:pt idx="17">
                  <c:v>1.0721059002449127</c:v>
                </c:pt>
                <c:pt idx="18">
                  <c:v>1.0249982552863162</c:v>
                </c:pt>
                <c:pt idx="19">
                  <c:v>1.0086665968421071</c:v>
                </c:pt>
                <c:pt idx="20">
                  <c:v>1.0030046057200133</c:v>
                </c:pt>
                <c:pt idx="21">
                  <c:v>1.0010416609537991</c:v>
                </c:pt>
                <c:pt idx="22">
                  <c:v>1.0003611314241521</c:v>
                </c:pt>
                <c:pt idx="23">
                  <c:v>1.0001251999559713</c:v>
                </c:pt>
                <c:pt idx="24">
                  <c:v>1.0000434053312843</c:v>
                </c:pt>
                <c:pt idx="25">
                  <c:v>1.0000150481136445</c:v>
                </c:pt>
                <c:pt idx="26">
                  <c:v>1.0000052170289466</c:v>
                </c:pt>
                <c:pt idx="27">
                  <c:v>1.0000018089195846</c:v>
                </c:pt>
                <c:pt idx="28">
                  <c:v>1.0000006291894208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17A-42CA-9BEE-2A2265584DF2}"/>
            </c:ext>
          </c:extLst>
        </c:ser>
        <c:ser>
          <c:idx val="2"/>
          <c:order val="1"/>
          <c:tx>
            <c:strRef>
              <c:f>WMA_u!$M$7</c:f>
              <c:strCache>
                <c:ptCount val="1"/>
                <c:pt idx="0">
                  <c:v>WM_u, t=7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22225">
                <a:solidFill>
                  <a:srgbClr val="FF0000"/>
                </a:solidFill>
              </a:ln>
            </c:spPr>
          </c:marker>
          <c:xVal>
            <c:numRef>
              <c:f>WMA_u!#REF!</c:f>
            </c:numRef>
          </c:xVal>
          <c:yVal>
            <c:numRef>
              <c:f>WMA_u!#REF!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17A-42CA-9BEE-2A2265584DF2}"/>
            </c:ext>
          </c:extLst>
        </c:ser>
        <c:ser>
          <c:idx val="3"/>
          <c:order val="2"/>
          <c:tx>
            <c:strRef>
              <c:f>WMA_u!$X$7</c:f>
              <c:strCache>
                <c:ptCount val="1"/>
                <c:pt idx="0">
                  <c:v>WM_u, t=18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6"/>
            <c:spPr>
              <a:noFill/>
              <a:ln w="19050">
                <a:solidFill>
                  <a:srgbClr val="009900"/>
                </a:solidFill>
              </a:ln>
            </c:spPr>
          </c:marker>
          <c:xVal>
            <c:numRef>
              <c:f>WMA_u!#REF!</c:f>
            </c:numRef>
          </c:xVal>
          <c:yVal>
            <c:numRef>
              <c:f>WMA_u!#REF!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17A-42CA-9BEE-2A2265584DF2}"/>
            </c:ext>
          </c:extLst>
        </c:ser>
        <c:ser>
          <c:idx val="1"/>
          <c:order val="3"/>
          <c:tx>
            <c:strRef>
              <c:f>WMA_u!$AI$7</c:f>
              <c:strCache>
                <c:ptCount val="1"/>
                <c:pt idx="0">
                  <c:v>WM_u, t=29</c:v>
                </c:pt>
              </c:strCache>
            </c:strRef>
          </c:tx>
          <c:spPr>
            <a:ln>
              <a:noFill/>
            </a:ln>
          </c:spPr>
          <c:marker>
            <c:symbol val="x"/>
            <c:size val="5"/>
            <c:spPr>
              <a:noFill/>
              <a:ln w="19050">
                <a:solidFill>
                  <a:srgbClr val="7030A0"/>
                </a:solidFill>
              </a:ln>
            </c:spPr>
          </c:marker>
          <c:xVal>
            <c:numRef>
              <c:f>WMA_u!#REF!</c:f>
            </c:numRef>
          </c:xVal>
          <c:yVal>
            <c:numRef>
              <c:f>WMA_u!#REF!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17A-42CA-9BEE-2A2265584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514944"/>
        <c:axId val="266515520"/>
      </c:scatterChart>
      <c:valAx>
        <c:axId val="26651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6515520"/>
        <c:crosses val="autoZero"/>
        <c:crossBetween val="midCat"/>
        <c:majorUnit val="15"/>
      </c:valAx>
      <c:valAx>
        <c:axId val="266515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6514944"/>
        <c:crossesAt val="-300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4"/>
          <c:tx>
            <c:strRef>
              <c:f>Anl_u!$F$9</c:f>
              <c:strCache>
                <c:ptCount val="1"/>
                <c:pt idx="0">
                  <c:v>Anl, t=2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Anl_u!#REF!</c:f>
            </c:numRef>
          </c:xVal>
          <c:yVal>
            <c:numRef>
              <c:f>Anl_u!$F$13:$F$41</c:f>
              <c:numCache>
                <c:formatCode>General</c:formatCode>
                <c:ptCount val="29"/>
                <c:pt idx="0">
                  <c:v>1.0000000000000093</c:v>
                </c:pt>
                <c:pt idx="1">
                  <c:v>1.0000000000058293</c:v>
                </c:pt>
                <c:pt idx="2">
                  <c:v>1.0000000019496362</c:v>
                </c:pt>
                <c:pt idx="3">
                  <c:v>1.0000003490247567</c:v>
                </c:pt>
                <c:pt idx="4">
                  <c:v>1.0000334445076302</c:v>
                </c:pt>
                <c:pt idx="5">
                  <c:v>1.0017153759985116</c:v>
                </c:pt>
                <c:pt idx="6">
                  <c:v>1.0470933733398478</c:v>
                </c:pt>
                <c:pt idx="7">
                  <c:v>1.6920320694658726</c:v>
                </c:pt>
                <c:pt idx="8">
                  <c:v>6.4432538634580387</c:v>
                </c:pt>
                <c:pt idx="9">
                  <c:v>23.916954750271508</c:v>
                </c:pt>
                <c:pt idx="10">
                  <c:v>52.644154746727835</c:v>
                </c:pt>
                <c:pt idx="11">
                  <c:v>63.294741661281243</c:v>
                </c:pt>
                <c:pt idx="12">
                  <c:v>41.220508157812453</c:v>
                </c:pt>
                <c:pt idx="13">
                  <c:v>14.899835683286744</c:v>
                </c:pt>
                <c:pt idx="14">
                  <c:v>3.5712110631758835</c:v>
                </c:pt>
                <c:pt idx="15">
                  <c:v>1.2545843709878215</c:v>
                </c:pt>
                <c:pt idx="16">
                  <c:v>1.0134924773621943</c:v>
                </c:pt>
                <c:pt idx="17">
                  <c:v>1.0003827521212627</c:v>
                </c:pt>
                <c:pt idx="18">
                  <c:v>1.0000058117839776</c:v>
                </c:pt>
                <c:pt idx="19">
                  <c:v>1.0000000472353643</c:v>
                </c:pt>
                <c:pt idx="20">
                  <c:v>1.0000000002054901</c:v>
                </c:pt>
                <c:pt idx="21">
                  <c:v>1.0000000000004785</c:v>
                </c:pt>
                <c:pt idx="22">
                  <c:v>1.0000000000000007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80-4A07-8A05-5EF3A059DBC9}"/>
            </c:ext>
          </c:extLst>
        </c:ser>
        <c:ser>
          <c:idx val="5"/>
          <c:order val="5"/>
          <c:tx>
            <c:strRef>
              <c:f>Anl_u!$H$9</c:f>
              <c:strCache>
                <c:ptCount val="1"/>
                <c:pt idx="0">
                  <c:v>Anl, t=20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Anl_u!#REF!</c:f>
            </c:numRef>
          </c:xVal>
          <c:yVal>
            <c:numRef>
              <c:f>Anl_u!#REF!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80-4A07-8A05-5EF3A059DBC9}"/>
            </c:ext>
          </c:extLst>
        </c:ser>
        <c:ser>
          <c:idx val="6"/>
          <c:order val="6"/>
          <c:tx>
            <c:strRef>
              <c:f>Anl_u!$I$9</c:f>
              <c:strCache>
                <c:ptCount val="1"/>
                <c:pt idx="0">
                  <c:v>Anl, t=30</c:v>
                </c:pt>
              </c:strCache>
            </c:strRef>
          </c:tx>
          <c:spPr>
            <a:ln>
              <a:solidFill>
                <a:srgbClr val="009900"/>
              </a:solidFill>
            </a:ln>
          </c:spPr>
          <c:marker>
            <c:symbol val="none"/>
          </c:marker>
          <c:xVal>
            <c:numRef>
              <c:f>Anl_u!#REF!</c:f>
            </c:numRef>
          </c:xVal>
          <c:yVal>
            <c:numRef>
              <c:f>Anl_u!#REF!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80-4A07-8A05-5EF3A059DBC9}"/>
            </c:ext>
          </c:extLst>
        </c:ser>
        <c:ser>
          <c:idx val="7"/>
          <c:order val="7"/>
          <c:tx>
            <c:strRef>
              <c:f>Anl_u!$J$9</c:f>
              <c:strCache>
                <c:ptCount val="1"/>
                <c:pt idx="0">
                  <c:v>Anl, t=40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Anl_u!#REF!</c:f>
            </c:numRef>
          </c:xVal>
          <c:yVal>
            <c:numRef>
              <c:f>Anl_u!#REF!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80-4A07-8A05-5EF3A059DBC9}"/>
            </c:ext>
          </c:extLst>
        </c:ser>
        <c:ser>
          <c:idx val="0"/>
          <c:order val="0"/>
          <c:tx>
            <c:strRef>
              <c:f>WMA_u!$G$7</c:f>
              <c:strCache>
                <c:ptCount val="1"/>
                <c:pt idx="0">
                  <c:v>WM_u, t=1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5"/>
            <c:spPr>
              <a:noFill/>
              <a:ln w="22225">
                <a:solidFill>
                  <a:srgbClr val="0000FF"/>
                </a:solidFill>
              </a:ln>
            </c:spPr>
          </c:marker>
          <c:xVal>
            <c:numRef>
              <c:f>WMA_u!#REF!</c:f>
            </c:numRef>
          </c:xVal>
          <c:yVal>
            <c:numRef>
              <c:f>WMA_u!$G$13:$G$41</c:f>
              <c:numCache>
                <c:formatCode>General</c:formatCode>
                <c:ptCount val="29"/>
                <c:pt idx="0">
                  <c:v>1.0000000552268247</c:v>
                </c:pt>
                <c:pt idx="1">
                  <c:v>1.0000004418145969</c:v>
                </c:pt>
                <c:pt idx="2">
                  <c:v>1.000003810650899</c:v>
                </c:pt>
                <c:pt idx="3">
                  <c:v>1.0000329704143012</c:v>
                </c:pt>
                <c:pt idx="4">
                  <c:v>1.0002853017760165</c:v>
                </c:pt>
                <c:pt idx="5">
                  <c:v>1.0024688047412451</c:v>
                </c:pt>
                <c:pt idx="6">
                  <c:v>1.0213633373431541</c:v>
                </c:pt>
                <c:pt idx="7">
                  <c:v>1.1848636218646496</c:v>
                </c:pt>
                <c:pt idx="8">
                  <c:v>2.5996825847523839</c:v>
                </c:pt>
                <c:pt idx="9">
                  <c:v>14.842552397177512</c:v>
                </c:pt>
                <c:pt idx="10">
                  <c:v>120.78392382034046</c:v>
                </c:pt>
                <c:pt idx="11">
                  <c:v>42.527657191531652</c:v>
                </c:pt>
                <c:pt idx="12">
                  <c:v>15.397143262763317</c:v>
                </c:pt>
                <c:pt idx="13">
                  <c:v>5.9913177902749499</c:v>
                </c:pt>
                <c:pt idx="14">
                  <c:v>2.7304303241845673</c:v>
                </c:pt>
                <c:pt idx="15">
                  <c:v>1.5999195468362601</c:v>
                </c:pt>
                <c:pt idx="16">
                  <c:v>1.2079849489726329</c:v>
                </c:pt>
                <c:pt idx="17">
                  <c:v>1.0721059002449127</c:v>
                </c:pt>
                <c:pt idx="18">
                  <c:v>1.0249982552863162</c:v>
                </c:pt>
                <c:pt idx="19">
                  <c:v>1.0086665968421071</c:v>
                </c:pt>
                <c:pt idx="20">
                  <c:v>1.0030046057200133</c:v>
                </c:pt>
                <c:pt idx="21">
                  <c:v>1.0010416609537991</c:v>
                </c:pt>
                <c:pt idx="22">
                  <c:v>1.0003611314241521</c:v>
                </c:pt>
                <c:pt idx="23">
                  <c:v>1.0001251999559713</c:v>
                </c:pt>
                <c:pt idx="24">
                  <c:v>1.0000434053312843</c:v>
                </c:pt>
                <c:pt idx="25">
                  <c:v>1.0000150481136445</c:v>
                </c:pt>
                <c:pt idx="26">
                  <c:v>1.0000052170289466</c:v>
                </c:pt>
                <c:pt idx="27">
                  <c:v>1.0000018089195846</c:v>
                </c:pt>
                <c:pt idx="28">
                  <c:v>1.0000006291894208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80-4A07-8A05-5EF3A059DBC9}"/>
            </c:ext>
          </c:extLst>
        </c:ser>
        <c:ser>
          <c:idx val="2"/>
          <c:order val="1"/>
          <c:tx>
            <c:strRef>
              <c:f>WMA_u!$M$7</c:f>
              <c:strCache>
                <c:ptCount val="1"/>
                <c:pt idx="0">
                  <c:v>WM_u, t=7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22225">
                <a:solidFill>
                  <a:srgbClr val="FF0000"/>
                </a:solidFill>
              </a:ln>
            </c:spPr>
          </c:marker>
          <c:xVal>
            <c:numRef>
              <c:f>WMA_u!#REF!</c:f>
            </c:numRef>
          </c:xVal>
          <c:yVal>
            <c:numRef>
              <c:f>WMA_u!#REF!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80-4A07-8A05-5EF3A059DBC9}"/>
            </c:ext>
          </c:extLst>
        </c:ser>
        <c:ser>
          <c:idx val="3"/>
          <c:order val="2"/>
          <c:tx>
            <c:strRef>
              <c:f>WMA_u!$X$7</c:f>
              <c:strCache>
                <c:ptCount val="1"/>
                <c:pt idx="0">
                  <c:v>WM_u, t=18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6"/>
            <c:spPr>
              <a:noFill/>
              <a:ln w="19050">
                <a:solidFill>
                  <a:srgbClr val="009900"/>
                </a:solidFill>
              </a:ln>
            </c:spPr>
          </c:marker>
          <c:xVal>
            <c:numRef>
              <c:f>WMA_u!#REF!</c:f>
            </c:numRef>
          </c:xVal>
          <c:yVal>
            <c:numRef>
              <c:f>WMA_u!#REF!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80-4A07-8A05-5EF3A059DBC9}"/>
            </c:ext>
          </c:extLst>
        </c:ser>
        <c:ser>
          <c:idx val="1"/>
          <c:order val="3"/>
          <c:tx>
            <c:strRef>
              <c:f>WMA_u!$AI$7</c:f>
              <c:strCache>
                <c:ptCount val="1"/>
                <c:pt idx="0">
                  <c:v>WM_u, t=29</c:v>
                </c:pt>
              </c:strCache>
            </c:strRef>
          </c:tx>
          <c:spPr>
            <a:ln>
              <a:noFill/>
            </a:ln>
          </c:spPr>
          <c:marker>
            <c:symbol val="x"/>
            <c:size val="5"/>
            <c:spPr>
              <a:noFill/>
              <a:ln w="19050">
                <a:solidFill>
                  <a:srgbClr val="7030A0"/>
                </a:solidFill>
              </a:ln>
            </c:spPr>
          </c:marker>
          <c:xVal>
            <c:numRef>
              <c:f>WMA_u!#REF!</c:f>
            </c:numRef>
          </c:xVal>
          <c:yVal>
            <c:numRef>
              <c:f>WMA_u!#REF!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80-4A07-8A05-5EF3A059D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584064"/>
        <c:axId val="266584640"/>
      </c:scatterChart>
      <c:valAx>
        <c:axId val="266584064"/>
        <c:scaling>
          <c:orientation val="minMax"/>
          <c:max val="15"/>
          <c:min val="-15"/>
        </c:scaling>
        <c:delete val="0"/>
        <c:axPos val="b"/>
        <c:numFmt formatCode="General" sourceLinked="1"/>
        <c:majorTickMark val="out"/>
        <c:minorTickMark val="none"/>
        <c:tickLblPos val="nextTo"/>
        <c:crossAx val="266584640"/>
        <c:crosses val="autoZero"/>
        <c:crossBetween val="midCat"/>
        <c:majorUnit val="15"/>
      </c:valAx>
      <c:valAx>
        <c:axId val="266584640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6584064"/>
        <c:crossesAt val="-300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An_C1!$G$9</c:f>
              <c:strCache>
                <c:ptCount val="1"/>
                <c:pt idx="0">
                  <c:v>An_c1, t=10</c:v>
                </c:pt>
              </c:strCache>
            </c:strRef>
          </c:tx>
          <c:marker>
            <c:symbol val="none"/>
          </c:marker>
          <c:xVal>
            <c:numRef>
              <c:f>An_C1!$B$13:$B$42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An_C1!$G$13:$G$42</c:f>
              <c:numCache>
                <c:formatCode>General</c:formatCode>
                <c:ptCount val="30"/>
                <c:pt idx="0">
                  <c:v>1.0001679183243468</c:v>
                </c:pt>
                <c:pt idx="1">
                  <c:v>1.0007626387187056</c:v>
                </c:pt>
                <c:pt idx="2">
                  <c:v>1.0035141491392201</c:v>
                </c:pt>
                <c:pt idx="3">
                  <c:v>1.0146893925247789</c:v>
                </c:pt>
                <c:pt idx="4">
                  <c:v>1.0544883419362117</c:v>
                </c:pt>
                <c:pt idx="5">
                  <c:v>1.1785859227575837</c:v>
                </c:pt>
                <c:pt idx="6">
                  <c:v>1.5166963509118099</c:v>
                </c:pt>
                <c:pt idx="7">
                  <c:v>2.3193890994867115</c:v>
                </c:pt>
                <c:pt idx="8">
                  <c:v>3.9732655205438583</c:v>
                </c:pt>
                <c:pt idx="9">
                  <c:v>6.9130328258327136</c:v>
                </c:pt>
                <c:pt idx="10">
                  <c:v>11.377690330494779</c:v>
                </c:pt>
                <c:pt idx="11">
                  <c:v>17.073278659104538</c:v>
                </c:pt>
                <c:pt idx="12">
                  <c:v>22.969565907378609</c:v>
                </c:pt>
                <c:pt idx="13">
                  <c:v>27.500354432139602</c:v>
                </c:pt>
                <c:pt idx="14">
                  <c:v>29.209480305041737</c:v>
                </c:pt>
                <c:pt idx="15">
                  <c:v>27.500354432139602</c:v>
                </c:pt>
                <c:pt idx="16">
                  <c:v>22.969565907378609</c:v>
                </c:pt>
                <c:pt idx="17">
                  <c:v>17.073278659104538</c:v>
                </c:pt>
                <c:pt idx="18">
                  <c:v>11.377690330494779</c:v>
                </c:pt>
                <c:pt idx="19">
                  <c:v>6.9130328258327136</c:v>
                </c:pt>
                <c:pt idx="20">
                  <c:v>3.9732655205438583</c:v>
                </c:pt>
                <c:pt idx="21">
                  <c:v>2.3193890994867115</c:v>
                </c:pt>
                <c:pt idx="22">
                  <c:v>1.5166963509118099</c:v>
                </c:pt>
                <c:pt idx="23">
                  <c:v>1.1785859227575837</c:v>
                </c:pt>
                <c:pt idx="24">
                  <c:v>1.0544883419362117</c:v>
                </c:pt>
                <c:pt idx="25">
                  <c:v>1.0146893925247789</c:v>
                </c:pt>
                <c:pt idx="26">
                  <c:v>1.0035141491392201</c:v>
                </c:pt>
                <c:pt idx="27">
                  <c:v>1.0007626387187056</c:v>
                </c:pt>
                <c:pt idx="28">
                  <c:v>1.0001679183243468</c:v>
                </c:pt>
                <c:pt idx="29">
                  <c:v>1.000054972179105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08-4F55-83C9-71BF12B33EC0}"/>
            </c:ext>
          </c:extLst>
        </c:ser>
        <c:ser>
          <c:idx val="3"/>
          <c:order val="3"/>
          <c:tx>
            <c:strRef>
              <c:f>An_C1!$H$9</c:f>
              <c:strCache>
                <c:ptCount val="1"/>
                <c:pt idx="0">
                  <c:v>An_c1, t=20</c:v>
                </c:pt>
              </c:strCache>
            </c:strRef>
          </c:tx>
          <c:marker>
            <c:symbol val="none"/>
          </c:marker>
          <c:xVal>
            <c:numRef>
              <c:f>An_C1!$B$13:$B$42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An_C1!$H$13:$H$42</c:f>
              <c:numCache>
                <c:formatCode>General</c:formatCode>
                <c:ptCount val="30"/>
                <c:pt idx="0">
                  <c:v>1.0008320978552476</c:v>
                </c:pt>
                <c:pt idx="1">
                  <c:v>1.0024187905336404</c:v>
                </c:pt>
                <c:pt idx="2">
                  <c:v>1.0067242294686001</c:v>
                </c:pt>
                <c:pt idx="3">
                  <c:v>1.0176621506408843</c:v>
                </c:pt>
                <c:pt idx="4">
                  <c:v>1.0436656948438681</c:v>
                </c:pt>
                <c:pt idx="5">
                  <c:v>1.1014823063729411</c:v>
                </c:pt>
                <c:pt idx="6">
                  <c:v>1.2216193833197895</c:v>
                </c:pt>
                <c:pt idx="7">
                  <c:v>1.4547007676639523</c:v>
                </c:pt>
                <c:pt idx="8">
                  <c:v>1.8764325782986793</c:v>
                </c:pt>
                <c:pt idx="9">
                  <c:v>2.5869953240000099</c:v>
                </c:pt>
                <c:pt idx="10">
                  <c:v>3.6995572289369774</c:v>
                </c:pt>
                <c:pt idx="11">
                  <c:v>5.3138721398535127</c:v>
                </c:pt>
                <c:pt idx="12">
                  <c:v>7.4758841892195687</c:v>
                </c:pt>
                <c:pt idx="13">
                  <c:v>10.132457520210831</c:v>
                </c:pt>
                <c:pt idx="14">
                  <c:v>13.09853874060293</c:v>
                </c:pt>
                <c:pt idx="15">
                  <c:v>16.056873659085063</c:v>
                </c:pt>
                <c:pt idx="16">
                  <c:v>18.603268108774039</c:v>
                </c:pt>
                <c:pt idx="17">
                  <c:v>20.33340746004729</c:v>
                </c:pt>
                <c:pt idx="18">
                  <c:v>20.947115592516528</c:v>
                </c:pt>
                <c:pt idx="19">
                  <c:v>20.33340746004729</c:v>
                </c:pt>
                <c:pt idx="20">
                  <c:v>18.603268108774039</c:v>
                </c:pt>
                <c:pt idx="21">
                  <c:v>16.056873659085063</c:v>
                </c:pt>
                <c:pt idx="22">
                  <c:v>13.09853874060293</c:v>
                </c:pt>
                <c:pt idx="23">
                  <c:v>10.132457520210831</c:v>
                </c:pt>
                <c:pt idx="24">
                  <c:v>7.4758841892195687</c:v>
                </c:pt>
                <c:pt idx="25">
                  <c:v>5.3138721398535127</c:v>
                </c:pt>
                <c:pt idx="26">
                  <c:v>3.6995572289369774</c:v>
                </c:pt>
                <c:pt idx="27">
                  <c:v>2.5869953240000099</c:v>
                </c:pt>
                <c:pt idx="28">
                  <c:v>1.8764325782986793</c:v>
                </c:pt>
                <c:pt idx="29">
                  <c:v>1.4547007676639523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08-4F55-83C9-71BF12B33EC0}"/>
            </c:ext>
          </c:extLst>
        </c:ser>
        <c:ser>
          <c:idx val="1"/>
          <c:order val="1"/>
          <c:tx>
            <c:strRef>
              <c:f>An_C1!$I$9</c:f>
              <c:strCache>
                <c:ptCount val="1"/>
                <c:pt idx="0">
                  <c:v>An_c1, t=30</c:v>
                </c:pt>
              </c:strCache>
            </c:strRef>
          </c:tx>
          <c:marker>
            <c:symbol val="none"/>
          </c:marker>
          <c:xVal>
            <c:numRef>
              <c:f>An_C1!$B$13:$B$42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An_C1!$I$13:$I$42</c:f>
              <c:numCache>
                <c:formatCode>General</c:formatCode>
                <c:ptCount val="30"/>
                <c:pt idx="0">
                  <c:v>1.000713211488852</c:v>
                </c:pt>
                <c:pt idx="1">
                  <c:v>1.0016991849738432</c:v>
                </c:pt>
                <c:pt idx="2">
                  <c:v>1.0039476463333363</c:v>
                </c:pt>
                <c:pt idx="3">
                  <c:v>1.0088548719468466</c:v>
                </c:pt>
                <c:pt idx="4">
                  <c:v>1.0191021449170057</c:v>
                </c:pt>
                <c:pt idx="5">
                  <c:v>1.0395701442193741</c:v>
                </c:pt>
                <c:pt idx="6">
                  <c:v>1.0786621526235272</c:v>
                </c:pt>
                <c:pt idx="7">
                  <c:v>1.1500244268090571</c:v>
                </c:pt>
                <c:pt idx="8">
                  <c:v>1.2744771532751091</c:v>
                </c:pt>
                <c:pt idx="9">
                  <c:v>1.4816992776362476</c:v>
                </c:pt>
                <c:pt idx="10">
                  <c:v>1.8108877444651563</c:v>
                </c:pt>
                <c:pt idx="11">
                  <c:v>2.3093482287359643</c:v>
                </c:pt>
                <c:pt idx="12">
                  <c:v>3.0279469952540481</c:v>
                </c:pt>
                <c:pt idx="13">
                  <c:v>4.0127540967078765</c:v>
                </c:pt>
                <c:pt idx="14">
                  <c:v>5.2931470165902113</c:v>
                </c:pt>
                <c:pt idx="15">
                  <c:v>6.8680325196252188</c:v>
                </c:pt>
                <c:pt idx="16">
                  <c:v>8.6933199291802445</c:v>
                </c:pt>
                <c:pt idx="17">
                  <c:v>10.674745210832675</c:v>
                </c:pt>
                <c:pt idx="18">
                  <c:v>12.669969206486694</c:v>
                </c:pt>
                <c:pt idx="19">
                  <c:v>14.502192590709058</c:v>
                </c:pt>
                <c:pt idx="20">
                  <c:v>15.98453579563281</c:v>
                </c:pt>
                <c:pt idx="21">
                  <c:v>16.950955073526423</c:v>
                </c:pt>
                <c:pt idx="22">
                  <c:v>17.286752302164409</c:v>
                </c:pt>
                <c:pt idx="23">
                  <c:v>16.950955073526423</c:v>
                </c:pt>
                <c:pt idx="24">
                  <c:v>15.98453579563281</c:v>
                </c:pt>
                <c:pt idx="25">
                  <c:v>14.502192590709058</c:v>
                </c:pt>
                <c:pt idx="26">
                  <c:v>12.669969206486694</c:v>
                </c:pt>
                <c:pt idx="27">
                  <c:v>10.674745210832675</c:v>
                </c:pt>
                <c:pt idx="28">
                  <c:v>8.6933199291802445</c:v>
                </c:pt>
                <c:pt idx="29">
                  <c:v>6.8680325196252188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08-4F55-83C9-71BF12B33EC0}"/>
            </c:ext>
          </c:extLst>
        </c:ser>
        <c:ser>
          <c:idx val="0"/>
          <c:order val="0"/>
          <c:tx>
            <c:strRef>
              <c:f>An_C1!$J$9</c:f>
              <c:strCache>
                <c:ptCount val="1"/>
                <c:pt idx="0">
                  <c:v>An_c1, t=40</c:v>
                </c:pt>
              </c:strCache>
            </c:strRef>
          </c:tx>
          <c:marker>
            <c:symbol val="none"/>
          </c:marker>
          <c:xVal>
            <c:numRef>
              <c:f>An_C1!$B$13:$B$42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An_C1!$J$13:$J$42</c:f>
              <c:numCache>
                <c:formatCode>General</c:formatCode>
                <c:ptCount val="30"/>
                <c:pt idx="0">
                  <c:v>1.0003977879050014</c:v>
                </c:pt>
                <c:pt idx="1">
                  <c:v>1.0008423940017672</c:v>
                </c:pt>
                <c:pt idx="2">
                  <c:v>1.0017735430203771</c:v>
                </c:pt>
                <c:pt idx="3">
                  <c:v>1.0036606715845908</c:v>
                </c:pt>
                <c:pt idx="4">
                  <c:v>1.0073611630820001</c:v>
                </c:pt>
                <c:pt idx="5">
                  <c:v>1.0143809102927515</c:v>
                </c:pt>
                <c:pt idx="6">
                  <c:v>1.027260616977228</c:v>
                </c:pt>
                <c:pt idx="7">
                  <c:v>1.0501123396149019</c:v>
                </c:pt>
                <c:pt idx="8">
                  <c:v>1.0893092254562604</c:v>
                </c:pt>
                <c:pt idx="9">
                  <c:v>1.15428879315929</c:v>
                </c:pt>
                <c:pt idx="10">
                  <c:v>1.2583634923397806</c:v>
                </c:pt>
                <c:pt idx="11">
                  <c:v>1.4193460618946614</c:v>
                </c:pt>
                <c:pt idx="12">
                  <c:v>1.6597072949063187</c:v>
                </c:pt>
                <c:pt idx="13">
                  <c:v>2.0059196582719974</c:v>
                </c:pt>
                <c:pt idx="14">
                  <c:v>2.4866418613463654</c:v>
                </c:pt>
                <c:pt idx="15">
                  <c:v>3.1295076961311419</c:v>
                </c:pt>
                <c:pt idx="16">
                  <c:v>3.9565223556255846</c:v>
                </c:pt>
                <c:pt idx="17">
                  <c:v>4.978431097437336</c:v>
                </c:pt>
                <c:pt idx="18">
                  <c:v>6.1888490399400728</c:v>
                </c:pt>
                <c:pt idx="19">
                  <c:v>7.55931742342303</c:v>
                </c:pt>
                <c:pt idx="20">
                  <c:v>9.0366420098985714</c:v>
                </c:pt>
                <c:pt idx="21">
                  <c:v>10.543747320961874</c:v>
                </c:pt>
                <c:pt idx="22">
                  <c:v>11.984784985026465</c:v>
                </c:pt>
                <c:pt idx="23">
                  <c:v>13.254412604397</c:v>
                </c:pt>
                <c:pt idx="24">
                  <c:v>14.250178928623978</c:v>
                </c:pt>
                <c:pt idx="25">
                  <c:v>14.886068082643643</c:v>
                </c:pt>
                <c:pt idx="26">
                  <c:v>15.104741769345878</c:v>
                </c:pt>
                <c:pt idx="27">
                  <c:v>14.886068082643643</c:v>
                </c:pt>
                <c:pt idx="28">
                  <c:v>14.250178928623978</c:v>
                </c:pt>
                <c:pt idx="29">
                  <c:v>13.254412604397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08-4F55-83C9-71BF12B33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800640"/>
        <c:axId val="412801216"/>
      </c:scatterChart>
      <c:valAx>
        <c:axId val="41280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2801216"/>
        <c:crosses val="autoZero"/>
        <c:crossBetween val="midCat"/>
      </c:valAx>
      <c:valAx>
        <c:axId val="412801216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2800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WMA_u!$G$7</c:f>
              <c:strCache>
                <c:ptCount val="1"/>
                <c:pt idx="0">
                  <c:v>WM_u, t=1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4"/>
            <c:spPr>
              <a:noFill/>
              <a:ln w="22225"/>
            </c:spPr>
          </c:marker>
          <c:xVal>
            <c:numRef>
              <c:f>WMA_u!#REF!</c:f>
            </c:numRef>
          </c:xVal>
          <c:yVal>
            <c:numRef>
              <c:f>WMA_u!$G$13:$G$41</c:f>
              <c:numCache>
                <c:formatCode>General</c:formatCode>
                <c:ptCount val="29"/>
                <c:pt idx="0">
                  <c:v>1.0000000552268247</c:v>
                </c:pt>
                <c:pt idx="1">
                  <c:v>1.0000004418145969</c:v>
                </c:pt>
                <c:pt idx="2">
                  <c:v>1.000003810650899</c:v>
                </c:pt>
                <c:pt idx="3">
                  <c:v>1.0000329704143012</c:v>
                </c:pt>
                <c:pt idx="4">
                  <c:v>1.0002853017760165</c:v>
                </c:pt>
                <c:pt idx="5">
                  <c:v>1.0024688047412451</c:v>
                </c:pt>
                <c:pt idx="6">
                  <c:v>1.0213633373431541</c:v>
                </c:pt>
                <c:pt idx="7">
                  <c:v>1.1848636218646496</c:v>
                </c:pt>
                <c:pt idx="8">
                  <c:v>2.5996825847523839</c:v>
                </c:pt>
                <c:pt idx="9">
                  <c:v>14.842552397177512</c:v>
                </c:pt>
                <c:pt idx="10">
                  <c:v>120.78392382034046</c:v>
                </c:pt>
                <c:pt idx="11">
                  <c:v>42.527657191531652</c:v>
                </c:pt>
                <c:pt idx="12">
                  <c:v>15.397143262763317</c:v>
                </c:pt>
                <c:pt idx="13">
                  <c:v>5.9913177902749499</c:v>
                </c:pt>
                <c:pt idx="14">
                  <c:v>2.7304303241845673</c:v>
                </c:pt>
                <c:pt idx="15">
                  <c:v>1.5999195468362601</c:v>
                </c:pt>
                <c:pt idx="16">
                  <c:v>1.2079849489726329</c:v>
                </c:pt>
                <c:pt idx="17">
                  <c:v>1.0721059002449127</c:v>
                </c:pt>
                <c:pt idx="18">
                  <c:v>1.0249982552863162</c:v>
                </c:pt>
                <c:pt idx="19">
                  <c:v>1.0086665968421071</c:v>
                </c:pt>
                <c:pt idx="20">
                  <c:v>1.0030046057200133</c:v>
                </c:pt>
                <c:pt idx="21">
                  <c:v>1.0010416609537991</c:v>
                </c:pt>
                <c:pt idx="22">
                  <c:v>1.0003611314241521</c:v>
                </c:pt>
                <c:pt idx="23">
                  <c:v>1.0001251999559713</c:v>
                </c:pt>
                <c:pt idx="24">
                  <c:v>1.0000434053312843</c:v>
                </c:pt>
                <c:pt idx="25">
                  <c:v>1.0000150481136445</c:v>
                </c:pt>
                <c:pt idx="26">
                  <c:v>1.0000052170289466</c:v>
                </c:pt>
                <c:pt idx="27">
                  <c:v>1.0000018089195846</c:v>
                </c:pt>
                <c:pt idx="28">
                  <c:v>1.0000006291894208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F-46DA-B494-EFD0C45007FF}"/>
            </c:ext>
          </c:extLst>
        </c:ser>
        <c:ser>
          <c:idx val="2"/>
          <c:order val="1"/>
          <c:tx>
            <c:strRef>
              <c:f>WMA_u!$M$7</c:f>
              <c:strCache>
                <c:ptCount val="1"/>
                <c:pt idx="0">
                  <c:v>WM_u, t=7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  <c:spPr>
              <a:noFill/>
              <a:ln w="22225"/>
            </c:spPr>
          </c:marker>
          <c:xVal>
            <c:numRef>
              <c:f>WMA_u!#REF!</c:f>
            </c:numRef>
          </c:xVal>
          <c:yVal>
            <c:numRef>
              <c:f>WMA_u!#REF!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FF-46DA-B494-EFD0C45007FF}"/>
            </c:ext>
          </c:extLst>
        </c:ser>
        <c:ser>
          <c:idx val="3"/>
          <c:order val="2"/>
          <c:tx>
            <c:strRef>
              <c:f>WMA_u!$X$7</c:f>
              <c:strCache>
                <c:ptCount val="1"/>
                <c:pt idx="0">
                  <c:v>WM_u, t=18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  <c:spPr>
              <a:noFill/>
              <a:ln w="19050"/>
            </c:spPr>
          </c:marker>
          <c:xVal>
            <c:numRef>
              <c:f>WMA_u!#REF!</c:f>
            </c:numRef>
          </c:xVal>
          <c:yVal>
            <c:numRef>
              <c:f>WMA_u!#REF!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FF-46DA-B494-EFD0C45007FF}"/>
            </c:ext>
          </c:extLst>
        </c:ser>
        <c:ser>
          <c:idx val="1"/>
          <c:order val="3"/>
          <c:tx>
            <c:strRef>
              <c:f>WMA_u!$AI$7</c:f>
              <c:strCache>
                <c:ptCount val="1"/>
                <c:pt idx="0">
                  <c:v>WM_u, t=29</c:v>
                </c:pt>
              </c:strCache>
            </c:strRef>
          </c:tx>
          <c:spPr>
            <a:ln>
              <a:noFill/>
            </a:ln>
          </c:spPr>
          <c:marker>
            <c:symbol val="x"/>
            <c:size val="5"/>
            <c:spPr>
              <a:noFill/>
              <a:ln w="19050"/>
            </c:spPr>
          </c:marker>
          <c:xVal>
            <c:numRef>
              <c:f>WMA_u!#REF!</c:f>
            </c:numRef>
          </c:xVal>
          <c:yVal>
            <c:numRef>
              <c:f>WMA_u!#REF!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FF-46DA-B494-EFD0C4500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590976"/>
        <c:axId val="266591552"/>
      </c:scatterChart>
      <c:valAx>
        <c:axId val="266590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6591552"/>
        <c:crosses val="autoZero"/>
        <c:crossBetween val="midCat"/>
      </c:valAx>
      <c:valAx>
        <c:axId val="266591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65909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98162729658794"/>
          <c:y val="3.2485160911772261E-2"/>
          <c:w val="0.83393503937007873"/>
          <c:h val="0.83049963065993992"/>
        </c:manualLayout>
      </c:layout>
      <c:scatterChart>
        <c:scatterStyle val="lineMarker"/>
        <c:varyColors val="0"/>
        <c:ser>
          <c:idx val="0"/>
          <c:order val="0"/>
          <c:tx>
            <c:strRef>
              <c:f>WMA_u!$G$7</c:f>
              <c:strCache>
                <c:ptCount val="1"/>
                <c:pt idx="0">
                  <c:v>WM_u, t=1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4"/>
            <c:spPr>
              <a:noFill/>
              <a:ln w="22225"/>
            </c:spPr>
          </c:marker>
          <c:xVal>
            <c:numRef>
              <c:f>WMA_u!#REF!</c:f>
            </c:numRef>
          </c:xVal>
          <c:yVal>
            <c:numRef>
              <c:f>WMA_u!$G$42:$G$42</c:f>
              <c:numCache>
                <c:formatCode>General</c:formatCode>
                <c:ptCount val="1"/>
                <c:pt idx="0">
                  <c:v>1.0000002359460329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77-4FDF-B586-924D11348637}"/>
            </c:ext>
          </c:extLst>
        </c:ser>
        <c:ser>
          <c:idx val="2"/>
          <c:order val="1"/>
          <c:tx>
            <c:strRef>
              <c:f>WMA_u!$M$7</c:f>
              <c:strCache>
                <c:ptCount val="1"/>
                <c:pt idx="0">
                  <c:v>WM_u, t=7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  <c:spPr>
              <a:noFill/>
              <a:ln w="22225"/>
            </c:spPr>
          </c:marker>
          <c:xVal>
            <c:numRef>
              <c:f>WMA_u!#REF!</c:f>
            </c:numRef>
          </c:xVal>
          <c:yVal>
            <c:numRef>
              <c:f>WMA_u!#REF!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77-4FDF-B586-924D11348637}"/>
            </c:ext>
          </c:extLst>
        </c:ser>
        <c:ser>
          <c:idx val="3"/>
          <c:order val="2"/>
          <c:tx>
            <c:strRef>
              <c:f>WMA_u!$X$7</c:f>
              <c:strCache>
                <c:ptCount val="1"/>
                <c:pt idx="0">
                  <c:v>WM_u, t=18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  <c:spPr>
              <a:noFill/>
              <a:ln w="19050"/>
            </c:spPr>
          </c:marker>
          <c:xVal>
            <c:numRef>
              <c:f>WMA_u!#REF!</c:f>
            </c:numRef>
          </c:xVal>
          <c:yVal>
            <c:numRef>
              <c:f>WMA_u!#REF!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77-4FDF-B586-924D11348637}"/>
            </c:ext>
          </c:extLst>
        </c:ser>
        <c:ser>
          <c:idx val="1"/>
          <c:order val="3"/>
          <c:tx>
            <c:strRef>
              <c:f>WMA_u!$AI$7</c:f>
              <c:strCache>
                <c:ptCount val="1"/>
                <c:pt idx="0">
                  <c:v>WM_u, t=29</c:v>
                </c:pt>
              </c:strCache>
            </c:strRef>
          </c:tx>
          <c:spPr>
            <a:ln>
              <a:noFill/>
            </a:ln>
          </c:spPr>
          <c:marker>
            <c:symbol val="x"/>
            <c:size val="5"/>
            <c:spPr>
              <a:noFill/>
              <a:ln w="19050"/>
            </c:spPr>
          </c:marker>
          <c:xVal>
            <c:numRef>
              <c:f>WMA_u!#REF!</c:f>
            </c:numRef>
          </c:xVal>
          <c:yVal>
            <c:numRef>
              <c:f>WMA_u!#REF!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77-4FDF-B586-924D11348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71616"/>
        <c:axId val="66472192"/>
      </c:scatterChart>
      <c:valAx>
        <c:axId val="66471616"/>
        <c:scaling>
          <c:orientation val="minMax"/>
          <c:max val="15"/>
          <c:min val="-15"/>
        </c:scaling>
        <c:delete val="0"/>
        <c:axPos val="b"/>
        <c:numFmt formatCode="General" sourceLinked="1"/>
        <c:majorTickMark val="out"/>
        <c:minorTickMark val="none"/>
        <c:tickLblPos val="nextTo"/>
        <c:crossAx val="66472192"/>
        <c:crosses val="autoZero"/>
        <c:crossBetween val="midCat"/>
        <c:majorUnit val="15"/>
      </c:valAx>
      <c:valAx>
        <c:axId val="664721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6471616"/>
        <c:crossesAt val="-100"/>
        <c:crossBetween val="midCat"/>
      </c:valAx>
      <c:spPr>
        <a:ln w="15875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5854723253765467"/>
          <c:y val="0.15845212462214678"/>
          <c:w val="0.32563883430634755"/>
          <c:h val="0.337121033523504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</c:spPr>
    </c:legend>
    <c:plotVisOnly val="1"/>
    <c:dispBlanksAs val="gap"/>
    <c:showDLblsOverMax val="0"/>
  </c:chart>
  <c:txPr>
    <a:bodyPr/>
    <a:lstStyle/>
    <a:p>
      <a:pPr>
        <a:defRPr sz="16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98162729658794"/>
          <c:y val="3.2485160911772261E-2"/>
          <c:w val="0.83393503937007873"/>
          <c:h val="0.83049963065993992"/>
        </c:manualLayout>
      </c:layout>
      <c:scatterChart>
        <c:scatterStyle val="lineMarker"/>
        <c:varyColors val="0"/>
        <c:ser>
          <c:idx val="0"/>
          <c:order val="0"/>
          <c:tx>
            <c:strRef>
              <c:f>c_1!$G$7</c:f>
              <c:strCache>
                <c:ptCount val="1"/>
                <c:pt idx="0">
                  <c:v>WM_C1, t=1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4"/>
            <c:spPr>
              <a:noFill/>
              <a:ln w="22225"/>
            </c:spPr>
          </c:marker>
          <c:xVal>
            <c:numRef>
              <c:f>WMA_u!#¡REF!</c:f>
            </c:numRef>
          </c:xVal>
          <c:yVal>
            <c:numRef>
              <c:f>c_1!$G$42:$G$42</c:f>
              <c:numCache>
                <c:formatCode>General</c:formatCode>
                <c:ptCount val="1"/>
                <c:pt idx="0">
                  <c:v>1.0000331730383181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84-47A0-9EAA-FF5B37454021}"/>
            </c:ext>
          </c:extLst>
        </c:ser>
        <c:ser>
          <c:idx val="2"/>
          <c:order val="1"/>
          <c:tx>
            <c:strRef>
              <c:f>c_1!$M$7</c:f>
              <c:strCache>
                <c:ptCount val="1"/>
                <c:pt idx="0">
                  <c:v>WM_C1, t=7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  <c:spPr>
              <a:noFill/>
              <a:ln w="22225"/>
            </c:spPr>
          </c:marker>
          <c:xVal>
            <c:numRef>
              <c:f>WMA_u!#¡REF!</c:f>
            </c:numRef>
          </c:xVal>
          <c:yVal>
            <c:numRef>
              <c:f>WMA_u!#¡REF!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84-47A0-9EAA-FF5B37454021}"/>
            </c:ext>
          </c:extLst>
        </c:ser>
        <c:ser>
          <c:idx val="3"/>
          <c:order val="2"/>
          <c:tx>
            <c:strRef>
              <c:f>c_1!$X$7</c:f>
              <c:strCache>
                <c:ptCount val="1"/>
                <c:pt idx="0">
                  <c:v>WM_C1, t=18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  <c:spPr>
              <a:noFill/>
              <a:ln w="19050"/>
            </c:spPr>
          </c:marker>
          <c:xVal>
            <c:numRef>
              <c:f>WMA_u!#¡REF!</c:f>
            </c:numRef>
          </c:xVal>
          <c:yVal>
            <c:numRef>
              <c:f>WMA_u!#¡REF!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84-47A0-9EAA-FF5B37454021}"/>
            </c:ext>
          </c:extLst>
        </c:ser>
        <c:ser>
          <c:idx val="1"/>
          <c:order val="3"/>
          <c:tx>
            <c:strRef>
              <c:f>c_1!$AI$7</c:f>
              <c:strCache>
                <c:ptCount val="1"/>
                <c:pt idx="0">
                  <c:v>WM_C1, t=29</c:v>
                </c:pt>
              </c:strCache>
            </c:strRef>
          </c:tx>
          <c:spPr>
            <a:ln>
              <a:noFill/>
            </a:ln>
          </c:spPr>
          <c:marker>
            <c:symbol val="x"/>
            <c:size val="5"/>
            <c:spPr>
              <a:noFill/>
              <a:ln w="19050"/>
            </c:spPr>
          </c:marker>
          <c:xVal>
            <c:numRef>
              <c:f>WMA_u!#¡REF!</c:f>
            </c:numRef>
          </c:xVal>
          <c:yVal>
            <c:numRef>
              <c:f>WMA_u!#¡REF!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84-47A0-9EAA-FF5B37454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192576"/>
        <c:axId val="266193152"/>
      </c:scatterChart>
      <c:valAx>
        <c:axId val="266192576"/>
        <c:scaling>
          <c:orientation val="minMax"/>
          <c:max val="15"/>
          <c:min val="-15"/>
        </c:scaling>
        <c:delete val="0"/>
        <c:axPos val="b"/>
        <c:numFmt formatCode="General" sourceLinked="1"/>
        <c:majorTickMark val="out"/>
        <c:minorTickMark val="none"/>
        <c:tickLblPos val="nextTo"/>
        <c:crossAx val="266193152"/>
        <c:crosses val="autoZero"/>
        <c:crossBetween val="midCat"/>
        <c:majorUnit val="15"/>
      </c:valAx>
      <c:valAx>
        <c:axId val="2661931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66192576"/>
        <c:crossesAt val="-100"/>
        <c:crossBetween val="midCat"/>
      </c:valAx>
      <c:spPr>
        <a:ln w="15875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5486920384951885"/>
          <c:y val="0.15845212462214678"/>
          <c:w val="0.25624190726159229"/>
          <c:h val="0.3371210335235042"/>
        </c:manualLayout>
      </c:layout>
      <c:overlay val="0"/>
      <c:spPr>
        <a:solidFill>
          <a:schemeClr val="bg1"/>
        </a:solidFill>
        <a:ln w="15875">
          <a:solidFill>
            <a:schemeClr val="tx1"/>
          </a:solidFill>
        </a:ln>
      </c:spPr>
    </c:legend>
    <c:plotVisOnly val="1"/>
    <c:dispBlanksAs val="gap"/>
    <c:showDLblsOverMax val="0"/>
  </c:chart>
  <c:txPr>
    <a:bodyPr/>
    <a:lstStyle/>
    <a:p>
      <a:pPr>
        <a:defRPr sz="16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4"/>
          <c:tx>
            <c:strRef>
              <c:f>An_C2!$G$9</c:f>
              <c:strCache>
                <c:ptCount val="1"/>
                <c:pt idx="0">
                  <c:v>An_c2, t=10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An_C2!$B$13:$B$42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An_C2!$G$13:$G$42</c:f>
              <c:numCache>
                <c:formatCode>General</c:formatCode>
                <c:ptCount val="30"/>
                <c:pt idx="0">
                  <c:v>3.2932654912221082E-5</c:v>
                </c:pt>
                <c:pt idx="1">
                  <c:v>3.2913084116126257E-5</c:v>
                </c:pt>
                <c:pt idx="2">
                  <c:v>3.2822840551505195E-5</c:v>
                </c:pt>
                <c:pt idx="3">
                  <c:v>3.2461347434065146E-5</c:v>
                </c:pt>
                <c:pt idx="4">
                  <c:v>3.1236177393756392E-5</c:v>
                </c:pt>
                <c:pt idx="5">
                  <c:v>2.794720713394927E-5</c:v>
                </c:pt>
                <c:pt idx="6">
                  <c:v>2.1717059508041814E-5</c:v>
                </c:pt>
                <c:pt idx="7">
                  <c:v>1.4201232952038012E-5</c:v>
                </c:pt>
                <c:pt idx="8">
                  <c:v>8.2899531224089884E-6</c:v>
                </c:pt>
                <c:pt idx="9">
                  <c:v>4.7646504421905433E-6</c:v>
                </c:pt>
                <c:pt idx="10">
                  <c:v>2.8949799082411687E-6</c:v>
                </c:pt>
                <c:pt idx="11">
                  <c:v>1.9292243482738058E-6</c:v>
                </c:pt>
                <c:pt idx="12">
                  <c:v>1.4339924856443531E-6</c:v>
                </c:pt>
                <c:pt idx="13">
                  <c:v>1.1977367417870255E-6</c:v>
                </c:pt>
                <c:pt idx="14">
                  <c:v>1.127653918686633E-6</c:v>
                </c:pt>
                <c:pt idx="15">
                  <c:v>1.1977367417870255E-6</c:v>
                </c:pt>
                <c:pt idx="16">
                  <c:v>1.4339924856443531E-6</c:v>
                </c:pt>
                <c:pt idx="17">
                  <c:v>1.9292243482738058E-6</c:v>
                </c:pt>
                <c:pt idx="18">
                  <c:v>2.8949799082411687E-6</c:v>
                </c:pt>
                <c:pt idx="19">
                  <c:v>4.7646504421905433E-6</c:v>
                </c:pt>
                <c:pt idx="20">
                  <c:v>8.2899531224089884E-6</c:v>
                </c:pt>
                <c:pt idx="21">
                  <c:v>1.4201232952038012E-5</c:v>
                </c:pt>
                <c:pt idx="22">
                  <c:v>2.1717059508041814E-5</c:v>
                </c:pt>
                <c:pt idx="23">
                  <c:v>2.794720713394927E-5</c:v>
                </c:pt>
                <c:pt idx="24">
                  <c:v>3.1236177393756392E-5</c:v>
                </c:pt>
                <c:pt idx="25">
                  <c:v>3.2461347434065146E-5</c:v>
                </c:pt>
                <c:pt idx="26">
                  <c:v>3.2822840551505195E-5</c:v>
                </c:pt>
                <c:pt idx="27">
                  <c:v>3.2913084116126257E-5</c:v>
                </c:pt>
                <c:pt idx="28">
                  <c:v>3.2932654912221082E-5</c:v>
                </c:pt>
                <c:pt idx="29">
                  <c:v>3.2936374324110673E-5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87-4E2A-96BF-DA5B9082FC9C}"/>
            </c:ext>
          </c:extLst>
        </c:ser>
        <c:ser>
          <c:idx val="5"/>
          <c:order val="5"/>
          <c:tx>
            <c:strRef>
              <c:f>An_C2!$H$9</c:f>
              <c:strCache>
                <c:ptCount val="1"/>
                <c:pt idx="0">
                  <c:v>An_c2, t=20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An_C2!$B$13:$B$42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An_C2!$H$13:$H$42</c:f>
              <c:numCache>
                <c:formatCode>General</c:formatCode>
                <c:ptCount val="30"/>
                <c:pt idx="0">
                  <c:v>3.2910799902419186E-5</c:v>
                </c:pt>
                <c:pt idx="1">
                  <c:v>3.2858706579985686E-5</c:v>
                </c:pt>
                <c:pt idx="2">
                  <c:v>3.271818035588403E-5</c:v>
                </c:pt>
                <c:pt idx="3">
                  <c:v>3.2366522512039531E-5</c:v>
                </c:pt>
                <c:pt idx="4">
                  <c:v>3.1560091580229432E-5</c:v>
                </c:pt>
                <c:pt idx="5">
                  <c:v>2.9903507952733221E-5</c:v>
                </c:pt>
                <c:pt idx="6">
                  <c:v>2.6962722889045665E-5</c:v>
                </c:pt>
                <c:pt idx="7">
                  <c:v>2.2642584399767962E-5</c:v>
                </c:pt>
                <c:pt idx="8">
                  <c:v>1.7553620252241942E-5</c:v>
                </c:pt>
                <c:pt idx="9">
                  <c:v>1.2732216638777771E-5</c:v>
                </c:pt>
                <c:pt idx="10">
                  <c:v>8.9032775736352932E-6</c:v>
                </c:pt>
                <c:pt idx="11">
                  <c:v>6.1985279362630763E-6</c:v>
                </c:pt>
                <c:pt idx="12">
                  <c:v>4.405924981298881E-6</c:v>
                </c:pt>
                <c:pt idx="13">
                  <c:v>3.2507597333975013E-6</c:v>
                </c:pt>
                <c:pt idx="14">
                  <c:v>2.5146457600655481E-6</c:v>
                </c:pt>
                <c:pt idx="15">
                  <c:v>2.0513448379944066E-6</c:v>
                </c:pt>
                <c:pt idx="16">
                  <c:v>1.7705590593664056E-6</c:v>
                </c:pt>
                <c:pt idx="17">
                  <c:v>1.6199048271658967E-6</c:v>
                </c:pt>
                <c:pt idx="18">
                  <c:v>1.5724448907405986E-6</c:v>
                </c:pt>
                <c:pt idx="19">
                  <c:v>1.6199048271658967E-6</c:v>
                </c:pt>
                <c:pt idx="20">
                  <c:v>1.7705590593664056E-6</c:v>
                </c:pt>
                <c:pt idx="21">
                  <c:v>2.0513448379944066E-6</c:v>
                </c:pt>
                <c:pt idx="22">
                  <c:v>2.5146457600655481E-6</c:v>
                </c:pt>
                <c:pt idx="23">
                  <c:v>3.2507597333975013E-6</c:v>
                </c:pt>
                <c:pt idx="24">
                  <c:v>4.405924981298881E-6</c:v>
                </c:pt>
                <c:pt idx="25">
                  <c:v>6.1985279362630763E-6</c:v>
                </c:pt>
                <c:pt idx="26">
                  <c:v>8.9032775736352932E-6</c:v>
                </c:pt>
                <c:pt idx="27">
                  <c:v>1.2732216638777771E-5</c:v>
                </c:pt>
                <c:pt idx="28">
                  <c:v>1.7553620252241942E-5</c:v>
                </c:pt>
                <c:pt idx="29">
                  <c:v>2.2642584399767962E-5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87-4E2A-96BF-DA5B9082FC9C}"/>
            </c:ext>
          </c:extLst>
        </c:ser>
        <c:ser>
          <c:idx val="6"/>
          <c:order val="6"/>
          <c:tx>
            <c:strRef>
              <c:f>An_C2!$I$9</c:f>
              <c:strCache>
                <c:ptCount val="1"/>
                <c:pt idx="0">
                  <c:v>An_c2, t=30</c:v>
                </c:pt>
              </c:strCache>
            </c:strRef>
          </c:tx>
          <c:spPr>
            <a:ln>
              <a:solidFill>
                <a:srgbClr val="009900"/>
              </a:solidFill>
            </a:ln>
          </c:spPr>
          <c:marker>
            <c:symbol val="none"/>
          </c:marker>
          <c:xVal>
            <c:numRef>
              <c:f>An_C2!$B$13:$B$42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xVal>
          <c:yVal>
            <c:numRef>
              <c:f>An_C2!$I$13:$I$16</c:f>
              <c:numCache>
                <c:formatCode>General</c:formatCode>
                <c:ptCount val="4"/>
                <c:pt idx="0">
                  <c:v>3.2914709759190863E-5</c:v>
                </c:pt>
                <c:pt idx="1">
                  <c:v>3.2882311778337225E-5</c:v>
                </c:pt>
                <c:pt idx="2">
                  <c:v>3.280866789090453E-5</c:v>
                </c:pt>
                <c:pt idx="3">
                  <c:v>3.2649081472824193E-5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87-4E2A-96BF-DA5B9082FC9C}"/>
            </c:ext>
          </c:extLst>
        </c:ser>
        <c:ser>
          <c:idx val="7"/>
          <c:order val="7"/>
          <c:tx>
            <c:strRef>
              <c:f>An_C2!$J$9</c:f>
              <c:strCache>
                <c:ptCount val="1"/>
                <c:pt idx="0">
                  <c:v>An_c2, t=40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An_C2!$A$13:$B$13</c:f>
              <c:numCache>
                <c:formatCode>General</c:formatCode>
                <c:ptCount val="2"/>
                <c:pt idx="0">
                  <c:v>1</c:v>
                </c:pt>
                <c:pt idx="1">
                  <c:v>0.5</c:v>
                </c:pt>
              </c:numCache>
            </c:numRef>
          </c:xVal>
          <c:yVal>
            <c:numRef>
              <c:f>An_C2!$J$13:$J$42</c:f>
              <c:numCache>
                <c:formatCode>General</c:formatCode>
                <c:ptCount val="30"/>
                <c:pt idx="0">
                  <c:v>3.2925087706692224E-5</c:v>
                </c:pt>
                <c:pt idx="1">
                  <c:v>3.2910461333135466E-5</c:v>
                </c:pt>
                <c:pt idx="2">
                  <c:v>3.2879871042612585E-5</c:v>
                </c:pt>
                <c:pt idx="3">
                  <c:v>3.2818048809613032E-5</c:v>
                </c:pt>
                <c:pt idx="4">
                  <c:v>3.2697493327571436E-5</c:v>
                </c:pt>
                <c:pt idx="5">
                  <c:v>3.2471219217788949E-5</c:v>
                </c:pt>
                <c:pt idx="6">
                  <c:v>3.2064097819084481E-5</c:v>
                </c:pt>
                <c:pt idx="7">
                  <c:v>3.1366344024230663E-5</c:v>
                </c:pt>
                <c:pt idx="8">
                  <c:v>3.023768103549429E-5</c:v>
                </c:pt>
                <c:pt idx="9">
                  <c:v>2.8535480118718759E-5</c:v>
                </c:pt>
                <c:pt idx="10">
                  <c:v>2.6175413629592192E-5</c:v>
                </c:pt>
                <c:pt idx="11">
                  <c:v>2.3206591959978873E-5</c:v>
                </c:pt>
                <c:pt idx="12">
                  <c:v>1.9845779439142675E-5</c:v>
                </c:pt>
                <c:pt idx="13">
                  <c:v>1.6420490607682581E-5</c:v>
                </c:pt>
                <c:pt idx="14">
                  <c:v>1.3246050997617331E-5</c:v>
                </c:pt>
                <c:pt idx="15">
                  <c:v>1.0525037196451592E-5</c:v>
                </c:pt>
                <c:pt idx="16">
                  <c:v>8.3250344489194106E-6</c:v>
                </c:pt>
                <c:pt idx="17">
                  <c:v>6.6161777203532779E-6</c:v>
                </c:pt>
                <c:pt idx="18">
                  <c:v>5.3221826377125581E-6</c:v>
                </c:pt>
                <c:pt idx="19">
                  <c:v>4.3572961767601726E-6</c:v>
                </c:pt>
                <c:pt idx="20">
                  <c:v>3.644958478155047E-6</c:v>
                </c:pt>
                <c:pt idx="21">
                  <c:v>3.1239543121230895E-6</c:v>
                </c:pt>
                <c:pt idx="22">
                  <c:v>2.7483334035238727E-6</c:v>
                </c:pt>
                <c:pt idx="23">
                  <c:v>2.4850731517034319E-6</c:v>
                </c:pt>
                <c:pt idx="24">
                  <c:v>2.3114225493614526E-6</c:v>
                </c:pt>
                <c:pt idx="25">
                  <c:v>2.2126853593817941E-6</c:v>
                </c:pt>
                <c:pt idx="26">
                  <c:v>2.1806519709954841E-6</c:v>
                </c:pt>
                <c:pt idx="27">
                  <c:v>2.2126853593817941E-6</c:v>
                </c:pt>
                <c:pt idx="28">
                  <c:v>2.3114225493614526E-6</c:v>
                </c:pt>
                <c:pt idx="29">
                  <c:v>2.4850731517034319E-6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87-4E2A-96BF-DA5B9082FC9C}"/>
            </c:ext>
          </c:extLst>
        </c:ser>
        <c:ser>
          <c:idx val="0"/>
          <c:order val="0"/>
          <c:tx>
            <c:strRef>
              <c:f>c_2!$G$7</c:f>
              <c:strCache>
                <c:ptCount val="1"/>
                <c:pt idx="0">
                  <c:v>WM_c2, t=1</c:v>
                </c:pt>
              </c:strCache>
            </c:strRef>
          </c:tx>
          <c:spPr>
            <a:ln w="38100">
              <a:noFill/>
            </a:ln>
          </c:spPr>
          <c:marker>
            <c:symbol val="square"/>
            <c:size val="5"/>
            <c:spPr>
              <a:noFill/>
              <a:ln w="22225">
                <a:solidFill>
                  <a:srgbClr val="0000FF"/>
                </a:solidFill>
              </a:ln>
            </c:spPr>
          </c:marker>
          <c:xVal>
            <c:numRef>
              <c:f>WMA_u!#¡REF!</c:f>
            </c:numRef>
          </c:xVal>
          <c:yVal>
            <c:numRef>
              <c:f>c_2!$G$13:$G$41</c:f>
              <c:numCache>
                <c:formatCode>General</c:formatCode>
                <c:ptCount val="29"/>
                <c:pt idx="0">
                  <c:v>3.2937098236938027E-5</c:v>
                </c:pt>
                <c:pt idx="1">
                  <c:v>3.293708550473975E-5</c:v>
                </c:pt>
                <c:pt idx="2">
                  <c:v>3.2936974552805464E-5</c:v>
                </c:pt>
                <c:pt idx="3">
                  <c:v>3.2936014213300097E-5</c:v>
                </c:pt>
                <c:pt idx="4">
                  <c:v>3.2927706341470277E-5</c:v>
                </c:pt>
                <c:pt idx="5">
                  <c:v>3.2855990367449152E-5</c:v>
                </c:pt>
                <c:pt idx="6">
                  <c:v>3.2248215455501707E-5</c:v>
                </c:pt>
                <c:pt idx="7">
                  <c:v>2.7798483762142697E-5</c:v>
                </c:pt>
                <c:pt idx="8">
                  <c:v>1.2670017706122829E-5</c:v>
                </c:pt>
                <c:pt idx="9">
                  <c:v>2.219172222250743E-6</c:v>
                </c:pt>
                <c:pt idx="10">
                  <c:v>2.7270338489092571E-7</c:v>
                </c:pt>
                <c:pt idx="11">
                  <c:v>7.7451208104735851E-7</c:v>
                </c:pt>
                <c:pt idx="12">
                  <c:v>2.139239713074207E-6</c:v>
                </c:pt>
                <c:pt idx="13">
                  <c:v>5.4976477355234398E-6</c:v>
                </c:pt>
                <c:pt idx="14">
                  <c:v>1.2063314376772671E-5</c:v>
                </c:pt>
                <c:pt idx="15">
                  <c:v>2.0587135861488595E-5</c:v>
                </c:pt>
                <c:pt idx="16">
                  <c:v>2.7266433640609741E-5</c:v>
                </c:pt>
                <c:pt idx="17">
                  <c:v>3.0722003357491451E-5</c:v>
                </c:pt>
                <c:pt idx="18">
                  <c:v>3.2133861841675593E-5</c:v>
                </c:pt>
                <c:pt idx="19">
                  <c:v>3.2654118536298483E-5</c:v>
                </c:pt>
                <c:pt idx="20">
                  <c:v>3.2838439980639642E-5</c:v>
                </c:pt>
                <c:pt idx="21">
                  <c:v>3.2902828720277261E-5</c:v>
                </c:pt>
                <c:pt idx="22">
                  <c:v>3.2925210510675156E-5</c:v>
                </c:pt>
                <c:pt idx="23">
                  <c:v>3.2932977120152052E-5</c:v>
                </c:pt>
                <c:pt idx="24">
                  <c:v>3.2935670566335344E-5</c:v>
                </c:pt>
                <c:pt idx="25">
                  <c:v>3.2936604454726056E-5</c:v>
                </c:pt>
                <c:pt idx="26">
                  <c:v>3.2936928234172351E-5</c:v>
                </c:pt>
                <c:pt idx="27">
                  <c:v>3.2937040479322822E-5</c:v>
                </c:pt>
                <c:pt idx="28">
                  <c:v>3.2937079333571362E-5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87-4E2A-96BF-DA5B9082FC9C}"/>
            </c:ext>
          </c:extLst>
        </c:ser>
        <c:ser>
          <c:idx val="2"/>
          <c:order val="1"/>
          <c:tx>
            <c:strRef>
              <c:f>c_2!$M$7</c:f>
              <c:strCache>
                <c:ptCount val="1"/>
                <c:pt idx="0">
                  <c:v>WM_c2, t=7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22225">
                <a:solidFill>
                  <a:srgbClr val="FF0000"/>
                </a:solidFill>
              </a:ln>
            </c:spPr>
          </c:marker>
          <c:xVal>
            <c:numRef>
              <c:f>WMA_u!#¡REF!</c:f>
            </c:numRef>
          </c:xVal>
          <c:yVal>
            <c:numRef>
              <c:f>WMA_u!#¡REF!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E87-4E2A-96BF-DA5B9082FC9C}"/>
            </c:ext>
          </c:extLst>
        </c:ser>
        <c:ser>
          <c:idx val="3"/>
          <c:order val="2"/>
          <c:tx>
            <c:strRef>
              <c:f>c_2!$X$7</c:f>
              <c:strCache>
                <c:ptCount val="1"/>
                <c:pt idx="0">
                  <c:v>WM_c2, t=18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6"/>
            <c:spPr>
              <a:noFill/>
              <a:ln w="19050">
                <a:solidFill>
                  <a:srgbClr val="009900"/>
                </a:solidFill>
              </a:ln>
            </c:spPr>
          </c:marker>
          <c:xVal>
            <c:numRef>
              <c:f>WMA_u!#¡REF!</c:f>
            </c:numRef>
          </c:xVal>
          <c:yVal>
            <c:numRef>
              <c:f>WMA_u!#¡REF!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87-4E2A-96BF-DA5B9082FC9C}"/>
            </c:ext>
          </c:extLst>
        </c:ser>
        <c:ser>
          <c:idx val="1"/>
          <c:order val="3"/>
          <c:tx>
            <c:strRef>
              <c:f>c_2!$AI$7</c:f>
              <c:strCache>
                <c:ptCount val="1"/>
                <c:pt idx="0">
                  <c:v>WM_c2, t=29</c:v>
                </c:pt>
              </c:strCache>
            </c:strRef>
          </c:tx>
          <c:spPr>
            <a:ln>
              <a:noFill/>
            </a:ln>
          </c:spPr>
          <c:marker>
            <c:symbol val="x"/>
            <c:size val="5"/>
            <c:spPr>
              <a:noFill/>
              <a:ln w="19050">
                <a:solidFill>
                  <a:srgbClr val="7030A0"/>
                </a:solidFill>
              </a:ln>
            </c:spPr>
          </c:marker>
          <c:xVal>
            <c:numRef>
              <c:f>WMA_u!#¡REF!</c:f>
            </c:numRef>
          </c:xVal>
          <c:yVal>
            <c:numRef>
              <c:f>WMA_u!#¡REF!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E87-4E2A-96BF-DA5B9082F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249088"/>
        <c:axId val="373249664"/>
      </c:scatterChart>
      <c:valAx>
        <c:axId val="373249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3249664"/>
        <c:crossesAt val="1.0000000000000009E-15"/>
        <c:crossBetween val="midCat"/>
        <c:majorUnit val="15"/>
      </c:valAx>
      <c:valAx>
        <c:axId val="373249664"/>
        <c:scaling>
          <c:logBase val="10"/>
          <c:orientation val="minMax"/>
          <c:min val="1.0000000000000003E-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3249088"/>
        <c:crossesAt val="-300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26</xdr:row>
      <xdr:rowOff>63500</xdr:rowOff>
    </xdr:from>
    <xdr:to>
      <xdr:col>5</xdr:col>
      <xdr:colOff>495300</xdr:colOff>
      <xdr:row>42</xdr:row>
      <xdr:rowOff>146050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343334</xdr:colOff>
      <xdr:row>1</xdr:row>
      <xdr:rowOff>151536</xdr:rowOff>
    </xdr:from>
    <xdr:to>
      <xdr:col>17</xdr:col>
      <xdr:colOff>218898</xdr:colOff>
      <xdr:row>18</xdr:row>
      <xdr:rowOff>111983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207818</xdr:colOff>
      <xdr:row>18</xdr:row>
      <xdr:rowOff>4618</xdr:rowOff>
    </xdr:from>
    <xdr:to>
      <xdr:col>11</xdr:col>
      <xdr:colOff>311150</xdr:colOff>
      <xdr:row>36</xdr:row>
      <xdr:rowOff>82550</xdr:rowOff>
    </xdr:to>
    <xdr:graphicFrame macro="">
      <xdr:nvGraphicFramePr>
        <xdr:cNvPr id="8" name="7 Gráfico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173760</xdr:colOff>
      <xdr:row>0</xdr:row>
      <xdr:rowOff>84281</xdr:rowOff>
    </xdr:from>
    <xdr:to>
      <xdr:col>11</xdr:col>
      <xdr:colOff>25400</xdr:colOff>
      <xdr:row>17</xdr:row>
      <xdr:rowOff>12700</xdr:rowOff>
    </xdr:to>
    <xdr:graphicFrame macro="">
      <xdr:nvGraphicFramePr>
        <xdr:cNvPr id="10" name="7 Gráfico">
          <a:extLst>
            <a:ext uri="{FF2B5EF4-FFF2-40B4-BE49-F238E27FC236}">
              <a16:creationId xmlns:a16="http://schemas.microsoft.com/office/drawing/2014/main" id="{DD2450A1-B42E-4A24-B0DD-58AC624BC6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580291</xdr:colOff>
      <xdr:row>17</xdr:row>
      <xdr:rowOff>0</xdr:rowOff>
    </xdr:from>
    <xdr:to>
      <xdr:col>11</xdr:col>
      <xdr:colOff>0</xdr:colOff>
      <xdr:row>33</xdr:row>
      <xdr:rowOff>60960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500132</xdr:colOff>
      <xdr:row>16</xdr:row>
      <xdr:rowOff>148917</xdr:rowOff>
    </xdr:from>
    <xdr:to>
      <xdr:col>13</xdr:col>
      <xdr:colOff>276815</xdr:colOff>
      <xdr:row>33</xdr:row>
      <xdr:rowOff>49722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662353</xdr:colOff>
      <xdr:row>59</xdr:row>
      <xdr:rowOff>11722</xdr:rowOff>
    </xdr:from>
    <xdr:to>
      <xdr:col>10</xdr:col>
      <xdr:colOff>498231</xdr:colOff>
      <xdr:row>75</xdr:row>
      <xdr:rowOff>72683</xdr:rowOff>
    </xdr:to>
    <xdr:graphicFrame macro="">
      <xdr:nvGraphicFramePr>
        <xdr:cNvPr id="9" name="8 Gráfico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648672</xdr:colOff>
      <xdr:row>36</xdr:row>
      <xdr:rowOff>139958</xdr:rowOff>
    </xdr:from>
    <xdr:to>
      <xdr:col>11</xdr:col>
      <xdr:colOff>434733</xdr:colOff>
      <xdr:row>53</xdr:row>
      <xdr:rowOff>40762</xdr:rowOff>
    </xdr:to>
    <xdr:graphicFrame macro="">
      <xdr:nvGraphicFramePr>
        <xdr:cNvPr id="10" name="9 Gráfico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58</xdr:row>
      <xdr:rowOff>123092</xdr:rowOff>
    </xdr:from>
    <xdr:to>
      <xdr:col>4</xdr:col>
      <xdr:colOff>624253</xdr:colOff>
      <xdr:row>75</xdr:row>
      <xdr:rowOff>14068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41032</xdr:colOff>
      <xdr:row>12</xdr:row>
      <xdr:rowOff>90851</xdr:rowOff>
    </xdr:from>
    <xdr:to>
      <xdr:col>15</xdr:col>
      <xdr:colOff>677987</xdr:colOff>
      <xdr:row>28</xdr:row>
      <xdr:rowOff>145462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0</xdr:colOff>
      <xdr:row>19</xdr:row>
      <xdr:rowOff>0</xdr:rowOff>
    </xdr:from>
    <xdr:to>
      <xdr:col>8</xdr:col>
      <xdr:colOff>589026</xdr:colOff>
      <xdr:row>28</xdr:row>
      <xdr:rowOff>101445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EB57EFEE-C831-4CB6-B49D-EFBCF7955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3769" y="3062654"/>
          <a:ext cx="2992257" cy="1552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310661</xdr:colOff>
      <xdr:row>37</xdr:row>
      <xdr:rowOff>158260</xdr:rowOff>
    </xdr:from>
    <xdr:to>
      <xdr:col>11</xdr:col>
      <xdr:colOff>0</xdr:colOff>
      <xdr:row>54</xdr:row>
      <xdr:rowOff>58133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630529</xdr:colOff>
      <xdr:row>11</xdr:row>
      <xdr:rowOff>13415</xdr:rowOff>
    </xdr:from>
    <xdr:to>
      <xdr:col>6</xdr:col>
      <xdr:colOff>349405</xdr:colOff>
      <xdr:row>20</xdr:row>
      <xdr:rowOff>116718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BA4D341F-1EA1-40E1-A425-AC81A556E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1444" y="1784260"/>
          <a:ext cx="2992257" cy="1552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470324</xdr:colOff>
      <xdr:row>15</xdr:row>
      <xdr:rowOff>126153</xdr:rowOff>
    </xdr:from>
    <xdr:to>
      <xdr:col>18</xdr:col>
      <xdr:colOff>186056</xdr:colOff>
      <xdr:row>20</xdr:row>
      <xdr:rowOff>156633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9532" y="2507403"/>
          <a:ext cx="2557357" cy="824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224465</xdr:colOff>
      <xdr:row>21</xdr:row>
      <xdr:rowOff>17722</xdr:rowOff>
    </xdr:from>
    <xdr:to>
      <xdr:col>25</xdr:col>
      <xdr:colOff>133084</xdr:colOff>
      <xdr:row>42</xdr:row>
      <xdr:rowOff>0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743294</xdr:colOff>
      <xdr:row>1</xdr:row>
      <xdr:rowOff>42874</xdr:rowOff>
    </xdr:from>
    <xdr:to>
      <xdr:col>3</xdr:col>
      <xdr:colOff>12790</xdr:colOff>
      <xdr:row>6</xdr:row>
      <xdr:rowOff>80529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Rectángulo 6">
              <a:extLst>
                <a:ext uri="{FF2B5EF4-FFF2-40B4-BE49-F238E27FC236}">
                  <a16:creationId xmlns:a16="http://schemas.microsoft.com/office/drawing/2014/main" id="{3EDC1CFE-C4C5-4818-B87E-EA1909012FF8}"/>
                </a:ext>
              </a:extLst>
            </xdr:cNvPr>
            <xdr:cNvSpPr/>
          </xdr:nvSpPr>
          <xdr:spPr>
            <a:xfrm>
              <a:off x="743294" y="200393"/>
              <a:ext cx="1676589" cy="82525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b="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𝜆</m:t>
                    </m:r>
                    <m:r>
                      <a:rPr lang="es-ES" b="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_tradnl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s-E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es-E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𝑡𝐷</m:t>
                        </m:r>
                        <m:r>
                          <m:rPr>
                            <m:sty m:val="p"/>
                          </m:rPr>
                          <a:rPr lang="es-ES_tradnl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es-ES_tradnl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num>
                      <m:den>
                        <m:r>
                          <a:rPr lang="es-E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𝜙</m:t>
                        </m:r>
                        <m:r>
                          <m:rPr>
                            <m:sty m:val="p"/>
                          </m:rPr>
                          <a:rPr lang="es-ES_tradnl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es-ES_tradnl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den>
                    </m:f>
                  </m:oMath>
                </m:oMathPara>
              </a14:m>
              <a:endParaRPr lang="es-ES_tradnl"/>
            </a:p>
          </xdr:txBody>
        </xdr:sp>
      </mc:Choice>
      <mc:Fallback xmlns="">
        <xdr:sp macro="" textlink="">
          <xdr:nvSpPr>
            <xdr:cNvPr id="7" name="Rectángulo 6">
              <a:extLst>
                <a:ext uri="{FF2B5EF4-FFF2-40B4-BE49-F238E27FC236}">
                  <a16:creationId xmlns:a16="http://schemas.microsoft.com/office/drawing/2014/main" id="{3EDC1CFE-C4C5-4818-B87E-EA1909012FF8}"/>
                </a:ext>
              </a:extLst>
            </xdr:cNvPr>
            <xdr:cNvSpPr/>
          </xdr:nvSpPr>
          <xdr:spPr>
            <a:xfrm>
              <a:off x="743294" y="200393"/>
              <a:ext cx="1676589" cy="82525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/>
              <a:r>
                <a:rPr lang="es-ES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𝜆=</a:t>
              </a:r>
              <a:r>
                <a:rPr lang="es-ES" i="0">
                  <a:solidFill>
                    <a:srgbClr val="000000"/>
                  </a:solidFill>
                  <a:latin typeface="Cambria Math" panose="02040503050406030204" pitchFamily="18" charset="0"/>
                </a:rPr>
                <a:t>Δ𝑡𝐷</a:t>
              </a:r>
              <a:r>
                <a:rPr lang="es-ES_tradnl" i="0">
                  <a:solidFill>
                    <a:srgbClr val="000000"/>
                  </a:solidFill>
                  <a:latin typeface="Cambria Math" panose="02040503050406030204" pitchFamily="18" charset="0"/>
                </a:rPr>
                <a:t>Δ𝑦/</a:t>
              </a:r>
              <a:r>
                <a:rPr lang="es-E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𝜙</a:t>
              </a:r>
              <a:r>
                <a:rPr lang="es-ES_tradnl" i="0">
                  <a:solidFill>
                    <a:srgbClr val="000000"/>
                  </a:solidFill>
                  <a:latin typeface="Cambria Math" panose="02040503050406030204" pitchFamily="18" charset="0"/>
                </a:rPr>
                <a:t>Δ𝑥</a:t>
              </a:r>
              <a:endParaRPr lang="es-ES_tradnl"/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674380</xdr:colOff>
      <xdr:row>24</xdr:row>
      <xdr:rowOff>93526</xdr:rowOff>
    </xdr:from>
    <xdr:to>
      <xdr:col>11</xdr:col>
      <xdr:colOff>464072</xdr:colOff>
      <xdr:row>34</xdr:row>
      <xdr:rowOff>70509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9845" y="3873991"/>
          <a:ext cx="2999149" cy="1552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437116</xdr:colOff>
      <xdr:row>18</xdr:row>
      <xdr:rowOff>29536</xdr:rowOff>
    </xdr:from>
    <xdr:to>
      <xdr:col>18</xdr:col>
      <xdr:colOff>257130</xdr:colOff>
      <xdr:row>40</xdr:row>
      <xdr:rowOff>159075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118142</xdr:colOff>
      <xdr:row>13</xdr:row>
      <xdr:rowOff>14767</xdr:rowOff>
    </xdr:from>
    <xdr:to>
      <xdr:col>13</xdr:col>
      <xdr:colOff>373500</xdr:colOff>
      <xdr:row>22</xdr:row>
      <xdr:rowOff>149269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165" y="2062519"/>
          <a:ext cx="2992257" cy="1552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393799</xdr:colOff>
      <xdr:row>28</xdr:row>
      <xdr:rowOff>88604</xdr:rowOff>
    </xdr:from>
    <xdr:to>
      <xdr:col>10</xdr:col>
      <xdr:colOff>649157</xdr:colOff>
      <xdr:row>38</xdr:row>
      <xdr:rowOff>65588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9148" y="4666511"/>
          <a:ext cx="2992257" cy="1552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599559</xdr:colOff>
      <xdr:row>28</xdr:row>
      <xdr:rowOff>59071</xdr:rowOff>
    </xdr:from>
    <xdr:to>
      <xdr:col>15</xdr:col>
      <xdr:colOff>62024</xdr:colOff>
      <xdr:row>42</xdr:row>
      <xdr:rowOff>0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635000</xdr:colOff>
      <xdr:row>16</xdr:row>
      <xdr:rowOff>39380</xdr:rowOff>
    </xdr:from>
    <xdr:to>
      <xdr:col>12</xdr:col>
      <xdr:colOff>206133</xdr:colOff>
      <xdr:row>26</xdr:row>
      <xdr:rowOff>16362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4574" y="2559690"/>
          <a:ext cx="2992257" cy="1552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zoomScale="130" zoomScaleNormal="130" workbookViewId="0">
      <selection activeCell="A17" sqref="A17"/>
    </sheetView>
  </sheetViews>
  <sheetFormatPr baseColWidth="10" defaultRowHeight="12.75" x14ac:dyDescent="0.35"/>
  <sheetData>
    <row r="1" spans="1:4" ht="17.649999999999999" x14ac:dyDescent="0.5">
      <c r="A1" s="6" t="s">
        <v>95</v>
      </c>
    </row>
    <row r="3" spans="1:4" ht="13.15" x14ac:dyDescent="0.4">
      <c r="A3" s="2" t="s">
        <v>50</v>
      </c>
    </row>
    <row r="4" spans="1:4" ht="13.15" x14ac:dyDescent="0.4">
      <c r="A4" s="2" t="s">
        <v>96</v>
      </c>
    </row>
    <row r="5" spans="1:4" x14ac:dyDescent="0.35">
      <c r="A5" s="2" t="s">
        <v>51</v>
      </c>
    </row>
    <row r="6" spans="1:4" x14ac:dyDescent="0.35">
      <c r="A6" s="2" t="s">
        <v>52</v>
      </c>
    </row>
    <row r="8" spans="1:4" ht="13.15" x14ac:dyDescent="0.4">
      <c r="A8" s="2" t="s">
        <v>53</v>
      </c>
    </row>
    <row r="9" spans="1:4" x14ac:dyDescent="0.35">
      <c r="A9" s="2" t="s">
        <v>44</v>
      </c>
      <c r="B9" s="2" t="s">
        <v>45</v>
      </c>
    </row>
    <row r="10" spans="1:4" x14ac:dyDescent="0.35">
      <c r="A10">
        <v>1</v>
      </c>
      <c r="B10" s="2" t="s">
        <v>46</v>
      </c>
      <c r="C10" s="2" t="s">
        <v>54</v>
      </c>
    </row>
    <row r="11" spans="1:4" x14ac:dyDescent="0.35">
      <c r="A11">
        <v>2</v>
      </c>
      <c r="B11" s="2" t="s">
        <v>47</v>
      </c>
      <c r="C11" s="2" t="s">
        <v>55</v>
      </c>
    </row>
    <row r="12" spans="1:4" x14ac:dyDescent="0.35">
      <c r="A12">
        <v>3</v>
      </c>
      <c r="B12" s="2" t="s">
        <v>48</v>
      </c>
    </row>
    <row r="14" spans="1:4" ht="13.15" x14ac:dyDescent="0.4">
      <c r="A14" s="2" t="s">
        <v>67</v>
      </c>
    </row>
    <row r="15" spans="1:4" x14ac:dyDescent="0.35">
      <c r="A15" s="2" t="s">
        <v>58</v>
      </c>
      <c r="B15" s="3" t="s">
        <v>59</v>
      </c>
    </row>
    <row r="16" spans="1:4" ht="13.15" x14ac:dyDescent="0.4">
      <c r="B16" s="2"/>
      <c r="C16" s="2" t="s">
        <v>60</v>
      </c>
      <c r="D16" s="2" t="s">
        <v>71</v>
      </c>
    </row>
    <row r="17" spans="1:4" ht="13.15" x14ac:dyDescent="0.4">
      <c r="C17" s="2" t="s">
        <v>61</v>
      </c>
      <c r="D17" s="2" t="s">
        <v>72</v>
      </c>
    </row>
    <row r="18" spans="1:4" ht="13.15" x14ac:dyDescent="0.4">
      <c r="C18" s="2" t="s">
        <v>62</v>
      </c>
      <c r="D18" s="2" t="s">
        <v>63</v>
      </c>
    </row>
    <row r="19" spans="1:4" ht="13.15" x14ac:dyDescent="0.4">
      <c r="A19" s="2" t="s">
        <v>64</v>
      </c>
    </row>
    <row r="20" spans="1:4" ht="13.15" x14ac:dyDescent="0.4">
      <c r="A20" s="7" t="s">
        <v>65</v>
      </c>
      <c r="B20" s="2" t="s">
        <v>79</v>
      </c>
    </row>
    <row r="21" spans="1:4" x14ac:dyDescent="0.35">
      <c r="B21" s="2" t="s">
        <v>66</v>
      </c>
    </row>
    <row r="23" spans="1:4" x14ac:dyDescent="0.35">
      <c r="A23" s="2" t="s">
        <v>49</v>
      </c>
    </row>
    <row r="24" spans="1:4" x14ac:dyDescent="0.35">
      <c r="A24" s="2" t="s">
        <v>97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tabSelected="1" zoomScaleNormal="100" workbookViewId="0">
      <selection activeCell="P30" sqref="P30"/>
    </sheetView>
  </sheetViews>
  <sheetFormatPr baseColWidth="10" defaultColWidth="11.46484375" defaultRowHeight="12.75" x14ac:dyDescent="0.35"/>
  <sheetData>
    <row r="1" spans="1:7" x14ac:dyDescent="0.35">
      <c r="A1" s="2" t="s">
        <v>4</v>
      </c>
      <c r="C1" s="2" t="s">
        <v>134</v>
      </c>
    </row>
    <row r="2" spans="1:7" x14ac:dyDescent="0.35">
      <c r="A2" s="17" t="s">
        <v>11</v>
      </c>
      <c r="B2" s="17" t="s">
        <v>12</v>
      </c>
      <c r="C2" s="18">
        <v>100</v>
      </c>
      <c r="E2" s="2"/>
      <c r="F2" s="2"/>
    </row>
    <row r="3" spans="1:7" x14ac:dyDescent="0.35">
      <c r="A3" s="17" t="s">
        <v>13</v>
      </c>
      <c r="B3" s="17" t="s">
        <v>14</v>
      </c>
      <c r="C3" s="18">
        <v>0.2</v>
      </c>
      <c r="D3" s="2" t="s">
        <v>15</v>
      </c>
      <c r="E3">
        <f>C6*B12/B13/B13</f>
        <v>0.2</v>
      </c>
      <c r="F3" s="2"/>
    </row>
    <row r="4" spans="1:7" x14ac:dyDescent="0.35">
      <c r="A4" s="17" t="s">
        <v>16</v>
      </c>
      <c r="B4" s="17" t="s">
        <v>17</v>
      </c>
      <c r="C4" s="18">
        <v>0.5</v>
      </c>
      <c r="F4" s="2"/>
    </row>
    <row r="5" spans="1:7" x14ac:dyDescent="0.35">
      <c r="A5" s="17" t="s">
        <v>18</v>
      </c>
      <c r="B5" s="17" t="s">
        <v>0</v>
      </c>
      <c r="C5" s="18">
        <f>C3/C4</f>
        <v>0.4</v>
      </c>
      <c r="D5" t="str">
        <f>D3</f>
        <v>m/d</v>
      </c>
    </row>
    <row r="6" spans="1:7" ht="13.15" x14ac:dyDescent="0.4">
      <c r="A6" s="17" t="s">
        <v>73</v>
      </c>
      <c r="B6" s="18"/>
      <c r="C6" s="17">
        <v>0.2</v>
      </c>
      <c r="F6" s="7" t="str">
        <f>IF(F7&gt;0,"","WARNING, all lambdas must be positive!")</f>
        <v/>
      </c>
    </row>
    <row r="7" spans="1:7" x14ac:dyDescent="0.35">
      <c r="A7" s="17" t="s">
        <v>20</v>
      </c>
      <c r="B7" s="18"/>
      <c r="C7" s="18">
        <v>0.2</v>
      </c>
      <c r="F7" s="5">
        <f>MIN(B24:D25)</f>
        <v>0.19999999999999996</v>
      </c>
      <c r="G7" s="2" t="s">
        <v>92</v>
      </c>
    </row>
    <row r="8" spans="1:7" x14ac:dyDescent="0.35">
      <c r="A8" s="17" t="s">
        <v>5</v>
      </c>
      <c r="B8" s="18"/>
    </row>
    <row r="9" spans="1:7" x14ac:dyDescent="0.35">
      <c r="A9" s="17" t="s">
        <v>6</v>
      </c>
      <c r="B9" s="18">
        <v>10.5</v>
      </c>
      <c r="C9" s="2" t="s">
        <v>140</v>
      </c>
    </row>
    <row r="10" spans="1:7" x14ac:dyDescent="0.35">
      <c r="A10" s="17" t="s">
        <v>7</v>
      </c>
      <c r="B10" s="18">
        <v>0</v>
      </c>
    </row>
    <row r="11" spans="1:7" x14ac:dyDescent="0.35">
      <c r="A11" s="17" t="s">
        <v>9</v>
      </c>
      <c r="B11" s="18"/>
      <c r="D11" s="2" t="s">
        <v>8</v>
      </c>
    </row>
    <row r="12" spans="1:7" x14ac:dyDescent="0.35">
      <c r="A12" s="17" t="s">
        <v>21</v>
      </c>
      <c r="B12" s="18">
        <v>1</v>
      </c>
    </row>
    <row r="13" spans="1:7" x14ac:dyDescent="0.35">
      <c r="A13" s="17" t="s">
        <v>10</v>
      </c>
      <c r="B13" s="18">
        <v>1</v>
      </c>
      <c r="C13" s="2" t="s">
        <v>25</v>
      </c>
    </row>
    <row r="14" spans="1:7" x14ac:dyDescent="0.35">
      <c r="A14" s="17" t="s">
        <v>22</v>
      </c>
      <c r="B14" s="18">
        <v>1</v>
      </c>
      <c r="C14" s="2" t="s">
        <v>26</v>
      </c>
      <c r="D14">
        <v>30</v>
      </c>
      <c r="E14" s="2" t="s">
        <v>42</v>
      </c>
    </row>
    <row r="15" spans="1:7" x14ac:dyDescent="0.35">
      <c r="A15" s="17" t="s">
        <v>57</v>
      </c>
      <c r="B15" s="18"/>
      <c r="D15">
        <v>29</v>
      </c>
      <c r="E15" s="2" t="s">
        <v>39</v>
      </c>
    </row>
    <row r="16" spans="1:7" x14ac:dyDescent="0.35">
      <c r="E16" s="2" t="s">
        <v>40</v>
      </c>
    </row>
    <row r="17" spans="1:15" x14ac:dyDescent="0.35">
      <c r="E17" s="2" t="s">
        <v>43</v>
      </c>
      <c r="I17" s="2" t="s">
        <v>57</v>
      </c>
      <c r="J17" t="str">
        <f>CONCATENATE("Reaction rate
u0=",B21)</f>
        <v>Reaction rate
u0=1</v>
      </c>
      <c r="O17" s="2" t="s">
        <v>56</v>
      </c>
    </row>
    <row r="18" spans="1:15" ht="13.15" x14ac:dyDescent="0.4">
      <c r="A18" s="17" t="s">
        <v>138</v>
      </c>
      <c r="B18">
        <v>1</v>
      </c>
      <c r="C18" s="2" t="s">
        <v>139</v>
      </c>
      <c r="E18" s="7" t="str">
        <f>IF(B18=1,"",IF(B18=0,""," WARNING: Option implicit must be 0 or 1"))</f>
        <v/>
      </c>
      <c r="I18" s="2" t="s">
        <v>68</v>
      </c>
    </row>
    <row r="19" spans="1:15" x14ac:dyDescent="0.35">
      <c r="A19" s="2" t="s">
        <v>137</v>
      </c>
      <c r="B19">
        <v>0</v>
      </c>
      <c r="I19" s="2" t="s">
        <v>69</v>
      </c>
    </row>
    <row r="20" spans="1:15" x14ac:dyDescent="0.35">
      <c r="A20" s="2" t="s">
        <v>37</v>
      </c>
      <c r="B20" s="1">
        <f>1/30359.9</f>
        <v>3.2938184908382438E-5</v>
      </c>
    </row>
    <row r="21" spans="1:15" x14ac:dyDescent="0.35">
      <c r="A21" s="2" t="s">
        <v>38</v>
      </c>
      <c r="B21">
        <v>1</v>
      </c>
      <c r="C21" s="2" t="s">
        <v>90</v>
      </c>
      <c r="D21">
        <f>C3*B12/(2*B13*C4)</f>
        <v>0.2</v>
      </c>
    </row>
    <row r="22" spans="1:15" x14ac:dyDescent="0.35">
      <c r="A22" s="2" t="s">
        <v>83</v>
      </c>
      <c r="C22" s="2" t="s">
        <v>91</v>
      </c>
      <c r="D22">
        <f>C6*B12/(B13*B13*C4)</f>
        <v>0.4</v>
      </c>
    </row>
    <row r="23" spans="1:15" x14ac:dyDescent="0.35">
      <c r="A23" s="2" t="s">
        <v>84</v>
      </c>
      <c r="B23" s="2" t="s">
        <v>87</v>
      </c>
      <c r="C23" s="2" t="s">
        <v>88</v>
      </c>
      <c r="D23" s="2" t="s">
        <v>89</v>
      </c>
    </row>
    <row r="24" spans="1:15" x14ac:dyDescent="0.35">
      <c r="A24">
        <v>1</v>
      </c>
      <c r="B24">
        <f>2*D21</f>
        <v>0.4</v>
      </c>
      <c r="C24">
        <f>1-D21-D22</f>
        <v>0.4</v>
      </c>
      <c r="D24">
        <f>D22-D21</f>
        <v>0.2</v>
      </c>
      <c r="E24">
        <v>3</v>
      </c>
    </row>
    <row r="25" spans="1:15" x14ac:dyDescent="0.35">
      <c r="A25" s="2" t="s">
        <v>85</v>
      </c>
      <c r="B25">
        <f>D21+D22</f>
        <v>0.60000000000000009</v>
      </c>
      <c r="C25">
        <f>1-2*D22</f>
        <v>0.19999999999999996</v>
      </c>
      <c r="D25">
        <f>D22-D21</f>
        <v>0.2</v>
      </c>
      <c r="E25">
        <v>3</v>
      </c>
    </row>
    <row r="26" spans="1:15" x14ac:dyDescent="0.35">
      <c r="A26" s="2" t="s">
        <v>86</v>
      </c>
      <c r="B26">
        <f>D21+D22</f>
        <v>0.60000000000000009</v>
      </c>
      <c r="C26">
        <f>1-D21-D22</f>
        <v>0.4</v>
      </c>
      <c r="D26">
        <v>0</v>
      </c>
      <c r="E26">
        <v>3</v>
      </c>
    </row>
    <row r="28" spans="1:15" ht="15" x14ac:dyDescent="0.5">
      <c r="A28" s="2" t="s">
        <v>98</v>
      </c>
      <c r="B28" t="str">
        <f>_xlfn.CONCAT(A28," ",$C$1)</f>
        <v>C1 Implicit WMA</v>
      </c>
    </row>
    <row r="29" spans="1:15" ht="15" x14ac:dyDescent="0.5">
      <c r="A29" s="2" t="s">
        <v>99</v>
      </c>
      <c r="B29" t="str">
        <f t="shared" ref="B29:B31" si="0">_xlfn.CONCAT(A29," ",$C$1)</f>
        <v>C2 Implicit WMA</v>
      </c>
    </row>
    <row r="30" spans="1:15" x14ac:dyDescent="0.35">
      <c r="A30" s="2" t="s">
        <v>57</v>
      </c>
      <c r="B30" t="str">
        <f t="shared" si="0"/>
        <v>r Implicit WMA</v>
      </c>
    </row>
    <row r="31" spans="1:15" x14ac:dyDescent="0.35">
      <c r="A31" s="2" t="s">
        <v>100</v>
      </c>
      <c r="B31" t="str">
        <f t="shared" si="0"/>
        <v>u Implicit WMA</v>
      </c>
    </row>
  </sheetData>
  <phoneticPr fontId="0" type="noConversion"/>
  <pageMargins left="0.75" right="0.75" top="1" bottom="1" header="0" footer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5"/>
  <sheetViews>
    <sheetView zoomScale="128" zoomScaleNormal="128" workbookViewId="0">
      <selection activeCell="C46" sqref="C46"/>
    </sheetView>
  </sheetViews>
  <sheetFormatPr baseColWidth="10" defaultColWidth="11.46484375" defaultRowHeight="12.75" x14ac:dyDescent="0.35"/>
  <cols>
    <col min="3" max="4" width="11.46484375" customWidth="1"/>
    <col min="5" max="5" width="12.46484375" bestFit="1" customWidth="1"/>
    <col min="6" max="10" width="11.46484375" customWidth="1"/>
    <col min="11" max="11" width="12.46484375" bestFit="1" customWidth="1"/>
  </cols>
  <sheetData>
    <row r="1" spans="1:11" x14ac:dyDescent="0.35">
      <c r="A1" t="s">
        <v>75</v>
      </c>
      <c r="C1" s="2" t="s">
        <v>19</v>
      </c>
      <c r="E1">
        <f>Data!$C6/Data!$C$4</f>
        <v>0.4</v>
      </c>
      <c r="F1">
        <f>Data!$C6/Data!$C$4</f>
        <v>0.4</v>
      </c>
      <c r="G1">
        <f>Data!$C6/Data!$C$4</f>
        <v>0.4</v>
      </c>
      <c r="H1">
        <f>Data!$C6/Data!$C$4</f>
        <v>0.4</v>
      </c>
      <c r="I1">
        <f>Data!$C6/Data!$C$4</f>
        <v>0.4</v>
      </c>
      <c r="J1">
        <f>Data!$C6/Data!$C$4</f>
        <v>0.4</v>
      </c>
    </row>
    <row r="2" spans="1:11" x14ac:dyDescent="0.35">
      <c r="C2" s="2" t="s">
        <v>20</v>
      </c>
      <c r="E2">
        <f>Data!$C7</f>
        <v>0.2</v>
      </c>
      <c r="F2">
        <f>Data!$C7</f>
        <v>0.2</v>
      </c>
      <c r="G2">
        <f>Data!$C7</f>
        <v>0.2</v>
      </c>
      <c r="H2">
        <f>Data!$C7</f>
        <v>0.2</v>
      </c>
      <c r="I2">
        <f>Data!$C7</f>
        <v>0.2</v>
      </c>
      <c r="J2">
        <f>Data!$C7</f>
        <v>0.2</v>
      </c>
    </row>
    <row r="3" spans="1:11" x14ac:dyDescent="0.35">
      <c r="C3" t="s">
        <v>0</v>
      </c>
      <c r="E3">
        <f>Data!$C$5</f>
        <v>0.4</v>
      </c>
      <c r="F3">
        <f>Data!$C$5</f>
        <v>0.4</v>
      </c>
      <c r="G3">
        <f>Data!$C$5</f>
        <v>0.4</v>
      </c>
      <c r="H3">
        <f>Data!$C$5</f>
        <v>0.4</v>
      </c>
      <c r="I3">
        <f>Data!$C$5</f>
        <v>0.4</v>
      </c>
      <c r="J3">
        <f>Data!$C$5</f>
        <v>0.4</v>
      </c>
    </row>
    <row r="4" spans="1:11" x14ac:dyDescent="0.35">
      <c r="C4" s="2" t="s">
        <v>24</v>
      </c>
      <c r="E4">
        <f>SQRT(2*E1*D$10)</f>
        <v>0</v>
      </c>
      <c r="F4">
        <f t="shared" ref="F4:J4" si="0">SQRT(2*F1*F$12)</f>
        <v>1.2649110640673518</v>
      </c>
      <c r="G4">
        <f t="shared" si="0"/>
        <v>2.8284271247461903</v>
      </c>
      <c r="H4">
        <f t="shared" si="0"/>
        <v>4</v>
      </c>
      <c r="I4">
        <f t="shared" si="0"/>
        <v>4.8989794855663558</v>
      </c>
      <c r="J4">
        <f t="shared" si="0"/>
        <v>5.6568542494923806</v>
      </c>
    </row>
    <row r="5" spans="1:11" x14ac:dyDescent="0.35">
      <c r="C5" s="2" t="s">
        <v>29</v>
      </c>
      <c r="E5" t="e">
        <f>Data!$C$2/(SQRT(2*PI())*Data!$C$4*Anl_u!E4)</f>
        <v>#DIV/0!</v>
      </c>
      <c r="F5">
        <f>Data!$C$2/(SQRT(2*PI())*Data!$C$4*Anl_u!F4)</f>
        <v>63.078313050504008</v>
      </c>
      <c r="G5">
        <f>Data!$C$2/(SQRT(2*PI())*Data!$C$4*Anl_u!G4)</f>
        <v>28.209479177387816</v>
      </c>
      <c r="H5">
        <f>Data!$C$2/(SQRT(2*PI())*Data!$C$4*Anl_u!H4)</f>
        <v>19.947114020071638</v>
      </c>
      <c r="I5">
        <f>Data!$C$2/(SQRT(2*PI())*Data!$C$4*Anl_u!I4)</f>
        <v>16.286750396763999</v>
      </c>
      <c r="J5">
        <f>Data!$C$2/(SQRT(2*PI())*Data!$C$4*Anl_u!J4)</f>
        <v>14.104739588693908</v>
      </c>
    </row>
    <row r="6" spans="1:11" x14ac:dyDescent="0.35">
      <c r="A6" t="str">
        <f>Data!A12</f>
        <v>Delt</v>
      </c>
      <c r="B6">
        <f>Data!B12</f>
        <v>1</v>
      </c>
      <c r="C6" s="2"/>
    </row>
    <row r="7" spans="1:11" x14ac:dyDescent="0.35">
      <c r="A7" t="str">
        <f>Data!A13</f>
        <v>Delx</v>
      </c>
      <c r="B7">
        <f>Data!B13</f>
        <v>1</v>
      </c>
    </row>
    <row r="8" spans="1:11" x14ac:dyDescent="0.35">
      <c r="A8" s="2" t="s">
        <v>25</v>
      </c>
      <c r="B8">
        <f>Data!D14</f>
        <v>30</v>
      </c>
      <c r="C8" s="2"/>
    </row>
    <row r="9" spans="1:11" x14ac:dyDescent="0.35">
      <c r="A9" s="2"/>
      <c r="B9" s="2" t="s">
        <v>2</v>
      </c>
      <c r="E9" t="str">
        <f>CONCATENATE("Anl, t=",E11)</f>
        <v>Anl, t=0</v>
      </c>
      <c r="F9" t="str">
        <f t="shared" ref="F9:J9" si="1">CONCATENATE("Anl, t=",F11)</f>
        <v>Anl, t=2</v>
      </c>
      <c r="G9" t="str">
        <f t="shared" si="1"/>
        <v>Anl, t=10</v>
      </c>
      <c r="H9" t="str">
        <f t="shared" si="1"/>
        <v>Anl, t=20</v>
      </c>
      <c r="I9" t="str">
        <f t="shared" si="1"/>
        <v>Anl, t=30</v>
      </c>
      <c r="J9" t="str">
        <f t="shared" si="1"/>
        <v>Anl, t=40</v>
      </c>
    </row>
    <row r="10" spans="1:11" x14ac:dyDescent="0.35">
      <c r="B10" s="2" t="s">
        <v>28</v>
      </c>
      <c r="C10" s="2" t="s">
        <v>3</v>
      </c>
      <c r="D10">
        <f>E11-Data!$B$10</f>
        <v>0</v>
      </c>
      <c r="E10" s="2" t="s">
        <v>30</v>
      </c>
      <c r="F10">
        <f>(F11-$E$11)/($J$11-$E$11)</f>
        <v>0.05</v>
      </c>
      <c r="G10">
        <f t="shared" ref="G10:I10" si="2">(G11-$E$11)/($J$11-$E$11)</f>
        <v>0.25</v>
      </c>
      <c r="H10">
        <f t="shared" si="2"/>
        <v>0.5</v>
      </c>
      <c r="I10">
        <f t="shared" si="2"/>
        <v>0.75</v>
      </c>
      <c r="J10" s="2" t="s">
        <v>32</v>
      </c>
    </row>
    <row r="11" spans="1:11" x14ac:dyDescent="0.35">
      <c r="A11" s="2" t="s">
        <v>41</v>
      </c>
      <c r="B11">
        <f>Data!B13/2</f>
        <v>0.5</v>
      </c>
      <c r="D11" s="2" t="s">
        <v>1</v>
      </c>
      <c r="E11">
        <v>0</v>
      </c>
      <c r="F11">
        <v>2</v>
      </c>
      <c r="G11">
        <f>10*$B$6</f>
        <v>10</v>
      </c>
      <c r="H11">
        <f>20*$B$6</f>
        <v>20</v>
      </c>
      <c r="I11">
        <f>30*$B$6</f>
        <v>30</v>
      </c>
      <c r="J11">
        <f>40*$B$6</f>
        <v>40</v>
      </c>
      <c r="K11" s="2" t="s">
        <v>33</v>
      </c>
    </row>
    <row r="12" spans="1:11" x14ac:dyDescent="0.35">
      <c r="A12">
        <v>0</v>
      </c>
      <c r="B12">
        <f t="shared" ref="B12:B42" si="3">$B$11+(A12-1)*$B$7</f>
        <v>-0.5</v>
      </c>
      <c r="C12">
        <f>B12-Data!$B$9</f>
        <v>-11</v>
      </c>
      <c r="D12" s="2" t="s">
        <v>23</v>
      </c>
      <c r="E12" t="e">
        <f>Data!$B$21+E$5*EXP(-0.5*(((($C12-E$3*D$10)/E$4)^2)))</f>
        <v>#DIV/0!</v>
      </c>
      <c r="F12">
        <f>F11-Data!$B$10</f>
        <v>2</v>
      </c>
      <c r="G12">
        <f>G11-Data!$B$10</f>
        <v>10</v>
      </c>
      <c r="H12">
        <f>H11-Data!$B$10</f>
        <v>20</v>
      </c>
      <c r="I12">
        <f>I11-Data!$B$10</f>
        <v>30</v>
      </c>
      <c r="J12">
        <f>J11-Data!$B$10</f>
        <v>40</v>
      </c>
    </row>
    <row r="13" spans="1:11" x14ac:dyDescent="0.35">
      <c r="A13">
        <f>IF(A12&lt;$B$8,A12+1,"")</f>
        <v>1</v>
      </c>
      <c r="B13">
        <f t="shared" si="3"/>
        <v>0.5</v>
      </c>
      <c r="C13">
        <f>B13-Data!$B$9</f>
        <v>-10</v>
      </c>
      <c r="E13" t="e">
        <f>Data!$B$21+E$5*EXP(-0.5*(((($C13-E$3*D$10)/E$4)^2)))</f>
        <v>#DIV/0!</v>
      </c>
      <c r="F13">
        <f>Data!$B$21+F$5*EXP(-0.5*(((($C13-F$3*F$12)/F$4)^2)))</f>
        <v>1.0000000000000093</v>
      </c>
      <c r="G13">
        <f>Data!$B$21+G$5*EXP(-0.5*(((($C13-G$3*G$12)/G$4)^2)))</f>
        <v>1.0001349856694346</v>
      </c>
      <c r="H13">
        <f>Data!$B$21+H$5*EXP(-0.5*(((($C13-H$3*H$12)/H$4)^2)))</f>
        <v>1.0007991870553452</v>
      </c>
      <c r="I13">
        <f>Data!$B$21+I$5*EXP(-0.5*(((($C13-I$3*I$12)/I$4)^2)))</f>
        <v>1.0006802967790929</v>
      </c>
      <c r="J13">
        <f>Data!$B$21+J$5*EXP(-0.5*(((($C13-J$3*J$12)/J$4)^2)))</f>
        <v>1.0003648628172948</v>
      </c>
    </row>
    <row r="14" spans="1:11" x14ac:dyDescent="0.35">
      <c r="A14">
        <f t="shared" ref="A14:A42" si="4">IF(A13&lt;$B$8,A13+1,"")</f>
        <v>2</v>
      </c>
      <c r="B14">
        <f t="shared" si="3"/>
        <v>1.5</v>
      </c>
      <c r="C14">
        <f>B14-Data!$B$9</f>
        <v>-9</v>
      </c>
      <c r="E14" t="e">
        <f>Data!$B$21+E$5*EXP(-0.5*(((($C14-E$3*D$10)/E$4)^2)))</f>
        <v>#DIV/0!</v>
      </c>
      <c r="F14">
        <f>Data!$B$21+F$5*EXP(-0.5*(((($C14-F$3*F$12)/F$4)^2)))</f>
        <v>1.0000000000058293</v>
      </c>
      <c r="G14">
        <f>Data!$B$21+G$5*EXP(-0.5*(((($C14-G$3*G$12)/G$4)^2)))</f>
        <v>1.0007297256345895</v>
      </c>
      <c r="H14">
        <f>Data!$B$21+H$5*EXP(-0.5*(((($C14-H$3*H$12)/H$4)^2)))</f>
        <v>1.0023859318270603</v>
      </c>
      <c r="I14">
        <f>Data!$B$21+I$5*EXP(-0.5*(((($C14-I$3*I$12)/I$4)^2)))</f>
        <v>1.0016663026620649</v>
      </c>
      <c r="J14">
        <f>Data!$B$21+J$5*EXP(-0.5*(((($C14-J$3*J$12)/J$4)^2)))</f>
        <v>1.000809483540434</v>
      </c>
    </row>
    <row r="15" spans="1:11" x14ac:dyDescent="0.35">
      <c r="A15">
        <f t="shared" si="4"/>
        <v>3</v>
      </c>
      <c r="B15">
        <f t="shared" si="3"/>
        <v>2.5</v>
      </c>
      <c r="C15">
        <f>B15-Data!$B$9</f>
        <v>-8</v>
      </c>
      <c r="E15" t="e">
        <f>Data!$B$21+E$5*EXP(-0.5*(((($C15-E$3*D$10)/E$4)^2)))</f>
        <v>#DIV/0!</v>
      </c>
      <c r="F15">
        <f>Data!$B$21+F$5*EXP(-0.5*(((($C15-F$3*F$12)/F$4)^2)))</f>
        <v>1.0000000019496362</v>
      </c>
      <c r="G15">
        <f>Data!$B$21+G$5*EXP(-0.5*(((($C15-G$3*G$12)/G$4)^2)))</f>
        <v>1.0034813262986686</v>
      </c>
      <c r="H15">
        <f>Data!$B$21+H$5*EXP(-0.5*(((($C15-H$3*H$12)/H$4)^2)))</f>
        <v>1.0066915112882442</v>
      </c>
      <c r="I15">
        <f>Data!$B$21+I$5*EXP(-0.5*(((($C15-I$3*I$12)/I$4)^2)))</f>
        <v>1.0039148376654454</v>
      </c>
      <c r="J15">
        <f>Data!$B$21+J$5*EXP(-0.5*(((($C15-J$3*J$12)/J$4)^2)))</f>
        <v>1.0017406631493344</v>
      </c>
    </row>
    <row r="16" spans="1:11" x14ac:dyDescent="0.35">
      <c r="A16">
        <f t="shared" si="4"/>
        <v>4</v>
      </c>
      <c r="B16">
        <f t="shared" si="3"/>
        <v>3.5</v>
      </c>
      <c r="C16">
        <f>B16-Data!$B$9</f>
        <v>-7</v>
      </c>
      <c r="E16" t="e">
        <f>Data!$B$21+E$5*EXP(-0.5*(((($C16-E$3*D$10)/E$4)^2)))</f>
        <v>#DIV/0!</v>
      </c>
      <c r="F16">
        <f>Data!$B$21+F$5*EXP(-0.5*(((($C16-F$3*F$12)/F$4)^2)))</f>
        <v>1.0000003490247567</v>
      </c>
      <c r="G16">
        <f>Data!$B$21+G$5*EXP(-0.5*(((($C16-G$3*G$12)/G$4)^2)))</f>
        <v>1.0146569311773448</v>
      </c>
      <c r="H16">
        <f>Data!$B$21+H$5*EXP(-0.5*(((($C16-H$3*H$12)/H$4)^2)))</f>
        <v>1.0176297841183723</v>
      </c>
      <c r="I16">
        <f>Data!$B$21+I$5*EXP(-0.5*(((($C16-I$3*I$12)/I$4)^2)))</f>
        <v>1.0088222228653738</v>
      </c>
      <c r="J16">
        <f>Data!$B$21+J$5*EXP(-0.5*(((($C16-J$3*J$12)/J$4)^2)))</f>
        <v>1.0036278535357812</v>
      </c>
    </row>
    <row r="17" spans="1:10" x14ac:dyDescent="0.35">
      <c r="A17">
        <f t="shared" si="4"/>
        <v>5</v>
      </c>
      <c r="B17">
        <f t="shared" si="3"/>
        <v>4.5</v>
      </c>
      <c r="C17">
        <f>B17-Data!$B$9</f>
        <v>-6</v>
      </c>
      <c r="E17" t="e">
        <f>Data!$B$21+E$5*EXP(-0.5*(((($C17-E$3*D$10)/E$4)^2)))</f>
        <v>#DIV/0!</v>
      </c>
      <c r="F17">
        <f>Data!$B$21+F$5*EXP(-0.5*(((($C17-F$3*F$12)/F$4)^2)))</f>
        <v>1.0000334445076302</v>
      </c>
      <c r="G17">
        <f>Data!$B$21+G$5*EXP(-0.5*(((($C17-G$3*G$12)/G$4)^2)))</f>
        <v>1.0544571057588179</v>
      </c>
      <c r="H17">
        <f>Data!$B$21+H$5*EXP(-0.5*(((($C17-H$3*H$12)/H$4)^2)))</f>
        <v>1.0436341347522879</v>
      </c>
      <c r="I17">
        <f>Data!$B$21+I$5*EXP(-0.5*(((($C17-I$3*I$12)/I$4)^2)))</f>
        <v>1.0190698241284835</v>
      </c>
      <c r="J17">
        <f>Data!$B$21+J$5*EXP(-0.5*(((($C17-J$3*J$12)/J$4)^2)))</f>
        <v>1.0073284655886725</v>
      </c>
    </row>
    <row r="18" spans="1:10" x14ac:dyDescent="0.35">
      <c r="A18">
        <f t="shared" si="4"/>
        <v>6</v>
      </c>
      <c r="B18">
        <f t="shared" si="3"/>
        <v>5.5</v>
      </c>
      <c r="C18">
        <f>B18-Data!$B$9</f>
        <v>-5</v>
      </c>
      <c r="E18" t="e">
        <f>Data!$B$21+E$5*EXP(-0.5*(((($C18-E$3*D$10)/E$4)^2)))</f>
        <v>#DIV/0!</v>
      </c>
      <c r="F18">
        <f>Data!$B$21+F$5*EXP(-0.5*(((($C18-F$3*F$12)/F$4)^2)))</f>
        <v>1.0017153759985116</v>
      </c>
      <c r="G18">
        <f>Data!$B$21+G$5*EXP(-0.5*(((($C18-G$3*G$12)/G$4)^2)))</f>
        <v>1.1785579755504496</v>
      </c>
      <c r="H18">
        <f>Data!$B$21+H$5*EXP(-0.5*(((($C18-H$3*H$12)/H$4)^2)))</f>
        <v>1.1014524028649884</v>
      </c>
      <c r="I18">
        <f>Data!$B$21+I$5*EXP(-0.5*(((($C18-I$3*I$12)/I$4)^2)))</f>
        <v>1.0395384597918329</v>
      </c>
      <c r="J18">
        <f>Data!$B$21+J$5*EXP(-0.5*(((($C18-J$3*J$12)/J$4)^2)))</f>
        <v>1.0143484390735336</v>
      </c>
    </row>
    <row r="19" spans="1:10" x14ac:dyDescent="0.35">
      <c r="A19">
        <f t="shared" si="4"/>
        <v>7</v>
      </c>
      <c r="B19">
        <f t="shared" si="3"/>
        <v>6.5</v>
      </c>
      <c r="C19">
        <f>B19-Data!$B$9</f>
        <v>-4</v>
      </c>
      <c r="E19" t="e">
        <f>Data!$B$21+E$5*EXP(-0.5*(((($C19-E$3*D$10)/E$4)^2)))</f>
        <v>#DIV/0!</v>
      </c>
      <c r="F19">
        <f>Data!$B$21+F$5*EXP(-0.5*(((($C19-F$3*F$12)/F$4)^2)))</f>
        <v>1.0470933733398478</v>
      </c>
      <c r="G19">
        <f>Data!$B$21+G$5*EXP(-0.5*(((($C19-G$3*G$12)/G$4)^2)))</f>
        <v>1.5166746338523018</v>
      </c>
      <c r="H19">
        <f>Data!$B$21+H$5*EXP(-0.5*(((($C19-H$3*H$12)/H$4)^2)))</f>
        <v>1.2215924205969004</v>
      </c>
      <c r="I19">
        <f>Data!$B$21+I$5*EXP(-0.5*(((($C19-I$3*I$12)/I$4)^2)))</f>
        <v>1.0786316164775909</v>
      </c>
      <c r="J19">
        <f>Data!$B$21+J$5*EXP(-0.5*(((($C19-J$3*J$12)/J$4)^2)))</f>
        <v>1.027228552879409</v>
      </c>
    </row>
    <row r="20" spans="1:10" x14ac:dyDescent="0.35">
      <c r="A20">
        <f t="shared" si="4"/>
        <v>8</v>
      </c>
      <c r="B20">
        <f t="shared" si="3"/>
        <v>7.5</v>
      </c>
      <c r="C20">
        <f>B20-Data!$B$9</f>
        <v>-3</v>
      </c>
      <c r="E20" t="e">
        <f>Data!$B$21+E$5*EXP(-0.5*(((($C20-E$3*D$10)/E$4)^2)))</f>
        <v>#DIV/0!</v>
      </c>
      <c r="F20">
        <f>Data!$B$21+F$5*EXP(-0.5*(((($C20-F$3*F$12)/F$4)^2)))</f>
        <v>1.6920320694658726</v>
      </c>
      <c r="G20">
        <f>Data!$B$21+G$5*EXP(-0.5*(((($C20-G$3*G$12)/G$4)^2)))</f>
        <v>2.3193748982537592</v>
      </c>
      <c r="H20">
        <f>Data!$B$21+H$5*EXP(-0.5*(((($C20-H$3*H$12)/H$4)^2)))</f>
        <v>1.4546781250795526</v>
      </c>
      <c r="I20">
        <f>Data!$B$21+I$5*EXP(-0.5*(((($C20-I$3*I$12)/I$4)^2)))</f>
        <v>1.149995785517498</v>
      </c>
      <c r="J20">
        <f>Data!$B$21+J$5*EXP(-0.5*(((($C20-J$3*J$12)/J$4)^2)))</f>
        <v>1.0500809732708778</v>
      </c>
    </row>
    <row r="21" spans="1:10" x14ac:dyDescent="0.35">
      <c r="A21">
        <f t="shared" si="4"/>
        <v>9</v>
      </c>
      <c r="B21">
        <f t="shared" si="3"/>
        <v>8.5</v>
      </c>
      <c r="C21">
        <f>B21-Data!$B$9</f>
        <v>-2</v>
      </c>
      <c r="E21" t="e">
        <f>Data!$B$21+E$5*EXP(-0.5*(((($C21-E$3*D$10)/E$4)^2)))</f>
        <v>#DIV/0!</v>
      </c>
      <c r="F21">
        <f>Data!$B$21+F$5*EXP(-0.5*(((($C21-F$3*F$12)/F$4)^2)))</f>
        <v>6.4432538634580387</v>
      </c>
      <c r="G21">
        <f>Data!$B$21+G$5*EXP(-0.5*(((($C21-G$3*G$12)/G$4)^2)))</f>
        <v>3.9732572305907361</v>
      </c>
      <c r="H21">
        <f>Data!$B$21+H$5*EXP(-0.5*(((($C21-H$3*H$12)/H$4)^2)))</f>
        <v>1.876415024678427</v>
      </c>
      <c r="I21">
        <f>Data!$B$21+I$5*EXP(-0.5*(((($C21-I$3*I$12)/I$4)^2)))</f>
        <v>1.2744513088064</v>
      </c>
      <c r="J21">
        <f>Data!$B$21+J$5*EXP(-0.5*(((($C21-J$3*J$12)/J$4)^2)))</f>
        <v>1.0892789877752249</v>
      </c>
    </row>
    <row r="22" spans="1:10" x14ac:dyDescent="0.35">
      <c r="A22">
        <f t="shared" si="4"/>
        <v>10</v>
      </c>
      <c r="B22">
        <f t="shared" si="3"/>
        <v>9.5</v>
      </c>
      <c r="C22">
        <f>B22-Data!$B$9</f>
        <v>-1</v>
      </c>
      <c r="E22" t="e">
        <f>Data!$B$21+E$5*EXP(-0.5*(((($C22-E$3*D$10)/E$4)^2)))</f>
        <v>#DIV/0!</v>
      </c>
      <c r="F22">
        <f>Data!$B$21+F$5*EXP(-0.5*(((($C22-F$3*F$12)/F$4)^2)))</f>
        <v>23.916954750271508</v>
      </c>
      <c r="G22">
        <f>Data!$B$21+G$5*EXP(-0.5*(((($C22-G$3*G$12)/G$4)^2)))</f>
        <v>6.9130280611822714</v>
      </c>
      <c r="H22">
        <f>Data!$B$21+H$5*EXP(-0.5*(((($C22-H$3*H$12)/H$4)^2)))</f>
        <v>2.5869825917833711</v>
      </c>
      <c r="I22">
        <f>Data!$B$21+I$5*EXP(-0.5*(((($C22-I$3*I$12)/I$4)^2)))</f>
        <v>1.4816770476295211</v>
      </c>
      <c r="J22">
        <f>Data!$B$21+J$5*EXP(-0.5*(((($C22-J$3*J$12)/J$4)^2)))</f>
        <v>1.1542602576791714</v>
      </c>
    </row>
    <row r="23" spans="1:10" x14ac:dyDescent="0.35">
      <c r="A23">
        <f t="shared" si="4"/>
        <v>11</v>
      </c>
      <c r="B23">
        <f t="shared" si="3"/>
        <v>10.5</v>
      </c>
      <c r="C23">
        <f>B23-Data!$B$9</f>
        <v>0</v>
      </c>
      <c r="E23" t="e">
        <f>Data!$B$21+E$5*EXP(-0.5*(((($C23-E$3*D$10)/E$4)^2)))</f>
        <v>#DIV/0!</v>
      </c>
      <c r="F23">
        <f>Data!$B$21+F$5*EXP(-0.5*(((($C23-F$3*F$12)/F$4)^2)))</f>
        <v>52.644154746727835</v>
      </c>
      <c r="G23">
        <f>Data!$B$21+G$5*EXP(-0.5*(((($C23-G$3*G$12)/G$4)^2)))</f>
        <v>11.37768743551487</v>
      </c>
      <c r="H23">
        <f>Data!$B$21+H$5*EXP(-0.5*(((($C23-H$3*H$12)/H$4)^2)))</f>
        <v>3.6995483256594035</v>
      </c>
      <c r="I23">
        <f>Data!$B$21+I$5*EXP(-0.5*(((($C23-I$3*I$12)/I$4)^2)))</f>
        <v>1.810869555494024</v>
      </c>
      <c r="J23">
        <f>Data!$B$21+J$5*EXP(-0.5*(((($C23-J$3*J$12)/J$4)^2)))</f>
        <v>1.2583373169261509</v>
      </c>
    </row>
    <row r="24" spans="1:10" x14ac:dyDescent="0.35">
      <c r="A24">
        <f t="shared" si="4"/>
        <v>12</v>
      </c>
      <c r="B24">
        <f t="shared" si="3"/>
        <v>11.5</v>
      </c>
      <c r="C24">
        <f>B24-Data!$B$9</f>
        <v>1</v>
      </c>
      <c r="E24" t="e">
        <f>Data!$B$21+E$5*EXP(-0.5*(((($C24-E$3*D$10)/E$4)^2)))</f>
        <v>#DIV/0!</v>
      </c>
      <c r="F24">
        <f>Data!$B$21+F$5*EXP(-0.5*(((($C24-F$3*F$12)/F$4)^2)))</f>
        <v>63.294741661281243</v>
      </c>
      <c r="G24">
        <f>Data!$B$21+G$5*EXP(-0.5*(((($C24-G$3*G$12)/G$4)^2)))</f>
        <v>17.073276729880188</v>
      </c>
      <c r="H24">
        <f>Data!$B$21+H$5*EXP(-0.5*(((($C24-H$3*H$12)/H$4)^2)))</f>
        <v>5.3138659413255764</v>
      </c>
      <c r="I24">
        <f>Data!$B$21+I$5*EXP(-0.5*(((($C24-I$3*I$12)/I$4)^2)))</f>
        <v>2.3093339657571295</v>
      </c>
      <c r="J24">
        <f>Data!$B$21+J$5*EXP(-0.5*(((($C24-J$3*J$12)/J$4)^2)))</f>
        <v>1.4193228553027013</v>
      </c>
    </row>
    <row r="25" spans="1:10" x14ac:dyDescent="0.35">
      <c r="A25">
        <f t="shared" si="4"/>
        <v>13</v>
      </c>
      <c r="B25">
        <f t="shared" si="3"/>
        <v>12.5</v>
      </c>
      <c r="C25">
        <f>B25-Data!$B$9</f>
        <v>2</v>
      </c>
      <c r="E25" t="e">
        <f>Data!$B$21+E$5*EXP(-0.5*(((($C25-E$3*D$10)/E$4)^2)))</f>
        <v>#DIV/0!</v>
      </c>
      <c r="F25">
        <f>Data!$B$21+F$5*EXP(-0.5*(((($C25-F$3*F$12)/F$4)^2)))</f>
        <v>41.220508157812453</v>
      </c>
      <c r="G25">
        <f>Data!$B$21+G$5*EXP(-0.5*(((($C25-G$3*G$12)/G$4)^2)))</f>
        <v>22.969564473386122</v>
      </c>
      <c r="H25">
        <f>Data!$B$21+H$5*EXP(-0.5*(((($C25-H$3*H$12)/H$4)^2)))</f>
        <v>7.4758797832945874</v>
      </c>
      <c r="I25">
        <f>Data!$B$21+I$5*EXP(-0.5*(((($C25-I$3*I$12)/I$4)^2)))</f>
        <v>3.0279361171954293</v>
      </c>
      <c r="J25">
        <f>Data!$B$21+J$5*EXP(-0.5*(((($C25-J$3*J$12)/J$4)^2)))</f>
        <v>1.6596874491268796</v>
      </c>
    </row>
    <row r="26" spans="1:10" x14ac:dyDescent="0.35">
      <c r="A26">
        <f t="shared" si="4"/>
        <v>14</v>
      </c>
      <c r="B26">
        <f t="shared" si="3"/>
        <v>13.5</v>
      </c>
      <c r="C26">
        <f>B26-Data!$B$9</f>
        <v>3</v>
      </c>
      <c r="E26" t="e">
        <f>Data!$B$21+E$5*EXP(-0.5*(((($C26-E$3*D$10)/E$4)^2)))</f>
        <v>#DIV/0!</v>
      </c>
      <c r="F26">
        <f>Data!$B$21+F$5*EXP(-0.5*(((($C26-F$3*F$12)/F$4)^2)))</f>
        <v>14.899835683286744</v>
      </c>
      <c r="G26">
        <f>Data!$B$21+G$5*EXP(-0.5*(((($C26-G$3*G$12)/G$4)^2)))</f>
        <v>27.500353234402859</v>
      </c>
      <c r="H26">
        <f>Data!$B$21+H$5*EXP(-0.5*(((($C26-H$3*H$12)/H$4)^2)))</f>
        <v>10.132454269451097</v>
      </c>
      <c r="I26">
        <f>Data!$B$21+I$5*EXP(-0.5*(((($C26-I$3*I$12)/I$4)^2)))</f>
        <v>4.0127458883342477</v>
      </c>
      <c r="J26">
        <f>Data!$B$21+J$5*EXP(-0.5*(((($C26-J$3*J$12)/J$4)^2)))</f>
        <v>2.0059032377813897</v>
      </c>
    </row>
    <row r="27" spans="1:10" x14ac:dyDescent="0.35">
      <c r="A27">
        <f t="shared" si="4"/>
        <v>15</v>
      </c>
      <c r="B27">
        <f t="shared" si="3"/>
        <v>14.5</v>
      </c>
      <c r="C27" s="4">
        <f>B27-Data!$B$9</f>
        <v>4</v>
      </c>
      <c r="D27" s="4"/>
      <c r="E27" t="e">
        <f>Data!$B$21+E$5*EXP(-0.5*(((($C27-E$3*D$10)/E$4)^2)))</f>
        <v>#DIV/0!</v>
      </c>
      <c r="F27">
        <f>Data!$B$21+F$5*EXP(-0.5*(((($C27-F$3*F$12)/F$4)^2)))</f>
        <v>3.5712110631758835</v>
      </c>
      <c r="G27">
        <f>Data!$B$21+G$5*EXP(-0.5*(((($C27-G$3*G$12)/G$4)^2)))</f>
        <v>29.209479177387816</v>
      </c>
      <c r="H27">
        <f>Data!$B$21+H$5*EXP(-0.5*(((($C27-H$3*H$12)/H$4)^2)))</f>
        <v>13.09853622595717</v>
      </c>
      <c r="I27">
        <f>Data!$B$21+I$5*EXP(-0.5*(((($C27-I$3*I$12)/I$4)^2)))</f>
        <v>5.2931407937921655</v>
      </c>
      <c r="J27">
        <f>Data!$B$21+J$5*EXP(-0.5*(((($C27-J$3*J$12)/J$4)^2)))</f>
        <v>2.486628615295368</v>
      </c>
    </row>
    <row r="28" spans="1:10" x14ac:dyDescent="0.35">
      <c r="A28">
        <f t="shared" si="4"/>
        <v>16</v>
      </c>
      <c r="B28">
        <f t="shared" si="3"/>
        <v>15.5</v>
      </c>
      <c r="C28">
        <f>B28-Data!$B$9</f>
        <v>5</v>
      </c>
      <c r="E28" t="e">
        <f>Data!$B$21+E$5*EXP(-0.5*(((($C28-E$3*D$10)/E$4)^2)))</f>
        <v>#DIV/0!</v>
      </c>
      <c r="F28">
        <f>Data!$B$21+F$5*EXP(-0.5*(((($C28-F$3*F$12)/F$4)^2)))</f>
        <v>1.2545843709878215</v>
      </c>
      <c r="G28">
        <f>Data!$B$21+G$5*EXP(-0.5*(((($C28-G$3*G$12)/G$4)^2)))</f>
        <v>27.500353234402859</v>
      </c>
      <c r="H28">
        <f>Data!$B$21+H$5*EXP(-0.5*(((($C28-H$3*H$12)/H$4)^2)))</f>
        <v>16.056871607740224</v>
      </c>
      <c r="I28">
        <f>Data!$B$21+I$5*EXP(-0.5*(((($C28-I$3*I$12)/I$4)^2)))</f>
        <v>6.8680277237561231</v>
      </c>
      <c r="J28">
        <f>Data!$B$21+J$5*EXP(-0.5*(((($C28-J$3*J$12)/J$4)^2)))</f>
        <v>3.1294971710939454</v>
      </c>
    </row>
    <row r="29" spans="1:10" x14ac:dyDescent="0.35">
      <c r="A29">
        <f t="shared" si="4"/>
        <v>17</v>
      </c>
      <c r="B29">
        <f t="shared" si="3"/>
        <v>16.5</v>
      </c>
      <c r="C29">
        <f>B29-Data!$B$9</f>
        <v>6</v>
      </c>
      <c r="E29" t="e">
        <f>Data!$B$21+E$5*EXP(-0.5*(((($C29-E$3*D$10)/E$4)^2)))</f>
        <v>#DIV/0!</v>
      </c>
      <c r="F29">
        <f>Data!$B$21+F$5*EXP(-0.5*(((($C29-F$3*F$12)/F$4)^2)))</f>
        <v>1.0134924773621943</v>
      </c>
      <c r="G29">
        <f>Data!$B$21+G$5*EXP(-0.5*(((($C29-G$3*G$12)/G$4)^2)))</f>
        <v>22.969564473386122</v>
      </c>
      <c r="H29">
        <f>Data!$B$21+H$5*EXP(-0.5*(((($C29-H$3*H$12)/H$4)^2)))</f>
        <v>18.603266338214979</v>
      </c>
      <c r="I29">
        <f>Data!$B$21+I$5*EXP(-0.5*(((($C29-I$3*I$12)/I$4)^2)))</f>
        <v>8.6933161402727634</v>
      </c>
      <c r="J29">
        <f>Data!$B$21+J$5*EXP(-0.5*(((($C29-J$3*J$12)/J$4)^2)))</f>
        <v>3.9565140305911357</v>
      </c>
    </row>
    <row r="30" spans="1:10" x14ac:dyDescent="0.35">
      <c r="A30">
        <f t="shared" si="4"/>
        <v>18</v>
      </c>
      <c r="B30">
        <f t="shared" si="3"/>
        <v>17.5</v>
      </c>
      <c r="C30">
        <f>B30-Data!$B$9</f>
        <v>7</v>
      </c>
      <c r="E30" t="e">
        <f>Data!$B$21+E$5*EXP(-0.5*(((($C30-E$3*D$10)/E$4)^2)))</f>
        <v>#DIV/0!</v>
      </c>
      <c r="F30">
        <f>Data!$B$21+F$5*EXP(-0.5*(((($C30-F$3*F$12)/F$4)^2)))</f>
        <v>1.0003827521212627</v>
      </c>
      <c r="G30">
        <f>Data!$B$21+G$5*EXP(-0.5*(((($C30-G$3*G$12)/G$4)^2)))</f>
        <v>17.073276729880188</v>
      </c>
      <c r="H30">
        <f>Data!$B$21+H$5*EXP(-0.5*(((($C30-H$3*H$12)/H$4)^2)))</f>
        <v>20.333405840142465</v>
      </c>
      <c r="I30">
        <f>Data!$B$21+I$5*EXP(-0.5*(((($C30-I$3*I$12)/I$4)^2)))</f>
        <v>10.674742125214776</v>
      </c>
      <c r="J30">
        <f>Data!$B$21+J$5*EXP(-0.5*(((($C30-J$3*J$12)/J$4)^2)))</f>
        <v>4.9784244812596157</v>
      </c>
    </row>
    <row r="31" spans="1:10" x14ac:dyDescent="0.35">
      <c r="A31">
        <f t="shared" si="4"/>
        <v>19</v>
      </c>
      <c r="B31">
        <f t="shared" si="3"/>
        <v>18.5</v>
      </c>
      <c r="C31">
        <f>B31-Data!$B$9</f>
        <v>8</v>
      </c>
      <c r="E31" t="e">
        <f>Data!$B$21+E$5*EXP(-0.5*(((($C31-E$3*D$10)/E$4)^2)))</f>
        <v>#DIV/0!</v>
      </c>
      <c r="F31">
        <f>Data!$B$21+F$5*EXP(-0.5*(((($C31-F$3*F$12)/F$4)^2)))</f>
        <v>1.0000058117839776</v>
      </c>
      <c r="G31">
        <f>Data!$B$21+G$5*EXP(-0.5*(((($C31-G$3*G$12)/G$4)^2)))</f>
        <v>11.37768743551487</v>
      </c>
      <c r="H31">
        <f>Data!$B$21+H$5*EXP(-0.5*(((($C31-H$3*H$12)/H$4)^2)))</f>
        <v>20.947114020071638</v>
      </c>
      <c r="I31">
        <f>Data!$B$21+I$5*EXP(-0.5*(((($C31-I$3*I$12)/I$4)^2)))</f>
        <v>12.66996660678149</v>
      </c>
      <c r="J31">
        <f>Data!$B$21+J$5*EXP(-0.5*(((($C31-J$3*J$12)/J$4)^2)))</f>
        <v>6.1888437177574351</v>
      </c>
    </row>
    <row r="32" spans="1:10" x14ac:dyDescent="0.35">
      <c r="A32">
        <f t="shared" si="4"/>
        <v>20</v>
      </c>
      <c r="B32">
        <f t="shared" si="3"/>
        <v>19.5</v>
      </c>
      <c r="C32">
        <f>B32-Data!$B$9</f>
        <v>9</v>
      </c>
      <c r="E32" t="e">
        <f>Data!$B$21+E$5*EXP(-0.5*(((($C32-E$3*D$10)/E$4)^2)))</f>
        <v>#DIV/0!</v>
      </c>
      <c r="F32">
        <f>Data!$B$21+F$5*EXP(-0.5*(((($C32-F$3*F$12)/F$4)^2)))</f>
        <v>1.0000000472353643</v>
      </c>
      <c r="G32">
        <f>Data!$B$21+G$5*EXP(-0.5*(((($C32-G$3*G$12)/G$4)^2)))</f>
        <v>6.9130280611822714</v>
      </c>
      <c r="H32">
        <f>Data!$B$21+H$5*EXP(-0.5*(((($C32-H$3*H$12)/H$4)^2)))</f>
        <v>20.333405840142465</v>
      </c>
      <c r="I32">
        <f>Data!$B$21+I$5*EXP(-0.5*(((($C32-I$3*I$12)/I$4)^2)))</f>
        <v>14.502190319453543</v>
      </c>
      <c r="J32">
        <f>Data!$B$21+J$5*EXP(-0.5*(((($C32-J$3*J$12)/J$4)^2)))</f>
        <v>7.5593130661268537</v>
      </c>
    </row>
    <row r="33" spans="1:10" x14ac:dyDescent="0.35">
      <c r="A33">
        <f t="shared" si="4"/>
        <v>21</v>
      </c>
      <c r="B33">
        <f t="shared" si="3"/>
        <v>20.5</v>
      </c>
      <c r="C33">
        <f>B33-Data!$B$9</f>
        <v>10</v>
      </c>
      <c r="E33" t="e">
        <f>Data!$B$21+E$5*EXP(-0.5*(((($C33-E$3*D$10)/E$4)^2)))</f>
        <v>#DIV/0!</v>
      </c>
      <c r="F33">
        <f>Data!$B$21+F$5*EXP(-0.5*(((($C33-F$3*F$12)/F$4)^2)))</f>
        <v>1.0000000002054901</v>
      </c>
      <c r="G33">
        <f>Data!$B$21+G$5*EXP(-0.5*(((($C33-G$3*G$12)/G$4)^2)))</f>
        <v>3.9732572305907361</v>
      </c>
      <c r="H33">
        <f>Data!$B$21+H$5*EXP(-0.5*(((($C33-H$3*H$12)/H$4)^2)))</f>
        <v>18.603266338214979</v>
      </c>
      <c r="I33">
        <f>Data!$B$21+I$5*EXP(-0.5*(((($C33-I$3*I$12)/I$4)^2)))</f>
        <v>15.98453373500463</v>
      </c>
      <c r="J33">
        <f>Data!$B$21+J$5*EXP(-0.5*(((($C33-J$3*J$12)/J$4)^2)))</f>
        <v>9.0366383649400941</v>
      </c>
    </row>
    <row r="34" spans="1:10" x14ac:dyDescent="0.35">
      <c r="A34">
        <f t="shared" si="4"/>
        <v>22</v>
      </c>
      <c r="B34">
        <f t="shared" si="3"/>
        <v>21.5</v>
      </c>
      <c r="C34">
        <f>B34-Data!$B$9</f>
        <v>11</v>
      </c>
      <c r="E34" t="e">
        <f>Data!$B$21+E$5*EXP(-0.5*(((($C34-E$3*D$10)/E$4)^2)))</f>
        <v>#DIV/0!</v>
      </c>
      <c r="F34">
        <f>Data!$B$21+F$5*EXP(-0.5*(((($C34-F$3*F$12)/F$4)^2)))</f>
        <v>1.0000000000004785</v>
      </c>
      <c r="G34">
        <f>Data!$B$21+G$5*EXP(-0.5*(((($C34-G$3*G$12)/G$4)^2)))</f>
        <v>2.3193748982537592</v>
      </c>
      <c r="H34">
        <f>Data!$B$21+H$5*EXP(-0.5*(((($C34-H$3*H$12)/H$4)^2)))</f>
        <v>16.056871607740224</v>
      </c>
      <c r="I34">
        <f>Data!$B$21+I$5*EXP(-0.5*(((($C34-I$3*I$12)/I$4)^2)))</f>
        <v>16.950953130380164</v>
      </c>
      <c r="J34">
        <f>Data!$B$21+J$5*EXP(-0.5*(((($C34-J$3*J$12)/J$4)^2)))</f>
        <v>10.543744197007562</v>
      </c>
    </row>
    <row r="35" spans="1:10" x14ac:dyDescent="0.35">
      <c r="A35">
        <f t="shared" si="4"/>
        <v>23</v>
      </c>
      <c r="B35">
        <f t="shared" si="3"/>
        <v>22.5</v>
      </c>
      <c r="C35">
        <f>B35-Data!$B$9</f>
        <v>12</v>
      </c>
      <c r="E35" t="e">
        <f>Data!$B$21+E$5*EXP(-0.5*(((($C35-E$3*D$10)/E$4)^2)))</f>
        <v>#DIV/0!</v>
      </c>
      <c r="F35">
        <f>Data!$B$21+F$5*EXP(-0.5*(((($C35-F$3*F$12)/F$4)^2)))</f>
        <v>1.0000000000000007</v>
      </c>
      <c r="G35">
        <f>Data!$B$21+G$5*EXP(-0.5*(((($C35-G$3*G$12)/G$4)^2)))</f>
        <v>1.5166746338523018</v>
      </c>
      <c r="H35">
        <f>Data!$B$21+H$5*EXP(-0.5*(((($C35-H$3*H$12)/H$4)^2)))</f>
        <v>13.09853622595717</v>
      </c>
      <c r="I35">
        <f>Data!$B$21+I$5*EXP(-0.5*(((($C35-I$3*I$12)/I$4)^2)))</f>
        <v>17.286750396763999</v>
      </c>
      <c r="J35">
        <f>Data!$B$21+J$5*EXP(-0.5*(((($C35-J$3*J$12)/J$4)^2)))</f>
        <v>11.984782236693061</v>
      </c>
    </row>
    <row r="36" spans="1:10" x14ac:dyDescent="0.35">
      <c r="A36">
        <f t="shared" si="4"/>
        <v>24</v>
      </c>
      <c r="B36">
        <f t="shared" si="3"/>
        <v>23.5</v>
      </c>
      <c r="C36">
        <f>B36-Data!$B$9</f>
        <v>13</v>
      </c>
      <c r="E36" t="e">
        <f>Data!$B$21+E$5*EXP(-0.5*(((($C36-E$3*D$10)/E$4)^2)))</f>
        <v>#DIV/0!</v>
      </c>
      <c r="F36">
        <f>Data!$B$21+F$5*EXP(-0.5*(((($C36-F$3*F$12)/F$4)^2)))</f>
        <v>1</v>
      </c>
      <c r="G36">
        <f>Data!$B$21+G$5*EXP(-0.5*(((($C36-G$3*G$12)/G$4)^2)))</f>
        <v>1.1785579755504496</v>
      </c>
      <c r="H36">
        <f>Data!$B$21+H$5*EXP(-0.5*(((($C36-H$3*H$12)/H$4)^2)))</f>
        <v>10.132454269451097</v>
      </c>
      <c r="I36">
        <f>Data!$B$21+I$5*EXP(-0.5*(((($C36-I$3*I$12)/I$4)^2)))</f>
        <v>16.950953130380164</v>
      </c>
      <c r="J36">
        <f>Data!$B$21+J$5*EXP(-0.5*(((($C36-J$3*J$12)/J$4)^2)))</f>
        <v>13.254410119323849</v>
      </c>
    </row>
    <row r="37" spans="1:10" x14ac:dyDescent="0.35">
      <c r="A37">
        <f t="shared" si="4"/>
        <v>25</v>
      </c>
      <c r="B37">
        <f t="shared" si="3"/>
        <v>24.5</v>
      </c>
      <c r="C37">
        <f>B37-Data!$B$9</f>
        <v>14</v>
      </c>
      <c r="E37" t="e">
        <f>Data!$B$21+E$5*EXP(-0.5*(((($C37-E$3*D$10)/E$4)^2)))</f>
        <v>#DIV/0!</v>
      </c>
      <c r="F37">
        <f>Data!$B$21+F$5*EXP(-0.5*(((($C37-F$3*F$12)/F$4)^2)))</f>
        <v>1</v>
      </c>
      <c r="G37">
        <f>Data!$B$21+G$5*EXP(-0.5*(((($C37-G$3*G$12)/G$4)^2)))</f>
        <v>1.0544571057588179</v>
      </c>
      <c r="H37">
        <f>Data!$B$21+H$5*EXP(-0.5*(((($C37-H$3*H$12)/H$4)^2)))</f>
        <v>7.4758797832945874</v>
      </c>
      <c r="I37">
        <f>Data!$B$21+I$5*EXP(-0.5*(((($C37-I$3*I$12)/I$4)^2)))</f>
        <v>15.98453373500463</v>
      </c>
      <c r="J37">
        <f>Data!$B$21+J$5*EXP(-0.5*(((($C37-J$3*J$12)/J$4)^2)))</f>
        <v>14.250176617201429</v>
      </c>
    </row>
    <row r="38" spans="1:10" x14ac:dyDescent="0.35">
      <c r="A38">
        <f t="shared" si="4"/>
        <v>26</v>
      </c>
      <c r="B38">
        <f t="shared" si="3"/>
        <v>25.5</v>
      </c>
      <c r="C38">
        <f>B38-Data!$B$9</f>
        <v>15</v>
      </c>
      <c r="E38" t="e">
        <f>Data!$B$21+E$5*EXP(-0.5*(((($C38-E$3*D$10)/E$4)^2)))</f>
        <v>#DIV/0!</v>
      </c>
      <c r="F38">
        <f>Data!$B$21+F$5*EXP(-0.5*(((($C38-F$3*F$12)/F$4)^2)))</f>
        <v>1</v>
      </c>
      <c r="G38">
        <f>Data!$B$21+G$5*EXP(-0.5*(((($C38-G$3*G$12)/G$4)^2)))</f>
        <v>1.0146569311773448</v>
      </c>
      <c r="H38">
        <f>Data!$B$21+H$5*EXP(-0.5*(((($C38-H$3*H$12)/H$4)^2)))</f>
        <v>5.3138659413255764</v>
      </c>
      <c r="I38">
        <f>Data!$B$21+I$5*EXP(-0.5*(((($C38-I$3*I$12)/I$4)^2)))</f>
        <v>14.502190319453543</v>
      </c>
      <c r="J38">
        <f>Data!$B$21+J$5*EXP(-0.5*(((($C38-J$3*J$12)/J$4)^2)))</f>
        <v>14.886065869958284</v>
      </c>
    </row>
    <row r="39" spans="1:10" x14ac:dyDescent="0.35">
      <c r="A39">
        <f t="shared" si="4"/>
        <v>27</v>
      </c>
      <c r="B39">
        <f t="shared" si="3"/>
        <v>26.5</v>
      </c>
      <c r="C39">
        <f>B39-Data!$B$9</f>
        <v>16</v>
      </c>
      <c r="E39" t="e">
        <f>Data!$B$21+E$5*EXP(-0.5*(((($C39-E$3*D$10)/E$4)^2)))</f>
        <v>#DIV/0!</v>
      </c>
      <c r="F39">
        <f>Data!$B$21+F$5*EXP(-0.5*(((($C39-F$3*F$12)/F$4)^2)))</f>
        <v>1</v>
      </c>
      <c r="G39">
        <f>Data!$B$21+G$5*EXP(-0.5*(((($C39-G$3*G$12)/G$4)^2)))</f>
        <v>1.0034813262986686</v>
      </c>
      <c r="H39">
        <f>Data!$B$21+H$5*EXP(-0.5*(((($C39-H$3*H$12)/H$4)^2)))</f>
        <v>3.6995483256594035</v>
      </c>
      <c r="I39">
        <f>Data!$B$21+I$5*EXP(-0.5*(((($C39-I$3*I$12)/I$4)^2)))</f>
        <v>12.66996660678149</v>
      </c>
      <c r="J39">
        <f>Data!$B$21+J$5*EXP(-0.5*(((($C39-J$3*J$12)/J$4)^2)))</f>
        <v>15.104739588693908</v>
      </c>
    </row>
    <row r="40" spans="1:10" x14ac:dyDescent="0.35">
      <c r="A40">
        <f t="shared" si="4"/>
        <v>28</v>
      </c>
      <c r="B40">
        <f t="shared" si="3"/>
        <v>27.5</v>
      </c>
      <c r="C40">
        <f>B40-Data!$B$9</f>
        <v>17</v>
      </c>
      <c r="E40" t="e">
        <f>Data!$B$21+E$5*EXP(-0.5*(((($C40-E$3*D$10)/E$4)^2)))</f>
        <v>#DIV/0!</v>
      </c>
      <c r="F40">
        <f>Data!$B$21+F$5*EXP(-0.5*(((($C40-F$3*F$12)/F$4)^2)))</f>
        <v>1</v>
      </c>
      <c r="G40">
        <f>Data!$B$21+G$5*EXP(-0.5*(((($C40-G$3*G$12)/G$4)^2)))</f>
        <v>1.0007297256345895</v>
      </c>
      <c r="H40">
        <f>Data!$B$21+H$5*EXP(-0.5*(((($C40-H$3*H$12)/H$4)^2)))</f>
        <v>2.5869825917833711</v>
      </c>
      <c r="I40">
        <f>Data!$B$21+I$5*EXP(-0.5*(((($C40-I$3*I$12)/I$4)^2)))</f>
        <v>10.674742125214776</v>
      </c>
      <c r="J40">
        <f>Data!$B$21+J$5*EXP(-0.5*(((($C40-J$3*J$12)/J$4)^2)))</f>
        <v>14.886065869958284</v>
      </c>
    </row>
    <row r="41" spans="1:10" x14ac:dyDescent="0.35">
      <c r="A41">
        <f t="shared" si="4"/>
        <v>29</v>
      </c>
      <c r="B41">
        <f t="shared" si="3"/>
        <v>28.5</v>
      </c>
      <c r="C41">
        <f>B41-Data!$B$9</f>
        <v>18</v>
      </c>
      <c r="E41" t="e">
        <f>Data!$B$21+E$5*EXP(-0.5*(((($C41-E$3*D$10)/E$4)^2)))</f>
        <v>#DIV/0!</v>
      </c>
      <c r="F41">
        <f>Data!$B$21+F$5*EXP(-0.5*(((($C41-F$3*F$12)/F$4)^2)))</f>
        <v>1</v>
      </c>
      <c r="G41">
        <f>Data!$B$21+G$5*EXP(-0.5*(((($C41-G$3*G$12)/G$4)^2)))</f>
        <v>1.0001349856694346</v>
      </c>
      <c r="H41">
        <f>Data!$B$21+H$5*EXP(-0.5*(((($C41-H$3*H$12)/H$4)^2)))</f>
        <v>1.876415024678427</v>
      </c>
      <c r="I41">
        <f>Data!$B$21+I$5*EXP(-0.5*(((($C41-I$3*I$12)/I$4)^2)))</f>
        <v>8.6933161402727634</v>
      </c>
      <c r="J41">
        <f>Data!$B$21+J$5*EXP(-0.5*(((($C41-J$3*J$12)/J$4)^2)))</f>
        <v>14.250176617201429</v>
      </c>
    </row>
    <row r="42" spans="1:10" x14ac:dyDescent="0.35">
      <c r="A42">
        <f t="shared" si="4"/>
        <v>30</v>
      </c>
      <c r="B42">
        <f t="shared" si="3"/>
        <v>29.5</v>
      </c>
      <c r="C42">
        <f>B42-Data!$B$9</f>
        <v>19</v>
      </c>
      <c r="E42" t="e">
        <f>Data!$B$21+E$5*EXP(-0.5*(((($C42-E$3*D$10)/E$4)^2)))</f>
        <v>#DIV/0!</v>
      </c>
      <c r="F42">
        <f>Data!$B$21+F$5*EXP(-0.5*(((($C42-F$3*F$12)/F$4)^2)))</f>
        <v>1</v>
      </c>
      <c r="G42">
        <f>Data!$B$21+G$5*EXP(-0.5*(((($C42-G$3*G$12)/G$4)^2)))</f>
        <v>1.0000220358047809</v>
      </c>
      <c r="H42">
        <f>Data!$B$21+H$5*EXP(-0.5*(((($C42-H$3*H$12)/H$4)^2)))</f>
        <v>1.4546781250795526</v>
      </c>
      <c r="I42">
        <f>Data!$B$21+I$5*EXP(-0.5*(((($C42-I$3*I$12)/I$4)^2)))</f>
        <v>6.8680277237561231</v>
      </c>
      <c r="J42">
        <f>Data!$B$21+J$5*EXP(-0.5*(((($C42-J$3*J$12)/J$4)^2)))</f>
        <v>13.254410119323849</v>
      </c>
    </row>
    <row r="56" spans="3:4" x14ac:dyDescent="0.35">
      <c r="C56" s="4"/>
      <c r="D56" s="4"/>
    </row>
    <row r="85" spans="3:4" x14ac:dyDescent="0.35">
      <c r="C85" s="4"/>
      <c r="D85" s="4"/>
    </row>
  </sheetData>
  <phoneticPr fontId="0" type="noConversion"/>
  <pageMargins left="0.75" right="0.75" top="1" bottom="1" header="0" footer="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2"/>
  <sheetViews>
    <sheetView zoomScale="130" zoomScaleNormal="130" workbookViewId="0">
      <selection activeCell="E12" sqref="E12"/>
    </sheetView>
  </sheetViews>
  <sheetFormatPr baseColWidth="10" defaultColWidth="11.46484375" defaultRowHeight="12.75" x14ac:dyDescent="0.35"/>
  <cols>
    <col min="3" max="4" width="11.46484375" customWidth="1"/>
    <col min="5" max="5" width="12.46484375" bestFit="1" customWidth="1"/>
    <col min="6" max="10" width="11.46484375" customWidth="1"/>
    <col min="11" max="11" width="12.46484375" bestFit="1" customWidth="1"/>
  </cols>
  <sheetData>
    <row r="1" spans="1:11" x14ac:dyDescent="0.35">
      <c r="A1" t="s">
        <v>76</v>
      </c>
      <c r="C1" s="2" t="s">
        <v>19</v>
      </c>
      <c r="E1">
        <f>Anl_u!E1</f>
        <v>0.4</v>
      </c>
      <c r="F1">
        <f>Anl_u!F1</f>
        <v>0.4</v>
      </c>
      <c r="G1">
        <f>Anl_u!G1</f>
        <v>0.4</v>
      </c>
      <c r="H1">
        <f>Anl_u!H1</f>
        <v>0.4</v>
      </c>
      <c r="I1">
        <f>Anl_u!I1</f>
        <v>0.4</v>
      </c>
      <c r="J1">
        <f>Anl_u!J1</f>
        <v>0.4</v>
      </c>
    </row>
    <row r="2" spans="1:11" x14ac:dyDescent="0.35">
      <c r="C2" s="2"/>
    </row>
    <row r="3" spans="1:11" x14ac:dyDescent="0.35">
      <c r="A3" s="2" t="s">
        <v>37</v>
      </c>
      <c r="B3">
        <f>Data!B20</f>
        <v>3.2938184908382438E-5</v>
      </c>
      <c r="C3" t="s">
        <v>0</v>
      </c>
      <c r="E3">
        <f>Data!$C$5</f>
        <v>0.4</v>
      </c>
      <c r="F3">
        <f>Data!$C$5</f>
        <v>0.4</v>
      </c>
      <c r="G3">
        <f>Data!$C$5</f>
        <v>0.4</v>
      </c>
      <c r="H3">
        <f>Data!$C$5</f>
        <v>0.4</v>
      </c>
      <c r="I3">
        <f>Data!$C$5</f>
        <v>0.4</v>
      </c>
      <c r="J3">
        <f>Data!$C$5</f>
        <v>0.4</v>
      </c>
    </row>
    <row r="4" spans="1:11" x14ac:dyDescent="0.35">
      <c r="C4" s="2" t="s">
        <v>24</v>
      </c>
      <c r="E4">
        <f t="shared" ref="E4:J4" si="0">SQRT(2*E1*E$12)</f>
        <v>0</v>
      </c>
      <c r="F4">
        <f t="shared" si="0"/>
        <v>1.2649110640673518</v>
      </c>
      <c r="G4">
        <f t="shared" si="0"/>
        <v>2.8284271247461903</v>
      </c>
      <c r="H4">
        <f t="shared" si="0"/>
        <v>4</v>
      </c>
      <c r="I4">
        <f t="shared" si="0"/>
        <v>4.8989794855663558</v>
      </c>
      <c r="J4">
        <f t="shared" si="0"/>
        <v>5.6568542494923806</v>
      </c>
    </row>
    <row r="5" spans="1:11" x14ac:dyDescent="0.35">
      <c r="C5" s="2" t="s">
        <v>29</v>
      </c>
      <c r="E5" t="e">
        <f>Data!$C$2/(SQRT(2*PI())*Data!$C$4*Anl_u!E4)</f>
        <v>#DIV/0!</v>
      </c>
      <c r="F5">
        <f>Data!$C$2/(SQRT(2*PI())*Data!$C$4*Anl_u!F4)</f>
        <v>63.078313050504008</v>
      </c>
      <c r="G5">
        <f>Data!$C$2/(SQRT(2*PI())*Data!$C$4*Anl_u!G4)</f>
        <v>28.209479177387816</v>
      </c>
      <c r="H5">
        <f>Data!$C$2/(SQRT(2*PI())*Data!$C$4*Anl_u!H4)</f>
        <v>19.947114020071638</v>
      </c>
      <c r="I5">
        <f>Data!$C$2/(SQRT(2*PI())*Data!$C$4*Anl_u!I4)</f>
        <v>16.286750396763999</v>
      </c>
      <c r="J5">
        <f>Data!$C$2/(SQRT(2*PI())*Data!$C$4*Anl_u!J4)</f>
        <v>14.104739588693908</v>
      </c>
    </row>
    <row r="6" spans="1:11" x14ac:dyDescent="0.35">
      <c r="C6" s="2"/>
    </row>
    <row r="7" spans="1:11" x14ac:dyDescent="0.35">
      <c r="A7" t="str">
        <f>Data!A13</f>
        <v>Delx</v>
      </c>
      <c r="B7">
        <f>Data!B13</f>
        <v>1</v>
      </c>
    </row>
    <row r="8" spans="1:11" x14ac:dyDescent="0.35">
      <c r="A8" s="2" t="s">
        <v>25</v>
      </c>
      <c r="B8">
        <f>Data!D14</f>
        <v>30</v>
      </c>
      <c r="C8" s="2" t="s">
        <v>31</v>
      </c>
    </row>
    <row r="9" spans="1:11" x14ac:dyDescent="0.35">
      <c r="A9" s="2" t="s">
        <v>27</v>
      </c>
      <c r="E9" t="str">
        <f>CONCATENATE("An_c1, t=",E11)</f>
        <v>An_c1, t=0</v>
      </c>
      <c r="F9" t="str">
        <f t="shared" ref="F9:J9" si="1">CONCATENATE("An_c1, t=",F11)</f>
        <v>An_c1, t=2</v>
      </c>
      <c r="G9" t="str">
        <f t="shared" si="1"/>
        <v>An_c1, t=10</v>
      </c>
      <c r="H9" t="str">
        <f t="shared" si="1"/>
        <v>An_c1, t=20</v>
      </c>
      <c r="I9" t="str">
        <f t="shared" si="1"/>
        <v>An_c1, t=30</v>
      </c>
      <c r="J9" t="str">
        <f t="shared" si="1"/>
        <v>An_c1, t=40</v>
      </c>
    </row>
    <row r="10" spans="1:11" x14ac:dyDescent="0.35">
      <c r="B10" s="2" t="s">
        <v>28</v>
      </c>
      <c r="E10" s="2" t="s">
        <v>30</v>
      </c>
      <c r="F10">
        <f>(F11-$E$11)/($J$11-$E$11)</f>
        <v>0.05</v>
      </c>
      <c r="G10">
        <f t="shared" ref="G10:I10" si="2">(G11-$E$11)/($J$11-$E$11)</f>
        <v>0.25</v>
      </c>
      <c r="H10">
        <f t="shared" si="2"/>
        <v>0.5</v>
      </c>
      <c r="I10">
        <f t="shared" si="2"/>
        <v>0.75</v>
      </c>
      <c r="J10" s="2" t="s">
        <v>32</v>
      </c>
    </row>
    <row r="11" spans="1:11" x14ac:dyDescent="0.35">
      <c r="A11" s="2" t="s">
        <v>41</v>
      </c>
      <c r="B11">
        <f>Data!B13/2</f>
        <v>0.5</v>
      </c>
      <c r="D11" s="2" t="s">
        <v>1</v>
      </c>
      <c r="E11">
        <f>Anl_u!E11</f>
        <v>0</v>
      </c>
      <c r="F11">
        <f>Anl_u!F11</f>
        <v>2</v>
      </c>
      <c r="G11">
        <f>Anl_u!G11</f>
        <v>10</v>
      </c>
      <c r="H11">
        <f>Anl_u!H11</f>
        <v>20</v>
      </c>
      <c r="I11">
        <f>Anl_u!I11</f>
        <v>30</v>
      </c>
      <c r="J11">
        <f>Anl_u!J11</f>
        <v>40</v>
      </c>
      <c r="K11" s="2" t="s">
        <v>33</v>
      </c>
    </row>
    <row r="12" spans="1:11" x14ac:dyDescent="0.35">
      <c r="A12">
        <v>0</v>
      </c>
      <c r="B12" s="2" t="s">
        <v>2</v>
      </c>
      <c r="C12" s="2" t="s">
        <v>3</v>
      </c>
      <c r="D12" s="2" t="s">
        <v>23</v>
      </c>
      <c r="E12">
        <f>E11-Data!$B$10</f>
        <v>0</v>
      </c>
      <c r="F12">
        <f>Data!$B$12*F11-Data!$B$10</f>
        <v>2</v>
      </c>
      <c r="G12">
        <f>Data!$B$12*G11-Data!$B$10</f>
        <v>10</v>
      </c>
      <c r="H12">
        <f>Data!$B$12*H11-Data!$B$10</f>
        <v>20</v>
      </c>
      <c r="I12">
        <f>Data!$B$12*I11-Data!$B$10</f>
        <v>30</v>
      </c>
      <c r="J12">
        <f>Data!$B$12*J11-Data!$B$10</f>
        <v>40</v>
      </c>
    </row>
    <row r="13" spans="1:11" x14ac:dyDescent="0.35">
      <c r="A13">
        <f>IF(A12&lt;$B$8,A12+1,"")</f>
        <v>1</v>
      </c>
      <c r="B13">
        <f t="shared" ref="B13:B42" si="3">$B$11+(A13-1)*$B$7</f>
        <v>0.5</v>
      </c>
      <c r="C13">
        <f>B13-Data!$B$9</f>
        <v>-10</v>
      </c>
      <c r="E13" t="e">
        <f>(Anl_u!E13+SQRT(Anl_u!E13*Anl_u!E13+4*$B$3))/2</f>
        <v>#DIV/0!</v>
      </c>
      <c r="F13">
        <f>(Anl_u!F13+SQRT(Anl_u!F13*Anl_u!F13+4*$B$3))/2</f>
        <v>1.0000329371000651</v>
      </c>
      <c r="G13">
        <f>(Anl_u!G13+SQRT(Anl_u!G13*Anl_u!G13+4*$B$3))/2</f>
        <v>1.0001679183243468</v>
      </c>
      <c r="H13">
        <f>(Anl_u!H13+SQRT(Anl_u!H13*Anl_u!H13+4*$B$3))/2</f>
        <v>1.0008320978552476</v>
      </c>
      <c r="I13">
        <f>(Anl_u!I13+SQRT(Anl_u!I13*Anl_u!I13+4*$B$3))/2</f>
        <v>1.000713211488852</v>
      </c>
      <c r="J13">
        <f>(Anl_u!J13+SQRT(Anl_u!J13*Anl_u!J13+4*$B$3))/2</f>
        <v>1.0003977879050014</v>
      </c>
    </row>
    <row r="14" spans="1:11" x14ac:dyDescent="0.35">
      <c r="A14">
        <f t="shared" ref="A14:A42" si="4">IF(A13&lt;$B$8,A13+1,"")</f>
        <v>2</v>
      </c>
      <c r="B14">
        <f t="shared" si="3"/>
        <v>1.5</v>
      </c>
      <c r="C14">
        <f>B14-Data!$B$9</f>
        <v>-9</v>
      </c>
      <c r="E14" t="e">
        <f>(Anl_u!E14+SQRT(Anl_u!E14*Anl_u!E14+4*$B$3))/2</f>
        <v>#DIV/0!</v>
      </c>
      <c r="F14">
        <f>(Anl_u!F14+SQRT(Anl_u!F14*Anl_u!F14+4*$B$3))/2</f>
        <v>1.0000329371058849</v>
      </c>
      <c r="G14">
        <f>(Anl_u!G14+SQRT(Anl_u!G14*Anl_u!G14+4*$B$3))/2</f>
        <v>1.0007626387187056</v>
      </c>
      <c r="H14">
        <f>(Anl_u!H14+SQRT(Anl_u!H14*Anl_u!H14+4*$B$3))/2</f>
        <v>1.0024187905336404</v>
      </c>
      <c r="I14">
        <f>(Anl_u!I14+SQRT(Anl_u!I14*Anl_u!I14+4*$B$3))/2</f>
        <v>1.0016991849738432</v>
      </c>
      <c r="J14">
        <f>(Anl_u!J14+SQRT(Anl_u!J14*Anl_u!J14+4*$B$3))/2</f>
        <v>1.0008423940017672</v>
      </c>
    </row>
    <row r="15" spans="1:11" x14ac:dyDescent="0.35">
      <c r="A15">
        <f t="shared" si="4"/>
        <v>3</v>
      </c>
      <c r="B15">
        <f t="shared" si="3"/>
        <v>2.5</v>
      </c>
      <c r="C15">
        <f>B15-Data!$B$9</f>
        <v>-8</v>
      </c>
      <c r="E15" t="e">
        <f>(Anl_u!E15+SQRT(Anl_u!E15*Anl_u!E15+4*$B$3))/2</f>
        <v>#DIV/0!</v>
      </c>
      <c r="F15">
        <f>(Anl_u!F15+SQRT(Anl_u!F15*Anl_u!F15+4*$B$3))/2</f>
        <v>1.0000329390496279</v>
      </c>
      <c r="G15">
        <f>(Anl_u!G15+SQRT(Anl_u!G15*Anl_u!G15+4*$B$3))/2</f>
        <v>1.0035141491392201</v>
      </c>
      <c r="H15">
        <f>(Anl_u!H15+SQRT(Anl_u!H15*Anl_u!H15+4*$B$3))/2</f>
        <v>1.0067242294686001</v>
      </c>
      <c r="I15">
        <f>(Anl_u!I15+SQRT(Anl_u!I15*Anl_u!I15+4*$B$3))/2</f>
        <v>1.0039476463333363</v>
      </c>
      <c r="J15">
        <f>(Anl_u!J15+SQRT(Anl_u!J15*Anl_u!J15+4*$B$3))/2</f>
        <v>1.0017735430203771</v>
      </c>
    </row>
    <row r="16" spans="1:11" x14ac:dyDescent="0.35">
      <c r="A16">
        <f t="shared" si="4"/>
        <v>4</v>
      </c>
      <c r="B16">
        <f t="shared" si="3"/>
        <v>3.5</v>
      </c>
      <c r="C16">
        <f>B16-Data!$B$9</f>
        <v>-7</v>
      </c>
      <c r="E16" t="e">
        <f>(Anl_u!E16+SQRT(Anl_u!E16*Anl_u!E16+4*$B$3))/2</f>
        <v>#DIV/0!</v>
      </c>
      <c r="F16">
        <f>(Anl_u!F16+SQRT(Anl_u!F16*Anl_u!F16+4*$B$3))/2</f>
        <v>1.0000332861133174</v>
      </c>
      <c r="G16">
        <f>(Anl_u!G16+SQRT(Anl_u!G16*Anl_u!G16+4*$B$3))/2</f>
        <v>1.0146893925247789</v>
      </c>
      <c r="H16">
        <f>(Anl_u!H16+SQRT(Anl_u!H16*Anl_u!H16+4*$B$3))/2</f>
        <v>1.0176621506408843</v>
      </c>
      <c r="I16">
        <f>(Anl_u!I16+SQRT(Anl_u!I16*Anl_u!I16+4*$B$3))/2</f>
        <v>1.0088548719468466</v>
      </c>
      <c r="J16">
        <f>(Anl_u!J16+SQRT(Anl_u!J16*Anl_u!J16+4*$B$3))/2</f>
        <v>1.0036606715845908</v>
      </c>
    </row>
    <row r="17" spans="1:10" x14ac:dyDescent="0.35">
      <c r="A17">
        <f t="shared" si="4"/>
        <v>5</v>
      </c>
      <c r="B17">
        <f t="shared" si="3"/>
        <v>4.5</v>
      </c>
      <c r="C17">
        <f>B17-Data!$B$9</f>
        <v>-6</v>
      </c>
      <c r="E17" t="e">
        <f>(Anl_u!E17+SQRT(Anl_u!E17*Anl_u!E17+4*$B$3))/2</f>
        <v>#DIV/0!</v>
      </c>
      <c r="F17">
        <f>(Anl_u!F17+SQRT(Anl_u!F17*Anl_u!F17+4*$B$3))/2</f>
        <v>1.0000663805062304</v>
      </c>
      <c r="G17">
        <f>(Anl_u!G17+SQRT(Anl_u!G17*Anl_u!G17+4*$B$3))/2</f>
        <v>1.0544883419362117</v>
      </c>
      <c r="H17">
        <f>(Anl_u!H17+SQRT(Anl_u!H17*Anl_u!H17+4*$B$3))/2</f>
        <v>1.0436656948438681</v>
      </c>
      <c r="I17">
        <f>(Anl_u!I17+SQRT(Anl_u!I17*Anl_u!I17+4*$B$3))/2</f>
        <v>1.0191021449170057</v>
      </c>
      <c r="J17">
        <f>(Anl_u!J17+SQRT(Anl_u!J17*Anl_u!J17+4*$B$3))/2</f>
        <v>1.0073611630820001</v>
      </c>
    </row>
    <row r="18" spans="1:10" x14ac:dyDescent="0.35">
      <c r="A18">
        <f t="shared" si="4"/>
        <v>6</v>
      </c>
      <c r="B18">
        <f t="shared" si="3"/>
        <v>5.5</v>
      </c>
      <c r="C18">
        <f>B18-Data!$B$9</f>
        <v>-5</v>
      </c>
      <c r="E18" t="e">
        <f>(Anl_u!E18+SQRT(Anl_u!E18*Anl_u!E18+4*$B$3))/2</f>
        <v>#DIV/0!</v>
      </c>
      <c r="F18">
        <f>(Anl_u!F18+SQRT(Anl_u!F18*Anl_u!F18+4*$B$3))/2</f>
        <v>1.0017482566995142</v>
      </c>
      <c r="G18">
        <f>(Anl_u!G18+SQRT(Anl_u!G18*Anl_u!G18+4*$B$3))/2</f>
        <v>1.1785859227575837</v>
      </c>
      <c r="H18">
        <f>(Anl_u!H18+SQRT(Anl_u!H18*Anl_u!H18+4*$B$3))/2</f>
        <v>1.1014823063729411</v>
      </c>
      <c r="I18">
        <f>(Anl_u!I18+SQRT(Anl_u!I18*Anl_u!I18+4*$B$3))/2</f>
        <v>1.0395701442193741</v>
      </c>
      <c r="J18">
        <f>(Anl_u!J18+SQRT(Anl_u!J18*Anl_u!J18+4*$B$3))/2</f>
        <v>1.0143809102927515</v>
      </c>
    </row>
    <row r="19" spans="1:10" x14ac:dyDescent="0.35">
      <c r="A19">
        <f t="shared" si="4"/>
        <v>7</v>
      </c>
      <c r="B19">
        <f t="shared" si="3"/>
        <v>6.5</v>
      </c>
      <c r="C19">
        <f>B19-Data!$B$9</f>
        <v>-4</v>
      </c>
      <c r="E19" t="e">
        <f>(Anl_u!E19+SQRT(Anl_u!E19*Anl_u!E19+4*$B$3))/2</f>
        <v>#DIV/0!</v>
      </c>
      <c r="F19">
        <f>(Anl_u!F19+SQRT(Anl_u!F19*Anl_u!F19+4*$B$3))/2</f>
        <v>1.0471248291739477</v>
      </c>
      <c r="G19">
        <f>(Anl_u!G19+SQRT(Anl_u!G19*Anl_u!G19+4*$B$3))/2</f>
        <v>1.5166963509118099</v>
      </c>
      <c r="H19">
        <f>(Anl_u!H19+SQRT(Anl_u!H19*Anl_u!H19+4*$B$3))/2</f>
        <v>1.2216193833197895</v>
      </c>
      <c r="I19">
        <f>(Anl_u!I19+SQRT(Anl_u!I19*Anl_u!I19+4*$B$3))/2</f>
        <v>1.0786621526235272</v>
      </c>
      <c r="J19">
        <f>(Anl_u!J19+SQRT(Anl_u!J19*Anl_u!J19+4*$B$3))/2</f>
        <v>1.027260616977228</v>
      </c>
    </row>
    <row r="20" spans="1:10" x14ac:dyDescent="0.35">
      <c r="A20">
        <f t="shared" si="4"/>
        <v>8</v>
      </c>
      <c r="B20">
        <f t="shared" si="3"/>
        <v>7.5</v>
      </c>
      <c r="C20">
        <f>B20-Data!$B$9</f>
        <v>-3</v>
      </c>
      <c r="E20" t="e">
        <f>(Anl_u!E20+SQRT(Anl_u!E20*Anl_u!E20+4*$B$3))/2</f>
        <v>#DIV/0!</v>
      </c>
      <c r="F20">
        <f>(Anl_u!F20+SQRT(Anl_u!F20*Anl_u!F20+4*$B$3))/2</f>
        <v>1.6920515358853105</v>
      </c>
      <c r="G20">
        <f>(Anl_u!G20+SQRT(Anl_u!G20*Anl_u!G20+4*$B$3))/2</f>
        <v>2.3193890994867115</v>
      </c>
      <c r="H20">
        <f>(Anl_u!H20+SQRT(Anl_u!H20*Anl_u!H20+4*$B$3))/2</f>
        <v>1.4547007676639523</v>
      </c>
      <c r="I20">
        <f>(Anl_u!I20+SQRT(Anl_u!I20*Anl_u!I20+4*$B$3))/2</f>
        <v>1.1500244268090571</v>
      </c>
      <c r="J20">
        <f>(Anl_u!J20+SQRT(Anl_u!J20*Anl_u!J20+4*$B$3))/2</f>
        <v>1.0501123396149019</v>
      </c>
    </row>
    <row r="21" spans="1:10" x14ac:dyDescent="0.35">
      <c r="A21">
        <f t="shared" si="4"/>
        <v>9</v>
      </c>
      <c r="B21">
        <f t="shared" si="3"/>
        <v>8.5</v>
      </c>
      <c r="C21">
        <f>B21-Data!$B$9</f>
        <v>-2</v>
      </c>
      <c r="E21" t="e">
        <f>(Anl_u!E21+SQRT(Anl_u!E21*Anl_u!E21+4*$B$3))/2</f>
        <v>#DIV/0!</v>
      </c>
      <c r="F21">
        <f>(Anl_u!F21+SQRT(Anl_u!F21*Anl_u!F21+4*$B$3))/2</f>
        <v>6.4432589754960672</v>
      </c>
      <c r="G21">
        <f>(Anl_u!G21+SQRT(Anl_u!G21*Anl_u!G21+4*$B$3))/2</f>
        <v>3.9732655205438583</v>
      </c>
      <c r="H21">
        <f>(Anl_u!H21+SQRT(Anl_u!H21*Anl_u!H21+4*$B$3))/2</f>
        <v>1.8764325782986793</v>
      </c>
      <c r="I21">
        <f>(Anl_u!I21+SQRT(Anl_u!I21*Anl_u!I21+4*$B$3))/2</f>
        <v>1.2744771532751091</v>
      </c>
      <c r="J21">
        <f>(Anl_u!J21+SQRT(Anl_u!J21*Anl_u!J21+4*$B$3))/2</f>
        <v>1.0893092254562604</v>
      </c>
    </row>
    <row r="22" spans="1:10" x14ac:dyDescent="0.35">
      <c r="A22">
        <f t="shared" si="4"/>
        <v>10</v>
      </c>
      <c r="B22">
        <f t="shared" si="3"/>
        <v>9.5</v>
      </c>
      <c r="C22">
        <f>B22-Data!$B$9</f>
        <v>-1</v>
      </c>
      <c r="E22" t="e">
        <f>(Anl_u!E22+SQRT(Anl_u!E22*Anl_u!E22+4*$B$3))/2</f>
        <v>#DIV/0!</v>
      </c>
      <c r="F22">
        <f>(Anl_u!F22+SQRT(Anl_u!F22*Anl_u!F22+4*$B$3))/2</f>
        <v>23.916956127461177</v>
      </c>
      <c r="G22">
        <f>(Anl_u!G22+SQRT(Anl_u!G22*Anl_u!G22+4*$B$3))/2</f>
        <v>6.9130328258327136</v>
      </c>
      <c r="H22">
        <f>(Anl_u!H22+SQRT(Anl_u!H22*Anl_u!H22+4*$B$3))/2</f>
        <v>2.5869953240000099</v>
      </c>
      <c r="I22">
        <f>(Anl_u!I22+SQRT(Anl_u!I22*Anl_u!I22+4*$B$3))/2</f>
        <v>1.4816992776362476</v>
      </c>
      <c r="J22">
        <f>(Anl_u!J22+SQRT(Anl_u!J22*Anl_u!J22+4*$B$3))/2</f>
        <v>1.15428879315929</v>
      </c>
    </row>
    <row r="23" spans="1:10" x14ac:dyDescent="0.35">
      <c r="A23">
        <f t="shared" si="4"/>
        <v>11</v>
      </c>
      <c r="B23">
        <f t="shared" si="3"/>
        <v>10.5</v>
      </c>
      <c r="C23">
        <f>B23-Data!$B$9</f>
        <v>0</v>
      </c>
      <c r="E23" t="e">
        <f>(Anl_u!E23+SQRT(Anl_u!E23*Anl_u!E23+4*$B$3))/2</f>
        <v>#DIV/0!</v>
      </c>
      <c r="F23">
        <f>(Anl_u!F23+SQRT(Anl_u!F23*Anl_u!F23+4*$B$3))/2</f>
        <v>52.644155372403844</v>
      </c>
      <c r="G23">
        <f>(Anl_u!G23+SQRT(Anl_u!G23*Anl_u!G23+4*$B$3))/2</f>
        <v>11.377690330494779</v>
      </c>
      <c r="H23">
        <f>(Anl_u!H23+SQRT(Anl_u!H23*Anl_u!H23+4*$B$3))/2</f>
        <v>3.6995572289369774</v>
      </c>
      <c r="I23">
        <f>(Anl_u!I23+SQRT(Anl_u!I23*Anl_u!I23+4*$B$3))/2</f>
        <v>1.8108877444651563</v>
      </c>
      <c r="J23">
        <f>(Anl_u!J23+SQRT(Anl_u!J23*Anl_u!J23+4*$B$3))/2</f>
        <v>1.2583634923397806</v>
      </c>
    </row>
    <row r="24" spans="1:10" x14ac:dyDescent="0.35">
      <c r="A24">
        <f t="shared" si="4"/>
        <v>12</v>
      </c>
      <c r="B24">
        <f t="shared" si="3"/>
        <v>11.5</v>
      </c>
      <c r="C24">
        <f>B24-Data!$B$9</f>
        <v>1</v>
      </c>
      <c r="E24" t="e">
        <f>(Anl_u!E24+SQRT(Anl_u!E24*Anl_u!E24+4*$B$3))/2</f>
        <v>#DIV/0!</v>
      </c>
      <c r="F24">
        <f>(Anl_u!F24+SQRT(Anl_u!F24*Anl_u!F24+4*$B$3))/2</f>
        <v>63.294742181674941</v>
      </c>
      <c r="G24">
        <f>(Anl_u!G24+SQRT(Anl_u!G24*Anl_u!G24+4*$B$3))/2</f>
        <v>17.073278659104538</v>
      </c>
      <c r="H24">
        <f>(Anl_u!H24+SQRT(Anl_u!H24*Anl_u!H24+4*$B$3))/2</f>
        <v>5.3138721398535127</v>
      </c>
      <c r="I24">
        <f>(Anl_u!I24+SQRT(Anl_u!I24*Anl_u!I24+4*$B$3))/2</f>
        <v>2.3093482287359643</v>
      </c>
      <c r="J24">
        <f>(Anl_u!J24+SQRT(Anl_u!J24*Anl_u!J24+4*$B$3))/2</f>
        <v>1.4193460618946614</v>
      </c>
    </row>
    <row r="25" spans="1:10" x14ac:dyDescent="0.35">
      <c r="A25">
        <f t="shared" si="4"/>
        <v>13</v>
      </c>
      <c r="B25">
        <f t="shared" si="3"/>
        <v>12.5</v>
      </c>
      <c r="C25">
        <f>B25-Data!$B$9</f>
        <v>2</v>
      </c>
      <c r="E25" t="e">
        <f>(Anl_u!E25+SQRT(Anl_u!E25*Anl_u!E25+4*$B$3))/2</f>
        <v>#DIV/0!</v>
      </c>
      <c r="F25">
        <f>(Anl_u!F25+SQRT(Anl_u!F25*Anl_u!F25+4*$B$3))/2</f>
        <v>41.22050895688519</v>
      </c>
      <c r="G25">
        <f>(Anl_u!G25+SQRT(Anl_u!G25*Anl_u!G25+4*$B$3))/2</f>
        <v>22.969565907378609</v>
      </c>
      <c r="H25">
        <f>(Anl_u!H25+SQRT(Anl_u!H25*Anl_u!H25+4*$B$3))/2</f>
        <v>7.4758841892195687</v>
      </c>
      <c r="I25">
        <f>(Anl_u!I25+SQRT(Anl_u!I25*Anl_u!I25+4*$B$3))/2</f>
        <v>3.0279469952540481</v>
      </c>
      <c r="J25">
        <f>(Anl_u!J25+SQRT(Anl_u!J25*Anl_u!J25+4*$B$3))/2</f>
        <v>1.6597072949063187</v>
      </c>
    </row>
    <row r="26" spans="1:10" x14ac:dyDescent="0.35">
      <c r="A26">
        <f t="shared" si="4"/>
        <v>14</v>
      </c>
      <c r="B26">
        <f t="shared" si="3"/>
        <v>13.5</v>
      </c>
      <c r="C26">
        <f>B26-Data!$B$9</f>
        <v>3</v>
      </c>
      <c r="E26" t="e">
        <f>(Anl_u!E26+SQRT(Anl_u!E26*Anl_u!E26+4*$B$3))/2</f>
        <v>#DIV/0!</v>
      </c>
      <c r="F26">
        <f>(Anl_u!F26+SQRT(Anl_u!F26*Anl_u!F26+4*$B$3))/2</f>
        <v>14.899837893927231</v>
      </c>
      <c r="G26">
        <f>(Anl_u!G26+SQRT(Anl_u!G26*Anl_u!G26+4*$B$3))/2</f>
        <v>27.500354432139602</v>
      </c>
      <c r="H26">
        <f>(Anl_u!H26+SQRT(Anl_u!H26*Anl_u!H26+4*$B$3))/2</f>
        <v>10.132457520210831</v>
      </c>
      <c r="I26">
        <f>(Anl_u!I26+SQRT(Anl_u!I26*Anl_u!I26+4*$B$3))/2</f>
        <v>4.0127540967078765</v>
      </c>
      <c r="J26">
        <f>(Anl_u!J26+SQRT(Anl_u!J26*Anl_u!J26+4*$B$3))/2</f>
        <v>2.0059196582719974</v>
      </c>
    </row>
    <row r="27" spans="1:10" x14ac:dyDescent="0.35">
      <c r="A27">
        <f t="shared" si="4"/>
        <v>15</v>
      </c>
      <c r="B27">
        <f t="shared" si="3"/>
        <v>14.5</v>
      </c>
      <c r="C27" s="4">
        <f>B27-Data!$B$9</f>
        <v>4</v>
      </c>
      <c r="D27" s="4"/>
      <c r="E27" t="e">
        <f>(Anl_u!E27+SQRT(Anl_u!E27*Anl_u!E27+4*$B$3))/2</f>
        <v>#DIV/0!</v>
      </c>
      <c r="F27">
        <f>(Anl_u!F27+SQRT(Anl_u!F27*Anl_u!F27+4*$B$3))/2</f>
        <v>3.5712202864055547</v>
      </c>
      <c r="G27">
        <f>(Anl_u!G27+SQRT(Anl_u!G27*Anl_u!G27+4*$B$3))/2</f>
        <v>29.209480305041737</v>
      </c>
      <c r="H27">
        <f>(Anl_u!H27+SQRT(Anl_u!H27*Anl_u!H27+4*$B$3))/2</f>
        <v>13.09853874060293</v>
      </c>
      <c r="I27">
        <f>(Anl_u!I27+SQRT(Anl_u!I27*Anl_u!I27+4*$B$3))/2</f>
        <v>5.2931470165902113</v>
      </c>
      <c r="J27">
        <f>(Anl_u!J27+SQRT(Anl_u!J27*Anl_u!J27+4*$B$3))/2</f>
        <v>2.4866418613463654</v>
      </c>
    </row>
    <row r="28" spans="1:10" x14ac:dyDescent="0.35">
      <c r="A28">
        <f t="shared" si="4"/>
        <v>16</v>
      </c>
      <c r="B28">
        <f t="shared" si="3"/>
        <v>15.5</v>
      </c>
      <c r="C28">
        <f>B28-Data!$B$9</f>
        <v>5</v>
      </c>
      <c r="E28" t="e">
        <f>(Anl_u!E28+SQRT(Anl_u!E28*Anl_u!E28+4*$B$3))/2</f>
        <v>#DIV/0!</v>
      </c>
      <c r="F28">
        <f>(Anl_u!F28+SQRT(Anl_u!F28*Anl_u!F28+4*$B$3))/2</f>
        <v>1.254610624698941</v>
      </c>
      <c r="G28">
        <f>(Anl_u!G28+SQRT(Anl_u!G28*Anl_u!G28+4*$B$3))/2</f>
        <v>27.500354432139602</v>
      </c>
      <c r="H28">
        <f>(Anl_u!H28+SQRT(Anl_u!H28*Anl_u!H28+4*$B$3))/2</f>
        <v>16.056873659085063</v>
      </c>
      <c r="I28">
        <f>(Anl_u!I28+SQRT(Anl_u!I28*Anl_u!I28+4*$B$3))/2</f>
        <v>6.8680325196252188</v>
      </c>
      <c r="J28">
        <f>(Anl_u!J28+SQRT(Anl_u!J28*Anl_u!J28+4*$B$3))/2</f>
        <v>3.1295076961311419</v>
      </c>
    </row>
    <row r="29" spans="1:10" x14ac:dyDescent="0.35">
      <c r="A29">
        <f t="shared" si="4"/>
        <v>17</v>
      </c>
      <c r="B29">
        <f t="shared" si="3"/>
        <v>16.5</v>
      </c>
      <c r="C29">
        <f>B29-Data!$B$9</f>
        <v>6</v>
      </c>
      <c r="E29" t="e">
        <f>(Anl_u!E29+SQRT(Anl_u!E29*Anl_u!E29+4*$B$3))/2</f>
        <v>#DIV/0!</v>
      </c>
      <c r="F29">
        <f>(Anl_u!F29+SQRT(Anl_u!F29*Anl_u!F29+4*$B$3))/2</f>
        <v>1.0135249760037555</v>
      </c>
      <c r="G29">
        <f>(Anl_u!G29+SQRT(Anl_u!G29*Anl_u!G29+4*$B$3))/2</f>
        <v>22.969565907378609</v>
      </c>
      <c r="H29">
        <f>(Anl_u!H29+SQRT(Anl_u!H29*Anl_u!H29+4*$B$3))/2</f>
        <v>18.603268108774039</v>
      </c>
      <c r="I29">
        <f>(Anl_u!I29+SQRT(Anl_u!I29*Anl_u!I29+4*$B$3))/2</f>
        <v>8.6933199291802445</v>
      </c>
      <c r="J29">
        <f>(Anl_u!J29+SQRT(Anl_u!J29*Anl_u!J29+4*$B$3))/2</f>
        <v>3.9565223556255846</v>
      </c>
    </row>
    <row r="30" spans="1:10" x14ac:dyDescent="0.35">
      <c r="A30">
        <f t="shared" si="4"/>
        <v>18</v>
      </c>
      <c r="B30">
        <f t="shared" si="3"/>
        <v>17.5</v>
      </c>
      <c r="C30">
        <f>B30-Data!$B$9</f>
        <v>7</v>
      </c>
      <c r="E30" t="e">
        <f>(Anl_u!E30+SQRT(Anl_u!E30*Anl_u!E30+4*$B$3))/2</f>
        <v>#DIV/0!</v>
      </c>
      <c r="F30">
        <f>(Anl_u!F30+SQRT(Anl_u!F30*Anl_u!F30+4*$B$3))/2</f>
        <v>1.0004156766202268</v>
      </c>
      <c r="G30">
        <f>(Anl_u!G30+SQRT(Anl_u!G30*Anl_u!G30+4*$B$3))/2</f>
        <v>17.073278659104538</v>
      </c>
      <c r="H30">
        <f>(Anl_u!H30+SQRT(Anl_u!H30*Anl_u!H30+4*$B$3))/2</f>
        <v>20.33340746004729</v>
      </c>
      <c r="I30">
        <f>(Anl_u!I30+SQRT(Anl_u!I30*Anl_u!I30+4*$B$3))/2</f>
        <v>10.674745210832675</v>
      </c>
      <c r="J30">
        <f>(Anl_u!J30+SQRT(Anl_u!J30*Anl_u!J30+4*$B$3))/2</f>
        <v>4.978431097437336</v>
      </c>
    </row>
    <row r="31" spans="1:10" x14ac:dyDescent="0.35">
      <c r="A31">
        <f t="shared" si="4"/>
        <v>19</v>
      </c>
      <c r="B31">
        <f t="shared" si="3"/>
        <v>18.5</v>
      </c>
      <c r="C31">
        <f>B31-Data!$B$9</f>
        <v>8</v>
      </c>
      <c r="E31" t="e">
        <f>(Anl_u!E31+SQRT(Anl_u!E31*Anl_u!E31+4*$B$3))/2</f>
        <v>#DIV/0!</v>
      </c>
      <c r="F31">
        <f>(Anl_u!F31+SQRT(Anl_u!F31*Anl_u!F31+4*$B$3))/2</f>
        <v>1.0000387486926239</v>
      </c>
      <c r="G31">
        <f>(Anl_u!G31+SQRT(Anl_u!G31*Anl_u!G31+4*$B$3))/2</f>
        <v>11.377690330494779</v>
      </c>
      <c r="H31">
        <f>(Anl_u!H31+SQRT(Anl_u!H31*Anl_u!H31+4*$B$3))/2</f>
        <v>20.947115592516528</v>
      </c>
      <c r="I31">
        <f>(Anl_u!I31+SQRT(Anl_u!I31*Anl_u!I31+4*$B$3))/2</f>
        <v>12.669969206486694</v>
      </c>
      <c r="J31">
        <f>(Anl_u!J31+SQRT(Anl_u!J31*Anl_u!J31+4*$B$3))/2</f>
        <v>6.1888490399400728</v>
      </c>
    </row>
    <row r="32" spans="1:10" x14ac:dyDescent="0.35">
      <c r="A32">
        <f t="shared" si="4"/>
        <v>20</v>
      </c>
      <c r="B32">
        <f t="shared" si="3"/>
        <v>19.5</v>
      </c>
      <c r="C32">
        <f>B32-Data!$B$9</f>
        <v>9</v>
      </c>
      <c r="E32" t="e">
        <f>(Anl_u!E32+SQRT(Anl_u!E32*Anl_u!E32+4*$B$3))/2</f>
        <v>#DIV/0!</v>
      </c>
      <c r="F32">
        <f>(Anl_u!F32+SQRT(Anl_u!F32*Anl_u!F32+4*$B$3))/2</f>
        <v>1.0000329843338644</v>
      </c>
      <c r="G32">
        <f>(Anl_u!G32+SQRT(Anl_u!G32*Anl_u!G32+4*$B$3))/2</f>
        <v>6.9130328258327136</v>
      </c>
      <c r="H32">
        <f>(Anl_u!H32+SQRT(Anl_u!H32*Anl_u!H32+4*$B$3))/2</f>
        <v>20.33340746004729</v>
      </c>
      <c r="I32">
        <f>(Anl_u!I32+SQRT(Anl_u!I32*Anl_u!I32+4*$B$3))/2</f>
        <v>14.502192590709058</v>
      </c>
      <c r="J32">
        <f>(Anl_u!J32+SQRT(Anl_u!J32*Anl_u!J32+4*$B$3))/2</f>
        <v>7.55931742342303</v>
      </c>
    </row>
    <row r="33" spans="1:10" x14ac:dyDescent="0.35">
      <c r="A33">
        <f t="shared" si="4"/>
        <v>21</v>
      </c>
      <c r="B33">
        <f t="shared" si="3"/>
        <v>20.5</v>
      </c>
      <c r="C33">
        <f>B33-Data!$B$9</f>
        <v>10</v>
      </c>
      <c r="E33" t="e">
        <f>(Anl_u!E33+SQRT(Anl_u!E33*Anl_u!E33+4*$B$3))/2</f>
        <v>#DIV/0!</v>
      </c>
      <c r="F33">
        <f>(Anl_u!F33+SQRT(Anl_u!F33*Anl_u!F33+4*$B$3))/2</f>
        <v>1.000032937305539</v>
      </c>
      <c r="G33">
        <f>(Anl_u!G33+SQRT(Anl_u!G33*Anl_u!G33+4*$B$3))/2</f>
        <v>3.9732655205438583</v>
      </c>
      <c r="H33">
        <f>(Anl_u!H33+SQRT(Anl_u!H33*Anl_u!H33+4*$B$3))/2</f>
        <v>18.603268108774039</v>
      </c>
      <c r="I33">
        <f>(Anl_u!I33+SQRT(Anl_u!I33*Anl_u!I33+4*$B$3))/2</f>
        <v>15.98453579563281</v>
      </c>
      <c r="J33">
        <f>(Anl_u!J33+SQRT(Anl_u!J33*Anl_u!J33+4*$B$3))/2</f>
        <v>9.0366420098985714</v>
      </c>
    </row>
    <row r="34" spans="1:10" x14ac:dyDescent="0.35">
      <c r="A34">
        <f t="shared" si="4"/>
        <v>22</v>
      </c>
      <c r="B34">
        <f t="shared" si="3"/>
        <v>21.5</v>
      </c>
      <c r="C34">
        <f>B34-Data!$B$9</f>
        <v>11</v>
      </c>
      <c r="E34" t="e">
        <f>(Anl_u!E34+SQRT(Anl_u!E34*Anl_u!E34+4*$B$3))/2</f>
        <v>#DIV/0!</v>
      </c>
      <c r="F34">
        <f>(Anl_u!F34+SQRT(Anl_u!F34*Anl_u!F34+4*$B$3))/2</f>
        <v>1.0000329371005343</v>
      </c>
      <c r="G34">
        <f>(Anl_u!G34+SQRT(Anl_u!G34*Anl_u!G34+4*$B$3))/2</f>
        <v>2.3193890994867115</v>
      </c>
      <c r="H34">
        <f>(Anl_u!H34+SQRT(Anl_u!H34*Anl_u!H34+4*$B$3))/2</f>
        <v>16.056873659085063</v>
      </c>
      <c r="I34">
        <f>(Anl_u!I34+SQRT(Anl_u!I34*Anl_u!I34+4*$B$3))/2</f>
        <v>16.950955073526423</v>
      </c>
      <c r="J34">
        <f>(Anl_u!J34+SQRT(Anl_u!J34*Anl_u!J34+4*$B$3))/2</f>
        <v>10.543747320961874</v>
      </c>
    </row>
    <row r="35" spans="1:10" x14ac:dyDescent="0.35">
      <c r="A35">
        <f t="shared" si="4"/>
        <v>23</v>
      </c>
      <c r="B35">
        <f t="shared" si="3"/>
        <v>22.5</v>
      </c>
      <c r="C35">
        <f>B35-Data!$B$9</f>
        <v>12</v>
      </c>
      <c r="E35" t="e">
        <f>(Anl_u!E35+SQRT(Anl_u!E35*Anl_u!E35+4*$B$3))/2</f>
        <v>#DIV/0!</v>
      </c>
      <c r="F35">
        <f>(Anl_u!F35+SQRT(Anl_u!F35*Anl_u!F35+4*$B$3))/2</f>
        <v>1.0000329371000565</v>
      </c>
      <c r="G35">
        <f>(Anl_u!G35+SQRT(Anl_u!G35*Anl_u!G35+4*$B$3))/2</f>
        <v>1.5166963509118099</v>
      </c>
      <c r="H35">
        <f>(Anl_u!H35+SQRT(Anl_u!H35*Anl_u!H35+4*$B$3))/2</f>
        <v>13.09853874060293</v>
      </c>
      <c r="I35">
        <f>(Anl_u!I35+SQRT(Anl_u!I35*Anl_u!I35+4*$B$3))/2</f>
        <v>17.286752302164409</v>
      </c>
      <c r="J35">
        <f>(Anl_u!J35+SQRT(Anl_u!J35*Anl_u!J35+4*$B$3))/2</f>
        <v>11.984784985026465</v>
      </c>
    </row>
    <row r="36" spans="1:10" x14ac:dyDescent="0.35">
      <c r="A36">
        <f t="shared" si="4"/>
        <v>24</v>
      </c>
      <c r="B36">
        <f t="shared" si="3"/>
        <v>23.5</v>
      </c>
      <c r="C36">
        <f>B36-Data!$B$9</f>
        <v>13</v>
      </c>
      <c r="E36" t="e">
        <f>(Anl_u!E36+SQRT(Anl_u!E36*Anl_u!E36+4*$B$3))/2</f>
        <v>#DIV/0!</v>
      </c>
      <c r="F36">
        <f>(Anl_u!F36+SQRT(Anl_u!F36*Anl_u!F36+4*$B$3))/2</f>
        <v>1.0000329371000558</v>
      </c>
      <c r="G36">
        <f>(Anl_u!G36+SQRT(Anl_u!G36*Anl_u!G36+4*$B$3))/2</f>
        <v>1.1785859227575837</v>
      </c>
      <c r="H36">
        <f>(Anl_u!H36+SQRT(Anl_u!H36*Anl_u!H36+4*$B$3))/2</f>
        <v>10.132457520210831</v>
      </c>
      <c r="I36">
        <f>(Anl_u!I36+SQRT(Anl_u!I36*Anl_u!I36+4*$B$3))/2</f>
        <v>16.950955073526423</v>
      </c>
      <c r="J36">
        <f>(Anl_u!J36+SQRT(Anl_u!J36*Anl_u!J36+4*$B$3))/2</f>
        <v>13.254412604397</v>
      </c>
    </row>
    <row r="37" spans="1:10" x14ac:dyDescent="0.35">
      <c r="A37">
        <f t="shared" si="4"/>
        <v>25</v>
      </c>
      <c r="B37">
        <f t="shared" si="3"/>
        <v>24.5</v>
      </c>
      <c r="C37">
        <f>B37-Data!$B$9</f>
        <v>14</v>
      </c>
      <c r="E37" t="e">
        <f>(Anl_u!E37+SQRT(Anl_u!E37*Anl_u!E37+4*$B$3))/2</f>
        <v>#DIV/0!</v>
      </c>
      <c r="F37">
        <f>(Anl_u!F37+SQRT(Anl_u!F37*Anl_u!F37+4*$B$3))/2</f>
        <v>1.0000329371000558</v>
      </c>
      <c r="G37">
        <f>(Anl_u!G37+SQRT(Anl_u!G37*Anl_u!G37+4*$B$3))/2</f>
        <v>1.0544883419362117</v>
      </c>
      <c r="H37">
        <f>(Anl_u!H37+SQRT(Anl_u!H37*Anl_u!H37+4*$B$3))/2</f>
        <v>7.4758841892195687</v>
      </c>
      <c r="I37">
        <f>(Anl_u!I37+SQRT(Anl_u!I37*Anl_u!I37+4*$B$3))/2</f>
        <v>15.98453579563281</v>
      </c>
      <c r="J37">
        <f>(Anl_u!J37+SQRT(Anl_u!J37*Anl_u!J37+4*$B$3))/2</f>
        <v>14.250178928623978</v>
      </c>
    </row>
    <row r="38" spans="1:10" x14ac:dyDescent="0.35">
      <c r="A38">
        <f t="shared" si="4"/>
        <v>26</v>
      </c>
      <c r="B38">
        <f t="shared" si="3"/>
        <v>25.5</v>
      </c>
      <c r="C38">
        <f>B38-Data!$B$9</f>
        <v>15</v>
      </c>
      <c r="E38" t="e">
        <f>(Anl_u!E38+SQRT(Anl_u!E38*Anl_u!E38+4*$B$3))/2</f>
        <v>#DIV/0!</v>
      </c>
      <c r="F38">
        <f>(Anl_u!F38+SQRT(Anl_u!F38*Anl_u!F38+4*$B$3))/2</f>
        <v>1.0000329371000558</v>
      </c>
      <c r="G38">
        <f>(Anl_u!G38+SQRT(Anl_u!G38*Anl_u!G38+4*$B$3))/2</f>
        <v>1.0146893925247789</v>
      </c>
      <c r="H38">
        <f>(Anl_u!H38+SQRT(Anl_u!H38*Anl_u!H38+4*$B$3))/2</f>
        <v>5.3138721398535127</v>
      </c>
      <c r="I38">
        <f>(Anl_u!I38+SQRT(Anl_u!I38*Anl_u!I38+4*$B$3))/2</f>
        <v>14.502192590709058</v>
      </c>
      <c r="J38">
        <f>(Anl_u!J38+SQRT(Anl_u!J38*Anl_u!J38+4*$B$3))/2</f>
        <v>14.886068082643643</v>
      </c>
    </row>
    <row r="39" spans="1:10" x14ac:dyDescent="0.35">
      <c r="A39">
        <f t="shared" si="4"/>
        <v>27</v>
      </c>
      <c r="B39">
        <f t="shared" si="3"/>
        <v>26.5</v>
      </c>
      <c r="C39">
        <f>B39-Data!$B$9</f>
        <v>16</v>
      </c>
      <c r="E39" t="e">
        <f>(Anl_u!E39+SQRT(Anl_u!E39*Anl_u!E39+4*$B$3))/2</f>
        <v>#DIV/0!</v>
      </c>
      <c r="F39">
        <f>(Anl_u!F39+SQRT(Anl_u!F39*Anl_u!F39+4*$B$3))/2</f>
        <v>1.0000329371000558</v>
      </c>
      <c r="G39">
        <f>(Anl_u!G39+SQRT(Anl_u!G39*Anl_u!G39+4*$B$3))/2</f>
        <v>1.0035141491392201</v>
      </c>
      <c r="H39">
        <f>(Anl_u!H39+SQRT(Anl_u!H39*Anl_u!H39+4*$B$3))/2</f>
        <v>3.6995572289369774</v>
      </c>
      <c r="I39">
        <f>(Anl_u!I39+SQRT(Anl_u!I39*Anl_u!I39+4*$B$3))/2</f>
        <v>12.669969206486694</v>
      </c>
      <c r="J39">
        <f>(Anl_u!J39+SQRT(Anl_u!J39*Anl_u!J39+4*$B$3))/2</f>
        <v>15.104741769345878</v>
      </c>
    </row>
    <row r="40" spans="1:10" x14ac:dyDescent="0.35">
      <c r="A40">
        <f t="shared" si="4"/>
        <v>28</v>
      </c>
      <c r="B40">
        <f t="shared" si="3"/>
        <v>27.5</v>
      </c>
      <c r="C40">
        <f>B40-Data!$B$9</f>
        <v>17</v>
      </c>
      <c r="E40" t="e">
        <f>(Anl_u!E40+SQRT(Anl_u!E40*Anl_u!E40+4*$B$3))/2</f>
        <v>#DIV/0!</v>
      </c>
      <c r="F40">
        <f>(Anl_u!F40+SQRT(Anl_u!F40*Anl_u!F40+4*$B$3))/2</f>
        <v>1.0000329371000558</v>
      </c>
      <c r="G40">
        <f>(Anl_u!G40+SQRT(Anl_u!G40*Anl_u!G40+4*$B$3))/2</f>
        <v>1.0007626387187056</v>
      </c>
      <c r="H40">
        <f>(Anl_u!H40+SQRT(Anl_u!H40*Anl_u!H40+4*$B$3))/2</f>
        <v>2.5869953240000099</v>
      </c>
      <c r="I40">
        <f>(Anl_u!I40+SQRT(Anl_u!I40*Anl_u!I40+4*$B$3))/2</f>
        <v>10.674745210832675</v>
      </c>
      <c r="J40">
        <f>(Anl_u!J40+SQRT(Anl_u!J40*Anl_u!J40+4*$B$3))/2</f>
        <v>14.886068082643643</v>
      </c>
    </row>
    <row r="41" spans="1:10" x14ac:dyDescent="0.35">
      <c r="A41">
        <f t="shared" si="4"/>
        <v>29</v>
      </c>
      <c r="B41">
        <f t="shared" si="3"/>
        <v>28.5</v>
      </c>
      <c r="C41">
        <f>B41-Data!$B$9</f>
        <v>18</v>
      </c>
      <c r="E41" t="e">
        <f>(Anl_u!E41+SQRT(Anl_u!E41*Anl_u!E41+4*$B$3))/2</f>
        <v>#DIV/0!</v>
      </c>
      <c r="F41">
        <f>(Anl_u!F41+SQRT(Anl_u!F41*Anl_u!F41+4*$B$3))/2</f>
        <v>1.0000329371000558</v>
      </c>
      <c r="G41">
        <f>(Anl_u!G41+SQRT(Anl_u!G41*Anl_u!G41+4*$B$3))/2</f>
        <v>1.0001679183243468</v>
      </c>
      <c r="H41">
        <f>(Anl_u!H41+SQRT(Anl_u!H41*Anl_u!H41+4*$B$3))/2</f>
        <v>1.8764325782986793</v>
      </c>
      <c r="I41">
        <f>(Anl_u!I41+SQRT(Anl_u!I41*Anl_u!I41+4*$B$3))/2</f>
        <v>8.6933199291802445</v>
      </c>
      <c r="J41">
        <f>(Anl_u!J41+SQRT(Anl_u!J41*Anl_u!J41+4*$B$3))/2</f>
        <v>14.250178928623978</v>
      </c>
    </row>
    <row r="42" spans="1:10" x14ac:dyDescent="0.35">
      <c r="A42">
        <f t="shared" si="4"/>
        <v>30</v>
      </c>
      <c r="B42">
        <f t="shared" si="3"/>
        <v>29.5</v>
      </c>
      <c r="C42">
        <f>B42-Data!$B$9</f>
        <v>19</v>
      </c>
      <c r="E42" t="e">
        <f>(Anl_u!E42+SQRT(Anl_u!E42*Anl_u!E42+4*$B$3))/2</f>
        <v>#DIV/0!</v>
      </c>
      <c r="F42">
        <f>(Anl_u!F42+SQRT(Anl_u!F42*Anl_u!F42+4*$B$3))/2</f>
        <v>1.0000329371000558</v>
      </c>
      <c r="G42">
        <f>(Anl_u!G42+SQRT(Anl_u!G42*Anl_u!G42+4*$B$3))/2</f>
        <v>1.000054972179105</v>
      </c>
      <c r="H42">
        <f>(Anl_u!H42+SQRT(Anl_u!H42*Anl_u!H42+4*$B$3))/2</f>
        <v>1.4547007676639523</v>
      </c>
      <c r="I42">
        <f>(Anl_u!I42+SQRT(Anl_u!I42*Anl_u!I42+4*$B$3))/2</f>
        <v>6.8680325196252188</v>
      </c>
      <c r="J42">
        <f>(Anl_u!J42+SQRT(Anl_u!J42*Anl_u!J42+4*$B$3))/2</f>
        <v>13.254412604397</v>
      </c>
    </row>
  </sheetData>
  <pageMargins left="0.75" right="0.75" top="1" bottom="1" header="0" footer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2"/>
  <sheetViews>
    <sheetView topLeftCell="C1" zoomScale="142" zoomScaleNormal="142" workbookViewId="0">
      <selection activeCell="C43" sqref="A43:XFD112"/>
    </sheetView>
  </sheetViews>
  <sheetFormatPr baseColWidth="10" defaultColWidth="11.46484375" defaultRowHeight="12.75" x14ac:dyDescent="0.35"/>
  <cols>
    <col min="3" max="4" width="11.46484375" customWidth="1"/>
    <col min="5" max="5" width="12.46484375" bestFit="1" customWidth="1"/>
    <col min="6" max="10" width="11.46484375" customWidth="1"/>
    <col min="11" max="11" width="12.46484375" bestFit="1" customWidth="1"/>
  </cols>
  <sheetData>
    <row r="1" spans="1:11" x14ac:dyDescent="0.35">
      <c r="C1" s="2" t="s">
        <v>19</v>
      </c>
      <c r="E1">
        <f>Anl_u!E1</f>
        <v>0.4</v>
      </c>
      <c r="F1">
        <f>Anl_u!F1</f>
        <v>0.4</v>
      </c>
      <c r="G1">
        <f>Anl_u!G1</f>
        <v>0.4</v>
      </c>
      <c r="H1">
        <f>Anl_u!H1</f>
        <v>0.4</v>
      </c>
      <c r="I1">
        <f>Anl_u!I1</f>
        <v>0.4</v>
      </c>
      <c r="J1">
        <f>Anl_u!J1</f>
        <v>0.4</v>
      </c>
    </row>
    <row r="2" spans="1:11" x14ac:dyDescent="0.35">
      <c r="C2" s="2"/>
    </row>
    <row r="3" spans="1:11" x14ac:dyDescent="0.35">
      <c r="A3" s="2" t="s">
        <v>37</v>
      </c>
      <c r="B3">
        <f>Data!B20</f>
        <v>3.2938184908382438E-5</v>
      </c>
      <c r="C3" t="s">
        <v>0</v>
      </c>
      <c r="E3">
        <f>Data!$C$5</f>
        <v>0.4</v>
      </c>
      <c r="F3">
        <f>Data!$C$5</f>
        <v>0.4</v>
      </c>
      <c r="G3">
        <f>Data!$C$5</f>
        <v>0.4</v>
      </c>
      <c r="H3">
        <f>Data!$C$5</f>
        <v>0.4</v>
      </c>
      <c r="I3">
        <f>Data!$C$5</f>
        <v>0.4</v>
      </c>
      <c r="J3">
        <f>Data!$C$5</f>
        <v>0.4</v>
      </c>
    </row>
    <row r="4" spans="1:11" x14ac:dyDescent="0.35">
      <c r="C4" s="2" t="s">
        <v>24</v>
      </c>
      <c r="E4">
        <f t="shared" ref="E4:J4" si="0">SQRT(2*E1*E$12)</f>
        <v>0</v>
      </c>
      <c r="F4">
        <f t="shared" si="0"/>
        <v>1.2649110640673518</v>
      </c>
      <c r="G4">
        <f t="shared" si="0"/>
        <v>2.8284271247461903</v>
      </c>
      <c r="H4">
        <f t="shared" si="0"/>
        <v>4</v>
      </c>
      <c r="I4">
        <f t="shared" si="0"/>
        <v>4.8989794855663558</v>
      </c>
      <c r="J4">
        <f t="shared" si="0"/>
        <v>5.6568542494923806</v>
      </c>
    </row>
    <row r="5" spans="1:11" x14ac:dyDescent="0.35">
      <c r="C5" s="2" t="s">
        <v>29</v>
      </c>
      <c r="E5" t="e">
        <f>Data!$C$2/(SQRT(2*PI())*Data!$C$4*Anl_u!E4)</f>
        <v>#DIV/0!</v>
      </c>
      <c r="F5">
        <f>Data!$C$2/(SQRT(2*PI())*Data!$C$4*Anl_u!F4)</f>
        <v>63.078313050504008</v>
      </c>
      <c r="G5">
        <f>Data!$C$2/(SQRT(2*PI())*Data!$C$4*Anl_u!G4)</f>
        <v>28.209479177387816</v>
      </c>
      <c r="H5">
        <f>Data!$C$2/(SQRT(2*PI())*Data!$C$4*Anl_u!H4)</f>
        <v>19.947114020071638</v>
      </c>
      <c r="I5">
        <f>Data!$C$2/(SQRT(2*PI())*Data!$C$4*Anl_u!I4)</f>
        <v>16.286750396763999</v>
      </c>
      <c r="J5">
        <f>Data!$C$2/(SQRT(2*PI())*Data!$C$4*Anl_u!J4)</f>
        <v>14.104739588693908</v>
      </c>
    </row>
    <row r="6" spans="1:11" x14ac:dyDescent="0.35">
      <c r="C6" s="2"/>
    </row>
    <row r="7" spans="1:11" x14ac:dyDescent="0.35">
      <c r="A7" t="str">
        <f>Data!A13</f>
        <v>Delx</v>
      </c>
      <c r="B7">
        <f>Data!B13</f>
        <v>1</v>
      </c>
    </row>
    <row r="8" spans="1:11" x14ac:dyDescent="0.35">
      <c r="A8" s="2" t="s">
        <v>25</v>
      </c>
      <c r="B8">
        <f>Data!D14</f>
        <v>30</v>
      </c>
      <c r="C8" s="2" t="s">
        <v>31</v>
      </c>
    </row>
    <row r="9" spans="1:11" x14ac:dyDescent="0.35">
      <c r="A9" s="2" t="s">
        <v>27</v>
      </c>
      <c r="E9" t="str">
        <f>CONCATENATE("An_c2, t=",E11)</f>
        <v>An_c2, t=0</v>
      </c>
      <c r="F9" t="str">
        <f t="shared" ref="F9:J9" si="1">CONCATENATE("An_c2, t=",F11)</f>
        <v>An_c2, t=2</v>
      </c>
      <c r="G9" t="str">
        <f t="shared" si="1"/>
        <v>An_c2, t=10</v>
      </c>
      <c r="H9" t="str">
        <f t="shared" si="1"/>
        <v>An_c2, t=20</v>
      </c>
      <c r="I9" t="str">
        <f t="shared" si="1"/>
        <v>An_c2, t=30</v>
      </c>
      <c r="J9" t="str">
        <f t="shared" si="1"/>
        <v>An_c2, t=40</v>
      </c>
    </row>
    <row r="10" spans="1:11" x14ac:dyDescent="0.35">
      <c r="B10" s="2" t="s">
        <v>28</v>
      </c>
      <c r="E10" s="2" t="s">
        <v>30</v>
      </c>
      <c r="F10">
        <f>(F11-$E$11)/($J$11-$E$11)</f>
        <v>0.05</v>
      </c>
      <c r="G10">
        <f t="shared" ref="G10:I10" si="2">(G11-$E$11)/($J$11-$E$11)</f>
        <v>0.25</v>
      </c>
      <c r="H10">
        <f t="shared" si="2"/>
        <v>0.5</v>
      </c>
      <c r="I10">
        <f t="shared" si="2"/>
        <v>0.75</v>
      </c>
      <c r="J10" s="2" t="s">
        <v>32</v>
      </c>
    </row>
    <row r="11" spans="1:11" x14ac:dyDescent="0.35">
      <c r="A11" s="2" t="s">
        <v>41</v>
      </c>
      <c r="B11">
        <f>Data!B13/2</f>
        <v>0.5</v>
      </c>
      <c r="D11" s="2" t="s">
        <v>1</v>
      </c>
      <c r="E11">
        <f>Anl_u!E11</f>
        <v>0</v>
      </c>
      <c r="F11">
        <f>Anl_u!F11</f>
        <v>2</v>
      </c>
      <c r="G11">
        <f>Anl_u!G11</f>
        <v>10</v>
      </c>
      <c r="H11">
        <f>Anl_u!H11</f>
        <v>20</v>
      </c>
      <c r="I11">
        <f>Anl_u!I11</f>
        <v>30</v>
      </c>
      <c r="J11">
        <f>Anl_u!J11</f>
        <v>40</v>
      </c>
      <c r="K11" s="2" t="s">
        <v>33</v>
      </c>
    </row>
    <row r="12" spans="1:11" x14ac:dyDescent="0.35">
      <c r="A12">
        <v>0</v>
      </c>
      <c r="B12" s="2" t="s">
        <v>2</v>
      </c>
      <c r="C12" s="2" t="s">
        <v>3</v>
      </c>
      <c r="D12" s="2" t="s">
        <v>23</v>
      </c>
      <c r="E12">
        <f>E11-Data!$B$10</f>
        <v>0</v>
      </c>
      <c r="F12">
        <f>Data!$B$12*F11-Data!$B$10</f>
        <v>2</v>
      </c>
      <c r="G12">
        <f>Data!$B$12*G11-Data!$B$10</f>
        <v>10</v>
      </c>
      <c r="H12">
        <f>Data!$B$12*H11-Data!$B$10</f>
        <v>20</v>
      </c>
      <c r="I12">
        <f>Data!$B$12*I11-Data!$B$10</f>
        <v>30</v>
      </c>
      <c r="J12">
        <f>Data!$B$12*J11-Data!$B$10</f>
        <v>40</v>
      </c>
    </row>
    <row r="13" spans="1:11" x14ac:dyDescent="0.35">
      <c r="A13">
        <f>IF(A12&lt;$B$8,A12+1,"")</f>
        <v>1</v>
      </c>
      <c r="B13">
        <f t="shared" ref="B13:B42" si="3">$B$11+(A13-1)*$B$7</f>
        <v>0.5</v>
      </c>
      <c r="C13">
        <f>B13-Data!$B$9</f>
        <v>-10</v>
      </c>
      <c r="E13" t="e">
        <f>(-Anl_u!E13+SQRT(Anl_u!E13*Anl_u!E13+4*$B$3))/2</f>
        <v>#DIV/0!</v>
      </c>
      <c r="F13">
        <f>(-Anl_u!F13+SQRT(Anl_u!F13*Anl_u!F13+4*$B$3))/2</f>
        <v>3.2937100055807633E-5</v>
      </c>
      <c r="G13">
        <f>(-Anl_u!G13+SQRT(Anl_u!G13*Anl_u!G13+4*$B$3))/2</f>
        <v>3.2932654912221082E-5</v>
      </c>
      <c r="H13">
        <f>(-Anl_u!H13+SQRT(Anl_u!H13*Anl_u!H13+4*$B$3))/2</f>
        <v>3.2910799902419186E-5</v>
      </c>
      <c r="I13">
        <f>(-Anl_u!I13+SQRT(Anl_u!I13*Anl_u!I13+4*$B$3))/2</f>
        <v>3.2914709759190863E-5</v>
      </c>
      <c r="J13">
        <f>(-Anl_u!J13+SQRT(Anl_u!J13*Anl_u!J13+4*$B$3))/2</f>
        <v>3.2925087706692224E-5</v>
      </c>
    </row>
    <row r="14" spans="1:11" x14ac:dyDescent="0.35">
      <c r="A14">
        <f t="shared" ref="A14:A42" si="4">IF(A13&lt;$B$8,A13+1,"")</f>
        <v>2</v>
      </c>
      <c r="B14">
        <f t="shared" si="3"/>
        <v>1.5</v>
      </c>
      <c r="C14">
        <f>B14-Data!$B$9</f>
        <v>-9</v>
      </c>
      <c r="E14" t="e">
        <f>(-Anl_u!E14+SQRT(Anl_u!E14*Anl_u!E14+4*$B$3))/2</f>
        <v>#DIV/0!</v>
      </c>
      <c r="F14">
        <f>(-Anl_u!F14+SQRT(Anl_u!F14*Anl_u!F14+4*$B$3))/2</f>
        <v>3.2937100055696611E-5</v>
      </c>
      <c r="G14">
        <f>(-Anl_u!G14+SQRT(Anl_u!G14*Anl_u!G14+4*$B$3))/2</f>
        <v>3.2913084116126257E-5</v>
      </c>
      <c r="H14">
        <f>(-Anl_u!H14+SQRT(Anl_u!H14*Anl_u!H14+4*$B$3))/2</f>
        <v>3.2858706579985686E-5</v>
      </c>
      <c r="I14">
        <f>(-Anl_u!I14+SQRT(Anl_u!I14*Anl_u!I14+4*$B$3))/2</f>
        <v>3.2882311778337225E-5</v>
      </c>
      <c r="J14">
        <f>(-Anl_u!J14+SQRT(Anl_u!J14*Anl_u!J14+4*$B$3))/2</f>
        <v>3.2910461333135466E-5</v>
      </c>
    </row>
    <row r="15" spans="1:11" x14ac:dyDescent="0.35">
      <c r="A15">
        <f t="shared" si="4"/>
        <v>3</v>
      </c>
      <c r="B15">
        <f t="shared" si="3"/>
        <v>2.5</v>
      </c>
      <c r="C15">
        <f>B15-Data!$B$9</f>
        <v>-8</v>
      </c>
      <c r="E15" t="e">
        <f>(-Anl_u!E15+SQRT(Anl_u!E15*Anl_u!E15+4*$B$3))/2</f>
        <v>#DIV/0!</v>
      </c>
      <c r="F15">
        <f>(-Anl_u!F15+SQRT(Anl_u!F15*Anl_u!F15+4*$B$3))/2</f>
        <v>3.2937099991636742E-5</v>
      </c>
      <c r="G15">
        <f>(-Anl_u!G15+SQRT(Anl_u!G15*Anl_u!G15+4*$B$3))/2</f>
        <v>3.2822840551505195E-5</v>
      </c>
      <c r="H15">
        <f>(-Anl_u!H15+SQRT(Anl_u!H15*Anl_u!H15+4*$B$3))/2</f>
        <v>3.271818035588403E-5</v>
      </c>
      <c r="I15">
        <f>(-Anl_u!I15+SQRT(Anl_u!I15*Anl_u!I15+4*$B$3))/2</f>
        <v>3.280866789090453E-5</v>
      </c>
      <c r="J15">
        <f>(-Anl_u!J15+SQRT(Anl_u!J15*Anl_u!J15+4*$B$3))/2</f>
        <v>3.2879871042612585E-5</v>
      </c>
    </row>
    <row r="16" spans="1:11" x14ac:dyDescent="0.35">
      <c r="A16">
        <f t="shared" si="4"/>
        <v>4</v>
      </c>
      <c r="B16">
        <f t="shared" si="3"/>
        <v>3.5</v>
      </c>
      <c r="C16">
        <f>B16-Data!$B$9</f>
        <v>-7</v>
      </c>
      <c r="E16" t="e">
        <f>(-Anl_u!E16+SQRT(Anl_u!E16*Anl_u!E16+4*$B$3))/2</f>
        <v>#DIV/0!</v>
      </c>
      <c r="F16">
        <f>(-Anl_u!F16+SQRT(Anl_u!F16*Anl_u!F16+4*$B$3))/2</f>
        <v>3.2937088560780481E-5</v>
      </c>
      <c r="G16">
        <f>(-Anl_u!G16+SQRT(Anl_u!G16*Anl_u!G16+4*$B$3))/2</f>
        <v>3.2461347434065146E-5</v>
      </c>
      <c r="H16">
        <f>(-Anl_u!H16+SQRT(Anl_u!H16*Anl_u!H16+4*$B$3))/2</f>
        <v>3.2366522512039531E-5</v>
      </c>
      <c r="I16">
        <f>(-Anl_u!I16+SQRT(Anl_u!I16*Anl_u!I16+4*$B$3))/2</f>
        <v>3.2649081472824193E-5</v>
      </c>
      <c r="J16">
        <f>(-Anl_u!J16+SQRT(Anl_u!J16*Anl_u!J16+4*$B$3))/2</f>
        <v>3.2818048809613032E-5</v>
      </c>
    </row>
    <row r="17" spans="1:10" x14ac:dyDescent="0.35">
      <c r="A17">
        <f t="shared" si="4"/>
        <v>5</v>
      </c>
      <c r="B17">
        <f t="shared" si="3"/>
        <v>4.5</v>
      </c>
      <c r="C17">
        <f>B17-Data!$B$9</f>
        <v>-6</v>
      </c>
      <c r="E17" t="e">
        <f>(-Anl_u!E17+SQRT(Anl_u!E17*Anl_u!E17+4*$B$3))/2</f>
        <v>#DIV/0!</v>
      </c>
      <c r="F17">
        <f>(-Anl_u!F17+SQRT(Anl_u!F17*Anl_u!F17+4*$B$3))/2</f>
        <v>3.2935998600103211E-5</v>
      </c>
      <c r="G17">
        <f>(-Anl_u!G17+SQRT(Anl_u!G17*Anl_u!G17+4*$B$3))/2</f>
        <v>3.1236177393756392E-5</v>
      </c>
      <c r="H17">
        <f>(-Anl_u!H17+SQRT(Anl_u!H17*Anl_u!H17+4*$B$3))/2</f>
        <v>3.1560091580229432E-5</v>
      </c>
      <c r="I17">
        <f>(-Anl_u!I17+SQRT(Anl_u!I17*Anl_u!I17+4*$B$3))/2</f>
        <v>3.2320788522222088E-5</v>
      </c>
      <c r="J17">
        <f>(-Anl_u!J17+SQRT(Anl_u!J17*Anl_u!J17+4*$B$3))/2</f>
        <v>3.2697493327571436E-5</v>
      </c>
    </row>
    <row r="18" spans="1:10" x14ac:dyDescent="0.35">
      <c r="A18">
        <f t="shared" si="4"/>
        <v>6</v>
      </c>
      <c r="B18">
        <f t="shared" si="3"/>
        <v>5.5</v>
      </c>
      <c r="C18">
        <f>B18-Data!$B$9</f>
        <v>-5</v>
      </c>
      <c r="E18" t="e">
        <f>(-Anl_u!E18+SQRT(Anl_u!E18*Anl_u!E18+4*$B$3))/2</f>
        <v>#DIV/0!</v>
      </c>
      <c r="F18">
        <f>(-Anl_u!F18+SQRT(Anl_u!F18*Anl_u!F18+4*$B$3))/2</f>
        <v>3.2880701002602208E-5</v>
      </c>
      <c r="G18">
        <f>(-Anl_u!G18+SQRT(Anl_u!G18*Anl_u!G18+4*$B$3))/2</f>
        <v>2.794720713394927E-5</v>
      </c>
      <c r="H18">
        <f>(-Anl_u!H18+SQRT(Anl_u!H18*Anl_u!H18+4*$B$3))/2</f>
        <v>2.9903507952733221E-5</v>
      </c>
      <c r="I18">
        <f>(-Anl_u!I18+SQRT(Anl_u!I18*Anl_u!I18+4*$B$3))/2</f>
        <v>3.168442754108991E-5</v>
      </c>
      <c r="J18">
        <f>(-Anl_u!J18+SQRT(Anl_u!J18*Anl_u!J18+4*$B$3))/2</f>
        <v>3.2471219217788949E-5</v>
      </c>
    </row>
    <row r="19" spans="1:10" x14ac:dyDescent="0.35">
      <c r="A19">
        <f t="shared" si="4"/>
        <v>7</v>
      </c>
      <c r="B19">
        <f t="shared" si="3"/>
        <v>6.5</v>
      </c>
      <c r="C19">
        <f>B19-Data!$B$9</f>
        <v>-4</v>
      </c>
      <c r="E19" t="e">
        <f>(-Anl_u!E19+SQRT(Anl_u!E19*Anl_u!E19+4*$B$3))/2</f>
        <v>#DIV/0!</v>
      </c>
      <c r="F19">
        <f>(-Anl_u!F19+SQRT(Anl_u!F19*Anl_u!F19+4*$B$3))/2</f>
        <v>3.1455834099913815E-5</v>
      </c>
      <c r="G19">
        <f>(-Anl_u!G19+SQRT(Anl_u!G19*Anl_u!G19+4*$B$3))/2</f>
        <v>2.1717059508041814E-5</v>
      </c>
      <c r="H19">
        <f>(-Anl_u!H19+SQRT(Anl_u!H19*Anl_u!H19+4*$B$3))/2</f>
        <v>2.6962722889045665E-5</v>
      </c>
      <c r="I19">
        <f>(-Anl_u!I19+SQRT(Anl_u!I19*Anl_u!I19+4*$B$3))/2</f>
        <v>3.0536145936177483E-5</v>
      </c>
      <c r="J19">
        <f>(-Anl_u!J19+SQRT(Anl_u!J19*Anl_u!J19+4*$B$3))/2</f>
        <v>3.2064097819084481E-5</v>
      </c>
    </row>
    <row r="20" spans="1:10" x14ac:dyDescent="0.35">
      <c r="A20">
        <f t="shared" si="4"/>
        <v>8</v>
      </c>
      <c r="B20">
        <f t="shared" si="3"/>
        <v>7.5</v>
      </c>
      <c r="C20">
        <f>B20-Data!$B$9</f>
        <v>-3</v>
      </c>
      <c r="E20" t="e">
        <f>(-Anl_u!E20+SQRT(Anl_u!E20*Anl_u!E20+4*$B$3))/2</f>
        <v>#DIV/0!</v>
      </c>
      <c r="F20">
        <f>(-Anl_u!F20+SQRT(Anl_u!F20*Anl_u!F20+4*$B$3))/2</f>
        <v>1.9466419438063376E-5</v>
      </c>
      <c r="G20">
        <f>(-Anl_u!G20+SQRT(Anl_u!G20*Anl_u!G20+4*$B$3))/2</f>
        <v>1.4201232952038012E-5</v>
      </c>
      <c r="H20">
        <f>(-Anl_u!H20+SQRT(Anl_u!H20*Anl_u!H20+4*$B$3))/2</f>
        <v>2.2642584399767962E-5</v>
      </c>
      <c r="I20">
        <f>(-Anl_u!I20+SQRT(Anl_u!I20*Anl_u!I20+4*$B$3))/2</f>
        <v>2.864129155921713E-5</v>
      </c>
      <c r="J20">
        <f>(-Anl_u!J20+SQRT(Anl_u!J20*Anl_u!J20+4*$B$3))/2</f>
        <v>3.1366344024230663E-5</v>
      </c>
    </row>
    <row r="21" spans="1:10" x14ac:dyDescent="0.35">
      <c r="A21">
        <f t="shared" si="4"/>
        <v>9</v>
      </c>
      <c r="B21">
        <f t="shared" si="3"/>
        <v>8.5</v>
      </c>
      <c r="C21">
        <f>B21-Data!$B$9</f>
        <v>-2</v>
      </c>
      <c r="E21" t="e">
        <f>(-Anl_u!E21+SQRT(Anl_u!E21*Anl_u!E21+4*$B$3))/2</f>
        <v>#DIV/0!</v>
      </c>
      <c r="F21">
        <f>(-Anl_u!F21+SQRT(Anl_u!F21*Anl_u!F21+4*$B$3))/2</f>
        <v>5.1120380284430667E-6</v>
      </c>
      <c r="G21">
        <f>(-Anl_u!G21+SQRT(Anl_u!G21*Anl_u!G21+4*$B$3))/2</f>
        <v>8.2899531224089884E-6</v>
      </c>
      <c r="H21">
        <f>(-Anl_u!H21+SQRT(Anl_u!H21*Anl_u!H21+4*$B$3))/2</f>
        <v>1.7553620252241942E-5</v>
      </c>
      <c r="I21">
        <f>(-Anl_u!I21+SQRT(Anl_u!I21*Anl_u!I21+4*$B$3))/2</f>
        <v>2.5844468709124158E-5</v>
      </c>
      <c r="J21">
        <f>(-Anl_u!J21+SQRT(Anl_u!J21*Anl_u!J21+4*$B$3))/2</f>
        <v>3.023768103549429E-5</v>
      </c>
    </row>
    <row r="22" spans="1:10" x14ac:dyDescent="0.35">
      <c r="A22">
        <f t="shared" si="4"/>
        <v>10</v>
      </c>
      <c r="B22">
        <f t="shared" si="3"/>
        <v>9.5</v>
      </c>
      <c r="C22">
        <f>B22-Data!$B$9</f>
        <v>-1</v>
      </c>
      <c r="E22" t="e">
        <f>(-Anl_u!E22+SQRT(Anl_u!E22*Anl_u!E22+4*$B$3))/2</f>
        <v>#DIV/0!</v>
      </c>
      <c r="F22">
        <f>(-Anl_u!F22+SQRT(Anl_u!F22*Anl_u!F22+4*$B$3))/2</f>
        <v>1.3771896707481801E-6</v>
      </c>
      <c r="G22">
        <f>(-Anl_u!G22+SQRT(Anl_u!G22*Anl_u!G22+4*$B$3))/2</f>
        <v>4.7646504421905433E-6</v>
      </c>
      <c r="H22">
        <f>(-Anl_u!H22+SQRT(Anl_u!H22*Anl_u!H22+4*$B$3))/2</f>
        <v>1.2732216638777771E-5</v>
      </c>
      <c r="I22">
        <f>(-Anl_u!I22+SQRT(Anl_u!I22*Anl_u!I22+4*$B$3))/2</f>
        <v>2.2230006726409179E-5</v>
      </c>
      <c r="J22">
        <f>(-Anl_u!J22+SQRT(Anl_u!J22*Anl_u!J22+4*$B$3))/2</f>
        <v>2.8535480118718759E-5</v>
      </c>
    </row>
    <row r="23" spans="1:10" x14ac:dyDescent="0.35">
      <c r="A23">
        <f t="shared" si="4"/>
        <v>11</v>
      </c>
      <c r="B23">
        <f t="shared" si="3"/>
        <v>10.5</v>
      </c>
      <c r="C23">
        <f>B23-Data!$B$9</f>
        <v>0</v>
      </c>
      <c r="E23" t="e">
        <f>(-Anl_u!E23+SQRT(Anl_u!E23*Anl_u!E23+4*$B$3))/2</f>
        <v>#DIV/0!</v>
      </c>
      <c r="F23">
        <f>(-Anl_u!F23+SQRT(Anl_u!F23*Anl_u!F23+4*$B$3))/2</f>
        <v>6.2567600522811517E-7</v>
      </c>
      <c r="G23">
        <f>(-Anl_u!G23+SQRT(Anl_u!G23*Anl_u!G23+4*$B$3))/2</f>
        <v>2.8949799082411687E-6</v>
      </c>
      <c r="H23">
        <f>(-Anl_u!H23+SQRT(Anl_u!H23*Anl_u!H23+4*$B$3))/2</f>
        <v>8.9032775736352932E-6</v>
      </c>
      <c r="I23">
        <f>(-Anl_u!I23+SQRT(Anl_u!I23*Anl_u!I23+4*$B$3))/2</f>
        <v>1.8188971132482301E-5</v>
      </c>
      <c r="J23">
        <f>(-Anl_u!J23+SQRT(Anl_u!J23*Anl_u!J23+4*$B$3))/2</f>
        <v>2.6175413629592192E-5</v>
      </c>
    </row>
    <row r="24" spans="1:10" x14ac:dyDescent="0.35">
      <c r="A24">
        <f t="shared" si="4"/>
        <v>12</v>
      </c>
      <c r="B24">
        <f t="shared" si="3"/>
        <v>11.5</v>
      </c>
      <c r="C24">
        <f>B24-Data!$B$9</f>
        <v>1</v>
      </c>
      <c r="E24" t="e">
        <f>(-Anl_u!E24+SQRT(Anl_u!E24*Anl_u!E24+4*$B$3))/2</f>
        <v>#DIV/0!</v>
      </c>
      <c r="F24">
        <f>(-Anl_u!F24+SQRT(Anl_u!F24*Anl_u!F24+4*$B$3))/2</f>
        <v>5.2039369791145873E-7</v>
      </c>
      <c r="G24">
        <f>(-Anl_u!G24+SQRT(Anl_u!G24*Anl_u!G24+4*$B$3))/2</f>
        <v>1.9292243482738058E-6</v>
      </c>
      <c r="H24">
        <f>(-Anl_u!H24+SQRT(Anl_u!H24*Anl_u!H24+4*$B$3))/2</f>
        <v>6.1985279362630763E-6</v>
      </c>
      <c r="I24">
        <f>(-Anl_u!I24+SQRT(Anl_u!I24*Anl_u!I24+4*$B$3))/2</f>
        <v>1.4262978834667095E-5</v>
      </c>
      <c r="J24">
        <f>(-Anl_u!J24+SQRT(Anl_u!J24*Anl_u!J24+4*$B$3))/2</f>
        <v>2.3206591959978873E-5</v>
      </c>
    </row>
    <row r="25" spans="1:10" x14ac:dyDescent="0.35">
      <c r="A25">
        <f t="shared" si="4"/>
        <v>13</v>
      </c>
      <c r="B25">
        <f t="shared" si="3"/>
        <v>12.5</v>
      </c>
      <c r="C25">
        <f>B25-Data!$B$9</f>
        <v>2</v>
      </c>
      <c r="E25" t="e">
        <f>(-Anl_u!E25+SQRT(Anl_u!E25*Anl_u!E25+4*$B$3))/2</f>
        <v>#DIV/0!</v>
      </c>
      <c r="F25">
        <f>(-Anl_u!F25+SQRT(Anl_u!F25*Anl_u!F25+4*$B$3))/2</f>
        <v>7.9907273686785629E-7</v>
      </c>
      <c r="G25">
        <f>(-Anl_u!G25+SQRT(Anl_u!G25*Anl_u!G25+4*$B$3))/2</f>
        <v>1.4339924856443531E-6</v>
      </c>
      <c r="H25">
        <f>(-Anl_u!H25+SQRT(Anl_u!H25*Anl_u!H25+4*$B$3))/2</f>
        <v>4.405924981298881E-6</v>
      </c>
      <c r="I25">
        <f>(-Anl_u!I25+SQRT(Anl_u!I25*Anl_u!I25+4*$B$3))/2</f>
        <v>1.0878058618768449E-5</v>
      </c>
      <c r="J25">
        <f>(-Anl_u!J25+SQRT(Anl_u!J25*Anl_u!J25+4*$B$3))/2</f>
        <v>1.9845779439142675E-5</v>
      </c>
    </row>
    <row r="26" spans="1:10" x14ac:dyDescent="0.35">
      <c r="A26">
        <f t="shared" si="4"/>
        <v>14</v>
      </c>
      <c r="B26">
        <f t="shared" si="3"/>
        <v>13.5</v>
      </c>
      <c r="C26">
        <f>B26-Data!$B$9</f>
        <v>3</v>
      </c>
      <c r="E26" t="e">
        <f>(-Anl_u!E26+SQRT(Anl_u!E26*Anl_u!E26+4*$B$3))/2</f>
        <v>#DIV/0!</v>
      </c>
      <c r="F26">
        <f>(-Anl_u!F26+SQRT(Anl_u!F26*Anl_u!F26+4*$B$3))/2</f>
        <v>2.2106404875543717E-6</v>
      </c>
      <c r="G26">
        <f>(-Anl_u!G26+SQRT(Anl_u!G26*Anl_u!G26+4*$B$3))/2</f>
        <v>1.1977367417870255E-6</v>
      </c>
      <c r="H26">
        <f>(-Anl_u!H26+SQRT(Anl_u!H26*Anl_u!H26+4*$B$3))/2</f>
        <v>3.2507597333975013E-6</v>
      </c>
      <c r="I26">
        <f>(-Anl_u!I26+SQRT(Anl_u!I26*Anl_u!I26+4*$B$3))/2</f>
        <v>8.2083736292482001E-6</v>
      </c>
      <c r="J26">
        <f>(-Anl_u!J26+SQRT(Anl_u!J26*Anl_u!J26+4*$B$3))/2</f>
        <v>1.6420490607682581E-5</v>
      </c>
    </row>
    <row r="27" spans="1:10" x14ac:dyDescent="0.35">
      <c r="A27">
        <f t="shared" si="4"/>
        <v>15</v>
      </c>
      <c r="B27">
        <f t="shared" si="3"/>
        <v>14.5</v>
      </c>
      <c r="C27" s="4">
        <f>B27-Data!$B$9</f>
        <v>4</v>
      </c>
      <c r="D27" s="4"/>
      <c r="E27" t="e">
        <f>(-Anl_u!E27+SQRT(Anl_u!E27*Anl_u!E27+4*$B$3))/2</f>
        <v>#DIV/0!</v>
      </c>
      <c r="F27">
        <f>(-Anl_u!F27+SQRT(Anl_u!F27*Anl_u!F27+4*$B$3))/2</f>
        <v>9.2232296713401496E-6</v>
      </c>
      <c r="G27">
        <f>(-Anl_u!G27+SQRT(Anl_u!G27*Anl_u!G27+4*$B$3))/2</f>
        <v>1.127653918686633E-6</v>
      </c>
      <c r="H27">
        <f>(-Anl_u!H27+SQRT(Anl_u!H27*Anl_u!H27+4*$B$3))/2</f>
        <v>2.5146457600655481E-6</v>
      </c>
      <c r="I27">
        <f>(-Anl_u!I27+SQRT(Anl_u!I27*Anl_u!I27+4*$B$3))/2</f>
        <v>6.2227980452966847E-6</v>
      </c>
      <c r="J27">
        <f>(-Anl_u!J27+SQRT(Anl_u!J27*Anl_u!J27+4*$B$3))/2</f>
        <v>1.3246050997617331E-5</v>
      </c>
    </row>
    <row r="28" spans="1:10" x14ac:dyDescent="0.35">
      <c r="A28">
        <f t="shared" si="4"/>
        <v>16</v>
      </c>
      <c r="B28">
        <f t="shared" si="3"/>
        <v>15.5</v>
      </c>
      <c r="C28">
        <f>B28-Data!$B$9</f>
        <v>5</v>
      </c>
      <c r="E28" t="e">
        <f>(-Anl_u!E28+SQRT(Anl_u!E28*Anl_u!E28+4*$B$3))/2</f>
        <v>#DIV/0!</v>
      </c>
      <c r="F28">
        <f>(-Anl_u!F28+SQRT(Anl_u!F28*Anl_u!F28+4*$B$3))/2</f>
        <v>2.6253711119639256E-5</v>
      </c>
      <c r="G28">
        <f>(-Anl_u!G28+SQRT(Anl_u!G28*Anl_u!G28+4*$B$3))/2</f>
        <v>1.1977367417870255E-6</v>
      </c>
      <c r="H28">
        <f>(-Anl_u!H28+SQRT(Anl_u!H28*Anl_u!H28+4*$B$3))/2</f>
        <v>2.0513448379944066E-6</v>
      </c>
      <c r="I28">
        <f>(-Anl_u!I28+SQRT(Anl_u!I28*Anl_u!I28+4*$B$3))/2</f>
        <v>4.7958690956306782E-6</v>
      </c>
      <c r="J28">
        <f>(-Anl_u!J28+SQRT(Anl_u!J28*Anl_u!J28+4*$B$3))/2</f>
        <v>1.0525037196451592E-5</v>
      </c>
    </row>
    <row r="29" spans="1:10" x14ac:dyDescent="0.35">
      <c r="A29">
        <f t="shared" si="4"/>
        <v>17</v>
      </c>
      <c r="B29">
        <f t="shared" si="3"/>
        <v>16.5</v>
      </c>
      <c r="C29">
        <f>B29-Data!$B$9</f>
        <v>6</v>
      </c>
      <c r="E29" t="e">
        <f>(-Anl_u!E29+SQRT(Anl_u!E29*Anl_u!E29+4*$B$3))/2</f>
        <v>#DIV/0!</v>
      </c>
      <c r="F29">
        <f>(-Anl_u!F29+SQRT(Anl_u!F29*Anl_u!F29+4*$B$3))/2</f>
        <v>3.249864156107396E-5</v>
      </c>
      <c r="G29">
        <f>(-Anl_u!G29+SQRT(Anl_u!G29*Anl_u!G29+4*$B$3))/2</f>
        <v>1.4339924856443531E-6</v>
      </c>
      <c r="H29">
        <f>(-Anl_u!H29+SQRT(Anl_u!H29*Anl_u!H29+4*$B$3))/2</f>
        <v>1.7705590593664056E-6</v>
      </c>
      <c r="I29">
        <f>(-Anl_u!I29+SQRT(Anl_u!I29*Anl_u!I29+4*$B$3))/2</f>
        <v>3.7889074802066602E-6</v>
      </c>
      <c r="J29">
        <f>(-Anl_u!J29+SQRT(Anl_u!J29*Anl_u!J29+4*$B$3))/2</f>
        <v>8.3250344489194106E-6</v>
      </c>
    </row>
    <row r="30" spans="1:10" x14ac:dyDescent="0.35">
      <c r="A30">
        <f t="shared" si="4"/>
        <v>18</v>
      </c>
      <c r="B30">
        <f t="shared" si="3"/>
        <v>17.5</v>
      </c>
      <c r="C30">
        <f>B30-Data!$B$9</f>
        <v>7</v>
      </c>
      <c r="E30" t="e">
        <f>(-Anl_u!E30+SQRT(Anl_u!E30*Anl_u!E30+4*$B$3))/2</f>
        <v>#DIV/0!</v>
      </c>
      <c r="F30">
        <f>(-Anl_u!F30+SQRT(Anl_u!F30*Anl_u!F30+4*$B$3))/2</f>
        <v>3.2924498963970983E-5</v>
      </c>
      <c r="G30">
        <f>(-Anl_u!G30+SQRT(Anl_u!G30*Anl_u!G30+4*$B$3))/2</f>
        <v>1.9292243482738058E-6</v>
      </c>
      <c r="H30">
        <f>(-Anl_u!H30+SQRT(Anl_u!H30*Anl_u!H30+4*$B$3))/2</f>
        <v>1.6199048271658967E-6</v>
      </c>
      <c r="I30">
        <f>(-Anl_u!I30+SQRT(Anl_u!I30*Anl_u!I30+4*$B$3))/2</f>
        <v>3.0856179007443529E-6</v>
      </c>
      <c r="J30">
        <f>(-Anl_u!J30+SQRT(Anl_u!J30*Anl_u!J30+4*$B$3))/2</f>
        <v>6.6161777203532779E-6</v>
      </c>
    </row>
    <row r="31" spans="1:10" x14ac:dyDescent="0.35">
      <c r="A31">
        <f t="shared" si="4"/>
        <v>19</v>
      </c>
      <c r="B31">
        <f t="shared" si="3"/>
        <v>18.5</v>
      </c>
      <c r="C31">
        <f>B31-Data!$B$9</f>
        <v>8</v>
      </c>
      <c r="E31" t="e">
        <f>(-Anl_u!E31+SQRT(Anl_u!E31*Anl_u!E31+4*$B$3))/2</f>
        <v>#DIV/0!</v>
      </c>
      <c r="F31">
        <f>(-Anl_u!F31+SQRT(Anl_u!F31*Anl_u!F31+4*$B$3))/2</f>
        <v>3.293690864625276E-5</v>
      </c>
      <c r="G31">
        <f>(-Anl_u!G31+SQRT(Anl_u!G31*Anl_u!G31+4*$B$3))/2</f>
        <v>2.8949799082411687E-6</v>
      </c>
      <c r="H31">
        <f>(-Anl_u!H31+SQRT(Anl_u!H31*Anl_u!H31+4*$B$3))/2</f>
        <v>1.5724448907405986E-6</v>
      </c>
      <c r="I31">
        <f>(-Anl_u!I31+SQRT(Anl_u!I31*Anl_u!I31+4*$B$3))/2</f>
        <v>2.5997052057746828E-6</v>
      </c>
      <c r="J31">
        <f>(-Anl_u!J31+SQRT(Anl_u!J31*Anl_u!J31+4*$B$3))/2</f>
        <v>5.3221826377125581E-6</v>
      </c>
    </row>
    <row r="32" spans="1:10" x14ac:dyDescent="0.35">
      <c r="A32">
        <f t="shared" si="4"/>
        <v>20</v>
      </c>
      <c r="B32">
        <f t="shared" si="3"/>
        <v>19.5</v>
      </c>
      <c r="C32">
        <f>B32-Data!$B$9</f>
        <v>9</v>
      </c>
      <c r="E32" t="e">
        <f>(-Anl_u!E32+SQRT(Anl_u!E32*Anl_u!E32+4*$B$3))/2</f>
        <v>#DIV/0!</v>
      </c>
      <c r="F32">
        <f>(-Anl_u!F32+SQRT(Anl_u!F32*Anl_u!F32+4*$B$3))/2</f>
        <v>3.2937098500163131E-5</v>
      </c>
      <c r="G32">
        <f>(-Anl_u!G32+SQRT(Anl_u!G32*Anl_u!G32+4*$B$3))/2</f>
        <v>4.7646504421905433E-6</v>
      </c>
      <c r="H32">
        <f>(-Anl_u!H32+SQRT(Anl_u!H32*Anl_u!H32+4*$B$3))/2</f>
        <v>1.6199048271658967E-6</v>
      </c>
      <c r="I32">
        <f>(-Anl_u!I32+SQRT(Anl_u!I32*Anl_u!I32+4*$B$3))/2</f>
        <v>2.271255515218229E-6</v>
      </c>
      <c r="J32">
        <f>(-Anl_u!J32+SQRT(Anl_u!J32*Anl_u!J32+4*$B$3))/2</f>
        <v>4.3572961767601726E-6</v>
      </c>
    </row>
    <row r="33" spans="1:10" x14ac:dyDescent="0.35">
      <c r="A33">
        <f t="shared" si="4"/>
        <v>21</v>
      </c>
      <c r="B33">
        <f t="shared" si="3"/>
        <v>20.5</v>
      </c>
      <c r="C33">
        <f>B33-Data!$B$9</f>
        <v>10</v>
      </c>
      <c r="E33" t="e">
        <f>(-Anl_u!E33+SQRT(Anl_u!E33*Anl_u!E33+4*$B$3))/2</f>
        <v>#DIV/0!</v>
      </c>
      <c r="F33">
        <f>(-Anl_u!F33+SQRT(Anl_u!F33*Anl_u!F33+4*$B$3))/2</f>
        <v>3.2937100049035273E-5</v>
      </c>
      <c r="G33">
        <f>(-Anl_u!G33+SQRT(Anl_u!G33*Anl_u!G33+4*$B$3))/2</f>
        <v>8.2899531224089884E-6</v>
      </c>
      <c r="H33">
        <f>(-Anl_u!H33+SQRT(Anl_u!H33*Anl_u!H33+4*$B$3))/2</f>
        <v>1.7705590593664056E-6</v>
      </c>
      <c r="I33">
        <f>(-Anl_u!I33+SQRT(Anl_u!I33*Anl_u!I33+4*$B$3))/2</f>
        <v>2.0606281800894521E-6</v>
      </c>
      <c r="J33">
        <f>(-Anl_u!J33+SQRT(Anl_u!J33*Anl_u!J33+4*$B$3))/2</f>
        <v>3.644958478155047E-6</v>
      </c>
    </row>
    <row r="34" spans="1:10" x14ac:dyDescent="0.35">
      <c r="A34">
        <f t="shared" si="4"/>
        <v>22</v>
      </c>
      <c r="B34">
        <f t="shared" si="3"/>
        <v>21.5</v>
      </c>
      <c r="C34">
        <f>B34-Data!$B$9</f>
        <v>11</v>
      </c>
      <c r="E34" t="e">
        <f>(-Anl_u!E34+SQRT(Anl_u!E34*Anl_u!E34+4*$B$3))/2</f>
        <v>#DIV/0!</v>
      </c>
      <c r="F34">
        <f>(-Anl_u!F34+SQRT(Anl_u!F34*Anl_u!F34+4*$B$3))/2</f>
        <v>3.2937100055807633E-5</v>
      </c>
      <c r="G34">
        <f>(-Anl_u!G34+SQRT(Anl_u!G34*Anl_u!G34+4*$B$3))/2</f>
        <v>1.4201232952038012E-5</v>
      </c>
      <c r="H34">
        <f>(-Anl_u!H34+SQRT(Anl_u!H34*Anl_u!H34+4*$B$3))/2</f>
        <v>2.0513448379944066E-6</v>
      </c>
      <c r="I34">
        <f>(-Anl_u!I34+SQRT(Anl_u!I34*Anl_u!I34+4*$B$3))/2</f>
        <v>1.9431462572327973E-6</v>
      </c>
      <c r="J34">
        <f>(-Anl_u!J34+SQRT(Anl_u!J34*Anl_u!J34+4*$B$3))/2</f>
        <v>3.1239543121230895E-6</v>
      </c>
    </row>
    <row r="35" spans="1:10" x14ac:dyDescent="0.35">
      <c r="A35">
        <f t="shared" si="4"/>
        <v>23</v>
      </c>
      <c r="B35">
        <f t="shared" si="3"/>
        <v>22.5</v>
      </c>
      <c r="C35">
        <f>B35-Data!$B$9</f>
        <v>12</v>
      </c>
      <c r="E35" t="e">
        <f>(-Anl_u!E35+SQRT(Anl_u!E35*Anl_u!E35+4*$B$3))/2</f>
        <v>#DIV/0!</v>
      </c>
      <c r="F35">
        <f>(-Anl_u!F35+SQRT(Anl_u!F35*Anl_u!F35+4*$B$3))/2</f>
        <v>3.2937100055807633E-5</v>
      </c>
      <c r="G35">
        <f>(-Anl_u!G35+SQRT(Anl_u!G35*Anl_u!G35+4*$B$3))/2</f>
        <v>2.1717059508041814E-5</v>
      </c>
      <c r="H35">
        <f>(-Anl_u!H35+SQRT(Anl_u!H35*Anl_u!H35+4*$B$3))/2</f>
        <v>2.5146457600655481E-6</v>
      </c>
      <c r="I35">
        <f>(-Anl_u!I35+SQRT(Anl_u!I35*Anl_u!I35+4*$B$3))/2</f>
        <v>1.9054004081198173E-6</v>
      </c>
      <c r="J35">
        <f>(-Anl_u!J35+SQRT(Anl_u!J35*Anl_u!J35+4*$B$3))/2</f>
        <v>2.7483334035238727E-6</v>
      </c>
    </row>
    <row r="36" spans="1:10" x14ac:dyDescent="0.35">
      <c r="A36">
        <f t="shared" si="4"/>
        <v>24</v>
      </c>
      <c r="B36">
        <f t="shared" si="3"/>
        <v>23.5</v>
      </c>
      <c r="C36">
        <f>B36-Data!$B$9</f>
        <v>13</v>
      </c>
      <c r="E36" t="e">
        <f>(-Anl_u!E36+SQRT(Anl_u!E36*Anl_u!E36+4*$B$3))/2</f>
        <v>#DIV/0!</v>
      </c>
      <c r="F36">
        <f>(-Anl_u!F36+SQRT(Anl_u!F36*Anl_u!F36+4*$B$3))/2</f>
        <v>3.2937100055807633E-5</v>
      </c>
      <c r="G36">
        <f>(-Anl_u!G36+SQRT(Anl_u!G36*Anl_u!G36+4*$B$3))/2</f>
        <v>2.794720713394927E-5</v>
      </c>
      <c r="H36">
        <f>(-Anl_u!H36+SQRT(Anl_u!H36*Anl_u!H36+4*$B$3))/2</f>
        <v>3.2507597333975013E-6</v>
      </c>
      <c r="I36">
        <f>(-Anl_u!I36+SQRT(Anl_u!I36*Anl_u!I36+4*$B$3))/2</f>
        <v>1.9431462572327973E-6</v>
      </c>
      <c r="J36">
        <f>(-Anl_u!J36+SQRT(Anl_u!J36*Anl_u!J36+4*$B$3))/2</f>
        <v>2.4850731517034319E-6</v>
      </c>
    </row>
    <row r="37" spans="1:10" x14ac:dyDescent="0.35">
      <c r="A37">
        <f t="shared" si="4"/>
        <v>25</v>
      </c>
      <c r="B37">
        <f t="shared" si="3"/>
        <v>24.5</v>
      </c>
      <c r="C37">
        <f>B37-Data!$B$9</f>
        <v>14</v>
      </c>
      <c r="E37" t="e">
        <f>(-Anl_u!E37+SQRT(Anl_u!E37*Anl_u!E37+4*$B$3))/2</f>
        <v>#DIV/0!</v>
      </c>
      <c r="F37">
        <f>(-Anl_u!F37+SQRT(Anl_u!F37*Anl_u!F37+4*$B$3))/2</f>
        <v>3.2937100055807633E-5</v>
      </c>
      <c r="G37">
        <f>(-Anl_u!G37+SQRT(Anl_u!G37*Anl_u!G37+4*$B$3))/2</f>
        <v>3.1236177393756392E-5</v>
      </c>
      <c r="H37">
        <f>(-Anl_u!H37+SQRT(Anl_u!H37*Anl_u!H37+4*$B$3))/2</f>
        <v>4.405924981298881E-6</v>
      </c>
      <c r="I37">
        <f>(-Anl_u!I37+SQRT(Anl_u!I37*Anl_u!I37+4*$B$3))/2</f>
        <v>2.0606281800894521E-6</v>
      </c>
      <c r="J37">
        <f>(-Anl_u!J37+SQRT(Anl_u!J37*Anl_u!J37+4*$B$3))/2</f>
        <v>2.3114225493614526E-6</v>
      </c>
    </row>
    <row r="38" spans="1:10" x14ac:dyDescent="0.35">
      <c r="A38">
        <f t="shared" si="4"/>
        <v>26</v>
      </c>
      <c r="B38">
        <f t="shared" si="3"/>
        <v>25.5</v>
      </c>
      <c r="C38">
        <f>B38-Data!$B$9</f>
        <v>15</v>
      </c>
      <c r="E38" t="e">
        <f>(-Anl_u!E38+SQRT(Anl_u!E38*Anl_u!E38+4*$B$3))/2</f>
        <v>#DIV/0!</v>
      </c>
      <c r="F38">
        <f>(-Anl_u!F38+SQRT(Anl_u!F38*Anl_u!F38+4*$B$3))/2</f>
        <v>3.2937100055807633E-5</v>
      </c>
      <c r="G38">
        <f>(-Anl_u!G38+SQRT(Anl_u!G38*Anl_u!G38+4*$B$3))/2</f>
        <v>3.2461347434065146E-5</v>
      </c>
      <c r="H38">
        <f>(-Anl_u!H38+SQRT(Anl_u!H38*Anl_u!H38+4*$B$3))/2</f>
        <v>6.1985279362630763E-6</v>
      </c>
      <c r="I38">
        <f>(-Anl_u!I38+SQRT(Anl_u!I38*Anl_u!I38+4*$B$3))/2</f>
        <v>2.271255515218229E-6</v>
      </c>
      <c r="J38">
        <f>(-Anl_u!J38+SQRT(Anl_u!J38*Anl_u!J38+4*$B$3))/2</f>
        <v>2.2126853593817941E-6</v>
      </c>
    </row>
    <row r="39" spans="1:10" x14ac:dyDescent="0.35">
      <c r="A39">
        <f t="shared" si="4"/>
        <v>27</v>
      </c>
      <c r="B39">
        <f t="shared" si="3"/>
        <v>26.5</v>
      </c>
      <c r="C39">
        <f>B39-Data!$B$9</f>
        <v>16</v>
      </c>
      <c r="E39" t="e">
        <f>(-Anl_u!E39+SQRT(Anl_u!E39*Anl_u!E39+4*$B$3))/2</f>
        <v>#DIV/0!</v>
      </c>
      <c r="F39">
        <f>(-Anl_u!F39+SQRT(Anl_u!F39*Anl_u!F39+4*$B$3))/2</f>
        <v>3.2937100055807633E-5</v>
      </c>
      <c r="G39">
        <f>(-Anl_u!G39+SQRT(Anl_u!G39*Anl_u!G39+4*$B$3))/2</f>
        <v>3.2822840551505195E-5</v>
      </c>
      <c r="H39">
        <f>(-Anl_u!H39+SQRT(Anl_u!H39*Anl_u!H39+4*$B$3))/2</f>
        <v>8.9032775736352932E-6</v>
      </c>
      <c r="I39">
        <f>(-Anl_u!I39+SQRT(Anl_u!I39*Anl_u!I39+4*$B$3))/2</f>
        <v>2.5997052057746828E-6</v>
      </c>
      <c r="J39">
        <f>(-Anl_u!J39+SQRT(Anl_u!J39*Anl_u!J39+4*$B$3))/2</f>
        <v>2.1806519709954841E-6</v>
      </c>
    </row>
    <row r="40" spans="1:10" x14ac:dyDescent="0.35">
      <c r="A40">
        <f t="shared" si="4"/>
        <v>28</v>
      </c>
      <c r="B40">
        <f t="shared" si="3"/>
        <v>27.5</v>
      </c>
      <c r="C40">
        <f>B40-Data!$B$9</f>
        <v>17</v>
      </c>
      <c r="E40" t="e">
        <f>(-Anl_u!E40+SQRT(Anl_u!E40*Anl_u!E40+4*$B$3))/2</f>
        <v>#DIV/0!</v>
      </c>
      <c r="F40">
        <f>(-Anl_u!F40+SQRT(Anl_u!F40*Anl_u!F40+4*$B$3))/2</f>
        <v>3.2937100055807633E-5</v>
      </c>
      <c r="G40">
        <f>(-Anl_u!G40+SQRT(Anl_u!G40*Anl_u!G40+4*$B$3))/2</f>
        <v>3.2913084116126257E-5</v>
      </c>
      <c r="H40">
        <f>(-Anl_u!H40+SQRT(Anl_u!H40*Anl_u!H40+4*$B$3))/2</f>
        <v>1.2732216638777771E-5</v>
      </c>
      <c r="I40">
        <f>(-Anl_u!I40+SQRT(Anl_u!I40*Anl_u!I40+4*$B$3))/2</f>
        <v>3.0856179007443529E-6</v>
      </c>
      <c r="J40">
        <f>(-Anl_u!J40+SQRT(Anl_u!J40*Anl_u!J40+4*$B$3))/2</f>
        <v>2.2126853593817941E-6</v>
      </c>
    </row>
    <row r="41" spans="1:10" x14ac:dyDescent="0.35">
      <c r="A41">
        <f t="shared" si="4"/>
        <v>29</v>
      </c>
      <c r="B41">
        <f t="shared" si="3"/>
        <v>28.5</v>
      </c>
      <c r="C41">
        <f>B41-Data!$B$9</f>
        <v>18</v>
      </c>
      <c r="E41" t="e">
        <f>(-Anl_u!E41+SQRT(Anl_u!E41*Anl_u!E41+4*$B$3))/2</f>
        <v>#DIV/0!</v>
      </c>
      <c r="F41">
        <f>(-Anl_u!F41+SQRT(Anl_u!F41*Anl_u!F41+4*$B$3))/2</f>
        <v>3.2937100055807633E-5</v>
      </c>
      <c r="G41">
        <f>(-Anl_u!G41+SQRT(Anl_u!G41*Anl_u!G41+4*$B$3))/2</f>
        <v>3.2932654912221082E-5</v>
      </c>
      <c r="H41">
        <f>(-Anl_u!H41+SQRT(Anl_u!H41*Anl_u!H41+4*$B$3))/2</f>
        <v>1.7553620252241942E-5</v>
      </c>
      <c r="I41">
        <f>(-Anl_u!I41+SQRT(Anl_u!I41*Anl_u!I41+4*$B$3))/2</f>
        <v>3.7889074802066602E-6</v>
      </c>
      <c r="J41">
        <f>(-Anl_u!J41+SQRT(Anl_u!J41*Anl_u!J41+4*$B$3))/2</f>
        <v>2.3114225493614526E-6</v>
      </c>
    </row>
    <row r="42" spans="1:10" x14ac:dyDescent="0.35">
      <c r="A42">
        <f t="shared" si="4"/>
        <v>30</v>
      </c>
      <c r="B42">
        <f t="shared" si="3"/>
        <v>29.5</v>
      </c>
      <c r="C42">
        <f>B42-Data!$B$9</f>
        <v>19</v>
      </c>
      <c r="E42" t="e">
        <f>(-Anl_u!E42+SQRT(Anl_u!E42*Anl_u!E42+4*$B$3))/2</f>
        <v>#DIV/0!</v>
      </c>
      <c r="F42">
        <f>(-Anl_u!F42+SQRT(Anl_u!F42*Anl_u!F42+4*$B$3))/2</f>
        <v>3.2937100055807633E-5</v>
      </c>
      <c r="G42">
        <f>(-Anl_u!G42+SQRT(Anl_u!G42*Anl_u!G42+4*$B$3))/2</f>
        <v>3.2936374324110673E-5</v>
      </c>
      <c r="H42">
        <f>(-Anl_u!H42+SQRT(Anl_u!H42*Anl_u!H42+4*$B$3))/2</f>
        <v>2.2642584399767962E-5</v>
      </c>
      <c r="I42">
        <f>(-Anl_u!I42+SQRT(Anl_u!I42*Anl_u!I42+4*$B$3))/2</f>
        <v>4.7958690956306782E-6</v>
      </c>
      <c r="J42">
        <f>(-Anl_u!J42+SQRT(Anl_u!J42*Anl_u!J42+4*$B$3))/2</f>
        <v>2.4850731517034319E-6</v>
      </c>
    </row>
  </sheetData>
  <pageMargins left="0.75" right="0.75" top="1" bottom="1" header="0" footer="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zoomScale="120" zoomScaleNormal="120" workbookViewId="0">
      <selection activeCell="L40" sqref="L40"/>
    </sheetView>
  </sheetViews>
  <sheetFormatPr baseColWidth="10" defaultColWidth="11.46484375" defaultRowHeight="12.75" x14ac:dyDescent="0.35"/>
  <cols>
    <col min="3" max="4" width="11.46484375" customWidth="1"/>
    <col min="5" max="5" width="12.46484375" bestFit="1" customWidth="1"/>
    <col min="6" max="10" width="11.46484375" customWidth="1"/>
    <col min="11" max="11" width="12.46484375" bestFit="1" customWidth="1"/>
    <col min="13" max="64" width="2.796875" customWidth="1"/>
  </cols>
  <sheetData>
    <row r="1" spans="1:16" x14ac:dyDescent="0.35">
      <c r="A1" t="s">
        <v>77</v>
      </c>
    </row>
    <row r="2" spans="1:16" x14ac:dyDescent="0.35">
      <c r="D2" s="2" t="s">
        <v>19</v>
      </c>
      <c r="E2">
        <f>Anl_u!E1</f>
        <v>0.4</v>
      </c>
      <c r="F2">
        <f>Anl_u!F1</f>
        <v>0.4</v>
      </c>
      <c r="G2">
        <f>Anl_u!G1</f>
        <v>0.4</v>
      </c>
      <c r="H2">
        <f>Anl_u!H1</f>
        <v>0.4</v>
      </c>
      <c r="I2">
        <f>Anl_u!I1</f>
        <v>0.4</v>
      </c>
      <c r="J2">
        <f>Anl_u!J1</f>
        <v>0.4</v>
      </c>
    </row>
    <row r="3" spans="1:16" x14ac:dyDescent="0.35">
      <c r="A3" s="2" t="s">
        <v>37</v>
      </c>
      <c r="B3" s="1">
        <f>Data!B20</f>
        <v>3.2938184908382438E-5</v>
      </c>
      <c r="D3" t="s">
        <v>0</v>
      </c>
      <c r="E3">
        <f>Data!$C$5</f>
        <v>0.4</v>
      </c>
      <c r="F3">
        <f>Data!$C$5</f>
        <v>0.4</v>
      </c>
      <c r="G3">
        <f>Data!$C$5</f>
        <v>0.4</v>
      </c>
      <c r="H3">
        <f>Data!$C$5</f>
        <v>0.4</v>
      </c>
      <c r="I3">
        <f>Data!$C$5</f>
        <v>0.4</v>
      </c>
      <c r="J3">
        <f>Data!$C$5</f>
        <v>0.4</v>
      </c>
    </row>
    <row r="4" spans="1:16" x14ac:dyDescent="0.35">
      <c r="A4" t="str">
        <f>Data!A21</f>
        <v>u0</v>
      </c>
      <c r="B4">
        <f>Data!B21</f>
        <v>1</v>
      </c>
      <c r="D4" s="2" t="s">
        <v>24</v>
      </c>
      <c r="E4">
        <f t="shared" ref="E4:J4" si="0">SQRT(2*E2*E$12)</f>
        <v>0</v>
      </c>
      <c r="F4">
        <f t="shared" si="0"/>
        <v>1.2649110640673518</v>
      </c>
      <c r="G4">
        <f t="shared" si="0"/>
        <v>2.8284271247461903</v>
      </c>
      <c r="H4">
        <f t="shared" si="0"/>
        <v>4</v>
      </c>
      <c r="I4">
        <f t="shared" si="0"/>
        <v>4.8989794855663558</v>
      </c>
      <c r="J4">
        <f t="shared" si="0"/>
        <v>5.6568542494923806</v>
      </c>
      <c r="L4">
        <f>1050/35</f>
        <v>30</v>
      </c>
      <c r="P4">
        <f>SQRT(2*PI())</f>
        <v>2.5066282746310002</v>
      </c>
    </row>
    <row r="5" spans="1:16" x14ac:dyDescent="0.35">
      <c r="D5" s="2" t="s">
        <v>29</v>
      </c>
      <c r="E5" t="e">
        <f>Data!$C$2/(SQRT(2*PI())*Data!$C$4*Anl_u!E4)</f>
        <v>#DIV/0!</v>
      </c>
      <c r="F5">
        <f>Data!$C$2/(SQRT(2*PI())*Data!$C$4*Anl_u!F4)</f>
        <v>63.078313050504008</v>
      </c>
      <c r="G5">
        <f>Data!$C$2/(SQRT(2*PI())*Data!$C$4*Anl_u!G4)</f>
        <v>28.209479177387816</v>
      </c>
      <c r="H5">
        <f>Data!$C$2/(SQRT(2*PI())*Data!$C$4*Anl_u!H4)</f>
        <v>19.947114020071638</v>
      </c>
      <c r="I5">
        <f>Data!$C$2/(SQRT(2*PI())*Data!$C$4*Anl_u!I4)</f>
        <v>16.286750396763999</v>
      </c>
      <c r="J5">
        <f>Data!$C$2/(SQRT(2*PI())*Data!$C$4*Anl_u!J4)</f>
        <v>14.104739588693908</v>
      </c>
    </row>
    <row r="6" spans="1:16" x14ac:dyDescent="0.35">
      <c r="D6" s="2"/>
    </row>
    <row r="7" spans="1:16" x14ac:dyDescent="0.35">
      <c r="A7" t="str">
        <f>Data!A13</f>
        <v>Delx</v>
      </c>
      <c r="B7">
        <f>Data!B13</f>
        <v>1</v>
      </c>
    </row>
    <row r="8" spans="1:16" x14ac:dyDescent="0.35">
      <c r="A8" s="2" t="s">
        <v>25</v>
      </c>
      <c r="B8">
        <f>Data!D14</f>
        <v>30</v>
      </c>
      <c r="C8" s="2" t="s">
        <v>31</v>
      </c>
      <c r="E8" s="2"/>
    </row>
    <row r="9" spans="1:16" x14ac:dyDescent="0.35">
      <c r="A9" s="2"/>
      <c r="E9" t="str">
        <f>CONCATENATE("An_r, t=",E11)</f>
        <v>An_r, t=0</v>
      </c>
      <c r="F9" t="str">
        <f t="shared" ref="F9:J9" si="1">CONCATENATE("An_r, t=",F11)</f>
        <v>An_r, t=2</v>
      </c>
      <c r="G9" t="str">
        <f t="shared" si="1"/>
        <v>An_r, t=10</v>
      </c>
      <c r="H9" t="str">
        <f t="shared" si="1"/>
        <v>An_r, t=20</v>
      </c>
      <c r="I9" t="str">
        <f t="shared" si="1"/>
        <v>An_r, t=30</v>
      </c>
      <c r="J9" t="str">
        <f t="shared" si="1"/>
        <v>An_r, t=40</v>
      </c>
    </row>
    <row r="10" spans="1:16" x14ac:dyDescent="0.35">
      <c r="B10" s="2" t="s">
        <v>28</v>
      </c>
      <c r="E10" s="2" t="s">
        <v>30</v>
      </c>
      <c r="F10">
        <f>(F11-$E$11)/($J$11-$E$11)</f>
        <v>0.05</v>
      </c>
      <c r="G10">
        <f t="shared" ref="G10:I10" si="2">(G11-$E$11)/($J$11-$E$11)</f>
        <v>0.25</v>
      </c>
      <c r="H10">
        <f t="shared" si="2"/>
        <v>0.5</v>
      </c>
      <c r="I10">
        <f t="shared" si="2"/>
        <v>0.75</v>
      </c>
      <c r="J10" s="2" t="s">
        <v>32</v>
      </c>
    </row>
    <row r="11" spans="1:16" x14ac:dyDescent="0.35">
      <c r="A11" s="2" t="s">
        <v>41</v>
      </c>
      <c r="B11">
        <f>Data!B13/2</f>
        <v>0.5</v>
      </c>
      <c r="D11" s="2" t="s">
        <v>1</v>
      </c>
      <c r="E11">
        <f>Anl_u!E11</f>
        <v>0</v>
      </c>
      <c r="F11">
        <f>Anl_u!F11</f>
        <v>2</v>
      </c>
      <c r="G11">
        <f>Anl_u!G11</f>
        <v>10</v>
      </c>
      <c r="H11">
        <f>Anl_u!H11</f>
        <v>20</v>
      </c>
      <c r="I11">
        <f>Anl_u!I11</f>
        <v>30</v>
      </c>
      <c r="J11">
        <f>Anl_u!J11</f>
        <v>40</v>
      </c>
      <c r="K11" s="2" t="s">
        <v>33</v>
      </c>
    </row>
    <row r="12" spans="1:16" x14ac:dyDescent="0.35">
      <c r="A12">
        <v>0</v>
      </c>
      <c r="B12" s="2" t="s">
        <v>2</v>
      </c>
      <c r="C12" s="2" t="s">
        <v>3</v>
      </c>
      <c r="D12" s="2" t="s">
        <v>23</v>
      </c>
      <c r="E12">
        <f>Anl_u!D10</f>
        <v>0</v>
      </c>
      <c r="F12">
        <f>Anl_u!F12</f>
        <v>2</v>
      </c>
      <c r="G12">
        <f>Anl_u!G12</f>
        <v>10</v>
      </c>
      <c r="H12">
        <f>Anl_u!H12</f>
        <v>20</v>
      </c>
      <c r="I12">
        <f>Anl_u!I12</f>
        <v>30</v>
      </c>
      <c r="J12">
        <f>Anl_u!J12</f>
        <v>40</v>
      </c>
    </row>
    <row r="13" spans="1:16" x14ac:dyDescent="0.35">
      <c r="A13">
        <f>IF(A12&lt;$B$8,A12+1,"")</f>
        <v>1</v>
      </c>
      <c r="B13">
        <f t="shared" ref="B13:B42" si="3">$B$11+(A13-1)*$B$7</f>
        <v>0.5</v>
      </c>
      <c r="C13">
        <f>B13-Data!$B$9</f>
        <v>-10</v>
      </c>
      <c r="E13" t="e">
        <f>(2*$B$3/(((Anl_u!E13^2)+4*$B$3)^1.5))*(((Anl_u!E13-$B$4)^2)/(2*E$12))*(((($C13-E$3*E$12)/E$4)^2))</f>
        <v>#DIV/0!</v>
      </c>
      <c r="F13">
        <f>(2*$B$3/(((Anl_u!F13^2)+4*$B$3)^1.5))*(((Anl_u!F13-$B$4)^2)/(2*F$12))*(((($C13-F$3*F$12)/F$4)^2))</f>
        <v>1.0439757339156221E-31</v>
      </c>
      <c r="G13">
        <f>(2*$B$3/(((Anl_u!G13^2)+4*$B$3)^1.5))*(((Anl_u!G13-$B$4)^2)/(2*G$12))*(((($C13-G$3*G$12)/G$4)^2))</f>
        <v>1.4695332529337265E-12</v>
      </c>
      <c r="H13">
        <f>(2*$B$3/(((Anl_u!H13^2)+4*$B$3)^1.5))*(((Anl_u!H13-$B$4)^2)/(2*H$12))*(((($C13-H$3*H$12)/H$4)^2))</f>
        <v>2.1245407161316316E-11</v>
      </c>
      <c r="I13">
        <f>(2*$B$3/(((Anl_u!I13^2)+4*$B$3)^1.5))*(((Anl_u!I13-$B$4)^2)/(2*I$12))*(((($C13-I$3*I$12)/I$4)^2))</f>
        <v>1.0224394664458137E-11</v>
      </c>
      <c r="J13">
        <f>(2*$B$3/(((Anl_u!J13^2)+4*$B$3)^1.5))*(((Anl_u!J13-$B$4)^2)/(2*J$12))*(((($C13-J$3*J$12)/J$4)^2))</f>
        <v>2.3127812403557446E-12</v>
      </c>
    </row>
    <row r="14" spans="1:16" x14ac:dyDescent="0.35">
      <c r="A14">
        <f t="shared" ref="A14:A42" si="4">IF(A13&lt;$B$8,A13+1,"")</f>
        <v>2</v>
      </c>
      <c r="B14">
        <f t="shared" si="3"/>
        <v>1.5</v>
      </c>
      <c r="C14">
        <f>B14-Data!$B$9</f>
        <v>-9</v>
      </c>
      <c r="E14" t="e">
        <f>(2*$B$3/(((Anl_u!E14^2)+4*$B$3)^1.5))*(((Anl_u!E14-$B$4)^2)/(2*E$12))*(((($C14-E$3*E$12)/E$4)^2))</f>
        <v>#DIV/0!</v>
      </c>
      <c r="F14">
        <f>(2*$B$3/(((Anl_u!F14^2)+4*$B$3)^1.5))*(((Anl_u!F14-$B$4)^2)/(2*F$12))*(((($C14-F$3*F$12)/F$4)^2))</f>
        <v>3.3585695083556917E-26</v>
      </c>
      <c r="G14">
        <f>(2*$B$3/(((Anl_u!G14^2)+4*$B$3)^1.5))*(((Anl_u!G14-$B$4)^2)/(2*G$12))*(((($C14-G$3*G$12)/G$4)^2))</f>
        <v>3.6964044759903767E-11</v>
      </c>
      <c r="H14">
        <f>(2*$B$3/(((Anl_u!H14^2)+4*$B$3)^1.5))*(((Anl_u!H14-$B$4)^2)/(2*H$12))*(((($C14-H$3*H$12)/H$4)^2))</f>
        <v>1.6810215640561204E-10</v>
      </c>
      <c r="I14">
        <f>(2*$B$3/(((Anl_u!I14^2)+4*$B$3)^1.5))*(((Anl_u!I14-$B$4)^2)/(2*I$12))*(((($C14-I$3*I$12)/I$4)^2))</f>
        <v>5.5726119625406549E-11</v>
      </c>
      <c r="J14">
        <f>(2*$B$3/(((Anl_u!J14^2)+4*$B$3)^1.5))*(((Anl_u!J14-$B$4)^2)/(2*J$12))*(((($C14-J$3*J$12)/J$4)^2))</f>
        <v>1.0511043539575263E-11</v>
      </c>
    </row>
    <row r="15" spans="1:16" x14ac:dyDescent="0.35">
      <c r="A15">
        <f t="shared" si="4"/>
        <v>3</v>
      </c>
      <c r="B15">
        <f t="shared" si="3"/>
        <v>2.5</v>
      </c>
      <c r="C15">
        <f>B15-Data!$B$9</f>
        <v>-8</v>
      </c>
      <c r="E15" t="e">
        <f>(2*$B$3/(((Anl_u!E15^2)+4*$B$3)^1.5))*(((Anl_u!E15-$B$4)^2)/(2*E$12))*(((($C15-E$3*E$12)/E$4)^2))</f>
        <v>#DIV/0!</v>
      </c>
      <c r="F15">
        <f>(2*$B$3/(((Anl_u!F15^2)+4*$B$3)^1.5))*(((Anl_u!F15-$B$4)^2)/(2*F$12))*(((($C15-F$3*F$12)/F$4)^2))</f>
        <v>3.0292587894790297E-21</v>
      </c>
      <c r="G15">
        <f>(2*$B$3/(((Anl_u!G15^2)+4*$B$3)^1.5))*(((Anl_u!G15-$B$4)^2)/(2*G$12))*(((($C15-G$3*G$12)/G$4)^2))</f>
        <v>7.1096548136680926E-10</v>
      </c>
      <c r="H15">
        <f>(2*$B$3/(((Anl_u!H15^2)+4*$B$3)^1.5))*(((Anl_u!H15-$B$4)^2)/(2*H$12))*(((($C15-H$3*H$12)/H$4)^2))</f>
        <v>1.1562830890658823E-9</v>
      </c>
      <c r="I15">
        <f>(2*$B$3/(((Anl_u!I15^2)+4*$B$3)^1.5))*(((Anl_u!I15-$B$4)^2)/(2*I$12))*(((($C15-I$3*I$12)/I$4)^2))</f>
        <v>2.7712703776751682E-10</v>
      </c>
      <c r="J15">
        <f>(2*$B$3/(((Anl_u!J15^2)+4*$B$3)^1.5))*(((Anl_u!J15-$B$4)^2)/(2*J$12))*(((($C15-J$3*J$12)/J$4)^2))</f>
        <v>4.4667352519804131E-11</v>
      </c>
    </row>
    <row r="16" spans="1:16" x14ac:dyDescent="0.35">
      <c r="A16">
        <f t="shared" si="4"/>
        <v>4</v>
      </c>
      <c r="B16">
        <f t="shared" si="3"/>
        <v>3.5</v>
      </c>
      <c r="C16">
        <f>B16-Data!$B$9</f>
        <v>-7</v>
      </c>
      <c r="E16" t="e">
        <f>(2*$B$3/(((Anl_u!E16^2)+4*$B$3)^1.5))*(((Anl_u!E16-$B$4)^2)/(2*E$12))*(((($C16-E$3*E$12)/E$4)^2))</f>
        <v>#DIV/0!</v>
      </c>
      <c r="F16">
        <f>(2*$B$3/(((Anl_u!F16^2)+4*$B$3)^1.5))*(((Anl_u!F16-$B$4)^2)/(2*F$12))*(((($C16-F$3*F$12)/F$4)^2))</f>
        <v>7.6271990061903497E-17</v>
      </c>
      <c r="G16">
        <f>(2*$B$3/(((Anl_u!G16^2)+4*$B$3)^1.5))*(((Anl_u!G16-$B$4)^2)/(2*G$12))*(((($C16-G$3*G$12)/G$4)^2))</f>
        <v>1.0243304955954953E-8</v>
      </c>
      <c r="H16">
        <f>(2*$B$3/(((Anl_u!H16^2)+4*$B$3)^1.5))*(((Anl_u!H16-$B$4)^2)/(2*H$12))*(((($C16-H$3*H$12)/H$4)^2))</f>
        <v>6.8292637749430168E-9</v>
      </c>
      <c r="I16">
        <f>(2*$B$3/(((Anl_u!I16^2)+4*$B$3)^1.5))*(((Anl_u!I16-$B$4)^2)/(2*I$12))*(((($C16-I$3*I$12)/I$4)^2))</f>
        <v>1.2517055193727474E-9</v>
      </c>
      <c r="J16">
        <f>(2*$B$3/(((Anl_u!J16^2)+4*$B$3)^1.5))*(((Anl_u!J16-$B$4)^2)/(2*J$12))*(((($C16-J$3*J$12)/J$4)^2))</f>
        <v>1.77190949305956E-10</v>
      </c>
    </row>
    <row r="17" spans="1:10" x14ac:dyDescent="0.35">
      <c r="A17">
        <f t="shared" si="4"/>
        <v>5</v>
      </c>
      <c r="B17">
        <f t="shared" si="3"/>
        <v>4.5</v>
      </c>
      <c r="C17">
        <f>B17-Data!$B$9</f>
        <v>-6</v>
      </c>
      <c r="E17" t="e">
        <f>(2*$B$3/(((Anl_u!E17^2)+4*$B$3)^1.5))*(((Anl_u!E17-$B$4)^2)/(2*E$12))*(((($C17-E$3*E$12)/E$4)^2))</f>
        <v>#DIV/0!</v>
      </c>
      <c r="F17">
        <f>(2*$B$3/(((Anl_u!F17^2)+4*$B$3)^1.5))*(((Anl_u!F17-$B$4)^2)/(2*F$12))*(((($C17-F$3*F$12)/F$4)^2))</f>
        <v>5.3221576184365652E-13</v>
      </c>
      <c r="G17">
        <f>(2*$B$3/(((Anl_u!G17^2)+4*$B$3)^1.5))*(((Anl_u!G17-$B$4)^2)/(2*G$12))*(((($C17-G$3*G$12)/G$4)^2))</f>
        <v>1.0412495981114265E-7</v>
      </c>
      <c r="H17">
        <f>(2*$B$3/(((Anl_u!H17^2)+4*$B$3)^1.5))*(((Anl_u!H17-$B$4)^2)/(2*H$12))*(((($C17-H$3*H$12)/H$4)^2))</f>
        <v>3.3785851561390228E-8</v>
      </c>
      <c r="I17">
        <f>(2*$B$3/(((Anl_u!I17^2)+4*$B$3)^1.5))*(((Anl_u!I17-$B$4)^2)/(2*I$12))*(((($C17-I$3*I$12)/I$4)^2))</f>
        <v>5.0922660465803309E-9</v>
      </c>
      <c r="J17">
        <f>(2*$B$3/(((Anl_u!J17^2)+4*$B$3)^1.5))*(((Anl_u!J17-$B$4)^2)/(2*J$12))*(((($C17-J$3*J$12)/J$4)^2))</f>
        <v>6.5427942264994644E-10</v>
      </c>
    </row>
    <row r="18" spans="1:10" x14ac:dyDescent="0.35">
      <c r="A18">
        <f t="shared" si="4"/>
        <v>6</v>
      </c>
      <c r="B18">
        <f t="shared" si="3"/>
        <v>5.5</v>
      </c>
      <c r="C18">
        <f>B18-Data!$B$9</f>
        <v>-5</v>
      </c>
      <c r="E18" t="e">
        <f>(2*$B$3/(((Anl_u!E18^2)+4*$B$3)^1.5))*(((Anl_u!E18-$B$4)^2)/(2*E$12))*(((($C18-E$3*E$12)/E$4)^2))</f>
        <v>#DIV/0!</v>
      </c>
      <c r="F18">
        <f>(2*$B$3/(((Anl_u!F18^2)+4*$B$3)^1.5))*(((Anl_u!F18-$B$4)^2)/(2*F$12))*(((($C18-F$3*F$12)/F$4)^2))</f>
        <v>1.0134580580939347E-9</v>
      </c>
      <c r="G18">
        <f>(2*$B$3/(((Anl_u!G18^2)+4*$B$3)^1.5))*(((Anl_u!G18-$B$4)^2)/(2*G$12))*(((($C18-G$3*G$12)/G$4)^2))</f>
        <v>6.4943928990178959E-7</v>
      </c>
      <c r="H18">
        <f>(2*$B$3/(((Anl_u!H18^2)+4*$B$3)^1.5))*(((Anl_u!H18-$B$4)^2)/(2*H$12))*(((($C18-H$3*H$12)/H$4)^2))</f>
        <v>1.3396554592153163E-7</v>
      </c>
      <c r="I18">
        <f>(2*$B$3/(((Anl_u!I18^2)+4*$B$3)^1.5))*(((Anl_u!I18-$B$4)^2)/(2*I$12))*(((($C18-I$3*I$12)/I$4)^2))</f>
        <v>1.8395152828944442E-8</v>
      </c>
      <c r="J18">
        <f>(2*$B$3/(((Anl_u!J18^2)+4*$B$3)^1.5))*(((Anl_u!J18-$B$4)^2)/(2*J$12))*(((($C18-J$3*J$12)/J$4)^2))</f>
        <v>2.2381680426849893E-9</v>
      </c>
    </row>
    <row r="19" spans="1:10" x14ac:dyDescent="0.35">
      <c r="A19">
        <f t="shared" si="4"/>
        <v>7</v>
      </c>
      <c r="B19">
        <f t="shared" si="3"/>
        <v>6.5</v>
      </c>
      <c r="C19">
        <f>B19-Data!$B$9</f>
        <v>-4</v>
      </c>
      <c r="E19" t="e">
        <f>(2*$B$3/(((Anl_u!E19^2)+4*$B$3)^1.5))*(((Anl_u!E19-$B$4)^2)/(2*E$12))*(((($C19-E$3*E$12)/E$4)^2))</f>
        <v>#DIV/0!</v>
      </c>
      <c r="F19">
        <f>(2*$B$3/(((Anl_u!F19^2)+4*$B$3)^1.5))*(((Anl_u!F19-$B$4)^2)/(2*F$12))*(((($C19-F$3*F$12)/F$4)^2))</f>
        <v>4.5805460065861392E-7</v>
      </c>
      <c r="G19">
        <f>(2*$B$3/(((Anl_u!G19^2)+4*$B$3)^1.5))*(((Anl_u!G19-$B$4)^2)/(2*G$12))*(((($C19-G$3*G$12)/G$4)^2))</f>
        <v>2.0160873746875483E-6</v>
      </c>
      <c r="H19">
        <f>(2*$B$3/(((Anl_u!H19^2)+4*$B$3)^1.5))*(((Anl_u!H19-$B$4)^2)/(2*H$12))*(((($C19-H$3*H$12)/H$4)^2))</f>
        <v>3.9919535494484784E-7</v>
      </c>
      <c r="I19">
        <f>(2*$B$3/(((Anl_u!I19^2)+4*$B$3)^1.5))*(((Anl_u!I19-$B$4)^2)/(2*I$12))*(((($C19-I$3*I$12)/I$4)^2))</f>
        <v>5.7691035512661177E-8</v>
      </c>
      <c r="J19">
        <f>(2*$B$3/(((Anl_u!J19^2)+4*$B$3)^1.5))*(((Anl_u!J19-$B$4)^2)/(2*J$12))*(((($C19-J$3*J$12)/J$4)^2))</f>
        <v>7.0390852311588283E-9</v>
      </c>
    </row>
    <row r="20" spans="1:10" x14ac:dyDescent="0.35">
      <c r="A20">
        <f t="shared" si="4"/>
        <v>8</v>
      </c>
      <c r="B20">
        <f t="shared" si="3"/>
        <v>7.5</v>
      </c>
      <c r="C20">
        <f>B20-Data!$B$9</f>
        <v>-3</v>
      </c>
      <c r="E20" t="e">
        <f>(2*$B$3/(((Anl_u!E20^2)+4*$B$3)^1.5))*(((Anl_u!E20-$B$4)^2)/(2*E$12))*(((($C20-E$3*E$12)/E$4)^2))</f>
        <v>#DIV/0!</v>
      </c>
      <c r="F20">
        <f>(2*$B$3/(((Anl_u!F20^2)+4*$B$3)^1.5))*(((Anl_u!F20-$B$4)^2)/(2*F$12))*(((($C20-F$3*F$12)/F$4)^2))</f>
        <v>1.4693104613826285E-5</v>
      </c>
      <c r="G20">
        <f>(2*$B$3/(((Anl_u!G20^2)+4*$B$3)^1.5))*(((Anl_u!G20-$B$4)^2)/(2*G$12))*(((($C20-G$3*G$12)/G$4)^2))</f>
        <v>2.8145785788269029E-6</v>
      </c>
      <c r="H20">
        <f>(2*$B$3/(((Anl_u!H20^2)+4*$B$3)^1.5))*(((Anl_u!H20-$B$4)^2)/(2*H$12))*(((($C20-H$3*H$12)/H$4)^2))</f>
        <v>8.3637663669199373E-7</v>
      </c>
      <c r="I20">
        <f>(2*$B$3/(((Anl_u!I20^2)+4*$B$3)^1.5))*(((Anl_u!I20-$B$4)^2)/(2*I$12))*(((($C20-I$3*I$12)/I$4)^2))</f>
        <v>1.5224889721739807E-7</v>
      </c>
      <c r="J20">
        <f>(2*$B$3/(((Anl_u!J20^2)+4*$B$3)^1.5))*(((Anl_u!J20-$B$4)^2)/(2*J$12))*(((($C20-J$3*J$12)/J$4)^2))</f>
        <v>2.0118528606915691E-8</v>
      </c>
    </row>
    <row r="21" spans="1:10" x14ac:dyDescent="0.35">
      <c r="A21">
        <f t="shared" si="4"/>
        <v>9</v>
      </c>
      <c r="B21">
        <f t="shared" si="3"/>
        <v>8.5</v>
      </c>
      <c r="C21">
        <f>B21-Data!$B$9</f>
        <v>-2</v>
      </c>
      <c r="E21" t="e">
        <f>(2*$B$3/(((Anl_u!E21^2)+4*$B$3)^1.5))*(((Anl_u!E21-$B$4)^2)/(2*E$12))*(((($C21-E$3*E$12)/E$4)^2))</f>
        <v>#DIV/0!</v>
      </c>
      <c r="F21">
        <f>(2*$B$3/(((Anl_u!F21^2)+4*$B$3)^1.5))*(((Anl_u!F21-$B$4)^2)/(2*F$12))*(((($C21-F$3*F$12)/F$4)^2))</f>
        <v>8.938510007384179E-6</v>
      </c>
      <c r="G21">
        <f>(2*$B$3/(((Anl_u!G21^2)+4*$B$3)^1.5))*(((Anl_u!G21-$B$4)^2)/(2*G$12))*(((($C21-G$3*G$12)/G$4)^2))</f>
        <v>2.0889673902347775E-6</v>
      </c>
      <c r="H21">
        <f>(2*$B$3/(((Anl_u!H21^2)+4*$B$3)^1.5))*(((Anl_u!H21-$B$4)^2)/(2*H$12))*(((($C21-H$3*H$12)/H$4)^2))</f>
        <v>1.1966254404236603E-6</v>
      </c>
      <c r="I21">
        <f>(2*$B$3/(((Anl_u!I21^2)+4*$B$3)^1.5))*(((Anl_u!I21-$B$4)^2)/(2*I$12))*(((($C21-I$3*I$12)/I$4)^2))</f>
        <v>3.2623553659117298E-7</v>
      </c>
      <c r="J21">
        <f>(2*$B$3/(((Anl_u!J21^2)+4*$B$3)^1.5))*(((Anl_u!J21-$B$4)^2)/(2*J$12))*(((($C21-J$3*J$12)/J$4)^2))</f>
        <v>5.1409515188592027E-8</v>
      </c>
    </row>
    <row r="22" spans="1:10" x14ac:dyDescent="0.35">
      <c r="A22">
        <f t="shared" si="4"/>
        <v>10</v>
      </c>
      <c r="B22">
        <f t="shared" si="3"/>
        <v>9.5</v>
      </c>
      <c r="C22">
        <f>B22-Data!$B$9</f>
        <v>-1</v>
      </c>
      <c r="E22" t="e">
        <f>(2*$B$3/(((Anl_u!E22^2)+4*$B$3)^1.5))*(((Anl_u!E22-$B$4)^2)/(2*E$12))*(((($C22-E$3*E$12)/E$4)^2))</f>
        <v>#DIV/0!</v>
      </c>
      <c r="F22">
        <f>(2*$B$3/(((Anl_u!F22^2)+4*$B$3)^1.5))*(((Anl_u!F22-$B$4)^2)/(2*F$12))*(((($C22-F$3*F$12)/F$4)^2))</f>
        <v>1.2802380005727343E-6</v>
      </c>
      <c r="G22">
        <f>(2*$B$3/(((Anl_u!G22^2)+4*$B$3)^1.5))*(((Anl_u!G22-$B$4)^2)/(2*G$12))*(((($C22-G$3*G$12)/G$4)^2))</f>
        <v>1.0893383914906937E-6</v>
      </c>
      <c r="H22">
        <f>(2*$B$3/(((Anl_u!H22^2)+4*$B$3)^1.5))*(((Anl_u!H22-$B$4)^2)/(2*H$12))*(((($C22-H$3*H$12)/H$4)^2))</f>
        <v>1.212790219709712E-6</v>
      </c>
      <c r="I22">
        <f>(2*$B$3/(((Anl_u!I22^2)+4*$B$3)^1.5))*(((Anl_u!I22-$B$4)^2)/(2*I$12))*(((($C22-I$3*I$12)/I$4)^2))</f>
        <v>5.5139906003461845E-7</v>
      </c>
      <c r="J22">
        <f>(2*$B$3/(((Anl_u!J22^2)+4*$B$3)^1.5))*(((Anl_u!J22-$B$4)^2)/(2*J$12))*(((($C22-J$3*J$12)/J$4)^2))</f>
        <v>1.1505884107254568E-7</v>
      </c>
    </row>
    <row r="23" spans="1:10" x14ac:dyDescent="0.35">
      <c r="A23">
        <f t="shared" si="4"/>
        <v>11</v>
      </c>
      <c r="B23">
        <f t="shared" si="3"/>
        <v>10.5</v>
      </c>
      <c r="C23">
        <f>B23-Data!$B$9</f>
        <v>0</v>
      </c>
      <c r="E23" t="e">
        <f>(2*$B$3/(((Anl_u!E23^2)+4*$B$3)^1.5))*(((Anl_u!E23-$B$4)^2)/(2*E$12))*(((($C23-E$3*E$12)/E$4)^2))</f>
        <v>#DIV/0!</v>
      </c>
      <c r="F23">
        <f>(2*$B$3/(((Anl_u!F23^2)+4*$B$3)^1.5))*(((Anl_u!F23-$B$4)^2)/(2*F$12))*(((($C23-F$3*F$12)/F$4)^2))</f>
        <v>1.2042634467846413E-7</v>
      </c>
      <c r="G23">
        <f>(2*$B$3/(((Anl_u!G23^2)+4*$B$3)^1.5))*(((Anl_u!G23-$B$4)^2)/(2*G$12))*(((($C23-G$3*G$12)/G$4)^2))</f>
        <v>4.8169060045132867E-7</v>
      </c>
      <c r="H23">
        <f>(2*$B$3/(((Anl_u!H23^2)+4*$B$3)^1.5))*(((Anl_u!H23-$B$4)^2)/(2*H$12))*(((($C23-H$3*H$12)/H$4)^2))</f>
        <v>9.4811165763075294E-7</v>
      </c>
      <c r="I23">
        <f>(2*$B$3/(((Anl_u!I23^2)+4*$B$3)^1.5))*(((Anl_u!I23-$B$4)^2)/(2*I$12))*(((($C23-I$3*I$12)/I$4)^2))</f>
        <v>7.2936341236352219E-7</v>
      </c>
      <c r="J23">
        <f>(2*$B$3/(((Anl_u!J23^2)+4*$B$3)^1.5))*(((Anl_u!J23-$B$4)^2)/(2*J$12))*(((($C23-J$3*J$12)/J$4)^2))</f>
        <v>2.2062692754203243E-7</v>
      </c>
    </row>
    <row r="24" spans="1:10" x14ac:dyDescent="0.35">
      <c r="A24">
        <f t="shared" si="4"/>
        <v>12</v>
      </c>
      <c r="B24">
        <f t="shared" si="3"/>
        <v>11.5</v>
      </c>
      <c r="C24">
        <f>B24-Data!$B$9</f>
        <v>1</v>
      </c>
      <c r="E24" t="e">
        <f>(2*$B$3/(((Anl_u!E24^2)+4*$B$3)^1.5))*(((Anl_u!E24-$B$4)^2)/(2*E$12))*(((($C24-E$3*E$12)/E$4)^2))</f>
        <v>#DIV/0!</v>
      </c>
      <c r="F24">
        <f>(2*$B$3/(((Anl_u!F24^2)+4*$B$3)^1.5))*(((Anl_u!F24-$B$4)^2)/(2*F$12))*(((($C24-F$3*F$12)/F$4)^2))</f>
        <v>6.3010008505944524E-9</v>
      </c>
      <c r="G24">
        <f>(2*$B$3/(((Anl_u!G24^2)+4*$B$3)^1.5))*(((Anl_u!G24-$B$4)^2)/(2*G$12))*(((($C24-G$3*G$12)/G$4)^2))</f>
        <v>1.9235793063624119E-7</v>
      </c>
      <c r="H24">
        <f>(2*$B$3/(((Anl_u!H24^2)+4*$B$3)^1.5))*(((Anl_u!H24-$B$4)^2)/(2*H$12))*(((($C24-H$3*H$12)/H$4)^2))</f>
        <v>6.2552436902817123E-7</v>
      </c>
      <c r="I24">
        <f>(2*$B$3/(((Anl_u!I24^2)+4*$B$3)^1.5))*(((Anl_u!I24-$B$4)^2)/(2*I$12))*(((($C24-I$3*I$12)/I$4)^2))</f>
        <v>7.7050787551476093E-7</v>
      </c>
      <c r="J24">
        <f>(2*$B$3/(((Anl_u!J24^2)+4*$B$3)^1.5))*(((Anl_u!J24-$B$4)^2)/(2*J$12))*(((($C24-J$3*J$12)/J$4)^2))</f>
        <v>3.5602712471960689E-7</v>
      </c>
    </row>
    <row r="25" spans="1:10" x14ac:dyDescent="0.35">
      <c r="A25">
        <f t="shared" si="4"/>
        <v>13</v>
      </c>
      <c r="B25">
        <f t="shared" si="3"/>
        <v>12.5</v>
      </c>
      <c r="C25">
        <f>B25-Data!$B$9</f>
        <v>2</v>
      </c>
      <c r="E25" t="e">
        <f>(2*$B$3/(((Anl_u!E25^2)+4*$B$3)^1.5))*(((Anl_u!E25-$B$4)^2)/(2*E$12))*(((($C25-E$3*E$12)/E$4)^2))</f>
        <v>#DIV/0!</v>
      </c>
      <c r="F25">
        <f>(2*$B$3/(((Anl_u!F25^2)+4*$B$3)^1.5))*(((Anl_u!F25-$B$4)^2)/(2*F$12))*(((($C25-F$3*F$12)/F$4)^2))</f>
        <v>3.4234753803512514E-7</v>
      </c>
      <c r="G25">
        <f>(2*$B$3/(((Anl_u!G25^2)+4*$B$3)^1.5))*(((Anl_u!G25-$B$4)^2)/(2*G$12))*(((($C25-G$3*G$12)/G$4)^2))</f>
        <v>6.5592490057875247E-8</v>
      </c>
      <c r="H25">
        <f>(2*$B$3/(((Anl_u!H25^2)+4*$B$3)^1.5))*(((Anl_u!H25-$B$4)^2)/(2*H$12))*(((($C25-H$3*H$12)/H$4)^2))</f>
        <v>3.7193005890886584E-7</v>
      </c>
      <c r="I25">
        <f>(2*$B$3/(((Anl_u!I25^2)+4*$B$3)^1.5))*(((Anl_u!I25-$B$4)^2)/(2*I$12))*(((($C25-I$3*I$12)/I$4)^2))</f>
        <v>6.7768242168170054E-7</v>
      </c>
      <c r="J25">
        <f>(2*$B$3/(((Anl_u!J25^2)+4*$B$3)^1.5))*(((Anl_u!J25-$B$4)^2)/(2*J$12))*(((($C25-J$3*J$12)/J$4)^2))</f>
        <v>4.8007834921989715E-7</v>
      </c>
    </row>
    <row r="26" spans="1:10" x14ac:dyDescent="0.35">
      <c r="A26">
        <f t="shared" si="4"/>
        <v>14</v>
      </c>
      <c r="B26">
        <f t="shared" si="3"/>
        <v>13.5</v>
      </c>
      <c r="C26">
        <f>B26-Data!$B$9</f>
        <v>3</v>
      </c>
      <c r="E26" t="e">
        <f>(2*$B$3/(((Anl_u!E26^2)+4*$B$3)^1.5))*(((Anl_u!E26-$B$4)^2)/(2*E$12))*(((($C26-E$3*E$12)/E$4)^2))</f>
        <v>#DIV/0!</v>
      </c>
      <c r="F26">
        <f>(2*$B$3/(((Anl_u!F26^2)+4*$B$3)^1.5))*(((Anl_u!F26-$B$4)^2)/(2*F$12))*(((($C26-F$3*F$12)/F$4)^2))</f>
        <v>2.9098429878467846E-6</v>
      </c>
      <c r="G26">
        <f>(2*$B$3/(((Anl_u!G26^2)+4*$B$3)^1.5))*(((Anl_u!G26-$B$4)^2)/(2*G$12))*(((($C26-G$3*G$12)/G$4)^2))</f>
        <v>1.3902665437260152E-8</v>
      </c>
      <c r="H26">
        <f>(2*$B$3/(((Anl_u!H26^2)+4*$B$3)^1.5))*(((Anl_u!H26-$B$4)^2)/(2*H$12))*(((($C26-H$3*H$12)/H$4)^2))</f>
        <v>2.0630982609013069E-7</v>
      </c>
      <c r="I26">
        <f>(2*$B$3/(((Anl_u!I26^2)+4*$B$3)^1.5))*(((Anl_u!I26-$B$4)^2)/(2*I$12))*(((($C26-I$3*I$12)/I$4)^2))</f>
        <v>5.2053134300146433E-7</v>
      </c>
      <c r="J26">
        <f>(2*$B$3/(((Anl_u!J26^2)+4*$B$3)^1.5))*(((Anl_u!J26-$B$4)^2)/(2*J$12))*(((($C26-J$3*J$12)/J$4)^2))</f>
        <v>5.4517701992196567E-7</v>
      </c>
    </row>
    <row r="27" spans="1:10" x14ac:dyDescent="0.35">
      <c r="A27">
        <f t="shared" si="4"/>
        <v>15</v>
      </c>
      <c r="B27">
        <f t="shared" si="3"/>
        <v>14.5</v>
      </c>
      <c r="C27" s="4">
        <f>B27-Data!$B$9</f>
        <v>4</v>
      </c>
      <c r="D27" s="4"/>
      <c r="E27" t="e">
        <f>(2*$B$3/(((Anl_u!E27^2)+4*$B$3)^1.5))*(((Anl_u!E27-$B$4)^2)/(2*E$12))*(((($C27-E$3*E$12)/E$4)^2))</f>
        <v>#DIV/0!</v>
      </c>
      <c r="F27">
        <f>(2*$B$3/(((Anl_u!F27^2)+4*$B$3)^1.5))*(((Anl_u!F27-$B$4)^2)/(2*F$12))*(((($C27-F$3*F$12)/F$4)^2))</f>
        <v>1.5299308887741913E-5</v>
      </c>
      <c r="G27">
        <f>(2*$B$3/(((Anl_u!G27^2)+4*$B$3)^1.5))*(((Anl_u!G27-$B$4)^2)/(2*G$12))*(((($C27-G$3*G$12)/G$4)^2))</f>
        <v>0</v>
      </c>
      <c r="H27">
        <f>(2*$B$3/(((Anl_u!H27^2)+4*$B$3)^1.5))*(((Anl_u!H27-$B$4)^2)/(2*H$12))*(((($C27-H$3*H$12)/H$4)^2))</f>
        <v>1.0726709744145672E-7</v>
      </c>
      <c r="I27">
        <f>(2*$B$3/(((Anl_u!I27^2)+4*$B$3)^1.5))*(((Anl_u!I27-$B$4)^2)/(2*I$12))*(((($C27-I$3*I$12)/I$4)^2))</f>
        <v>3.6387649438177187E-7</v>
      </c>
      <c r="J27">
        <f>(2*$B$3/(((Anl_u!J27^2)+4*$B$3)^1.5))*(((Anl_u!J27-$B$4)^2)/(2*J$12))*(((($C27-J$3*J$12)/J$4)^2))</f>
        <v>5.3261145171992001E-7</v>
      </c>
    </row>
    <row r="28" spans="1:10" x14ac:dyDescent="0.35">
      <c r="A28">
        <f t="shared" si="4"/>
        <v>16</v>
      </c>
      <c r="B28">
        <f t="shared" si="3"/>
        <v>15.5</v>
      </c>
      <c r="C28">
        <f>B28-Data!$B$9</f>
        <v>5</v>
      </c>
      <c r="E28" t="e">
        <f>(2*$B$3/(((Anl_u!E28^2)+4*$B$3)^1.5))*(((Anl_u!E28-$B$4)^2)/(2*E$12))*(((($C28-E$3*E$12)/E$4)^2))</f>
        <v>#DIV/0!</v>
      </c>
      <c r="F28">
        <f>(2*$B$3/(((Anl_u!F28^2)+4*$B$3)^1.5))*(((Anl_u!F28-$B$4)^2)/(2*F$12))*(((($C28-F$3*F$12)/F$4)^2))</f>
        <v>5.9587833603405812E-6</v>
      </c>
      <c r="G28">
        <f>(2*$B$3/(((Anl_u!G28^2)+4*$B$3)^1.5))*(((Anl_u!G28-$B$4)^2)/(2*G$12))*(((($C28-G$3*G$12)/G$4)^2))</f>
        <v>1.3902665437260152E-8</v>
      </c>
      <c r="H28">
        <f>(2*$B$3/(((Anl_u!H28^2)+4*$B$3)^1.5))*(((Anl_u!H28-$B$4)^2)/(2*H$12))*(((($C28-H$3*H$12)/H$4)^2))</f>
        <v>5.0731599066025823E-8</v>
      </c>
      <c r="I28">
        <f>(2*$B$3/(((Anl_u!I28^2)+4*$B$3)^1.5))*(((Anl_u!I28-$B$4)^2)/(2*I$12))*(((($C28-I$3*I$12)/I$4)^2))</f>
        <v>2.382591689193714E-7</v>
      </c>
      <c r="J28">
        <f>(2*$B$3/(((Anl_u!J28^2)+4*$B$3)^1.5))*(((Anl_u!J28-$B$4)^2)/(2*J$12))*(((($C28-J$3*J$12)/J$4)^2))</f>
        <v>4.6067722844385132E-7</v>
      </c>
    </row>
    <row r="29" spans="1:10" x14ac:dyDescent="0.35">
      <c r="A29">
        <f t="shared" si="4"/>
        <v>17</v>
      </c>
      <c r="B29">
        <f t="shared" si="3"/>
        <v>16.5</v>
      </c>
      <c r="C29">
        <f>B29-Data!$B$9</f>
        <v>6</v>
      </c>
      <c r="E29" t="e">
        <f>(2*$B$3/(((Anl_u!E29^2)+4*$B$3)^1.5))*(((Anl_u!E29-$B$4)^2)/(2*E$12))*(((($C29-E$3*E$12)/E$4)^2))</f>
        <v>#DIV/0!</v>
      </c>
      <c r="F29">
        <f>(2*$B$3/(((Anl_u!F29^2)+4*$B$3)^1.5))*(((Anl_u!F29-$B$4)^2)/(2*F$12))*(((($C29-F$3*F$12)/F$4)^2))</f>
        <v>4.8662523455275644E-8</v>
      </c>
      <c r="G29">
        <f>(2*$B$3/(((Anl_u!G29^2)+4*$B$3)^1.5))*(((Anl_u!G29-$B$4)^2)/(2*G$12))*(((($C29-G$3*G$12)/G$4)^2))</f>
        <v>6.5592490057875247E-8</v>
      </c>
      <c r="H29">
        <f>(2*$B$3/(((Anl_u!H29^2)+4*$B$3)^1.5))*(((Anl_u!H29-$B$4)^2)/(2*H$12))*(((($C29-H$3*H$12)/H$4)^2))</f>
        <v>1.9816563201294291E-8</v>
      </c>
      <c r="I29">
        <f>(2*$B$3/(((Anl_u!I29^2)+4*$B$3)^1.5))*(((Anl_u!I29-$B$4)^2)/(2*I$12))*(((($C29-I$3*I$12)/I$4)^2))</f>
        <v>1.4836766779732977E-7</v>
      </c>
      <c r="J29">
        <f>(2*$B$3/(((Anl_u!J29^2)+4*$B$3)^1.5))*(((Anl_u!J29-$B$4)^2)/(2*J$12))*(((($C29-J$3*J$12)/J$4)^2))</f>
        <v>3.6316665755053408E-7</v>
      </c>
    </row>
    <row r="30" spans="1:10" x14ac:dyDescent="0.35">
      <c r="A30">
        <f t="shared" si="4"/>
        <v>18</v>
      </c>
      <c r="B30">
        <f t="shared" si="3"/>
        <v>17.5</v>
      </c>
      <c r="C30">
        <f>B30-Data!$B$9</f>
        <v>7</v>
      </c>
      <c r="E30" t="e">
        <f>(2*$B$3/(((Anl_u!E30^2)+4*$B$3)^1.5))*(((Anl_u!E30-$B$4)^2)/(2*E$12))*(((($C30-E$3*E$12)/E$4)^2))</f>
        <v>#DIV/0!</v>
      </c>
      <c r="F30">
        <f>(2*$B$3/(((Anl_u!F30^2)+4*$B$3)^1.5))*(((Anl_u!F30-$B$4)^2)/(2*F$12))*(((($C30-F$3*F$12)/F$4)^2))</f>
        <v>5.7887385184865325E-11</v>
      </c>
      <c r="G30">
        <f>(2*$B$3/(((Anl_u!G30^2)+4*$B$3)^1.5))*(((Anl_u!G30-$B$4)^2)/(2*G$12))*(((($C30-G$3*G$12)/G$4)^2))</f>
        <v>1.9235793063624119E-7</v>
      </c>
      <c r="H30">
        <f>(2*$B$3/(((Anl_u!H30^2)+4*$B$3)^1.5))*(((Anl_u!H30-$B$4)^2)/(2*H$12))*(((($C30-H$3*H$12)/H$4)^2))</f>
        <v>4.5765248588602046E-9</v>
      </c>
      <c r="I30">
        <f>(2*$B$3/(((Anl_u!I30^2)+4*$B$3)^1.5))*(((Anl_u!I30-$B$4)^2)/(2*I$12))*(((($C30-I$3*I$12)/I$4)^2))</f>
        <v>8.800615380455893E-8</v>
      </c>
      <c r="J30">
        <f>(2*$B$3/(((Anl_u!J30^2)+4*$B$3)^1.5))*(((Anl_u!J30-$B$4)^2)/(2*J$12))*(((($C30-J$3*J$12)/J$4)^2))</f>
        <v>2.6737310282435276E-7</v>
      </c>
    </row>
    <row r="31" spans="1:10" x14ac:dyDescent="0.35">
      <c r="A31">
        <f t="shared" si="4"/>
        <v>19</v>
      </c>
      <c r="B31">
        <f t="shared" si="3"/>
        <v>18.5</v>
      </c>
      <c r="C31">
        <f>B31-Data!$B$9</f>
        <v>8</v>
      </c>
      <c r="E31" t="e">
        <f>(2*$B$3/(((Anl_u!E31^2)+4*$B$3)^1.5))*(((Anl_u!E31-$B$4)^2)/(2*E$12))*(((($C31-E$3*E$12)/E$4)^2))</f>
        <v>#DIV/0!</v>
      </c>
      <c r="F31">
        <f>(2*$B$3/(((Anl_u!F31^2)+4*$B$3)^1.5))*(((Anl_u!F31-$B$4)^2)/(2*F$12))*(((($C31-F$3*F$12)/F$4)^2))</f>
        <v>1.8019395179825454E-14</v>
      </c>
      <c r="G31">
        <f>(2*$B$3/(((Anl_u!G31^2)+4*$B$3)^1.5))*(((Anl_u!G31-$B$4)^2)/(2*G$12))*(((($C31-G$3*G$12)/G$4)^2))</f>
        <v>4.8169060045132867E-7</v>
      </c>
      <c r="H31">
        <f>(2*$B$3/(((Anl_u!H31^2)+4*$B$3)^1.5))*(((Anl_u!H31-$B$4)^2)/(2*H$12))*(((($C31-H$3*H$12)/H$4)^2))</f>
        <v>0</v>
      </c>
      <c r="I31">
        <f>(2*$B$3/(((Anl_u!I31^2)+4*$B$3)^1.5))*(((Anl_u!I31-$B$4)^2)/(2*I$12))*(((($C31-I$3*I$12)/I$4)^2))</f>
        <v>4.9011662102481848E-8</v>
      </c>
      <c r="J31">
        <f>(2*$B$3/(((Anl_u!J31^2)+4*$B$3)^1.5))*(((Anl_u!J31-$B$4)^2)/(2*J$12))*(((($C31-J$3*J$12)/J$4)^2))</f>
        <v>1.8705962519304699E-7</v>
      </c>
    </row>
    <row r="32" spans="1:10" x14ac:dyDescent="0.35">
      <c r="A32">
        <f t="shared" si="4"/>
        <v>20</v>
      </c>
      <c r="B32">
        <f t="shared" si="3"/>
        <v>19.5</v>
      </c>
      <c r="C32">
        <f>B32-Data!$B$9</f>
        <v>9</v>
      </c>
      <c r="E32" t="e">
        <f>(2*$B$3/(((Anl_u!E32^2)+4*$B$3)^1.5))*(((Anl_u!E32-$B$4)^2)/(2*E$12))*(((($C32-E$3*E$12)/E$4)^2))</f>
        <v>#DIV/0!</v>
      </c>
      <c r="F32">
        <f>(2*$B$3/(((Anl_u!F32^2)+4*$B$3)^1.5))*(((Anl_u!F32-$B$4)^2)/(2*F$12))*(((($C32-F$3*F$12)/F$4)^2))</f>
        <v>1.5439244423120722E-18</v>
      </c>
      <c r="G32">
        <f>(2*$B$3/(((Anl_u!G32^2)+4*$B$3)^1.5))*(((Anl_u!G32-$B$4)^2)/(2*G$12))*(((($C32-G$3*G$12)/G$4)^2))</f>
        <v>1.0893383914906937E-6</v>
      </c>
      <c r="H32">
        <f>(2*$B$3/(((Anl_u!H32^2)+4*$B$3)^1.5))*(((Anl_u!H32-$B$4)^2)/(2*H$12))*(((($C32-H$3*H$12)/H$4)^2))</f>
        <v>4.5765248588602046E-9</v>
      </c>
      <c r="I32">
        <f>(2*$B$3/(((Anl_u!I32^2)+4*$B$3)^1.5))*(((Anl_u!I32-$B$4)^2)/(2*I$12))*(((($C32-I$3*I$12)/I$4)^2))</f>
        <v>2.4610300569328139E-8</v>
      </c>
      <c r="J32">
        <f>(2*$B$3/(((Anl_u!J32^2)+4*$B$3)^1.5))*(((Anl_u!J32-$B$4)^2)/(2*J$12))*(((($C32-J$3*J$12)/J$4)^2))</f>
        <v>1.2558969198308038E-7</v>
      </c>
    </row>
    <row r="33" spans="1:10" x14ac:dyDescent="0.35">
      <c r="A33">
        <f t="shared" si="4"/>
        <v>21</v>
      </c>
      <c r="B33">
        <f t="shared" si="3"/>
        <v>20.5</v>
      </c>
      <c r="C33">
        <f>B33-Data!$B$9</f>
        <v>10</v>
      </c>
      <c r="E33" t="e">
        <f>(2*$B$3/(((Anl_u!E33^2)+4*$B$3)^1.5))*(((Anl_u!E33-$B$4)^2)/(2*E$12))*(((($C33-E$3*E$12)/E$4)^2))</f>
        <v>#DIV/0!</v>
      </c>
      <c r="F33">
        <f>(2*$B$3/(((Anl_u!F33^2)+4*$B$3)^1.5))*(((Anl_u!F33-$B$4)^2)/(2*F$12))*(((($C33-F$3*F$12)/F$4)^2))</f>
        <v>3.6780801891193312E-23</v>
      </c>
      <c r="G33">
        <f>(2*$B$3/(((Anl_u!G33^2)+4*$B$3)^1.5))*(((Anl_u!G33-$B$4)^2)/(2*G$12))*(((($C33-G$3*G$12)/G$4)^2))</f>
        <v>2.0889673902347775E-6</v>
      </c>
      <c r="H33">
        <f>(2*$B$3/(((Anl_u!H33^2)+4*$B$3)^1.5))*(((Anl_u!H33-$B$4)^2)/(2*H$12))*(((($C33-H$3*H$12)/H$4)^2))</f>
        <v>1.9816563201294291E-8</v>
      </c>
      <c r="I33">
        <f>(2*$B$3/(((Anl_u!I33^2)+4*$B$3)^1.5))*(((Anl_u!I33-$B$4)^2)/(2*I$12))*(((($C33-I$3*I$12)/I$4)^2))</f>
        <v>1.0060356536159468E-8</v>
      </c>
      <c r="J33">
        <f>(2*$B$3/(((Anl_u!J33^2)+4*$B$3)^1.5))*(((Anl_u!J33-$B$4)^2)/(2*J$12))*(((($C33-J$3*J$12)/J$4)^2))</f>
        <v>8.1081035730159928E-8</v>
      </c>
    </row>
    <row r="34" spans="1:10" x14ac:dyDescent="0.35">
      <c r="A34">
        <f t="shared" si="4"/>
        <v>22</v>
      </c>
      <c r="B34">
        <f t="shared" si="3"/>
        <v>21.5</v>
      </c>
      <c r="C34">
        <f>B34-Data!$B$9</f>
        <v>11</v>
      </c>
      <c r="E34" t="e">
        <f>(2*$B$3/(((Anl_u!E34^2)+4*$B$3)^1.5))*(((Anl_u!E34-$B$4)^2)/(2*E$12))*(((($C34-E$3*E$12)/E$4)^2))</f>
        <v>#DIV/0!</v>
      </c>
      <c r="F34">
        <f>(2*$B$3/(((Anl_u!F34^2)+4*$B$3)^1.5))*(((Anl_u!F34-$B$4)^2)/(2*F$12))*(((($C34-F$3*F$12)/F$4)^2))</f>
        <v>2.4515412481848978E-28</v>
      </c>
      <c r="G34">
        <f>(2*$B$3/(((Anl_u!G34^2)+4*$B$3)^1.5))*(((Anl_u!G34-$B$4)^2)/(2*G$12))*(((($C34-G$3*G$12)/G$4)^2))</f>
        <v>2.8145785788269029E-6</v>
      </c>
      <c r="H34">
        <f>(2*$B$3/(((Anl_u!H34^2)+4*$B$3)^1.5))*(((Anl_u!H34-$B$4)^2)/(2*H$12))*(((($C34-H$3*H$12)/H$4)^2))</f>
        <v>5.0731599066025823E-8</v>
      </c>
      <c r="I34">
        <f>(2*$B$3/(((Anl_u!I34^2)+4*$B$3)^1.5))*(((Anl_u!I34-$B$4)^2)/(2*I$12))*(((($C34-I$3*I$12)/I$4)^2))</f>
        <v>2.3897791999852867E-9</v>
      </c>
      <c r="J34">
        <f>(2*$B$3/(((Anl_u!J34^2)+4*$B$3)^1.5))*(((Anl_u!J34-$B$4)^2)/(2*J$12))*(((($C34-J$3*J$12)/J$4)^2))</f>
        <v>4.9989860884927363E-8</v>
      </c>
    </row>
    <row r="35" spans="1:10" x14ac:dyDescent="0.35">
      <c r="A35">
        <f t="shared" si="4"/>
        <v>23</v>
      </c>
      <c r="B35">
        <f t="shared" si="3"/>
        <v>22.5</v>
      </c>
      <c r="C35">
        <f>B35-Data!$B$9</f>
        <v>12</v>
      </c>
      <c r="E35" t="e">
        <f>(2*$B$3/(((Anl_u!E35^2)+4*$B$3)^1.5))*(((Anl_u!E35-$B$4)^2)/(2*E$12))*(((($C35-E$3*E$12)/E$4)^2))</f>
        <v>#DIV/0!</v>
      </c>
      <c r="F35">
        <f>(2*$B$3/(((Anl_u!F35^2)+4*$B$3)^1.5))*(((Anl_u!F35-$B$4)^2)/(2*F$12))*(((($C35-F$3*F$12)/F$4)^2))</f>
        <v>5.7282619144891575E-34</v>
      </c>
      <c r="G35">
        <f>(2*$B$3/(((Anl_u!G35^2)+4*$B$3)^1.5))*(((Anl_u!G35-$B$4)^2)/(2*G$12))*(((($C35-G$3*G$12)/G$4)^2))</f>
        <v>2.0160873746875483E-6</v>
      </c>
      <c r="H35">
        <f>(2*$B$3/(((Anl_u!H35^2)+4*$B$3)^1.5))*(((Anl_u!H35-$B$4)^2)/(2*H$12))*(((($C35-H$3*H$12)/H$4)^2))</f>
        <v>1.0726709744145672E-7</v>
      </c>
      <c r="I35">
        <f>(2*$B$3/(((Anl_u!I35^2)+4*$B$3)^1.5))*(((Anl_u!I35-$B$4)^2)/(2*I$12))*(((($C35-I$3*I$12)/I$4)^2))</f>
        <v>0</v>
      </c>
      <c r="J35">
        <f>(2*$B$3/(((Anl_u!J35^2)+4*$B$3)^1.5))*(((Anl_u!J35-$B$4)^2)/(2*J$12))*(((($C35-J$3*J$12)/J$4)^2))</f>
        <v>2.8860346466528793E-8</v>
      </c>
    </row>
    <row r="36" spans="1:10" x14ac:dyDescent="0.35">
      <c r="A36">
        <f t="shared" si="4"/>
        <v>24</v>
      </c>
      <c r="B36">
        <f t="shared" si="3"/>
        <v>23.5</v>
      </c>
      <c r="C36">
        <f>B36-Data!$B$9</f>
        <v>13</v>
      </c>
      <c r="E36" t="e">
        <f>(2*$B$3/(((Anl_u!E36^2)+4*$B$3)^1.5))*(((Anl_u!E36-$B$4)^2)/(2*E$12))*(((($C36-E$3*E$12)/E$4)^2))</f>
        <v>#DIV/0!</v>
      </c>
      <c r="F36">
        <f>(2*$B$3/(((Anl_u!F36^2)+4*$B$3)^1.5))*(((Anl_u!F36-$B$4)^2)/(2*F$12))*(((($C36-F$3*F$12)/F$4)^2))</f>
        <v>0</v>
      </c>
      <c r="G36">
        <f>(2*$B$3/(((Anl_u!G36^2)+4*$B$3)^1.5))*(((Anl_u!G36-$B$4)^2)/(2*G$12))*(((($C36-G$3*G$12)/G$4)^2))</f>
        <v>6.4943928990178959E-7</v>
      </c>
      <c r="H36">
        <f>(2*$B$3/(((Anl_u!H36^2)+4*$B$3)^1.5))*(((Anl_u!H36-$B$4)^2)/(2*H$12))*(((($C36-H$3*H$12)/H$4)^2))</f>
        <v>2.0630982609013069E-7</v>
      </c>
      <c r="I36">
        <f>(2*$B$3/(((Anl_u!I36^2)+4*$B$3)^1.5))*(((Anl_u!I36-$B$4)^2)/(2*I$12))*(((($C36-I$3*I$12)/I$4)^2))</f>
        <v>2.3897791999852867E-9</v>
      </c>
      <c r="J36">
        <f>(2*$B$3/(((Anl_u!J36^2)+4*$B$3)^1.5))*(((Anl_u!J36-$B$4)^2)/(2*J$12))*(((($C36-J$3*J$12)/J$4)^2))</f>
        <v>1.4936035004575123E-8</v>
      </c>
    </row>
    <row r="37" spans="1:10" x14ac:dyDescent="0.35">
      <c r="A37">
        <f t="shared" si="4"/>
        <v>25</v>
      </c>
      <c r="B37">
        <f t="shared" si="3"/>
        <v>24.5</v>
      </c>
      <c r="C37">
        <f>B37-Data!$B$9</f>
        <v>14</v>
      </c>
      <c r="E37" t="e">
        <f>(2*$B$3/(((Anl_u!E37^2)+4*$B$3)^1.5))*(((Anl_u!E37-$B$4)^2)/(2*E$12))*(((($C37-E$3*E$12)/E$4)^2))</f>
        <v>#DIV/0!</v>
      </c>
      <c r="F37">
        <f>(2*$B$3/(((Anl_u!F37^2)+4*$B$3)^1.5))*(((Anl_u!F37-$B$4)^2)/(2*F$12))*(((($C37-F$3*F$12)/F$4)^2))</f>
        <v>0</v>
      </c>
      <c r="G37">
        <f>(2*$B$3/(((Anl_u!G37^2)+4*$B$3)^1.5))*(((Anl_u!G37-$B$4)^2)/(2*G$12))*(((($C37-G$3*G$12)/G$4)^2))</f>
        <v>1.0412495981114265E-7</v>
      </c>
      <c r="H37">
        <f>(2*$B$3/(((Anl_u!H37^2)+4*$B$3)^1.5))*(((Anl_u!H37-$B$4)^2)/(2*H$12))*(((($C37-H$3*H$12)/H$4)^2))</f>
        <v>3.7193005890886584E-7</v>
      </c>
      <c r="I37">
        <f>(2*$B$3/(((Anl_u!I37^2)+4*$B$3)^1.5))*(((Anl_u!I37-$B$4)^2)/(2*I$12))*(((($C37-I$3*I$12)/I$4)^2))</f>
        <v>1.0060356536159468E-8</v>
      </c>
      <c r="J37">
        <f>(2*$B$3/(((Anl_u!J37^2)+4*$B$3)^1.5))*(((Anl_u!J37-$B$4)^2)/(2*J$12))*(((($C37-J$3*J$12)/J$4)^2))</f>
        <v>6.2449915571715861E-9</v>
      </c>
    </row>
    <row r="38" spans="1:10" x14ac:dyDescent="0.35">
      <c r="A38">
        <f t="shared" si="4"/>
        <v>26</v>
      </c>
      <c r="B38">
        <f t="shared" si="3"/>
        <v>25.5</v>
      </c>
      <c r="C38">
        <f>B38-Data!$B$9</f>
        <v>15</v>
      </c>
      <c r="E38" t="e">
        <f>(2*$B$3/(((Anl_u!E38^2)+4*$B$3)^1.5))*(((Anl_u!E38-$B$4)^2)/(2*E$12))*(((($C38-E$3*E$12)/E$4)^2))</f>
        <v>#DIV/0!</v>
      </c>
      <c r="F38">
        <f>(2*$B$3/(((Anl_u!F38^2)+4*$B$3)^1.5))*(((Anl_u!F38-$B$4)^2)/(2*F$12))*(((($C38-F$3*F$12)/F$4)^2))</f>
        <v>0</v>
      </c>
      <c r="G38">
        <f>(2*$B$3/(((Anl_u!G38^2)+4*$B$3)^1.5))*(((Anl_u!G38-$B$4)^2)/(2*G$12))*(((($C38-G$3*G$12)/G$4)^2))</f>
        <v>1.0243304955954953E-8</v>
      </c>
      <c r="H38">
        <f>(2*$B$3/(((Anl_u!H38^2)+4*$B$3)^1.5))*(((Anl_u!H38-$B$4)^2)/(2*H$12))*(((($C38-H$3*H$12)/H$4)^2))</f>
        <v>6.2552436902817123E-7</v>
      </c>
      <c r="I38">
        <f>(2*$B$3/(((Anl_u!I38^2)+4*$B$3)^1.5))*(((Anl_u!I38-$B$4)^2)/(2*I$12))*(((($C38-I$3*I$12)/I$4)^2))</f>
        <v>2.4610300569328139E-8</v>
      </c>
      <c r="J38">
        <f>(2*$B$3/(((Anl_u!J38^2)+4*$B$3)^1.5))*(((Anl_u!J38-$B$4)^2)/(2*J$12))*(((($C38-J$3*J$12)/J$4)^2))</f>
        <v>1.5042081562463811E-9</v>
      </c>
    </row>
    <row r="39" spans="1:10" x14ac:dyDescent="0.35">
      <c r="A39">
        <f t="shared" si="4"/>
        <v>27</v>
      </c>
      <c r="B39">
        <f t="shared" si="3"/>
        <v>26.5</v>
      </c>
      <c r="C39">
        <f>B39-Data!$B$9</f>
        <v>16</v>
      </c>
      <c r="E39" t="e">
        <f>(2*$B$3/(((Anl_u!E39^2)+4*$B$3)^1.5))*(((Anl_u!E39-$B$4)^2)/(2*E$12))*(((($C39-E$3*E$12)/E$4)^2))</f>
        <v>#DIV/0!</v>
      </c>
      <c r="F39">
        <f>(2*$B$3/(((Anl_u!F39^2)+4*$B$3)^1.5))*(((Anl_u!F39-$B$4)^2)/(2*F$12))*(((($C39-F$3*F$12)/F$4)^2))</f>
        <v>0</v>
      </c>
      <c r="G39">
        <f>(2*$B$3/(((Anl_u!G39^2)+4*$B$3)^1.5))*(((Anl_u!G39-$B$4)^2)/(2*G$12))*(((($C39-G$3*G$12)/G$4)^2))</f>
        <v>7.1096548136680926E-10</v>
      </c>
      <c r="H39">
        <f>(2*$B$3/(((Anl_u!H39^2)+4*$B$3)^1.5))*(((Anl_u!H39-$B$4)^2)/(2*H$12))*(((($C39-H$3*H$12)/H$4)^2))</f>
        <v>9.4811165763075294E-7</v>
      </c>
      <c r="I39">
        <f>(2*$B$3/(((Anl_u!I39^2)+4*$B$3)^1.5))*(((Anl_u!I39-$B$4)^2)/(2*I$12))*(((($C39-I$3*I$12)/I$4)^2))</f>
        <v>4.9011662102481848E-8</v>
      </c>
      <c r="J39">
        <f>(2*$B$3/(((Anl_u!J39^2)+4*$B$3)^1.5))*(((Anl_u!J39-$B$4)^2)/(2*J$12))*(((($C39-J$3*J$12)/J$4)^2))</f>
        <v>0</v>
      </c>
    </row>
    <row r="40" spans="1:10" x14ac:dyDescent="0.35">
      <c r="A40">
        <f t="shared" si="4"/>
        <v>28</v>
      </c>
      <c r="B40">
        <f t="shared" si="3"/>
        <v>27.5</v>
      </c>
      <c r="C40">
        <f>B40-Data!$B$9</f>
        <v>17</v>
      </c>
      <c r="E40" t="e">
        <f>(2*$B$3/(((Anl_u!E40^2)+4*$B$3)^1.5))*(((Anl_u!E40-$B$4)^2)/(2*E$12))*(((($C40-E$3*E$12)/E$4)^2))</f>
        <v>#DIV/0!</v>
      </c>
      <c r="F40">
        <f>(2*$B$3/(((Anl_u!F40^2)+4*$B$3)^1.5))*(((Anl_u!F40-$B$4)^2)/(2*F$12))*(((($C40-F$3*F$12)/F$4)^2))</f>
        <v>0</v>
      </c>
      <c r="G40">
        <f>(2*$B$3/(((Anl_u!G40^2)+4*$B$3)^1.5))*(((Anl_u!G40-$B$4)^2)/(2*G$12))*(((($C40-G$3*G$12)/G$4)^2))</f>
        <v>3.6964044759903767E-11</v>
      </c>
      <c r="H40">
        <f>(2*$B$3/(((Anl_u!H40^2)+4*$B$3)^1.5))*(((Anl_u!H40-$B$4)^2)/(2*H$12))*(((($C40-H$3*H$12)/H$4)^2))</f>
        <v>1.212790219709712E-6</v>
      </c>
      <c r="I40">
        <f>(2*$B$3/(((Anl_u!I40^2)+4*$B$3)^1.5))*(((Anl_u!I40-$B$4)^2)/(2*I$12))*(((($C40-I$3*I$12)/I$4)^2))</f>
        <v>8.800615380455893E-8</v>
      </c>
      <c r="J40">
        <f>(2*$B$3/(((Anl_u!J40^2)+4*$B$3)^1.5))*(((Anl_u!J40-$B$4)^2)/(2*J$12))*(((($C40-J$3*J$12)/J$4)^2))</f>
        <v>1.5042081562463811E-9</v>
      </c>
    </row>
    <row r="41" spans="1:10" x14ac:dyDescent="0.35">
      <c r="A41">
        <f t="shared" si="4"/>
        <v>29</v>
      </c>
      <c r="B41">
        <f t="shared" si="3"/>
        <v>28.5</v>
      </c>
      <c r="C41">
        <f>B41-Data!$B$9</f>
        <v>18</v>
      </c>
      <c r="E41" t="e">
        <f>(2*$B$3/(((Anl_u!E41^2)+4*$B$3)^1.5))*(((Anl_u!E41-$B$4)^2)/(2*E$12))*(((($C41-E$3*E$12)/E$4)^2))</f>
        <v>#DIV/0!</v>
      </c>
      <c r="F41">
        <f>(2*$B$3/(((Anl_u!F41^2)+4*$B$3)^1.5))*(((Anl_u!F41-$B$4)^2)/(2*F$12))*(((($C41-F$3*F$12)/F$4)^2))</f>
        <v>0</v>
      </c>
      <c r="G41">
        <f>(2*$B$3/(((Anl_u!G41^2)+4*$B$3)^1.5))*(((Anl_u!G41-$B$4)^2)/(2*G$12))*(((($C41-G$3*G$12)/G$4)^2))</f>
        <v>1.4695332529337265E-12</v>
      </c>
      <c r="H41">
        <f>(2*$B$3/(((Anl_u!H41^2)+4*$B$3)^1.5))*(((Anl_u!H41-$B$4)^2)/(2*H$12))*(((($C41-H$3*H$12)/H$4)^2))</f>
        <v>1.1966254404236603E-6</v>
      </c>
      <c r="I41">
        <f>(2*$B$3/(((Anl_u!I41^2)+4*$B$3)^1.5))*(((Anl_u!I41-$B$4)^2)/(2*I$12))*(((($C41-I$3*I$12)/I$4)^2))</f>
        <v>1.4836766779732977E-7</v>
      </c>
      <c r="J41">
        <f>(2*$B$3/(((Anl_u!J41^2)+4*$B$3)^1.5))*(((Anl_u!J41-$B$4)^2)/(2*J$12))*(((($C41-J$3*J$12)/J$4)^2))</f>
        <v>6.2449915571715861E-9</v>
      </c>
    </row>
    <row r="42" spans="1:10" x14ac:dyDescent="0.35">
      <c r="A42">
        <f t="shared" si="4"/>
        <v>30</v>
      </c>
      <c r="B42">
        <f t="shared" si="3"/>
        <v>29.5</v>
      </c>
      <c r="C42">
        <f>B42-Data!$B$9</f>
        <v>19</v>
      </c>
      <c r="E42" t="e">
        <f>(2*$B$3/(((Anl_u!E42^2)+4*$B$3)^1.5))*(((Anl_u!E42-$B$4)^2)/(2*E$12))*(((($C42-E$3*E$12)/E$4)^2))</f>
        <v>#DIV/0!</v>
      </c>
      <c r="F42">
        <f>(2*$B$3/(((Anl_u!F42^2)+4*$B$3)^1.5))*(((Anl_u!F42-$B$4)^2)/(2*F$12))*(((($C42-F$3*F$12)/F$4)^2))</f>
        <v>0</v>
      </c>
      <c r="G42">
        <f>(2*$B$3/(((Anl_u!G42^2)+4*$B$3)^1.5))*(((Anl_u!G42-$B$4)^2)/(2*G$12))*(((($C42-G$3*G$12)/G$4)^2))</f>
        <v>4.4971305718768779E-14</v>
      </c>
      <c r="H42">
        <f>(2*$B$3/(((Anl_u!H42^2)+4*$B$3)^1.5))*(((Anl_u!H42-$B$4)^2)/(2*H$12))*(((($C42-H$3*H$12)/H$4)^2))</f>
        <v>8.3637663669199373E-7</v>
      </c>
      <c r="I42">
        <f>(2*$B$3/(((Anl_u!I42^2)+4*$B$3)^1.5))*(((Anl_u!I42-$B$4)^2)/(2*I$12))*(((($C42-I$3*I$12)/I$4)^2))</f>
        <v>2.382591689193714E-7</v>
      </c>
      <c r="J42">
        <f>(2*$B$3/(((Anl_u!J42^2)+4*$B$3)^1.5))*(((Anl_u!J42-$B$4)^2)/(2*J$12))*(((($C42-J$3*J$12)/J$4)^2))</f>
        <v>1.4936035004575123E-8</v>
      </c>
    </row>
  </sheetData>
  <pageMargins left="0.75" right="0.75" top="1" bottom="1" header="0" footer="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R42"/>
  <sheetViews>
    <sheetView zoomScale="129" zoomScaleNormal="129" workbookViewId="0">
      <selection activeCell="F23" sqref="F23"/>
    </sheetView>
  </sheetViews>
  <sheetFormatPr baseColWidth="10" defaultColWidth="11.46484375" defaultRowHeight="12.75" x14ac:dyDescent="0.35"/>
  <cols>
    <col min="3" max="5" width="11.46484375" customWidth="1"/>
    <col min="6" max="6" width="12.46484375" bestFit="1" customWidth="1"/>
    <col min="7" max="11" width="11.46484375" customWidth="1"/>
    <col min="12" max="12" width="12.46484375" bestFit="1" customWidth="1"/>
    <col min="14" max="35" width="6.796875" customWidth="1"/>
  </cols>
  <sheetData>
    <row r="1" spans="1:96" x14ac:dyDescent="0.35">
      <c r="D1" s="2" t="s">
        <v>74</v>
      </c>
      <c r="E1">
        <f>Data!$C6</f>
        <v>0.2</v>
      </c>
      <c r="F1">
        <f>Data!$C6</f>
        <v>0.2</v>
      </c>
      <c r="G1">
        <f>Data!$C6</f>
        <v>0.2</v>
      </c>
      <c r="H1">
        <f>Data!$C6</f>
        <v>0.2</v>
      </c>
      <c r="I1">
        <f>Data!$C6</f>
        <v>0.2</v>
      </c>
      <c r="J1">
        <f>Data!$C6</f>
        <v>0.2</v>
      </c>
      <c r="K1">
        <f>Data!$C6</f>
        <v>0.2</v>
      </c>
      <c r="L1">
        <f>Data!$C6</f>
        <v>0.2</v>
      </c>
      <c r="M1">
        <f>Data!$C6</f>
        <v>0.2</v>
      </c>
      <c r="N1">
        <f>Data!$C6</f>
        <v>0.2</v>
      </c>
      <c r="O1">
        <f>Data!$C6</f>
        <v>0.2</v>
      </c>
      <c r="P1">
        <f>Data!$C6</f>
        <v>0.2</v>
      </c>
      <c r="Q1">
        <f>Data!$C6</f>
        <v>0.2</v>
      </c>
      <c r="R1">
        <f>Data!$C6</f>
        <v>0.2</v>
      </c>
      <c r="S1">
        <f>Data!$C6</f>
        <v>0.2</v>
      </c>
      <c r="T1">
        <f>Data!$C6</f>
        <v>0.2</v>
      </c>
      <c r="U1">
        <f>Data!$C6</f>
        <v>0.2</v>
      </c>
      <c r="V1">
        <f>Data!$C6</f>
        <v>0.2</v>
      </c>
      <c r="W1">
        <f>Data!$C6</f>
        <v>0.2</v>
      </c>
      <c r="X1">
        <f>Data!$C6</f>
        <v>0.2</v>
      </c>
      <c r="Y1">
        <f>Data!$C6</f>
        <v>0.2</v>
      </c>
      <c r="Z1">
        <f>Data!$C6</f>
        <v>0.2</v>
      </c>
      <c r="AA1">
        <f>Data!$C6</f>
        <v>0.2</v>
      </c>
      <c r="AB1">
        <f>Data!$C6</f>
        <v>0.2</v>
      </c>
      <c r="AC1">
        <f>Data!$C6</f>
        <v>0.2</v>
      </c>
      <c r="AD1">
        <f>Data!$C6</f>
        <v>0.2</v>
      </c>
      <c r="AE1">
        <f>Data!$C6</f>
        <v>0.2</v>
      </c>
      <c r="AF1">
        <f>Data!$C6</f>
        <v>0.2</v>
      </c>
      <c r="AG1">
        <f>Data!$C6</f>
        <v>0.2</v>
      </c>
      <c r="AH1">
        <f>Data!$C6</f>
        <v>0.2</v>
      </c>
      <c r="AI1">
        <f>Data!$C6</f>
        <v>0.2</v>
      </c>
      <c r="AJ1">
        <f>Data!$C6</f>
        <v>0.2</v>
      </c>
      <c r="AK1">
        <f>Data!$C6</f>
        <v>0.2</v>
      </c>
      <c r="AL1">
        <f>Data!$C6</f>
        <v>0.2</v>
      </c>
      <c r="AM1">
        <f>Data!$C6</f>
        <v>0.2</v>
      </c>
      <c r="AN1">
        <f>Data!$C6</f>
        <v>0.2</v>
      </c>
      <c r="AO1">
        <f>Data!$C6</f>
        <v>0.2</v>
      </c>
      <c r="AP1">
        <f>Data!$C6</f>
        <v>0.2</v>
      </c>
      <c r="AQ1">
        <f>Data!$C6</f>
        <v>0.2</v>
      </c>
      <c r="AR1">
        <f>Data!$C6</f>
        <v>0.2</v>
      </c>
      <c r="AS1">
        <f>Data!$C6</f>
        <v>0.2</v>
      </c>
      <c r="AT1">
        <f>Data!$C6</f>
        <v>0.2</v>
      </c>
      <c r="AU1">
        <f>Data!$C6</f>
        <v>0.2</v>
      </c>
      <c r="AV1">
        <f>Data!$C6</f>
        <v>0.2</v>
      </c>
      <c r="AW1">
        <f>Data!$C6</f>
        <v>0.2</v>
      </c>
      <c r="AX1">
        <f>Data!$C6</f>
        <v>0.2</v>
      </c>
      <c r="AY1">
        <f>Data!$C6</f>
        <v>0.2</v>
      </c>
      <c r="AZ1">
        <f>Data!$C6</f>
        <v>0.2</v>
      </c>
      <c r="BA1">
        <f>Data!$C6</f>
        <v>0.2</v>
      </c>
      <c r="BB1">
        <f>Data!$C6</f>
        <v>0.2</v>
      </c>
      <c r="BC1">
        <f>Data!$C6</f>
        <v>0.2</v>
      </c>
      <c r="BD1">
        <f>Data!$C6</f>
        <v>0.2</v>
      </c>
      <c r="BE1">
        <f>Data!$C6</f>
        <v>0.2</v>
      </c>
      <c r="BF1">
        <f>Data!$C6</f>
        <v>0.2</v>
      </c>
      <c r="BG1">
        <f>Data!$C6</f>
        <v>0.2</v>
      </c>
      <c r="BH1">
        <f>Data!$C6</f>
        <v>0.2</v>
      </c>
      <c r="BI1">
        <f>Data!$C6</f>
        <v>0.2</v>
      </c>
      <c r="BJ1">
        <f>Data!$C6</f>
        <v>0.2</v>
      </c>
      <c r="BK1">
        <f>Data!$C6</f>
        <v>0.2</v>
      </c>
      <c r="BL1">
        <f>Data!$C6</f>
        <v>0.2</v>
      </c>
      <c r="BM1">
        <f>Data!$C6</f>
        <v>0.2</v>
      </c>
      <c r="BN1">
        <f>Data!$C6</f>
        <v>0.2</v>
      </c>
      <c r="BO1">
        <f>Data!$C6</f>
        <v>0.2</v>
      </c>
      <c r="BP1">
        <f>Data!$C6</f>
        <v>0.2</v>
      </c>
      <c r="BQ1">
        <f>Data!$C6</f>
        <v>0.2</v>
      </c>
      <c r="BR1">
        <f>Data!$C6</f>
        <v>0.2</v>
      </c>
      <c r="BS1">
        <f>Data!$C6</f>
        <v>0.2</v>
      </c>
      <c r="BT1">
        <f>Data!$C6</f>
        <v>0.2</v>
      </c>
      <c r="BU1">
        <f>Data!$C6</f>
        <v>0.2</v>
      </c>
      <c r="BV1">
        <f>Data!$C6</f>
        <v>0.2</v>
      </c>
      <c r="BW1">
        <f>Data!$C6</f>
        <v>0.2</v>
      </c>
      <c r="BX1">
        <f>Data!$C6</f>
        <v>0.2</v>
      </c>
      <c r="BY1">
        <f>Data!$C6</f>
        <v>0.2</v>
      </c>
      <c r="BZ1">
        <f>Data!$C6</f>
        <v>0.2</v>
      </c>
      <c r="CA1">
        <f>Data!$C6</f>
        <v>0.2</v>
      </c>
      <c r="CB1">
        <f>Data!$C6</f>
        <v>0.2</v>
      </c>
      <c r="CC1">
        <f>Data!$C6</f>
        <v>0.2</v>
      </c>
      <c r="CD1">
        <f>Data!$C6</f>
        <v>0.2</v>
      </c>
      <c r="CE1">
        <f>Data!$C6</f>
        <v>0.2</v>
      </c>
      <c r="CF1">
        <f>Data!$C6</f>
        <v>0.2</v>
      </c>
      <c r="CG1">
        <f>Data!$C6</f>
        <v>0.2</v>
      </c>
      <c r="CH1">
        <f>Data!$C6</f>
        <v>0.2</v>
      </c>
      <c r="CI1">
        <f>Data!$C6</f>
        <v>0.2</v>
      </c>
      <c r="CJ1">
        <f>Data!$C6</f>
        <v>0.2</v>
      </c>
      <c r="CK1">
        <f>Data!$C6</f>
        <v>0.2</v>
      </c>
      <c r="CL1">
        <f>Data!$C6</f>
        <v>0.2</v>
      </c>
      <c r="CM1">
        <f>Data!$C6</f>
        <v>0.2</v>
      </c>
      <c r="CN1">
        <f>Data!$C6</f>
        <v>0.2</v>
      </c>
      <c r="CO1">
        <f>Data!$C6</f>
        <v>0.2</v>
      </c>
      <c r="CP1">
        <f>Data!$C6</f>
        <v>0.2</v>
      </c>
      <c r="CQ1">
        <f>Data!$C6</f>
        <v>0.2</v>
      </c>
      <c r="CR1">
        <f>Data!$C6</f>
        <v>0.2</v>
      </c>
    </row>
    <row r="2" spans="1:96" x14ac:dyDescent="0.35">
      <c r="A2" s="4" t="s">
        <v>78</v>
      </c>
      <c r="D2" t="s">
        <v>0</v>
      </c>
      <c r="E2">
        <f>Data!$C$5</f>
        <v>0.4</v>
      </c>
      <c r="F2">
        <f>Data!$C$5</f>
        <v>0.4</v>
      </c>
      <c r="G2">
        <f>Data!$C$5</f>
        <v>0.4</v>
      </c>
      <c r="H2">
        <f>Data!$C$5</f>
        <v>0.4</v>
      </c>
      <c r="I2">
        <f>Data!$C$5</f>
        <v>0.4</v>
      </c>
      <c r="J2">
        <f>Data!$C$5</f>
        <v>0.4</v>
      </c>
      <c r="K2">
        <f>Data!$C$5</f>
        <v>0.4</v>
      </c>
      <c r="L2">
        <f>Data!$C$5</f>
        <v>0.4</v>
      </c>
      <c r="M2">
        <f>Data!$C$5</f>
        <v>0.4</v>
      </c>
      <c r="N2">
        <f>Data!$C$5</f>
        <v>0.4</v>
      </c>
      <c r="O2">
        <f>Data!$C$5</f>
        <v>0.4</v>
      </c>
      <c r="P2">
        <f>Data!$C$5</f>
        <v>0.4</v>
      </c>
      <c r="Q2">
        <f>Data!$C$5</f>
        <v>0.4</v>
      </c>
      <c r="R2">
        <f>Data!$C$5</f>
        <v>0.4</v>
      </c>
      <c r="S2">
        <f>Data!$C$5</f>
        <v>0.4</v>
      </c>
      <c r="T2">
        <f>Data!$C$5</f>
        <v>0.4</v>
      </c>
      <c r="U2">
        <f>Data!$C$5</f>
        <v>0.4</v>
      </c>
      <c r="V2">
        <f>Data!$C$5</f>
        <v>0.4</v>
      </c>
      <c r="W2">
        <f>Data!$C$5</f>
        <v>0.4</v>
      </c>
      <c r="X2">
        <f>Data!$C$5</f>
        <v>0.4</v>
      </c>
      <c r="Y2">
        <f>Data!$C$5</f>
        <v>0.4</v>
      </c>
      <c r="Z2">
        <f>Data!$C$5</f>
        <v>0.4</v>
      </c>
      <c r="AA2">
        <f>Data!$C$5</f>
        <v>0.4</v>
      </c>
      <c r="AB2">
        <f>Data!$C$5</f>
        <v>0.4</v>
      </c>
      <c r="AC2">
        <f>Data!$C$5</f>
        <v>0.4</v>
      </c>
      <c r="AD2">
        <f>Data!$C$5</f>
        <v>0.4</v>
      </c>
      <c r="AE2">
        <f>Data!$C$5</f>
        <v>0.4</v>
      </c>
      <c r="AF2">
        <f>Data!$C$5</f>
        <v>0.4</v>
      </c>
      <c r="AG2">
        <f>Data!$C$5</f>
        <v>0.4</v>
      </c>
      <c r="AH2">
        <f>Data!$C$5</f>
        <v>0.4</v>
      </c>
      <c r="AI2">
        <f>Data!$C$5</f>
        <v>0.4</v>
      </c>
      <c r="AJ2">
        <f>Data!$C$5</f>
        <v>0.4</v>
      </c>
      <c r="AK2">
        <f>Data!$C$5</f>
        <v>0.4</v>
      </c>
      <c r="AL2">
        <f>Data!$C$5</f>
        <v>0.4</v>
      </c>
      <c r="AM2">
        <f>Data!$C$5</f>
        <v>0.4</v>
      </c>
      <c r="AN2">
        <f>Data!$C$5</f>
        <v>0.4</v>
      </c>
      <c r="AO2">
        <f>Data!$C$5</f>
        <v>0.4</v>
      </c>
      <c r="AP2">
        <f>Data!$C$5</f>
        <v>0.4</v>
      </c>
      <c r="AQ2">
        <f>Data!$C$5</f>
        <v>0.4</v>
      </c>
      <c r="AR2">
        <f>Data!$C$5</f>
        <v>0.4</v>
      </c>
      <c r="AS2">
        <f>Data!$C$5</f>
        <v>0.4</v>
      </c>
      <c r="AT2">
        <f>Data!$C$5</f>
        <v>0.4</v>
      </c>
      <c r="AU2">
        <f>Data!$C$5</f>
        <v>0.4</v>
      </c>
      <c r="AV2">
        <f>Data!$C$5</f>
        <v>0.4</v>
      </c>
      <c r="AW2">
        <f>Data!$C$5</f>
        <v>0.4</v>
      </c>
      <c r="AX2">
        <f>Data!$C$5</f>
        <v>0.4</v>
      </c>
      <c r="AY2">
        <f>Data!$C$5</f>
        <v>0.4</v>
      </c>
      <c r="AZ2">
        <f>Data!$C$5</f>
        <v>0.4</v>
      </c>
      <c r="BA2">
        <f>Data!$C$5</f>
        <v>0.4</v>
      </c>
      <c r="BB2">
        <f>Data!$C$5</f>
        <v>0.4</v>
      </c>
      <c r="BC2">
        <f>Data!$C$5</f>
        <v>0.4</v>
      </c>
      <c r="BD2">
        <f>Data!$C$5</f>
        <v>0.4</v>
      </c>
      <c r="BE2">
        <f>Data!$C$5</f>
        <v>0.4</v>
      </c>
      <c r="BF2">
        <f>Data!$C$5</f>
        <v>0.4</v>
      </c>
      <c r="BG2">
        <f>Data!$C$5</f>
        <v>0.4</v>
      </c>
      <c r="BH2">
        <f>Data!$C$5</f>
        <v>0.4</v>
      </c>
      <c r="BI2">
        <f>Data!$C$5</f>
        <v>0.4</v>
      </c>
      <c r="BJ2">
        <f>Data!$C$5</f>
        <v>0.4</v>
      </c>
      <c r="BK2">
        <f>Data!$C$5</f>
        <v>0.4</v>
      </c>
      <c r="BL2">
        <f>Data!$C$5</f>
        <v>0.4</v>
      </c>
      <c r="BM2">
        <f>Data!$C$5</f>
        <v>0.4</v>
      </c>
      <c r="BN2">
        <f>Data!$C$5</f>
        <v>0.4</v>
      </c>
      <c r="BO2">
        <f>Data!$C$5</f>
        <v>0.4</v>
      </c>
      <c r="BP2">
        <f>Data!$C$5</f>
        <v>0.4</v>
      </c>
      <c r="BQ2">
        <f>Data!$C$5</f>
        <v>0.4</v>
      </c>
      <c r="BR2">
        <f>Data!$C$5</f>
        <v>0.4</v>
      </c>
      <c r="BS2">
        <f>Data!$C$5</f>
        <v>0.4</v>
      </c>
      <c r="BT2">
        <f>Data!$C$5</f>
        <v>0.4</v>
      </c>
      <c r="BU2">
        <f>Data!$C$5</f>
        <v>0.4</v>
      </c>
      <c r="BV2">
        <f>Data!$C$5</f>
        <v>0.4</v>
      </c>
      <c r="BW2">
        <f>Data!$C$5</f>
        <v>0.4</v>
      </c>
      <c r="BX2">
        <f>Data!$C$5</f>
        <v>0.4</v>
      </c>
      <c r="BY2">
        <f>Data!$C$5</f>
        <v>0.4</v>
      </c>
      <c r="BZ2">
        <f>Data!$C$5</f>
        <v>0.4</v>
      </c>
      <c r="CA2">
        <f>Data!$C$5</f>
        <v>0.4</v>
      </c>
      <c r="CB2">
        <f>Data!$C$5</f>
        <v>0.4</v>
      </c>
      <c r="CC2">
        <f>Data!$C$5</f>
        <v>0.4</v>
      </c>
      <c r="CD2">
        <f>Data!$C$5</f>
        <v>0.4</v>
      </c>
      <c r="CE2">
        <f>Data!$C$5</f>
        <v>0.4</v>
      </c>
      <c r="CF2">
        <f>Data!$C$5</f>
        <v>0.4</v>
      </c>
      <c r="CG2">
        <f>Data!$C$5</f>
        <v>0.4</v>
      </c>
      <c r="CH2">
        <f>Data!$C$5</f>
        <v>0.4</v>
      </c>
      <c r="CI2">
        <f>Data!$C$5</f>
        <v>0.4</v>
      </c>
      <c r="CJ2">
        <f>Data!$C$5</f>
        <v>0.4</v>
      </c>
      <c r="CK2">
        <f>Data!$C$5</f>
        <v>0.4</v>
      </c>
      <c r="CL2">
        <f>Data!$C$5</f>
        <v>0.4</v>
      </c>
      <c r="CM2">
        <f>Data!$C$5</f>
        <v>0.4</v>
      </c>
      <c r="CN2">
        <f>Data!$C$5</f>
        <v>0.4</v>
      </c>
      <c r="CO2">
        <f>Data!$C$5</f>
        <v>0.4</v>
      </c>
      <c r="CP2">
        <f>Data!$C$5</f>
        <v>0.4</v>
      </c>
      <c r="CQ2">
        <f>Data!$C$5</f>
        <v>0.4</v>
      </c>
      <c r="CR2">
        <f>Data!$C$5</f>
        <v>0.4</v>
      </c>
    </row>
    <row r="3" spans="1:96" x14ac:dyDescent="0.35">
      <c r="A3" s="2" t="s">
        <v>37</v>
      </c>
      <c r="B3" s="1">
        <f>Data!B20</f>
        <v>3.2938184908382438E-5</v>
      </c>
      <c r="D3" s="2" t="s">
        <v>24</v>
      </c>
      <c r="F3">
        <f>Data!$C$2/Data!$B$13/Data!$C$4</f>
        <v>200</v>
      </c>
    </row>
    <row r="4" spans="1:96" x14ac:dyDescent="0.35">
      <c r="A4" t="str">
        <f>Data!A21</f>
        <v>u0</v>
      </c>
      <c r="B4">
        <f>Data!B21</f>
        <v>1</v>
      </c>
      <c r="D4" s="2" t="s">
        <v>80</v>
      </c>
      <c r="G4">
        <v>0.4</v>
      </c>
      <c r="H4">
        <v>0.60000000000000009</v>
      </c>
      <c r="I4">
        <f>H4</f>
        <v>0.60000000000000009</v>
      </c>
      <c r="J4">
        <f t="shared" ref="J4:BU5" si="0">I4</f>
        <v>0.60000000000000009</v>
      </c>
      <c r="K4">
        <f t="shared" si="0"/>
        <v>0.60000000000000009</v>
      </c>
      <c r="L4">
        <f t="shared" si="0"/>
        <v>0.60000000000000009</v>
      </c>
      <c r="M4">
        <f t="shared" si="0"/>
        <v>0.60000000000000009</v>
      </c>
      <c r="N4">
        <f t="shared" si="0"/>
        <v>0.60000000000000009</v>
      </c>
      <c r="O4">
        <f t="shared" si="0"/>
        <v>0.60000000000000009</v>
      </c>
      <c r="P4">
        <f t="shared" si="0"/>
        <v>0.60000000000000009</v>
      </c>
      <c r="Q4">
        <f t="shared" si="0"/>
        <v>0.60000000000000009</v>
      </c>
      <c r="R4">
        <f t="shared" si="0"/>
        <v>0.60000000000000009</v>
      </c>
      <c r="S4">
        <f t="shared" si="0"/>
        <v>0.60000000000000009</v>
      </c>
      <c r="T4">
        <f t="shared" si="0"/>
        <v>0.60000000000000009</v>
      </c>
      <c r="U4">
        <f t="shared" si="0"/>
        <v>0.60000000000000009</v>
      </c>
      <c r="V4">
        <f t="shared" si="0"/>
        <v>0.60000000000000009</v>
      </c>
      <c r="W4">
        <f t="shared" si="0"/>
        <v>0.60000000000000009</v>
      </c>
      <c r="X4">
        <f t="shared" si="0"/>
        <v>0.60000000000000009</v>
      </c>
      <c r="Y4">
        <f t="shared" si="0"/>
        <v>0.60000000000000009</v>
      </c>
      <c r="Z4">
        <f t="shared" si="0"/>
        <v>0.60000000000000009</v>
      </c>
      <c r="AA4">
        <f t="shared" si="0"/>
        <v>0.60000000000000009</v>
      </c>
      <c r="AB4">
        <f t="shared" si="0"/>
        <v>0.60000000000000009</v>
      </c>
      <c r="AC4">
        <f t="shared" si="0"/>
        <v>0.60000000000000009</v>
      </c>
      <c r="AD4">
        <f t="shared" si="0"/>
        <v>0.60000000000000009</v>
      </c>
      <c r="AE4">
        <f t="shared" si="0"/>
        <v>0.60000000000000009</v>
      </c>
      <c r="AF4">
        <f t="shared" si="0"/>
        <v>0.60000000000000009</v>
      </c>
      <c r="AG4">
        <f t="shared" si="0"/>
        <v>0.60000000000000009</v>
      </c>
      <c r="AH4">
        <f t="shared" si="0"/>
        <v>0.60000000000000009</v>
      </c>
      <c r="AI4">
        <f t="shared" si="0"/>
        <v>0.60000000000000009</v>
      </c>
      <c r="AJ4">
        <f t="shared" si="0"/>
        <v>0.60000000000000009</v>
      </c>
      <c r="AK4">
        <f t="shared" si="0"/>
        <v>0.60000000000000009</v>
      </c>
      <c r="AL4">
        <f t="shared" si="0"/>
        <v>0.60000000000000009</v>
      </c>
      <c r="AM4">
        <f t="shared" si="0"/>
        <v>0.60000000000000009</v>
      </c>
      <c r="AN4">
        <f t="shared" si="0"/>
        <v>0.60000000000000009</v>
      </c>
      <c r="AO4">
        <f t="shared" si="0"/>
        <v>0.60000000000000009</v>
      </c>
      <c r="AP4">
        <f t="shared" si="0"/>
        <v>0.60000000000000009</v>
      </c>
      <c r="AQ4">
        <f t="shared" si="0"/>
        <v>0.60000000000000009</v>
      </c>
      <c r="AR4">
        <f t="shared" si="0"/>
        <v>0.60000000000000009</v>
      </c>
      <c r="AS4">
        <f t="shared" si="0"/>
        <v>0.60000000000000009</v>
      </c>
      <c r="AT4">
        <f t="shared" si="0"/>
        <v>0.60000000000000009</v>
      </c>
      <c r="AU4">
        <f t="shared" si="0"/>
        <v>0.60000000000000009</v>
      </c>
      <c r="AV4">
        <f t="shared" si="0"/>
        <v>0.60000000000000009</v>
      </c>
      <c r="AW4">
        <f t="shared" si="0"/>
        <v>0.60000000000000009</v>
      </c>
      <c r="AX4">
        <f t="shared" si="0"/>
        <v>0.60000000000000009</v>
      </c>
      <c r="AY4">
        <f t="shared" si="0"/>
        <v>0.60000000000000009</v>
      </c>
      <c r="AZ4">
        <f t="shared" si="0"/>
        <v>0.60000000000000009</v>
      </c>
      <c r="BA4">
        <f t="shared" si="0"/>
        <v>0.60000000000000009</v>
      </c>
      <c r="BB4">
        <f t="shared" si="0"/>
        <v>0.60000000000000009</v>
      </c>
      <c r="BC4">
        <f t="shared" si="0"/>
        <v>0.60000000000000009</v>
      </c>
      <c r="BD4">
        <f t="shared" si="0"/>
        <v>0.60000000000000009</v>
      </c>
      <c r="BE4">
        <f t="shared" si="0"/>
        <v>0.60000000000000009</v>
      </c>
      <c r="BF4">
        <f t="shared" si="0"/>
        <v>0.60000000000000009</v>
      </c>
      <c r="BG4">
        <f t="shared" si="0"/>
        <v>0.60000000000000009</v>
      </c>
      <c r="BH4">
        <f t="shared" si="0"/>
        <v>0.60000000000000009</v>
      </c>
      <c r="BI4">
        <f t="shared" si="0"/>
        <v>0.60000000000000009</v>
      </c>
      <c r="BJ4">
        <f t="shared" si="0"/>
        <v>0.60000000000000009</v>
      </c>
      <c r="BK4">
        <f t="shared" si="0"/>
        <v>0.60000000000000009</v>
      </c>
      <c r="BL4">
        <f t="shared" si="0"/>
        <v>0.60000000000000009</v>
      </c>
      <c r="BM4">
        <f t="shared" si="0"/>
        <v>0.60000000000000009</v>
      </c>
      <c r="BN4">
        <f t="shared" si="0"/>
        <v>0.60000000000000009</v>
      </c>
      <c r="BO4">
        <f t="shared" si="0"/>
        <v>0.60000000000000009</v>
      </c>
      <c r="BP4">
        <f t="shared" si="0"/>
        <v>0.60000000000000009</v>
      </c>
      <c r="BQ4">
        <f t="shared" si="0"/>
        <v>0.60000000000000009</v>
      </c>
      <c r="BR4">
        <f t="shared" si="0"/>
        <v>0.60000000000000009</v>
      </c>
      <c r="BS4">
        <f t="shared" si="0"/>
        <v>0.60000000000000009</v>
      </c>
      <c r="BT4">
        <f t="shared" si="0"/>
        <v>0.60000000000000009</v>
      </c>
      <c r="BU4">
        <f t="shared" si="0"/>
        <v>0.60000000000000009</v>
      </c>
      <c r="BV4">
        <f t="shared" ref="BV4:CR6" si="1">BU4</f>
        <v>0.60000000000000009</v>
      </c>
      <c r="BW4">
        <f t="shared" si="1"/>
        <v>0.60000000000000009</v>
      </c>
      <c r="BX4">
        <f t="shared" si="1"/>
        <v>0.60000000000000009</v>
      </c>
      <c r="BY4">
        <f t="shared" si="1"/>
        <v>0.60000000000000009</v>
      </c>
      <c r="BZ4">
        <f t="shared" si="1"/>
        <v>0.60000000000000009</v>
      </c>
      <c r="CA4">
        <f t="shared" si="1"/>
        <v>0.60000000000000009</v>
      </c>
      <c r="CB4">
        <f t="shared" si="1"/>
        <v>0.60000000000000009</v>
      </c>
      <c r="CC4">
        <f t="shared" si="1"/>
        <v>0.60000000000000009</v>
      </c>
      <c r="CD4">
        <f t="shared" si="1"/>
        <v>0.60000000000000009</v>
      </c>
      <c r="CE4">
        <f t="shared" si="1"/>
        <v>0.60000000000000009</v>
      </c>
      <c r="CF4">
        <f t="shared" si="1"/>
        <v>0.60000000000000009</v>
      </c>
      <c r="CG4">
        <f t="shared" si="1"/>
        <v>0.60000000000000009</v>
      </c>
      <c r="CH4">
        <f t="shared" si="1"/>
        <v>0.60000000000000009</v>
      </c>
      <c r="CI4">
        <f t="shared" si="1"/>
        <v>0.60000000000000009</v>
      </c>
      <c r="CJ4">
        <f t="shared" si="1"/>
        <v>0.60000000000000009</v>
      </c>
      <c r="CK4">
        <f t="shared" si="1"/>
        <v>0.60000000000000009</v>
      </c>
      <c r="CL4">
        <f t="shared" si="1"/>
        <v>0.60000000000000009</v>
      </c>
      <c r="CM4">
        <f t="shared" si="1"/>
        <v>0.60000000000000009</v>
      </c>
      <c r="CN4">
        <f t="shared" si="1"/>
        <v>0.60000000000000009</v>
      </c>
      <c r="CO4">
        <f t="shared" si="1"/>
        <v>0.60000000000000009</v>
      </c>
      <c r="CP4">
        <f t="shared" si="1"/>
        <v>0.60000000000000009</v>
      </c>
      <c r="CQ4">
        <f t="shared" si="1"/>
        <v>0.60000000000000009</v>
      </c>
      <c r="CR4">
        <f t="shared" si="1"/>
        <v>0.60000000000000009</v>
      </c>
    </row>
    <row r="5" spans="1:96" x14ac:dyDescent="0.35">
      <c r="D5" s="2" t="s">
        <v>81</v>
      </c>
      <c r="G5">
        <v>0.39999999999999991</v>
      </c>
      <c r="H5">
        <v>0.19999999999999996</v>
      </c>
      <c r="I5">
        <f t="shared" ref="I5:X6" si="2">H5</f>
        <v>0.19999999999999996</v>
      </c>
      <c r="J5">
        <f t="shared" si="2"/>
        <v>0.19999999999999996</v>
      </c>
      <c r="K5">
        <f t="shared" si="2"/>
        <v>0.19999999999999996</v>
      </c>
      <c r="L5">
        <f t="shared" si="2"/>
        <v>0.19999999999999996</v>
      </c>
      <c r="M5">
        <f t="shared" si="2"/>
        <v>0.19999999999999996</v>
      </c>
      <c r="N5">
        <f t="shared" si="2"/>
        <v>0.19999999999999996</v>
      </c>
      <c r="O5">
        <f t="shared" si="2"/>
        <v>0.19999999999999996</v>
      </c>
      <c r="P5">
        <f t="shared" si="2"/>
        <v>0.19999999999999996</v>
      </c>
      <c r="Q5">
        <f t="shared" si="2"/>
        <v>0.19999999999999996</v>
      </c>
      <c r="R5">
        <f t="shared" si="2"/>
        <v>0.19999999999999996</v>
      </c>
      <c r="S5">
        <f t="shared" si="2"/>
        <v>0.19999999999999996</v>
      </c>
      <c r="T5">
        <f t="shared" si="2"/>
        <v>0.19999999999999996</v>
      </c>
      <c r="U5">
        <f t="shared" si="2"/>
        <v>0.19999999999999996</v>
      </c>
      <c r="V5">
        <f t="shared" si="2"/>
        <v>0.19999999999999996</v>
      </c>
      <c r="W5">
        <f t="shared" si="2"/>
        <v>0.19999999999999996</v>
      </c>
      <c r="X5">
        <f t="shared" si="2"/>
        <v>0.19999999999999996</v>
      </c>
      <c r="Y5">
        <f t="shared" si="0"/>
        <v>0.19999999999999996</v>
      </c>
      <c r="Z5">
        <f t="shared" si="0"/>
        <v>0.19999999999999996</v>
      </c>
      <c r="AA5">
        <f t="shared" si="0"/>
        <v>0.19999999999999996</v>
      </c>
      <c r="AB5">
        <f t="shared" si="0"/>
        <v>0.19999999999999996</v>
      </c>
      <c r="AC5">
        <f t="shared" si="0"/>
        <v>0.19999999999999996</v>
      </c>
      <c r="AD5">
        <f t="shared" si="0"/>
        <v>0.19999999999999996</v>
      </c>
      <c r="AE5">
        <f t="shared" si="0"/>
        <v>0.19999999999999996</v>
      </c>
      <c r="AF5">
        <f t="shared" si="0"/>
        <v>0.19999999999999996</v>
      </c>
      <c r="AG5">
        <f t="shared" si="0"/>
        <v>0.19999999999999996</v>
      </c>
      <c r="AH5">
        <f t="shared" si="0"/>
        <v>0.19999999999999996</v>
      </c>
      <c r="AI5">
        <f t="shared" si="0"/>
        <v>0.19999999999999996</v>
      </c>
      <c r="AJ5">
        <f t="shared" si="0"/>
        <v>0.19999999999999996</v>
      </c>
      <c r="AK5">
        <f t="shared" si="0"/>
        <v>0.19999999999999996</v>
      </c>
      <c r="AL5">
        <f t="shared" si="0"/>
        <v>0.19999999999999996</v>
      </c>
      <c r="AM5">
        <f t="shared" si="0"/>
        <v>0.19999999999999996</v>
      </c>
      <c r="AN5">
        <f t="shared" si="0"/>
        <v>0.19999999999999996</v>
      </c>
      <c r="AO5">
        <f t="shared" si="0"/>
        <v>0.19999999999999996</v>
      </c>
      <c r="AP5">
        <f t="shared" si="0"/>
        <v>0.19999999999999996</v>
      </c>
      <c r="AQ5">
        <f t="shared" si="0"/>
        <v>0.19999999999999996</v>
      </c>
      <c r="AR5">
        <f t="shared" si="0"/>
        <v>0.19999999999999996</v>
      </c>
      <c r="AS5">
        <f t="shared" si="0"/>
        <v>0.19999999999999996</v>
      </c>
      <c r="AT5">
        <f t="shared" si="0"/>
        <v>0.19999999999999996</v>
      </c>
      <c r="AU5">
        <f t="shared" si="0"/>
        <v>0.19999999999999996</v>
      </c>
      <c r="AV5">
        <f t="shared" si="0"/>
        <v>0.19999999999999996</v>
      </c>
      <c r="AW5">
        <f t="shared" si="0"/>
        <v>0.19999999999999996</v>
      </c>
      <c r="AX5">
        <f t="shared" si="0"/>
        <v>0.19999999999999996</v>
      </c>
      <c r="AY5">
        <f t="shared" si="0"/>
        <v>0.19999999999999996</v>
      </c>
      <c r="AZ5">
        <f t="shared" si="0"/>
        <v>0.19999999999999996</v>
      </c>
      <c r="BA5">
        <f t="shared" si="0"/>
        <v>0.19999999999999996</v>
      </c>
      <c r="BB5">
        <f t="shared" si="0"/>
        <v>0.19999999999999996</v>
      </c>
      <c r="BC5">
        <f t="shared" si="0"/>
        <v>0.19999999999999996</v>
      </c>
      <c r="BD5">
        <f t="shared" si="0"/>
        <v>0.19999999999999996</v>
      </c>
      <c r="BE5">
        <f t="shared" si="0"/>
        <v>0.19999999999999996</v>
      </c>
      <c r="BF5">
        <f t="shared" si="0"/>
        <v>0.19999999999999996</v>
      </c>
      <c r="BG5">
        <f t="shared" si="0"/>
        <v>0.19999999999999996</v>
      </c>
      <c r="BH5">
        <f t="shared" si="0"/>
        <v>0.19999999999999996</v>
      </c>
      <c r="BI5">
        <f t="shared" si="0"/>
        <v>0.19999999999999996</v>
      </c>
      <c r="BJ5">
        <f t="shared" si="0"/>
        <v>0.19999999999999996</v>
      </c>
      <c r="BK5">
        <f t="shared" si="0"/>
        <v>0.19999999999999996</v>
      </c>
      <c r="BL5">
        <f t="shared" si="0"/>
        <v>0.19999999999999996</v>
      </c>
      <c r="BM5">
        <f t="shared" si="0"/>
        <v>0.19999999999999996</v>
      </c>
      <c r="BN5">
        <f t="shared" si="0"/>
        <v>0.19999999999999996</v>
      </c>
      <c r="BO5">
        <f t="shared" si="0"/>
        <v>0.19999999999999996</v>
      </c>
      <c r="BP5">
        <f t="shared" si="0"/>
        <v>0.19999999999999996</v>
      </c>
      <c r="BQ5">
        <f t="shared" si="0"/>
        <v>0.19999999999999996</v>
      </c>
      <c r="BR5">
        <f t="shared" si="0"/>
        <v>0.19999999999999996</v>
      </c>
      <c r="BS5">
        <f t="shared" si="0"/>
        <v>0.19999999999999996</v>
      </c>
      <c r="BT5">
        <f t="shared" si="0"/>
        <v>0.19999999999999996</v>
      </c>
      <c r="BU5">
        <f t="shared" si="0"/>
        <v>0.19999999999999996</v>
      </c>
      <c r="BV5">
        <f t="shared" si="1"/>
        <v>0.19999999999999996</v>
      </c>
      <c r="BW5">
        <f t="shared" si="1"/>
        <v>0.19999999999999996</v>
      </c>
      <c r="BX5">
        <f t="shared" si="1"/>
        <v>0.19999999999999996</v>
      </c>
      <c r="BY5">
        <f t="shared" si="1"/>
        <v>0.19999999999999996</v>
      </c>
      <c r="BZ5">
        <f t="shared" si="1"/>
        <v>0.19999999999999996</v>
      </c>
      <c r="CA5">
        <f t="shared" si="1"/>
        <v>0.19999999999999996</v>
      </c>
      <c r="CB5">
        <f t="shared" si="1"/>
        <v>0.19999999999999996</v>
      </c>
      <c r="CC5">
        <f t="shared" si="1"/>
        <v>0.19999999999999996</v>
      </c>
      <c r="CD5">
        <f t="shared" si="1"/>
        <v>0.19999999999999996</v>
      </c>
      <c r="CE5">
        <f t="shared" si="1"/>
        <v>0.19999999999999996</v>
      </c>
      <c r="CF5">
        <f t="shared" si="1"/>
        <v>0.19999999999999996</v>
      </c>
      <c r="CG5">
        <f t="shared" si="1"/>
        <v>0.19999999999999996</v>
      </c>
      <c r="CH5">
        <f t="shared" si="1"/>
        <v>0.19999999999999996</v>
      </c>
      <c r="CI5">
        <f t="shared" si="1"/>
        <v>0.19999999999999996</v>
      </c>
      <c r="CJ5">
        <f t="shared" si="1"/>
        <v>0.19999999999999996</v>
      </c>
      <c r="CK5">
        <f t="shared" si="1"/>
        <v>0.19999999999999996</v>
      </c>
      <c r="CL5">
        <f t="shared" si="1"/>
        <v>0.19999999999999996</v>
      </c>
      <c r="CM5">
        <f t="shared" si="1"/>
        <v>0.19999999999999996</v>
      </c>
      <c r="CN5">
        <f t="shared" si="1"/>
        <v>0.19999999999999996</v>
      </c>
      <c r="CO5">
        <f t="shared" si="1"/>
        <v>0.19999999999999996</v>
      </c>
      <c r="CP5">
        <f t="shared" si="1"/>
        <v>0.19999999999999996</v>
      </c>
      <c r="CQ5">
        <f t="shared" si="1"/>
        <v>0.19999999999999996</v>
      </c>
      <c r="CR5">
        <f t="shared" si="1"/>
        <v>0.19999999999999996</v>
      </c>
    </row>
    <row r="6" spans="1:96" x14ac:dyDescent="0.35">
      <c r="D6" s="2" t="s">
        <v>82</v>
      </c>
      <c r="G6">
        <v>0.2</v>
      </c>
      <c r="H6">
        <v>0.2</v>
      </c>
      <c r="I6">
        <f t="shared" si="2"/>
        <v>0.2</v>
      </c>
      <c r="J6">
        <f t="shared" ref="J6:BU6" si="3">I6</f>
        <v>0.2</v>
      </c>
      <c r="K6">
        <f t="shared" si="3"/>
        <v>0.2</v>
      </c>
      <c r="L6">
        <f t="shared" si="3"/>
        <v>0.2</v>
      </c>
      <c r="M6">
        <f t="shared" si="3"/>
        <v>0.2</v>
      </c>
      <c r="N6">
        <f t="shared" si="3"/>
        <v>0.2</v>
      </c>
      <c r="O6">
        <f t="shared" si="3"/>
        <v>0.2</v>
      </c>
      <c r="P6">
        <f t="shared" si="3"/>
        <v>0.2</v>
      </c>
      <c r="Q6">
        <f t="shared" si="3"/>
        <v>0.2</v>
      </c>
      <c r="R6">
        <f t="shared" si="3"/>
        <v>0.2</v>
      </c>
      <c r="S6">
        <f t="shared" si="3"/>
        <v>0.2</v>
      </c>
      <c r="T6">
        <f t="shared" si="3"/>
        <v>0.2</v>
      </c>
      <c r="U6">
        <f t="shared" si="3"/>
        <v>0.2</v>
      </c>
      <c r="V6">
        <f t="shared" si="3"/>
        <v>0.2</v>
      </c>
      <c r="W6">
        <f t="shared" si="3"/>
        <v>0.2</v>
      </c>
      <c r="X6">
        <f t="shared" si="3"/>
        <v>0.2</v>
      </c>
      <c r="Y6">
        <f t="shared" si="3"/>
        <v>0.2</v>
      </c>
      <c r="Z6">
        <f t="shared" si="3"/>
        <v>0.2</v>
      </c>
      <c r="AA6">
        <f t="shared" si="3"/>
        <v>0.2</v>
      </c>
      <c r="AB6">
        <f t="shared" si="3"/>
        <v>0.2</v>
      </c>
      <c r="AC6">
        <f t="shared" si="3"/>
        <v>0.2</v>
      </c>
      <c r="AD6">
        <f t="shared" si="3"/>
        <v>0.2</v>
      </c>
      <c r="AE6">
        <f t="shared" si="3"/>
        <v>0.2</v>
      </c>
      <c r="AF6">
        <f t="shared" si="3"/>
        <v>0.2</v>
      </c>
      <c r="AG6">
        <f t="shared" si="3"/>
        <v>0.2</v>
      </c>
      <c r="AH6">
        <f t="shared" si="3"/>
        <v>0.2</v>
      </c>
      <c r="AI6">
        <f t="shared" si="3"/>
        <v>0.2</v>
      </c>
      <c r="AJ6">
        <f t="shared" si="3"/>
        <v>0.2</v>
      </c>
      <c r="AK6">
        <f t="shared" si="3"/>
        <v>0.2</v>
      </c>
      <c r="AL6">
        <f t="shared" si="3"/>
        <v>0.2</v>
      </c>
      <c r="AM6">
        <f t="shared" si="3"/>
        <v>0.2</v>
      </c>
      <c r="AN6">
        <f t="shared" si="3"/>
        <v>0.2</v>
      </c>
      <c r="AO6">
        <f t="shared" si="3"/>
        <v>0.2</v>
      </c>
      <c r="AP6">
        <f t="shared" si="3"/>
        <v>0.2</v>
      </c>
      <c r="AQ6">
        <f t="shared" si="3"/>
        <v>0.2</v>
      </c>
      <c r="AR6">
        <f t="shared" si="3"/>
        <v>0.2</v>
      </c>
      <c r="AS6">
        <f t="shared" si="3"/>
        <v>0.2</v>
      </c>
      <c r="AT6">
        <f t="shared" si="3"/>
        <v>0.2</v>
      </c>
      <c r="AU6">
        <f t="shared" si="3"/>
        <v>0.2</v>
      </c>
      <c r="AV6">
        <f t="shared" si="3"/>
        <v>0.2</v>
      </c>
      <c r="AW6">
        <f t="shared" si="3"/>
        <v>0.2</v>
      </c>
      <c r="AX6">
        <f t="shared" si="3"/>
        <v>0.2</v>
      </c>
      <c r="AY6">
        <f t="shared" si="3"/>
        <v>0.2</v>
      </c>
      <c r="AZ6">
        <f t="shared" si="3"/>
        <v>0.2</v>
      </c>
      <c r="BA6">
        <f t="shared" si="3"/>
        <v>0.2</v>
      </c>
      <c r="BB6">
        <f t="shared" si="3"/>
        <v>0.2</v>
      </c>
      <c r="BC6">
        <f t="shared" si="3"/>
        <v>0.2</v>
      </c>
      <c r="BD6">
        <f t="shared" si="3"/>
        <v>0.2</v>
      </c>
      <c r="BE6">
        <f t="shared" si="3"/>
        <v>0.2</v>
      </c>
      <c r="BF6">
        <f t="shared" si="3"/>
        <v>0.2</v>
      </c>
      <c r="BG6">
        <f t="shared" si="3"/>
        <v>0.2</v>
      </c>
      <c r="BH6">
        <f t="shared" si="3"/>
        <v>0.2</v>
      </c>
      <c r="BI6">
        <f t="shared" si="3"/>
        <v>0.2</v>
      </c>
      <c r="BJ6">
        <f t="shared" si="3"/>
        <v>0.2</v>
      </c>
      <c r="BK6">
        <f t="shared" si="3"/>
        <v>0.2</v>
      </c>
      <c r="BL6">
        <f t="shared" si="3"/>
        <v>0.2</v>
      </c>
      <c r="BM6">
        <f t="shared" si="3"/>
        <v>0.2</v>
      </c>
      <c r="BN6">
        <f t="shared" si="3"/>
        <v>0.2</v>
      </c>
      <c r="BO6">
        <f t="shared" si="3"/>
        <v>0.2</v>
      </c>
      <c r="BP6">
        <f t="shared" si="3"/>
        <v>0.2</v>
      </c>
      <c r="BQ6">
        <f t="shared" si="3"/>
        <v>0.2</v>
      </c>
      <c r="BR6">
        <f t="shared" si="3"/>
        <v>0.2</v>
      </c>
      <c r="BS6">
        <f t="shared" si="3"/>
        <v>0.2</v>
      </c>
      <c r="BT6">
        <f t="shared" si="3"/>
        <v>0.2</v>
      </c>
      <c r="BU6">
        <f t="shared" si="3"/>
        <v>0.2</v>
      </c>
      <c r="BV6">
        <f t="shared" si="1"/>
        <v>0.2</v>
      </c>
      <c r="BW6">
        <f t="shared" si="1"/>
        <v>0.2</v>
      </c>
      <c r="BX6">
        <f t="shared" si="1"/>
        <v>0.2</v>
      </c>
      <c r="BY6">
        <f t="shared" si="1"/>
        <v>0.2</v>
      </c>
      <c r="BZ6">
        <f t="shared" si="1"/>
        <v>0.2</v>
      </c>
      <c r="CA6">
        <f t="shared" si="1"/>
        <v>0.2</v>
      </c>
      <c r="CB6">
        <f t="shared" si="1"/>
        <v>0.2</v>
      </c>
      <c r="CC6">
        <f t="shared" si="1"/>
        <v>0.2</v>
      </c>
      <c r="CD6">
        <f t="shared" si="1"/>
        <v>0.2</v>
      </c>
      <c r="CE6">
        <f t="shared" si="1"/>
        <v>0.2</v>
      </c>
      <c r="CF6">
        <f t="shared" si="1"/>
        <v>0.2</v>
      </c>
      <c r="CG6">
        <f t="shared" si="1"/>
        <v>0.2</v>
      </c>
      <c r="CH6">
        <f t="shared" si="1"/>
        <v>0.2</v>
      </c>
      <c r="CI6">
        <f t="shared" si="1"/>
        <v>0.2</v>
      </c>
      <c r="CJ6">
        <f t="shared" si="1"/>
        <v>0.2</v>
      </c>
      <c r="CK6">
        <f t="shared" si="1"/>
        <v>0.2</v>
      </c>
      <c r="CL6">
        <f t="shared" si="1"/>
        <v>0.2</v>
      </c>
      <c r="CM6">
        <f t="shared" si="1"/>
        <v>0.2</v>
      </c>
      <c r="CN6">
        <f t="shared" si="1"/>
        <v>0.2</v>
      </c>
      <c r="CO6">
        <f t="shared" si="1"/>
        <v>0.2</v>
      </c>
      <c r="CP6">
        <f t="shared" si="1"/>
        <v>0.2</v>
      </c>
      <c r="CQ6">
        <f t="shared" si="1"/>
        <v>0.2</v>
      </c>
      <c r="CR6">
        <f t="shared" si="1"/>
        <v>0.2</v>
      </c>
    </row>
    <row r="7" spans="1:96" x14ac:dyDescent="0.35">
      <c r="A7" t="str">
        <f>Data!A13</f>
        <v>Delx</v>
      </c>
      <c r="B7">
        <f>Data!B13</f>
        <v>1</v>
      </c>
      <c r="F7" t="str">
        <f>CONCATENATE("WM_u, t=",F9)</f>
        <v>WM_u, t=0</v>
      </c>
      <c r="G7" t="str">
        <f t="shared" ref="G7:BR7" si="4">CONCATENATE("WM_u, t=",G9)</f>
        <v>WM_u, t=1</v>
      </c>
      <c r="H7" t="str">
        <f t="shared" si="4"/>
        <v>WM_u, t=2</v>
      </c>
      <c r="I7" t="str">
        <f t="shared" si="4"/>
        <v>WM_u, t=3</v>
      </c>
      <c r="J7" t="str">
        <f t="shared" si="4"/>
        <v>WM_u, t=4</v>
      </c>
      <c r="K7" t="str">
        <f t="shared" si="4"/>
        <v>WM_u, t=5</v>
      </c>
      <c r="L7" t="str">
        <f t="shared" si="4"/>
        <v>WM_u, t=6</v>
      </c>
      <c r="M7" t="str">
        <f t="shared" si="4"/>
        <v>WM_u, t=7</v>
      </c>
      <c r="N7" t="str">
        <f t="shared" si="4"/>
        <v>WM_u, t=8</v>
      </c>
      <c r="O7" t="str">
        <f t="shared" si="4"/>
        <v>WM_u, t=9</v>
      </c>
      <c r="P7" t="str">
        <f t="shared" si="4"/>
        <v>WM_u, t=10</v>
      </c>
      <c r="Q7" t="str">
        <f t="shared" si="4"/>
        <v>WM_u, t=11</v>
      </c>
      <c r="R7" t="str">
        <f t="shared" si="4"/>
        <v>WM_u, t=12</v>
      </c>
      <c r="S7" t="str">
        <f t="shared" si="4"/>
        <v>WM_u, t=13</v>
      </c>
      <c r="T7" t="str">
        <f t="shared" si="4"/>
        <v>WM_u, t=14</v>
      </c>
      <c r="U7" t="str">
        <f t="shared" si="4"/>
        <v>WM_u, t=15</v>
      </c>
      <c r="V7" t="str">
        <f t="shared" si="4"/>
        <v>WM_u, t=16</v>
      </c>
      <c r="W7" t="str">
        <f t="shared" si="4"/>
        <v>WM_u, t=17</v>
      </c>
      <c r="X7" t="str">
        <f t="shared" si="4"/>
        <v>WM_u, t=18</v>
      </c>
      <c r="Y7" t="str">
        <f t="shared" si="4"/>
        <v>WM_u, t=19</v>
      </c>
      <c r="Z7" t="str">
        <f t="shared" si="4"/>
        <v>WM_u, t=20</v>
      </c>
      <c r="AA7" t="str">
        <f t="shared" si="4"/>
        <v>WM_u, t=21</v>
      </c>
      <c r="AB7" t="str">
        <f t="shared" si="4"/>
        <v>WM_u, t=22</v>
      </c>
      <c r="AC7" t="str">
        <f t="shared" si="4"/>
        <v>WM_u, t=23</v>
      </c>
      <c r="AD7" t="str">
        <f t="shared" si="4"/>
        <v>WM_u, t=24</v>
      </c>
      <c r="AE7" t="str">
        <f t="shared" si="4"/>
        <v>WM_u, t=25</v>
      </c>
      <c r="AF7" t="str">
        <f t="shared" si="4"/>
        <v>WM_u, t=26</v>
      </c>
      <c r="AG7" t="str">
        <f t="shared" si="4"/>
        <v>WM_u, t=27</v>
      </c>
      <c r="AH7" t="str">
        <f t="shared" si="4"/>
        <v>WM_u, t=28</v>
      </c>
      <c r="AI7" t="str">
        <f t="shared" si="4"/>
        <v>WM_u, t=29</v>
      </c>
      <c r="AJ7" t="str">
        <f t="shared" si="4"/>
        <v>WM_u, t=30</v>
      </c>
      <c r="AK7" t="str">
        <f t="shared" si="4"/>
        <v>WM_u, t=31</v>
      </c>
      <c r="AL7" t="str">
        <f t="shared" si="4"/>
        <v>WM_u, t=32</v>
      </c>
      <c r="AM7" t="str">
        <f t="shared" si="4"/>
        <v>WM_u, t=33</v>
      </c>
      <c r="AN7" t="str">
        <f t="shared" si="4"/>
        <v>WM_u, t=34</v>
      </c>
      <c r="AO7" t="str">
        <f t="shared" si="4"/>
        <v>WM_u, t=35</v>
      </c>
      <c r="AP7" t="str">
        <f t="shared" si="4"/>
        <v>WM_u, t=36</v>
      </c>
      <c r="AQ7" t="str">
        <f t="shared" si="4"/>
        <v>WM_u, t=37</v>
      </c>
      <c r="AR7" t="str">
        <f t="shared" si="4"/>
        <v>WM_u, t=38</v>
      </c>
      <c r="AS7" t="str">
        <f t="shared" si="4"/>
        <v>WM_u, t=39</v>
      </c>
      <c r="AT7" t="str">
        <f t="shared" si="4"/>
        <v>WM_u, t=40</v>
      </c>
      <c r="AU7" t="str">
        <f t="shared" si="4"/>
        <v>WM_u, t=41</v>
      </c>
      <c r="AV7" t="str">
        <f t="shared" si="4"/>
        <v>WM_u, t=42</v>
      </c>
      <c r="AW7" t="str">
        <f t="shared" si="4"/>
        <v>WM_u, t=43</v>
      </c>
      <c r="AX7" t="str">
        <f t="shared" si="4"/>
        <v>WM_u, t=44</v>
      </c>
      <c r="AY7" t="str">
        <f t="shared" si="4"/>
        <v>WM_u, t=45</v>
      </c>
      <c r="AZ7" t="str">
        <f t="shared" si="4"/>
        <v>WM_u, t=46</v>
      </c>
      <c r="BA7" t="str">
        <f t="shared" si="4"/>
        <v>WM_u, t=47</v>
      </c>
      <c r="BB7" t="str">
        <f t="shared" si="4"/>
        <v>WM_u, t=48</v>
      </c>
      <c r="BC7" t="str">
        <f t="shared" si="4"/>
        <v>WM_u, t=49</v>
      </c>
      <c r="BD7" t="str">
        <f t="shared" si="4"/>
        <v>WM_u, t=50</v>
      </c>
      <c r="BE7" t="str">
        <f t="shared" si="4"/>
        <v>WM_u, t=51</v>
      </c>
      <c r="BF7" t="str">
        <f t="shared" si="4"/>
        <v>WM_u, t=52</v>
      </c>
      <c r="BG7" t="str">
        <f t="shared" si="4"/>
        <v>WM_u, t=53</v>
      </c>
      <c r="BH7" t="str">
        <f t="shared" si="4"/>
        <v>WM_u, t=54</v>
      </c>
      <c r="BI7" t="str">
        <f t="shared" si="4"/>
        <v>WM_u, t=55</v>
      </c>
      <c r="BJ7" t="str">
        <f t="shared" si="4"/>
        <v>WM_u, t=56</v>
      </c>
      <c r="BK7" t="str">
        <f t="shared" si="4"/>
        <v>WM_u, t=57</v>
      </c>
      <c r="BL7" t="str">
        <f t="shared" si="4"/>
        <v>WM_u, t=58</v>
      </c>
      <c r="BM7" t="str">
        <f t="shared" si="4"/>
        <v>WM_u, t=59</v>
      </c>
      <c r="BN7" t="str">
        <f t="shared" si="4"/>
        <v>WM_u, t=60</v>
      </c>
      <c r="BO7" t="str">
        <f t="shared" si="4"/>
        <v>WM_u, t=61</v>
      </c>
      <c r="BP7" t="str">
        <f t="shared" si="4"/>
        <v>WM_u, t=62</v>
      </c>
      <c r="BQ7" t="str">
        <f t="shared" si="4"/>
        <v>WM_u, t=63</v>
      </c>
      <c r="BR7" t="str">
        <f t="shared" si="4"/>
        <v>WM_u, t=64</v>
      </c>
      <c r="BS7" t="str">
        <f t="shared" ref="BS7:CR7" si="5">CONCATENATE("WM_u, t=",BS9)</f>
        <v>WM_u, t=65</v>
      </c>
      <c r="BT7" t="str">
        <f t="shared" si="5"/>
        <v>WM_u, t=66</v>
      </c>
      <c r="BU7" t="str">
        <f t="shared" si="5"/>
        <v>WM_u, t=67</v>
      </c>
      <c r="BV7" t="str">
        <f t="shared" si="5"/>
        <v>WM_u, t=68</v>
      </c>
      <c r="BW7" t="str">
        <f t="shared" si="5"/>
        <v>WM_u, t=69</v>
      </c>
      <c r="BX7" t="str">
        <f t="shared" si="5"/>
        <v>WM_u, t=70</v>
      </c>
      <c r="BY7" t="str">
        <f t="shared" si="5"/>
        <v>WM_u, t=71</v>
      </c>
      <c r="BZ7" t="str">
        <f t="shared" si="5"/>
        <v>WM_u, t=72</v>
      </c>
      <c r="CA7" t="str">
        <f t="shared" si="5"/>
        <v>WM_u, t=73</v>
      </c>
      <c r="CB7" t="str">
        <f t="shared" si="5"/>
        <v>WM_u, t=74</v>
      </c>
      <c r="CC7" t="str">
        <f t="shared" si="5"/>
        <v>WM_u, t=75</v>
      </c>
      <c r="CD7" t="str">
        <f t="shared" si="5"/>
        <v>WM_u, t=76</v>
      </c>
      <c r="CE7" t="str">
        <f t="shared" si="5"/>
        <v>WM_u, t=77</v>
      </c>
      <c r="CF7" t="str">
        <f t="shared" si="5"/>
        <v>WM_u, t=78</v>
      </c>
      <c r="CG7" t="str">
        <f t="shared" si="5"/>
        <v>WM_u, t=79</v>
      </c>
      <c r="CH7" t="str">
        <f t="shared" si="5"/>
        <v>WM_u, t=80</v>
      </c>
      <c r="CI7" t="str">
        <f t="shared" si="5"/>
        <v>WM_u, t=81</v>
      </c>
      <c r="CJ7" t="str">
        <f t="shared" si="5"/>
        <v>WM_u, t=82</v>
      </c>
      <c r="CK7" t="str">
        <f t="shared" si="5"/>
        <v>WM_u, t=83</v>
      </c>
      <c r="CL7" t="str">
        <f t="shared" si="5"/>
        <v>WM_u, t=84</v>
      </c>
      <c r="CM7" t="str">
        <f t="shared" si="5"/>
        <v>WM_u, t=85</v>
      </c>
      <c r="CN7" t="str">
        <f t="shared" si="5"/>
        <v>WM_u, t=86</v>
      </c>
      <c r="CO7" t="str">
        <f t="shared" si="5"/>
        <v>WM_u, t=87</v>
      </c>
      <c r="CP7" t="str">
        <f t="shared" si="5"/>
        <v>WM_u, t=88</v>
      </c>
      <c r="CQ7" t="str">
        <f t="shared" si="5"/>
        <v>WM_u, t=89</v>
      </c>
      <c r="CR7" t="str">
        <f t="shared" si="5"/>
        <v>WM_u, t=90</v>
      </c>
    </row>
    <row r="8" spans="1:96" x14ac:dyDescent="0.35">
      <c r="A8" s="2" t="s">
        <v>25</v>
      </c>
      <c r="B8">
        <f>Data!D14</f>
        <v>30</v>
      </c>
      <c r="C8" s="2" t="s">
        <v>31</v>
      </c>
      <c r="E8">
        <v>-1</v>
      </c>
      <c r="F8">
        <v>0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11</v>
      </c>
      <c r="R8">
        <v>12</v>
      </c>
      <c r="S8">
        <v>13</v>
      </c>
      <c r="T8">
        <v>14</v>
      </c>
      <c r="U8">
        <v>15</v>
      </c>
      <c r="V8">
        <v>16</v>
      </c>
      <c r="W8">
        <v>17</v>
      </c>
      <c r="X8">
        <v>18</v>
      </c>
      <c r="Y8">
        <v>19</v>
      </c>
      <c r="Z8">
        <v>20</v>
      </c>
      <c r="AA8">
        <v>21</v>
      </c>
      <c r="AB8">
        <v>22</v>
      </c>
      <c r="AC8">
        <v>23</v>
      </c>
      <c r="AD8">
        <v>24</v>
      </c>
      <c r="AE8">
        <v>25</v>
      </c>
      <c r="AF8">
        <v>26</v>
      </c>
      <c r="AG8">
        <v>27</v>
      </c>
      <c r="AH8">
        <v>28</v>
      </c>
      <c r="AI8">
        <v>29</v>
      </c>
      <c r="AJ8">
        <v>30</v>
      </c>
      <c r="AK8">
        <v>31</v>
      </c>
      <c r="AL8">
        <v>32</v>
      </c>
      <c r="AM8">
        <v>33</v>
      </c>
      <c r="AN8">
        <v>34</v>
      </c>
      <c r="AO8">
        <v>35</v>
      </c>
      <c r="AP8">
        <v>36</v>
      </c>
      <c r="AQ8">
        <v>37</v>
      </c>
      <c r="AR8">
        <v>38</v>
      </c>
      <c r="AS8">
        <v>39</v>
      </c>
      <c r="AT8">
        <v>40</v>
      </c>
      <c r="AU8">
        <v>41</v>
      </c>
      <c r="AV8">
        <v>42</v>
      </c>
      <c r="AW8">
        <v>43</v>
      </c>
      <c r="AX8">
        <v>44</v>
      </c>
      <c r="AY8">
        <v>45</v>
      </c>
      <c r="AZ8">
        <v>46</v>
      </c>
      <c r="BA8">
        <v>47</v>
      </c>
      <c r="BB8">
        <v>48</v>
      </c>
      <c r="BC8">
        <v>49</v>
      </c>
      <c r="BD8">
        <v>50</v>
      </c>
      <c r="BE8">
        <v>51</v>
      </c>
      <c r="BF8">
        <v>52</v>
      </c>
      <c r="BG8">
        <v>53</v>
      </c>
      <c r="BH8">
        <v>54</v>
      </c>
      <c r="BI8">
        <v>55</v>
      </c>
      <c r="BJ8">
        <v>56</v>
      </c>
      <c r="BK8">
        <v>57</v>
      </c>
      <c r="BL8">
        <v>58</v>
      </c>
      <c r="BM8">
        <v>59</v>
      </c>
      <c r="BN8">
        <v>60</v>
      </c>
      <c r="BO8">
        <v>61</v>
      </c>
      <c r="BP8">
        <v>62</v>
      </c>
      <c r="BQ8">
        <v>63</v>
      </c>
      <c r="BR8">
        <v>64</v>
      </c>
      <c r="BS8">
        <v>65</v>
      </c>
      <c r="BT8">
        <v>66</v>
      </c>
      <c r="BU8">
        <v>67</v>
      </c>
      <c r="BV8">
        <v>68</v>
      </c>
      <c r="BW8">
        <v>69</v>
      </c>
      <c r="BX8">
        <v>70</v>
      </c>
      <c r="BY8">
        <v>71</v>
      </c>
      <c r="BZ8">
        <v>72</v>
      </c>
      <c r="CA8">
        <v>73</v>
      </c>
      <c r="CB8">
        <v>74</v>
      </c>
      <c r="CC8">
        <v>75</v>
      </c>
      <c r="CD8">
        <v>76</v>
      </c>
      <c r="CE8">
        <v>77</v>
      </c>
      <c r="CF8">
        <v>78</v>
      </c>
      <c r="CG8">
        <v>79</v>
      </c>
      <c r="CH8">
        <v>80</v>
      </c>
      <c r="CI8">
        <v>81</v>
      </c>
      <c r="CJ8">
        <v>82</v>
      </c>
      <c r="CK8">
        <v>83</v>
      </c>
      <c r="CL8">
        <v>84</v>
      </c>
      <c r="CM8">
        <v>85</v>
      </c>
      <c r="CN8">
        <v>86</v>
      </c>
      <c r="CO8">
        <v>87</v>
      </c>
      <c r="CP8">
        <v>88</v>
      </c>
      <c r="CQ8">
        <v>89</v>
      </c>
      <c r="CR8">
        <v>90</v>
      </c>
    </row>
    <row r="9" spans="1:96" x14ac:dyDescent="0.35">
      <c r="A9" s="2"/>
      <c r="D9" s="2" t="s">
        <v>34</v>
      </c>
      <c r="E9">
        <f>E8*Data!$B$12</f>
        <v>-1</v>
      </c>
      <c r="F9">
        <f>F8*Data!$B$12</f>
        <v>0</v>
      </c>
      <c r="G9">
        <f>G8*Data!$B$12</f>
        <v>1</v>
      </c>
      <c r="H9">
        <f>H8*Data!$B$12</f>
        <v>2</v>
      </c>
      <c r="I9">
        <f>I8*Data!$B$12</f>
        <v>3</v>
      </c>
      <c r="J9">
        <f>J8*Data!$B$12</f>
        <v>4</v>
      </c>
      <c r="K9">
        <f>K8*Data!$B$12</f>
        <v>5</v>
      </c>
      <c r="L9">
        <f>L8*Data!$B$12</f>
        <v>6</v>
      </c>
      <c r="M9">
        <f>M8*Data!$B$12</f>
        <v>7</v>
      </c>
      <c r="N9">
        <f>N8*Data!$B$12</f>
        <v>8</v>
      </c>
      <c r="O9">
        <f>O8*Data!$B$12</f>
        <v>9</v>
      </c>
      <c r="P9">
        <f>P8*Data!$B$12</f>
        <v>10</v>
      </c>
      <c r="Q9">
        <f>Q8*Data!$B$12</f>
        <v>11</v>
      </c>
      <c r="R9">
        <f>R8*Data!$B$12</f>
        <v>12</v>
      </c>
      <c r="S9">
        <f>S8*Data!$B$12</f>
        <v>13</v>
      </c>
      <c r="T9">
        <f>T8*Data!$B$12</f>
        <v>14</v>
      </c>
      <c r="U9">
        <f>U8*Data!$B$12</f>
        <v>15</v>
      </c>
      <c r="V9">
        <f>V8*Data!$B$12</f>
        <v>16</v>
      </c>
      <c r="W9">
        <f>W8*Data!$B$12</f>
        <v>17</v>
      </c>
      <c r="X9">
        <f>X8*Data!$B$12</f>
        <v>18</v>
      </c>
      <c r="Y9">
        <f>Y8*Data!$B$12</f>
        <v>19</v>
      </c>
      <c r="Z9">
        <f>Z8*Data!$B$12</f>
        <v>20</v>
      </c>
      <c r="AA9">
        <f>AA8*Data!$B$12</f>
        <v>21</v>
      </c>
      <c r="AB9">
        <f>AB8*Data!$B$12</f>
        <v>22</v>
      </c>
      <c r="AC9">
        <f>AC8*Data!$B$12</f>
        <v>23</v>
      </c>
      <c r="AD9">
        <f>AD8*Data!$B$12</f>
        <v>24</v>
      </c>
      <c r="AE9">
        <f>AE8*Data!$B$12</f>
        <v>25</v>
      </c>
      <c r="AF9">
        <f>AF8*Data!$B$12</f>
        <v>26</v>
      </c>
      <c r="AG9">
        <f>AG8*Data!$B$12</f>
        <v>27</v>
      </c>
      <c r="AH9">
        <f>AH8*Data!$B$12</f>
        <v>28</v>
      </c>
      <c r="AI9">
        <f>AI8*Data!$B$12</f>
        <v>29</v>
      </c>
      <c r="AJ9">
        <f>AJ8*Data!$B$12</f>
        <v>30</v>
      </c>
      <c r="AK9">
        <f>AK8*Data!$B$12</f>
        <v>31</v>
      </c>
      <c r="AL9">
        <f>AL8*Data!$B$12</f>
        <v>32</v>
      </c>
      <c r="AM9">
        <f>AM8*Data!$B$12</f>
        <v>33</v>
      </c>
      <c r="AN9">
        <f>AN8*Data!$B$12</f>
        <v>34</v>
      </c>
      <c r="AO9">
        <f>AO8*Data!$B$12</f>
        <v>35</v>
      </c>
      <c r="AP9">
        <f>AP8*Data!$B$12</f>
        <v>36</v>
      </c>
      <c r="AQ9">
        <f>AQ8*Data!$B$12</f>
        <v>37</v>
      </c>
      <c r="AR9">
        <f>AR8*Data!$B$12</f>
        <v>38</v>
      </c>
      <c r="AS9">
        <f>AS8*Data!$B$12</f>
        <v>39</v>
      </c>
      <c r="AT9">
        <f>AT8*Data!$B$12</f>
        <v>40</v>
      </c>
      <c r="AU9">
        <f>AU8*Data!$B$12</f>
        <v>41</v>
      </c>
      <c r="AV9">
        <f>AV8*Data!$B$12</f>
        <v>42</v>
      </c>
      <c r="AW9">
        <f>AW8*Data!$B$12</f>
        <v>43</v>
      </c>
      <c r="AX9">
        <f>AX8*Data!$B$12</f>
        <v>44</v>
      </c>
      <c r="AY9">
        <f>AY8*Data!$B$12</f>
        <v>45</v>
      </c>
      <c r="AZ9">
        <f>AZ8*Data!$B$12</f>
        <v>46</v>
      </c>
      <c r="BA9">
        <f>BA8*Data!$B$12</f>
        <v>47</v>
      </c>
      <c r="BB9">
        <f>BB8*Data!$B$12</f>
        <v>48</v>
      </c>
      <c r="BC9">
        <f>BC8*Data!$B$12</f>
        <v>49</v>
      </c>
      <c r="BD9">
        <f>BD8*Data!$B$12</f>
        <v>50</v>
      </c>
      <c r="BE9">
        <f>BE8*Data!$B$12</f>
        <v>51</v>
      </c>
      <c r="BF9">
        <f>BF8*Data!$B$12</f>
        <v>52</v>
      </c>
      <c r="BG9">
        <f>BG8*Data!$B$12</f>
        <v>53</v>
      </c>
      <c r="BH9">
        <f>BH8*Data!$B$12</f>
        <v>54</v>
      </c>
      <c r="BI9">
        <f>BI8*Data!$B$12</f>
        <v>55</v>
      </c>
      <c r="BJ9">
        <f>BJ8*Data!$B$12</f>
        <v>56</v>
      </c>
      <c r="BK9">
        <f>BK8*Data!$B$12</f>
        <v>57</v>
      </c>
      <c r="BL9">
        <f>BL8*Data!$B$12</f>
        <v>58</v>
      </c>
      <c r="BM9">
        <f>BM8*Data!$B$12</f>
        <v>59</v>
      </c>
      <c r="BN9">
        <f>BN8*Data!$B$12</f>
        <v>60</v>
      </c>
      <c r="BO9">
        <f>BO8*Data!$B$12</f>
        <v>61</v>
      </c>
      <c r="BP9">
        <f>BP8*Data!$B$12</f>
        <v>62</v>
      </c>
      <c r="BQ9">
        <f>BQ8*Data!$B$12</f>
        <v>63</v>
      </c>
      <c r="BR9">
        <f>BR8*Data!$B$12</f>
        <v>64</v>
      </c>
      <c r="BS9">
        <f>BS8*Data!$B$12</f>
        <v>65</v>
      </c>
      <c r="BT9">
        <f>BT8*Data!$B$12</f>
        <v>66</v>
      </c>
      <c r="BU9">
        <f>BU8*Data!$B$12</f>
        <v>67</v>
      </c>
      <c r="BV9">
        <f>BV8*Data!$B$12</f>
        <v>68</v>
      </c>
      <c r="BW9">
        <f>BW8*Data!$B$12</f>
        <v>69</v>
      </c>
      <c r="BX9">
        <f>BX8*Data!$B$12</f>
        <v>70</v>
      </c>
      <c r="BY9">
        <f>BY8*Data!$B$12</f>
        <v>71</v>
      </c>
      <c r="BZ9">
        <f>BZ8*Data!$B$12</f>
        <v>72</v>
      </c>
      <c r="CA9">
        <f>CA8*Data!$B$12</f>
        <v>73</v>
      </c>
      <c r="CB9">
        <f>CB8*Data!$B$12</f>
        <v>74</v>
      </c>
      <c r="CC9">
        <f>CC8*Data!$B$12</f>
        <v>75</v>
      </c>
      <c r="CD9">
        <f>CD8*Data!$B$12</f>
        <v>76</v>
      </c>
      <c r="CE9">
        <f>CE8*Data!$B$12</f>
        <v>77</v>
      </c>
      <c r="CF9">
        <f>CF8*Data!$B$12</f>
        <v>78</v>
      </c>
      <c r="CG9">
        <f>CG8*Data!$B$12</f>
        <v>79</v>
      </c>
      <c r="CH9">
        <f>CH8*Data!$B$12</f>
        <v>80</v>
      </c>
      <c r="CI9">
        <f>CI8*Data!$B$12</f>
        <v>81</v>
      </c>
      <c r="CJ9">
        <f>CJ8*Data!$B$12</f>
        <v>82</v>
      </c>
      <c r="CK9">
        <f>CK8*Data!$B$12</f>
        <v>83</v>
      </c>
      <c r="CL9">
        <f>CL8*Data!$B$12</f>
        <v>84</v>
      </c>
      <c r="CM9">
        <f>CM8*Data!$B$12</f>
        <v>85</v>
      </c>
      <c r="CN9">
        <f>CN8*Data!$B$12</f>
        <v>86</v>
      </c>
      <c r="CO9">
        <f>CO8*Data!$B$12</f>
        <v>87</v>
      </c>
      <c r="CP9">
        <f>CP8*Data!$B$12</f>
        <v>88</v>
      </c>
      <c r="CQ9">
        <f>CQ8*Data!$B$12</f>
        <v>89</v>
      </c>
      <c r="CR9">
        <f>CR8*Data!$B$12</f>
        <v>90</v>
      </c>
    </row>
    <row r="10" spans="1:96" x14ac:dyDescent="0.35">
      <c r="B10" s="2" t="s">
        <v>28</v>
      </c>
      <c r="C10" s="2"/>
      <c r="D10" s="2" t="s">
        <v>1</v>
      </c>
      <c r="E10">
        <f>E9-Data!$B$10</f>
        <v>-1</v>
      </c>
      <c r="F10">
        <f>F9-Data!$B$10</f>
        <v>0</v>
      </c>
      <c r="G10">
        <f>G9-Data!$B$10</f>
        <v>1</v>
      </c>
      <c r="H10">
        <f>H9-Data!$B$10</f>
        <v>2</v>
      </c>
      <c r="I10">
        <f>I9-Data!$B$10</f>
        <v>3</v>
      </c>
      <c r="J10">
        <f>J9-Data!$B$10</f>
        <v>4</v>
      </c>
      <c r="K10">
        <f>K9-Data!$B$10</f>
        <v>5</v>
      </c>
      <c r="L10">
        <f>L9-Data!$B$10</f>
        <v>6</v>
      </c>
      <c r="M10">
        <f>M9-Data!$B$10</f>
        <v>7</v>
      </c>
      <c r="N10">
        <f>N9-Data!$B$10</f>
        <v>8</v>
      </c>
      <c r="O10">
        <f>O9-Data!$B$10</f>
        <v>9</v>
      </c>
      <c r="P10">
        <f>P9-Data!$B$10</f>
        <v>10</v>
      </c>
      <c r="Q10">
        <f>Q9-Data!$B$10</f>
        <v>11</v>
      </c>
      <c r="R10">
        <f>R9-Data!$B$10</f>
        <v>12</v>
      </c>
      <c r="S10">
        <f>S9-Data!$B$10</f>
        <v>13</v>
      </c>
      <c r="T10">
        <f>T9-Data!$B$10</f>
        <v>14</v>
      </c>
      <c r="U10">
        <f>U9-Data!$B$10</f>
        <v>15</v>
      </c>
      <c r="V10">
        <f>V9-Data!$B$10</f>
        <v>16</v>
      </c>
      <c r="W10">
        <f>W9-Data!$B$10</f>
        <v>17</v>
      </c>
      <c r="X10">
        <f>X9-Data!$B$10</f>
        <v>18</v>
      </c>
      <c r="Y10">
        <f>Y9-Data!$B$10</f>
        <v>19</v>
      </c>
      <c r="Z10">
        <f>Z9-Data!$B$10</f>
        <v>20</v>
      </c>
      <c r="AA10">
        <f>AA9-Data!$B$10</f>
        <v>21</v>
      </c>
      <c r="AB10">
        <f>AB9-Data!$B$10</f>
        <v>22</v>
      </c>
      <c r="AC10">
        <f>AC9-Data!$B$10</f>
        <v>23</v>
      </c>
      <c r="AD10">
        <f>AD9-Data!$B$10</f>
        <v>24</v>
      </c>
      <c r="AE10">
        <f>AE9-Data!$B$10</f>
        <v>25</v>
      </c>
      <c r="AF10">
        <f>AF9-Data!$B$10</f>
        <v>26</v>
      </c>
      <c r="AG10">
        <f>AG9-Data!$B$10</f>
        <v>27</v>
      </c>
      <c r="AH10">
        <f>AH9-Data!$B$10</f>
        <v>28</v>
      </c>
      <c r="AI10">
        <f>AI9-Data!$B$10</f>
        <v>29</v>
      </c>
      <c r="AJ10">
        <f>AJ9-Data!$B$10</f>
        <v>30</v>
      </c>
      <c r="AK10">
        <f>AK9-Data!$B$10</f>
        <v>31</v>
      </c>
      <c r="AL10">
        <f>AL9-Data!$B$10</f>
        <v>32</v>
      </c>
      <c r="AM10">
        <f>AM9-Data!$B$10</f>
        <v>33</v>
      </c>
      <c r="AN10">
        <f>AN9-Data!$B$10</f>
        <v>34</v>
      </c>
      <c r="AO10">
        <f>AO9-Data!$B$10</f>
        <v>35</v>
      </c>
      <c r="AP10">
        <f>AP9-Data!$B$10</f>
        <v>36</v>
      </c>
      <c r="AQ10">
        <f>AQ9-Data!$B$10</f>
        <v>37</v>
      </c>
      <c r="AR10">
        <f>AR9-Data!$B$10</f>
        <v>38</v>
      </c>
      <c r="AS10">
        <f>AS9-Data!$B$10</f>
        <v>39</v>
      </c>
      <c r="AT10">
        <f>AT9-Data!$B$10</f>
        <v>40</v>
      </c>
      <c r="AU10">
        <f>AU9-Data!$B$10</f>
        <v>41</v>
      </c>
      <c r="AV10">
        <f>AV9-Data!$B$10</f>
        <v>42</v>
      </c>
      <c r="AW10">
        <f>AW9-Data!$B$10</f>
        <v>43</v>
      </c>
      <c r="AX10">
        <f>AX9-Data!$B$10</f>
        <v>44</v>
      </c>
      <c r="AY10">
        <f>AY9-Data!$B$10</f>
        <v>45</v>
      </c>
      <c r="AZ10">
        <f>AZ9-Data!$B$10</f>
        <v>46</v>
      </c>
      <c r="BA10">
        <f>BA9-Data!$B$10</f>
        <v>47</v>
      </c>
      <c r="BB10">
        <f>BB9-Data!$B$10</f>
        <v>48</v>
      </c>
      <c r="BC10">
        <f>BC9-Data!$B$10</f>
        <v>49</v>
      </c>
      <c r="BD10">
        <f>BD9-Data!$B$10</f>
        <v>50</v>
      </c>
      <c r="BE10">
        <f>BE9-Data!$B$10</f>
        <v>51</v>
      </c>
      <c r="BF10">
        <f>BF9-Data!$B$10</f>
        <v>52</v>
      </c>
      <c r="BG10">
        <f>BG9-Data!$B$10</f>
        <v>53</v>
      </c>
      <c r="BH10">
        <f>BH9-Data!$B$10</f>
        <v>54</v>
      </c>
      <c r="BI10">
        <f>BI9-Data!$B$10</f>
        <v>55</v>
      </c>
      <c r="BJ10">
        <f>BJ9-Data!$B$10</f>
        <v>56</v>
      </c>
      <c r="BK10">
        <f>BK9-Data!$B$10</f>
        <v>57</v>
      </c>
      <c r="BL10">
        <f>BL9-Data!$B$10</f>
        <v>58</v>
      </c>
      <c r="BM10">
        <f>BM9-Data!$B$10</f>
        <v>59</v>
      </c>
      <c r="BN10">
        <f>BN9-Data!$B$10</f>
        <v>60</v>
      </c>
      <c r="BO10">
        <f>BO9-Data!$B$10</f>
        <v>61</v>
      </c>
      <c r="BP10">
        <f>BP9-Data!$B$10</f>
        <v>62</v>
      </c>
      <c r="BQ10">
        <f>BQ9-Data!$B$10</f>
        <v>63</v>
      </c>
      <c r="BR10">
        <f>BR9-Data!$B$10</f>
        <v>64</v>
      </c>
      <c r="BS10">
        <f>BS9-Data!$B$10</f>
        <v>65</v>
      </c>
      <c r="BT10">
        <f>BT9-Data!$B$10</f>
        <v>66</v>
      </c>
      <c r="BU10">
        <f>BU9-Data!$B$10</f>
        <v>67</v>
      </c>
      <c r="BV10">
        <f>BV9-Data!$B$10</f>
        <v>68</v>
      </c>
      <c r="BW10">
        <f>BW9-Data!$B$10</f>
        <v>69</v>
      </c>
      <c r="BX10">
        <f>BX9-Data!$B$10</f>
        <v>70</v>
      </c>
      <c r="BY10">
        <f>BY9-Data!$B$10</f>
        <v>71</v>
      </c>
      <c r="BZ10">
        <f>BZ9-Data!$B$10</f>
        <v>72</v>
      </c>
      <c r="CA10">
        <f>CA9-Data!$B$10</f>
        <v>73</v>
      </c>
      <c r="CB10">
        <f>CB9-Data!$B$10</f>
        <v>74</v>
      </c>
      <c r="CC10">
        <f>CC9-Data!$B$10</f>
        <v>75</v>
      </c>
      <c r="CD10">
        <f>CD9-Data!$B$10</f>
        <v>76</v>
      </c>
      <c r="CE10">
        <f>CE9-Data!$B$10</f>
        <v>77</v>
      </c>
      <c r="CF10">
        <f>CF9-Data!$B$10</f>
        <v>78</v>
      </c>
      <c r="CG10">
        <f>CG9-Data!$B$10</f>
        <v>79</v>
      </c>
      <c r="CH10">
        <f>CH9-Data!$B$10</f>
        <v>80</v>
      </c>
      <c r="CI10">
        <f>CI9-Data!$B$10</f>
        <v>81</v>
      </c>
      <c r="CJ10">
        <f>CJ9-Data!$B$10</f>
        <v>82</v>
      </c>
      <c r="CK10">
        <f>CK9-Data!$B$10</f>
        <v>83</v>
      </c>
      <c r="CL10">
        <f>CL9-Data!$B$10</f>
        <v>84</v>
      </c>
      <c r="CM10">
        <f>CM9-Data!$B$10</f>
        <v>85</v>
      </c>
      <c r="CN10">
        <f>CN9-Data!$B$10</f>
        <v>86</v>
      </c>
      <c r="CO10">
        <f>CO9-Data!$B$10</f>
        <v>87</v>
      </c>
      <c r="CP10">
        <f>CP9-Data!$B$10</f>
        <v>88</v>
      </c>
      <c r="CQ10">
        <f>CQ9-Data!$B$10</f>
        <v>89</v>
      </c>
      <c r="CR10">
        <f>CR9-Data!$B$10</f>
        <v>90</v>
      </c>
    </row>
    <row r="11" spans="1:96" x14ac:dyDescent="0.35">
      <c r="A11" s="2" t="s">
        <v>41</v>
      </c>
      <c r="B11">
        <f>Data!B13/2</f>
        <v>0.5</v>
      </c>
      <c r="D11" s="2" t="s">
        <v>23</v>
      </c>
      <c r="E11" s="2" t="s">
        <v>137</v>
      </c>
      <c r="F11" s="12">
        <f>Data!$B$19</f>
        <v>0</v>
      </c>
      <c r="G11" s="12">
        <f>Data!$B$19</f>
        <v>0</v>
      </c>
      <c r="H11" s="12">
        <f>Data!$B$19</f>
        <v>0</v>
      </c>
      <c r="I11" s="12">
        <f>Data!$B$19</f>
        <v>0</v>
      </c>
      <c r="J11" s="12">
        <f>Data!$B$19</f>
        <v>0</v>
      </c>
      <c r="K11" s="12">
        <f>Data!$B$19</f>
        <v>0</v>
      </c>
      <c r="L11" s="12">
        <f>Data!$B$19</f>
        <v>0</v>
      </c>
      <c r="M11" s="12">
        <f>Data!$B$19</f>
        <v>0</v>
      </c>
      <c r="N11" s="12">
        <f>Data!$B$19</f>
        <v>0</v>
      </c>
      <c r="O11" s="12">
        <f>Data!$B$19</f>
        <v>0</v>
      </c>
      <c r="P11" s="12">
        <f>Data!$B$19</f>
        <v>0</v>
      </c>
      <c r="Q11" s="12">
        <f>Data!$B$19</f>
        <v>0</v>
      </c>
      <c r="R11" s="12">
        <f>Data!$B$19</f>
        <v>0</v>
      </c>
      <c r="S11" s="12">
        <f>Data!$B$19</f>
        <v>0</v>
      </c>
      <c r="T11" s="12">
        <f>Data!$B$19</f>
        <v>0</v>
      </c>
      <c r="U11" s="12">
        <f>Data!$B$19</f>
        <v>0</v>
      </c>
      <c r="V11" s="12">
        <f>Data!$B$19</f>
        <v>0</v>
      </c>
      <c r="W11" s="12">
        <f>Data!$B$19</f>
        <v>0</v>
      </c>
      <c r="X11" s="12">
        <f>Data!$B$19</f>
        <v>0</v>
      </c>
      <c r="Y11" s="12">
        <f>Data!$B$19</f>
        <v>0</v>
      </c>
      <c r="Z11" s="12">
        <f>Data!$B$19</f>
        <v>0</v>
      </c>
      <c r="AA11" s="12">
        <f>Data!$B$19</f>
        <v>0</v>
      </c>
      <c r="AB11" s="12">
        <f>Data!$B$19</f>
        <v>0</v>
      </c>
      <c r="AC11" s="12">
        <f>Data!$B$19</f>
        <v>0</v>
      </c>
      <c r="AD11" s="12">
        <f>Data!$B$19</f>
        <v>0</v>
      </c>
      <c r="AE11" s="12">
        <f>Data!$B$19</f>
        <v>0</v>
      </c>
      <c r="AF11" s="12">
        <f>Data!$B$19</f>
        <v>0</v>
      </c>
      <c r="AG11" s="12">
        <f>Data!$B$19</f>
        <v>0</v>
      </c>
      <c r="AH11" s="12">
        <f>Data!$B$19</f>
        <v>0</v>
      </c>
      <c r="AI11" s="12">
        <f>Data!$B$19</f>
        <v>0</v>
      </c>
      <c r="AJ11" s="12">
        <f>Data!$B$19</f>
        <v>0</v>
      </c>
      <c r="AK11" s="12">
        <f>Data!$B$19</f>
        <v>0</v>
      </c>
      <c r="AL11" s="12">
        <f>Data!$B$19</f>
        <v>0</v>
      </c>
      <c r="AM11" s="12">
        <f>Data!$B$19</f>
        <v>0</v>
      </c>
      <c r="AN11" s="12">
        <f>Data!$B$19</f>
        <v>0</v>
      </c>
      <c r="AO11" s="12">
        <f>Data!$B$19</f>
        <v>0</v>
      </c>
      <c r="AP11" s="12">
        <f>Data!$B$19</f>
        <v>0</v>
      </c>
      <c r="AQ11" s="12">
        <f>Data!$B$19</f>
        <v>0</v>
      </c>
      <c r="AR11" s="12">
        <f>Data!$B$19</f>
        <v>0</v>
      </c>
      <c r="AS11" s="12">
        <f>Data!$B$19</f>
        <v>0</v>
      </c>
      <c r="AT11" s="12">
        <f>Data!$B$19</f>
        <v>0</v>
      </c>
      <c r="AU11" s="12">
        <f>Data!$B$19</f>
        <v>0</v>
      </c>
      <c r="AV11" s="12">
        <f>Data!$B$19</f>
        <v>0</v>
      </c>
      <c r="AW11" s="12">
        <f>Data!$B$19</f>
        <v>0</v>
      </c>
      <c r="AX11" s="12">
        <f>Data!$B$19</f>
        <v>0</v>
      </c>
      <c r="AY11" s="12">
        <f>Data!$B$19</f>
        <v>0</v>
      </c>
      <c r="AZ11" s="12">
        <f>Data!$B$19</f>
        <v>0</v>
      </c>
      <c r="BA11" s="12">
        <f>Data!$B$19</f>
        <v>0</v>
      </c>
      <c r="BB11" s="12">
        <f>Data!$B$19</f>
        <v>0</v>
      </c>
      <c r="BC11" s="12">
        <f>Data!$B$19</f>
        <v>0</v>
      </c>
      <c r="BD11" s="12">
        <f>Data!$B$19</f>
        <v>0</v>
      </c>
      <c r="BE11" s="12">
        <f>Data!$B$19</f>
        <v>0</v>
      </c>
      <c r="BF11" s="12">
        <f>Data!$B$19</f>
        <v>0</v>
      </c>
      <c r="BG11" s="12">
        <f>Data!$B$19</f>
        <v>0</v>
      </c>
      <c r="BH11" s="12">
        <f>Data!$B$19</f>
        <v>0</v>
      </c>
      <c r="BI11" s="12">
        <f>Data!$B$19</f>
        <v>0</v>
      </c>
      <c r="BJ11" s="12">
        <f>Data!$B$19</f>
        <v>0</v>
      </c>
      <c r="BK11" s="12">
        <f>Data!$B$19</f>
        <v>0</v>
      </c>
      <c r="BL11" s="12">
        <f>Data!$B$19</f>
        <v>0</v>
      </c>
      <c r="BM11" s="12">
        <f>Data!$B$19</f>
        <v>0</v>
      </c>
      <c r="BN11" s="12">
        <f>Data!$B$19</f>
        <v>0</v>
      </c>
      <c r="BO11" s="12">
        <f>Data!$B$19</f>
        <v>0</v>
      </c>
      <c r="BP11" s="12">
        <f>Data!$B$19</f>
        <v>0</v>
      </c>
      <c r="BQ11" s="12">
        <f>Data!$B$19</f>
        <v>0</v>
      </c>
      <c r="BR11" s="12">
        <f>Data!$B$19</f>
        <v>0</v>
      </c>
      <c r="BS11" s="12">
        <f>Data!$B$19</f>
        <v>0</v>
      </c>
      <c r="BT11" s="12">
        <f>Data!$B$19</f>
        <v>0</v>
      </c>
      <c r="BU11" s="12">
        <f>Data!$B$19</f>
        <v>0</v>
      </c>
      <c r="BV11" s="12">
        <f>Data!$B$19</f>
        <v>0</v>
      </c>
      <c r="BW11" s="12">
        <f>Data!$B$19</f>
        <v>0</v>
      </c>
      <c r="BX11" s="12">
        <f>Data!$B$19</f>
        <v>0</v>
      </c>
      <c r="BY11" s="12">
        <f>Data!$B$19</f>
        <v>0</v>
      </c>
      <c r="BZ11" s="12">
        <f>Data!$B$19</f>
        <v>0</v>
      </c>
      <c r="CA11" s="12">
        <f>Data!$B$19</f>
        <v>0</v>
      </c>
      <c r="CB11" s="12">
        <f>Data!$B$19</f>
        <v>0</v>
      </c>
      <c r="CC11" s="12">
        <f>Data!$B$19</f>
        <v>0</v>
      </c>
      <c r="CD11" s="12">
        <f>Data!$B$19</f>
        <v>0</v>
      </c>
      <c r="CE11" s="12">
        <f>Data!$B$19</f>
        <v>0</v>
      </c>
      <c r="CF11" s="12">
        <f>Data!$B$19</f>
        <v>0</v>
      </c>
      <c r="CG11" s="12">
        <f>Data!$B$19</f>
        <v>0</v>
      </c>
      <c r="CH11" s="12">
        <f>Data!$B$19</f>
        <v>0</v>
      </c>
      <c r="CI11" s="12">
        <f>Data!$B$19</f>
        <v>0</v>
      </c>
      <c r="CJ11" s="12">
        <f>Data!$B$19</f>
        <v>0</v>
      </c>
      <c r="CK11" s="12">
        <f>Data!$B$19</f>
        <v>0</v>
      </c>
      <c r="CL11" s="12">
        <f>Data!$B$19</f>
        <v>0</v>
      </c>
      <c r="CM11" s="12">
        <f>Data!$B$19</f>
        <v>0</v>
      </c>
      <c r="CN11" s="12">
        <f>Data!$B$19</f>
        <v>0</v>
      </c>
      <c r="CO11" s="12">
        <f>Data!$B$19</f>
        <v>0</v>
      </c>
      <c r="CP11" s="12">
        <f>Data!$B$19</f>
        <v>0</v>
      </c>
      <c r="CQ11" s="12">
        <f>Data!$B$19</f>
        <v>0</v>
      </c>
      <c r="CR11" s="12">
        <f>Data!$B$19</f>
        <v>0</v>
      </c>
    </row>
    <row r="12" spans="1:96" ht="13.15" thickBot="1" x14ac:dyDescent="0.4">
      <c r="A12">
        <v>0</v>
      </c>
      <c r="B12" s="2" t="s">
        <v>2</v>
      </c>
      <c r="C12" s="2" t="s">
        <v>80</v>
      </c>
      <c r="D12" s="2" t="s">
        <v>81</v>
      </c>
      <c r="E12" s="2" t="s">
        <v>82</v>
      </c>
      <c r="F12" s="4">
        <f>IF(B12=Data!$B$9,WMA_u!$F$3,Data!$B$21)</f>
        <v>1</v>
      </c>
      <c r="G12" s="3">
        <f>1</f>
        <v>1</v>
      </c>
      <c r="H12" s="3">
        <f>1</f>
        <v>1</v>
      </c>
      <c r="I12" s="3">
        <f>1</f>
        <v>1</v>
      </c>
      <c r="J12" s="3">
        <f>1</f>
        <v>1</v>
      </c>
      <c r="K12" s="3">
        <f>1</f>
        <v>1</v>
      </c>
      <c r="L12" s="3">
        <f>1</f>
        <v>1</v>
      </c>
      <c r="M12" s="3">
        <f>1</f>
        <v>1</v>
      </c>
      <c r="N12" s="3">
        <f>1</f>
        <v>1</v>
      </c>
      <c r="O12" s="3">
        <f>1</f>
        <v>1</v>
      </c>
      <c r="P12" s="3">
        <f>1</f>
        <v>1</v>
      </c>
      <c r="Q12" s="3">
        <f>1</f>
        <v>1</v>
      </c>
      <c r="R12" s="3">
        <f>1</f>
        <v>1</v>
      </c>
      <c r="S12" s="3">
        <f>1</f>
        <v>1</v>
      </c>
      <c r="T12" s="3">
        <f>1</f>
        <v>1</v>
      </c>
      <c r="U12" s="3">
        <f>1</f>
        <v>1</v>
      </c>
      <c r="V12" s="3">
        <f>1</f>
        <v>1</v>
      </c>
      <c r="W12" s="3">
        <f>1</f>
        <v>1</v>
      </c>
      <c r="X12" s="3">
        <f>1</f>
        <v>1</v>
      </c>
      <c r="Y12" s="3">
        <f>1</f>
        <v>1</v>
      </c>
      <c r="Z12" s="3">
        <f>1</f>
        <v>1</v>
      </c>
      <c r="AA12" s="3">
        <f>1</f>
        <v>1</v>
      </c>
      <c r="AB12" s="3">
        <f>1</f>
        <v>1</v>
      </c>
      <c r="AC12" s="3">
        <f>1</f>
        <v>1</v>
      </c>
      <c r="AD12" s="3">
        <f>1</f>
        <v>1</v>
      </c>
      <c r="AE12" s="3">
        <f>1</f>
        <v>1</v>
      </c>
      <c r="AF12" s="3">
        <f>1</f>
        <v>1</v>
      </c>
      <c r="AG12" s="3">
        <f>1</f>
        <v>1</v>
      </c>
      <c r="AH12" s="3">
        <f>1</f>
        <v>1</v>
      </c>
      <c r="AI12" s="3">
        <f>1</f>
        <v>1</v>
      </c>
      <c r="AJ12" s="3">
        <f>1</f>
        <v>1</v>
      </c>
      <c r="AK12" s="3">
        <f>1</f>
        <v>1</v>
      </c>
      <c r="AL12" s="3">
        <f>1</f>
        <v>1</v>
      </c>
      <c r="AM12" s="3">
        <f>1</f>
        <v>1</v>
      </c>
      <c r="AN12" s="3">
        <f>1</f>
        <v>1</v>
      </c>
      <c r="AO12" s="3">
        <f>1</f>
        <v>1</v>
      </c>
      <c r="AP12" s="3">
        <f>1</f>
        <v>1</v>
      </c>
      <c r="AQ12" s="3">
        <f>1</f>
        <v>1</v>
      </c>
      <c r="AR12" s="3">
        <f>1</f>
        <v>1</v>
      </c>
      <c r="AS12" s="3">
        <f>1</f>
        <v>1</v>
      </c>
      <c r="AT12" s="3">
        <f>1</f>
        <v>1</v>
      </c>
      <c r="AU12" s="3">
        <f>1</f>
        <v>1</v>
      </c>
      <c r="AV12" s="3">
        <f>1</f>
        <v>1</v>
      </c>
      <c r="AW12" s="3">
        <f>1</f>
        <v>1</v>
      </c>
      <c r="AX12" s="3">
        <f>1</f>
        <v>1</v>
      </c>
      <c r="AY12" s="3">
        <f>1</f>
        <v>1</v>
      </c>
      <c r="AZ12" s="3">
        <f>1</f>
        <v>1</v>
      </c>
      <c r="BA12" s="3">
        <f>1</f>
        <v>1</v>
      </c>
      <c r="BB12" s="3">
        <f>1</f>
        <v>1</v>
      </c>
      <c r="BC12" s="3">
        <f>1</f>
        <v>1</v>
      </c>
      <c r="BD12" s="3">
        <f>1</f>
        <v>1</v>
      </c>
      <c r="BE12" s="3">
        <f>1</f>
        <v>1</v>
      </c>
      <c r="BF12" s="3">
        <f>1</f>
        <v>1</v>
      </c>
      <c r="BG12" s="3">
        <f>1</f>
        <v>1</v>
      </c>
      <c r="BH12" s="3">
        <f>1</f>
        <v>1</v>
      </c>
      <c r="BI12" s="3">
        <f>1</f>
        <v>1</v>
      </c>
      <c r="BJ12" s="3">
        <f>1</f>
        <v>1</v>
      </c>
      <c r="BK12" s="3">
        <f>1</f>
        <v>1</v>
      </c>
      <c r="BL12" s="3">
        <f>1</f>
        <v>1</v>
      </c>
      <c r="BM12" s="3">
        <f>1</f>
        <v>1</v>
      </c>
      <c r="BN12" s="3">
        <f>1</f>
        <v>1</v>
      </c>
      <c r="BO12" s="3">
        <f>1</f>
        <v>1</v>
      </c>
      <c r="BP12" s="3">
        <f>1</f>
        <v>1</v>
      </c>
      <c r="BQ12" s="3">
        <f>1</f>
        <v>1</v>
      </c>
      <c r="BR12" s="3">
        <f>1</f>
        <v>1</v>
      </c>
      <c r="BS12" s="3">
        <f>1</f>
        <v>1</v>
      </c>
      <c r="BT12" s="3">
        <f>1</f>
        <v>1</v>
      </c>
      <c r="BU12" s="3">
        <f>1</f>
        <v>1</v>
      </c>
      <c r="BV12" s="3">
        <f>1</f>
        <v>1</v>
      </c>
      <c r="BW12" s="3">
        <f>1</f>
        <v>1</v>
      </c>
      <c r="BX12" s="3">
        <f>1</f>
        <v>1</v>
      </c>
      <c r="BY12" s="3">
        <f>1</f>
        <v>1</v>
      </c>
      <c r="BZ12" s="3">
        <f>1</f>
        <v>1</v>
      </c>
      <c r="CA12" s="3">
        <f>1</f>
        <v>1</v>
      </c>
      <c r="CB12" s="3">
        <f>1</f>
        <v>1</v>
      </c>
      <c r="CC12" s="3">
        <f>1</f>
        <v>1</v>
      </c>
      <c r="CD12" s="3">
        <f>1</f>
        <v>1</v>
      </c>
      <c r="CE12" s="3">
        <f>1</f>
        <v>1</v>
      </c>
      <c r="CF12" s="3">
        <f>1</f>
        <v>1</v>
      </c>
      <c r="CG12" s="3">
        <f>1</f>
        <v>1</v>
      </c>
      <c r="CH12" s="3">
        <f>1</f>
        <v>1</v>
      </c>
      <c r="CI12" s="3">
        <f>1</f>
        <v>1</v>
      </c>
      <c r="CJ12" s="3">
        <f>1</f>
        <v>1</v>
      </c>
      <c r="CK12" s="3">
        <f>1</f>
        <v>1</v>
      </c>
      <c r="CL12" s="3">
        <f>1</f>
        <v>1</v>
      </c>
      <c r="CM12" s="3">
        <f>1</f>
        <v>1</v>
      </c>
      <c r="CN12" s="3">
        <f>1</f>
        <v>1</v>
      </c>
      <c r="CO12" s="3">
        <f>1</f>
        <v>1</v>
      </c>
      <c r="CP12" s="3">
        <f>1</f>
        <v>1</v>
      </c>
      <c r="CQ12" s="3">
        <f>1</f>
        <v>1</v>
      </c>
      <c r="CR12" s="3">
        <f>1</f>
        <v>1</v>
      </c>
    </row>
    <row r="13" spans="1:96" x14ac:dyDescent="0.35">
      <c r="A13">
        <f>IF(A12&lt;$B$8,A12+1,"")</f>
        <v>1</v>
      </c>
      <c r="B13">
        <f t="shared" ref="B13:B42" si="6">$B$11+(A13-1)*$B$7</f>
        <v>0.5</v>
      </c>
      <c r="C13" s="4">
        <f>Data!B24</f>
        <v>0.4</v>
      </c>
      <c r="D13" s="4">
        <f>Data!C24</f>
        <v>0.4</v>
      </c>
      <c r="E13" s="4">
        <f>Data!D24</f>
        <v>0.2</v>
      </c>
      <c r="F13" s="4">
        <f>IF(B13=Data!$B$9,WMA_u!$F$3,Data!$B$21)</f>
        <v>1</v>
      </c>
      <c r="G13" s="9">
        <f t="array" ref="G13:G42">MMULT(Lambdas!$D$5:$AH$34,WMA_u!F12:F42)</f>
        <v>1.0000000552268247</v>
      </c>
      <c r="H13" s="9">
        <f t="array" ref="H13:H42">MMULT(Lambdas!$D$5:$AH$34,WMA_u!G12:G42)</f>
        <v>1.0000003700126248</v>
      </c>
      <c r="I13" s="9">
        <f t="array" ref="I13:I42">MMULT(Lambdas!$D$5:$AH$34,WMA_u!H12:H42)</f>
        <v>1.0000013616528662</v>
      </c>
      <c r="J13" s="9">
        <f t="array" ref="J13:J42">MMULT(Lambdas!$D$5:$AH$34,WMA_u!I12:I42)</f>
        <v>1.0000036441725315</v>
      </c>
      <c r="K13" s="9">
        <f t="array" ref="K13:K42">MMULT(Lambdas!$D$5:$AH$34,WMA_u!J12:J42)</f>
        <v>1.0000079317936488</v>
      </c>
      <c r="L13" s="9">
        <f t="array" ref="L13:L42">MMULT(Lambdas!$D$5:$AH$34,WMA_u!K12:K42)</f>
        <v>1.0000148993960107</v>
      </c>
      <c r="M13" s="9">
        <f t="array" ref="M13:M42">MMULT(Lambdas!$D$5:$AH$34,WMA_u!L12:L42)</f>
        <v>1.0000250471388876</v>
      </c>
      <c r="N13" s="9">
        <f t="array" ref="N13:N42">MMULT(Lambdas!$D$5:$AH$34,WMA_u!M12:M42)</f>
        <v>1.0000386049919023</v>
      </c>
      <c r="O13" s="9">
        <f t="array" ref="O13:O42">MMULT(Lambdas!$D$5:$AH$34,WMA_u!N12:N42)</f>
        <v>1.0000554931417784</v>
      </c>
      <c r="P13" s="9">
        <f t="array" ref="P13:P42">MMULT(Lambdas!$D$5:$AH$34,WMA_u!O12:O42)</f>
        <v>1.0000753362817179</v>
      </c>
      <c r="Q13" s="9">
        <f t="array" ref="Q13:Q42">MMULT(Lambdas!$D$5:$AH$34,WMA_u!P12:P42)</f>
        <v>1.0000975184402345</v>
      </c>
      <c r="R13" s="9">
        <f t="array" ref="R13:R42">MMULT(Lambdas!$D$5:$AH$34,WMA_u!Q12:Q42)</f>
        <v>1.0001212607276406</v>
      </c>
      <c r="S13" s="9">
        <f t="array" ref="S13:S42">MMULT(Lambdas!$D$5:$AH$34,WMA_u!R12:R42)</f>
        <v>1.0001457053730221</v>
      </c>
      <c r="T13" s="9">
        <f t="array" ref="T13:T42">MMULT(Lambdas!$D$5:$AH$34,WMA_u!S12:S42)</f>
        <v>1.0001699933219583</v>
      </c>
      <c r="U13" s="9">
        <f t="array" ref="U13:U42">MMULT(Lambdas!$D$5:$AH$34,WMA_u!T12:T42)</f>
        <v>1.0001933274664485</v>
      </c>
      <c r="V13" s="9">
        <f t="array" ref="V13:V42">MMULT(Lambdas!$D$5:$AH$34,WMA_u!U12:U42)</f>
        <v>1.0002150179838591</v>
      </c>
      <c r="W13" s="9">
        <f t="array" ref="W13:W42">MMULT(Lambdas!$D$5:$AH$34,WMA_u!V12:V42)</f>
        <v>1.0002345096366239</v>
      </c>
      <c r="X13" s="9">
        <f t="array" ref="X13:X42">MMULT(Lambdas!$D$5:$AH$34,WMA_u!W12:W42)</f>
        <v>1.0002513930767467</v>
      </c>
      <c r="Y13" s="9">
        <f t="array" ref="Y13:Y42">MMULT(Lambdas!$D$5:$AH$34,WMA_u!X12:X42)</f>
        <v>1.0002654033385046</v>
      </c>
      <c r="Z13" s="9">
        <f t="array" ref="Z13:Z42">MMULT(Lambdas!$D$5:$AH$34,WMA_u!Y12:Y42)</f>
        <v>1.00027640904085</v>
      </c>
      <c r="AA13" s="9">
        <f t="array" ref="AA13:AA42">MMULT(Lambdas!$D$5:$AH$34,WMA_u!Z12:Z42)</f>
        <v>1.0002843956281562</v>
      </c>
      <c r="AB13" s="9">
        <f t="array" ref="AB13:AB42">MMULT(Lambdas!$D$5:$AH$34,WMA_u!AA12:AA42)</f>
        <v>1.0002894454876976</v>
      </c>
      <c r="AC13" s="9">
        <f t="array" ref="AC13:AC42">MMULT(Lambdas!$D$5:$AH$34,WMA_u!AB12:AB42)</f>
        <v>1.0002917171704697</v>
      </c>
      <c r="AD13" s="9">
        <f t="array" ref="AD13:AD42">MMULT(Lambdas!$D$5:$AH$34,WMA_u!AC12:AC42)</f>
        <v>1.0002914253262847</v>
      </c>
      <c r="AE13" s="9">
        <f t="array" ref="AE13:AE42">MMULT(Lambdas!$D$5:$AH$34,WMA_u!AD12:AD42)</f>
        <v>1.000288822413179</v>
      </c>
      <c r="AF13" s="9">
        <f t="array" ref="AF13:AF42">MMULT(Lambdas!$D$5:$AH$34,WMA_u!AE12:AE42)</f>
        <v>1.0002841827873588</v>
      </c>
      <c r="AG13" s="9">
        <f t="array" ref="AG13:AG42">MMULT(Lambdas!$D$5:$AH$34,WMA_u!AF12:AF42)</f>
        <v>1.0002777894310315</v>
      </c>
      <c r="AH13" s="9">
        <f t="array" ref="AH13:AH42">MMULT(Lambdas!$D$5:$AH$34,WMA_u!AG12:AG42)</f>
        <v>1.0002699233247165</v>
      </c>
      <c r="AI13" s="9">
        <f t="array" ref="AI13:AI42">MMULT(Lambdas!$D$5:$AH$34,WMA_u!AH12:AH42)</f>
        <v>1.0002608553038976</v>
      </c>
      <c r="AJ13" s="9">
        <f t="array" ref="AJ13:AJ42">MMULT(Lambdas!$D$5:$AH$34,WMA_u!AI12:AI42)</f>
        <v>1.0002508401402399</v>
      </c>
      <c r="AK13" s="9">
        <f t="array" ref="AK13:AK42">MMULT(Lambdas!$D$5:$AH$34,WMA_u!AJ12:AJ42)</f>
        <v>1.0002401125387228</v>
      </c>
      <c r="AL13" s="9">
        <f t="array" ref="AL13:AL42">MMULT(Lambdas!$D$5:$AH$34,WMA_u!AK12:AK42)</f>
        <v>1.0002288847292877</v>
      </c>
      <c r="AM13" s="9">
        <f t="array" ref="AM13:AM42">MMULT(Lambdas!$D$5:$AH$34,WMA_u!AL12:AL42)</f>
        <v>1.0002173453430294</v>
      </c>
      <c r="AN13" s="9">
        <f t="array" ref="AN13:AN42">MMULT(Lambdas!$D$5:$AH$34,WMA_u!AM12:AM42)</f>
        <v>1.0002056592891617</v>
      </c>
      <c r="AO13" s="9">
        <f t="array" ref="AO13:AO42">MMULT(Lambdas!$D$5:$AH$34,WMA_u!AN12:AN42)</f>
        <v>1.000193968383021</v>
      </c>
      <c r="AP13" s="9">
        <f t="array" ref="AP13:AP42">MMULT(Lambdas!$D$5:$AH$34,WMA_u!AO12:AO42)</f>
        <v>1.0001823925123152</v>
      </c>
      <c r="AQ13" s="9">
        <f t="array" ref="AQ13:AQ42">MMULT(Lambdas!$D$5:$AH$34,WMA_u!AP12:AP42)</f>
        <v>1.0001710311653678</v>
      </c>
      <c r="AR13" s="9">
        <f t="array" ref="AR13:AR42">MMULT(Lambdas!$D$5:$AH$34,WMA_u!AQ12:AQ42)</f>
        <v>1.0001599651792026</v>
      </c>
      <c r="AS13" s="9">
        <f t="array" ref="AS13:AS42">MMULT(Lambdas!$D$5:$AH$34,WMA_u!AR12:AR42)</f>
        <v>1.0001492585958371</v>
      </c>
      <c r="AT13" s="9">
        <f t="array" ref="AT13:AT42">MMULT(Lambdas!$D$5:$AH$34,WMA_u!AS12:AS42)</f>
        <v>1.0001389605415958</v>
      </c>
      <c r="AU13" s="9">
        <f t="array" ref="AU13:AU42">MMULT(Lambdas!$D$5:$AH$34,WMA_u!AT12:AT42)</f>
        <v>1.0001291070665661</v>
      </c>
      <c r="AV13" s="9">
        <f t="array" ref="AV13:AV42">MMULT(Lambdas!$D$5:$AH$34,WMA_u!AU12:AU42)</f>
        <v>1.0001197228997061</v>
      </c>
      <c r="AW13" s="9">
        <f t="array" ref="AW13:AW42">MMULT(Lambdas!$D$5:$AH$34,WMA_u!AV12:AV42)</f>
        <v>1.0001108230899158</v>
      </c>
      <c r="AX13" s="9">
        <f t="array" ref="AX13:AX42">MMULT(Lambdas!$D$5:$AH$34,WMA_u!AW12:AW42)</f>
        <v>1.0001024145150732</v>
      </c>
      <c r="AY13" s="9">
        <f t="array" ref="AY13:AY42">MMULT(Lambdas!$D$5:$AH$34,WMA_u!AX12:AX42)</f>
        <v>1.0000944972500367</v>
      </c>
      <c r="AZ13" s="9">
        <f t="array" ref="AZ13:AZ42">MMULT(Lambdas!$D$5:$AH$34,WMA_u!AY12:AY42)</f>
        <v>1.0000870657913685</v>
      </c>
      <c r="BA13" s="9">
        <f t="array" ref="BA13:BA42">MMULT(Lambdas!$D$5:$AH$34,WMA_u!AZ12:AZ42)</f>
        <v>1.0000801101414707</v>
      </c>
      <c r="BB13" s="9">
        <f t="array" ref="BB13:BB42">MMULT(Lambdas!$D$5:$AH$34,WMA_u!BA12:BA42)</f>
        <v>1.0000736167582582</v>
      </c>
      <c r="BC13" s="9">
        <f t="array" ref="BC13:BC42">MMULT(Lambdas!$D$5:$AH$34,WMA_u!BB12:BB42)</f>
        <v>1.0000675693787868</v>
      </c>
      <c r="BD13" s="9">
        <f t="array" ref="BD13:BD42">MMULT(Lambdas!$D$5:$AH$34,WMA_u!BC12:BC42)</f>
        <v>1.0000619497266128</v>
      </c>
      <c r="BE13" s="9">
        <f t="array" ref="BE13:BE42">MMULT(Lambdas!$D$5:$AH$34,WMA_u!BD12:BD42)</f>
        <v>1.0000567381133558</v>
      </c>
      <c r="BF13" s="9">
        <f t="array" ref="BF13:BF42">MMULT(Lambdas!$D$5:$AH$34,WMA_u!BE12:BE42)</f>
        <v>1.0000519139451107</v>
      </c>
      <c r="BG13" s="9">
        <f t="array" ref="BG13:BG42">MMULT(Lambdas!$D$5:$AH$34,WMA_u!BF12:BF42)</f>
        <v>1.0000474561441566</v>
      </c>
      <c r="BH13" s="9">
        <f t="array" ref="BH13:BH42">MMULT(Lambdas!$D$5:$AH$34,WMA_u!BG12:BG42)</f>
        <v>1.0000433434959606</v>
      </c>
      <c r="BI13" s="9">
        <f t="array" ref="BI13:BI42">MMULT(Lambdas!$D$5:$AH$34,WMA_u!BH12:BH42)</f>
        <v>1.0000395549308767</v>
      </c>
      <c r="BJ13" s="9">
        <f t="array" ref="BJ13:BJ42">MMULT(Lambdas!$D$5:$AH$34,WMA_u!BI12:BI42)</f>
        <v>1.000036069749199</v>
      </c>
      <c r="BK13" s="9">
        <f t="array" ref="BK13:BK42">MMULT(Lambdas!$D$5:$AH$34,WMA_u!BJ12:BJ42)</f>
        <v>1.0000328677974888</v>
      </c>
      <c r="BL13" s="9">
        <f t="array" ref="BL13:BL42">MMULT(Lambdas!$D$5:$AH$34,WMA_u!BK12:BK42)</f>
        <v>1.0000299296032988</v>
      </c>
      <c r="BM13" s="9">
        <f t="array" ref="BM13:BM42">MMULT(Lambdas!$D$5:$AH$34,WMA_u!BL12:BL42)</f>
        <v>1.0000272364746772</v>
      </c>
      <c r="BN13" s="9">
        <f t="array" ref="BN13:BN42">MMULT(Lambdas!$D$5:$AH$34,WMA_u!BM12:BM42)</f>
        <v>1.0000247705700847</v>
      </c>
      <c r="BO13" s="9">
        <f t="array" ref="BO13:BO42">MMULT(Lambdas!$D$5:$AH$34,WMA_u!BN12:BN42)</f>
        <v>1.0000225149436894</v>
      </c>
      <c r="BP13" s="9">
        <f t="array" ref="BP13:BP42">MMULT(Lambdas!$D$5:$AH$34,WMA_u!BO12:BO42)</f>
        <v>1.0000204535703705</v>
      </c>
      <c r="BQ13" s="9">
        <f t="array" ref="BQ13:BQ42">MMULT(Lambdas!$D$5:$AH$34,WMA_u!BP12:BP42)</f>
        <v>1.0000185713541674</v>
      </c>
      <c r="BR13" s="9">
        <f t="array" ref="BR13:BR42">MMULT(Lambdas!$D$5:$AH$34,WMA_u!BQ12:BQ42)</f>
        <v>1.0000168541234185</v>
      </c>
      <c r="BS13" s="9">
        <f t="array" ref="BS13:BS42">MMULT(Lambdas!$D$5:$AH$34,WMA_u!BR12:BR42)</f>
        <v>1.0000152886153408</v>
      </c>
      <c r="BT13" s="9">
        <f t="array" ref="BT13:BT42">MMULT(Lambdas!$D$5:$AH$34,WMA_u!BS12:BS42)</f>
        <v>1.0000138624523982</v>
      </c>
      <c r="BU13" s="9">
        <f t="array" ref="BU13:BU42">MMULT(Lambdas!$D$5:$AH$34,WMA_u!BT12:BT42)</f>
        <v>1.0000125641124447</v>
      </c>
      <c r="BV13" s="9">
        <f t="array" ref="BV13:BV42">MMULT(Lambdas!$D$5:$AH$34,WMA_u!BU12:BU42)</f>
        <v>1.0000113828942969</v>
      </c>
      <c r="BW13" s="9">
        <f t="array" ref="BW13:BW42">MMULT(Lambdas!$D$5:$AH$34,WMA_u!BV12:BV42)</f>
        <v>1.0000103088801229</v>
      </c>
      <c r="BX13" s="9">
        <f t="array" ref="BX13:BX42">MMULT(Lambdas!$D$5:$AH$34,WMA_u!BW12:BW42)</f>
        <v>1.0000093328957811</v>
      </c>
      <c r="BY13" s="9">
        <f t="array" ref="BY13:BY42">MMULT(Lambdas!$D$5:$AH$34,WMA_u!BX12:BX42)</f>
        <v>1.0000084464700481</v>
      </c>
      <c r="BZ13" s="9">
        <f t="array" ref="BZ13:BZ42">MMULT(Lambdas!$D$5:$AH$34,WMA_u!BY12:BY42)</f>
        <v>1.000007641793486</v>
      </c>
      <c r="CA13" s="9">
        <f t="array" ref="CA13:CA42">MMULT(Lambdas!$D$5:$AH$34,WMA_u!BZ12:BZ42)</f>
        <v>1.0000069116775481</v>
      </c>
      <c r="CB13" s="9">
        <f t="array" ref="CB13:CB42">MMULT(Lambdas!$D$5:$AH$34,WMA_u!CA12:CA42)</f>
        <v>1.0000062495144038</v>
      </c>
      <c r="CC13" s="9">
        <f t="array" ref="CC13:CC42">MMULT(Lambdas!$D$5:$AH$34,WMA_u!CB12:CB42)</f>
        <v>1.0000056492378429</v>
      </c>
      <c r="CD13" s="9">
        <f t="array" ref="CD13:CD42">MMULT(Lambdas!$D$5:$AH$34,WMA_u!CC12:CC42)</f>
        <v>1.0000051052855374</v>
      </c>
      <c r="CE13" s="9">
        <f t="array" ref="CE13:CE42">MMULT(Lambdas!$D$5:$AH$34,WMA_u!CD12:CD42)</f>
        <v>1.0000046125628539</v>
      </c>
      <c r="CF13" s="9">
        <f t="array" ref="CF13:CF42">MMULT(Lambdas!$D$5:$AH$34,WMA_u!CE12:CE42)</f>
        <v>1.0000041664083639</v>
      </c>
      <c r="CG13" s="9">
        <f t="array" ref="CG13:CG42">MMULT(Lambdas!$D$5:$AH$34,WMA_u!CF12:CF42)</f>
        <v>1.0000037625611264</v>
      </c>
      <c r="CH13" s="9">
        <f t="array" ref="CH13:CH42">MMULT(Lambdas!$D$5:$AH$34,WMA_u!CG12:CG42)</f>
        <v>1.0000033971298012</v>
      </c>
      <c r="CI13" s="9">
        <f t="array" ref="CI13:CI42">MMULT(Lambdas!$D$5:$AH$34,WMA_u!CH12:CH42)</f>
        <v>1.0000030665635891</v>
      </c>
      <c r="CJ13" s="9">
        <f t="array" ref="CJ13:CJ42">MMULT(Lambdas!$D$5:$AH$34,WMA_u!CI12:CI42)</f>
        <v>1.0000027676249956</v>
      </c>
      <c r="CK13" s="9">
        <f t="array" ref="CK13:CK42">MMULT(Lambdas!$D$5:$AH$34,WMA_u!CJ12:CJ42)</f>
        <v>1.0000024973643782</v>
      </c>
      <c r="CL13" s="9">
        <f t="array" ref="CL13:CL42">MMULT(Lambdas!$D$5:$AH$34,WMA_u!CK12:CK42)</f>
        <v>1.0000022530962278</v>
      </c>
      <c r="CM13" s="9">
        <f t="array" ref="CM13:CM42">MMULT(Lambdas!$D$5:$AH$34,WMA_u!CL12:CL42)</f>
        <v>1.0000020323771168</v>
      </c>
      <c r="CN13" s="9">
        <f t="array" ref="CN13:CN42">MMULT(Lambdas!$D$5:$AH$34,WMA_u!CM12:CM42)</f>
        <v>1.0000018329852483</v>
      </c>
      <c r="CO13" s="9">
        <f t="array" ref="CO13:CO42">MMULT(Lambdas!$D$5:$AH$34,WMA_u!CN12:CN42)</f>
        <v>1.0000016529015265</v>
      </c>
      <c r="CP13" s="9">
        <f t="array" ref="CP13:CP42">MMULT(Lambdas!$D$5:$AH$34,WMA_u!CO12:CO42)</f>
        <v>1.0000014902920675</v>
      </c>
      <c r="CQ13" s="9">
        <f t="array" ref="CQ13:CQ42">MMULT(Lambdas!$D$5:$AH$34,WMA_u!CP12:CP42)</f>
        <v>1.000001343492068</v>
      </c>
      <c r="CR13" s="9">
        <f t="array" ref="CR13:CR42">MMULT(Lambdas!$D$5:$AH$34,WMA_u!CQ12:CQ42)</f>
        <v>1.0000012109909564</v>
      </c>
    </row>
    <row r="14" spans="1:96" x14ac:dyDescent="0.35">
      <c r="A14">
        <f t="shared" ref="A14:A42" si="7">IF(A13&lt;$B$8,A13+1,"")</f>
        <v>2</v>
      </c>
      <c r="B14">
        <f t="shared" si="6"/>
        <v>1.5</v>
      </c>
      <c r="C14">
        <f>IF($A14=$B$8,Data!B$26,Data!B$25)</f>
        <v>0.60000000000000009</v>
      </c>
      <c r="D14">
        <f>IF($A14=$B$8,Data!C$26,Data!C$25)</f>
        <v>0.19999999999999996</v>
      </c>
      <c r="E14">
        <f>IF($A14=$B$8,Data!D$26,Data!D$25)</f>
        <v>0.2</v>
      </c>
      <c r="F14" s="4">
        <f>IF(B14=Data!$B$9,WMA_u!$F$3,Data!$B$21)</f>
        <v>1</v>
      </c>
      <c r="G14" s="13">
        <v>1.0000004418145969</v>
      </c>
      <c r="H14" s="13">
        <v>1.0000026839668743</v>
      </c>
      <c r="I14" s="13">
        <v>1.0000090431598065</v>
      </c>
      <c r="J14" s="13">
        <v>1.0000223451159223</v>
      </c>
      <c r="K14" s="13">
        <v>1.0000452334865335</v>
      </c>
      <c r="L14" s="13">
        <v>1.0000795361998416</v>
      </c>
      <c r="M14" s="13">
        <v>1.000125880131048</v>
      </c>
      <c r="N14" s="13">
        <v>1.0001836042407819</v>
      </c>
      <c r="O14" s="13">
        <v>1.0002509201747154</v>
      </c>
      <c r="P14" s="13">
        <v>1.0003252245448535</v>
      </c>
      <c r="Q14" s="13">
        <v>1.000403466113289</v>
      </c>
      <c r="R14" s="13">
        <v>1.000482493619949</v>
      </c>
      <c r="S14" s="13">
        <v>1.0005593393459702</v>
      </c>
      <c r="T14" s="13">
        <v>1.0006314197105555</v>
      </c>
      <c r="U14" s="13">
        <v>1.0006966531217938</v>
      </c>
      <c r="V14" s="13">
        <v>1.0007535065386295</v>
      </c>
      <c r="W14" s="13">
        <v>1.0008009871736934</v>
      </c>
      <c r="X14" s="13">
        <v>1.0008385964308513</v>
      </c>
      <c r="Y14" s="13">
        <v>1.0008662613243025</v>
      </c>
      <c r="Z14" s="13">
        <v>1.0008842556342763</v>
      </c>
      <c r="AA14" s="13">
        <v>1.0008931198209992</v>
      </c>
      <c r="AB14" s="13">
        <v>1.0008935857607961</v>
      </c>
      <c r="AC14" s="13">
        <v>1.0008865099252677</v>
      </c>
      <c r="AD14" s="13">
        <v>1.0008728167579299</v>
      </c>
      <c r="AE14" s="13">
        <v>1.0008534526740087</v>
      </c>
      <c r="AF14" s="13">
        <v>1.000829350232981</v>
      </c>
      <c r="AG14" s="13">
        <v>1.0008014015114568</v>
      </c>
      <c r="AH14" s="13">
        <v>1.0007704394425723</v>
      </c>
      <c r="AI14" s="13">
        <v>1.0007372258075959</v>
      </c>
      <c r="AJ14" s="13">
        <v>1.0007024446024324</v>
      </c>
      <c r="AK14" s="13">
        <v>1.0006666996085827</v>
      </c>
      <c r="AL14" s="13">
        <v>1.000630515140686</v>
      </c>
      <c r="AM14" s="13">
        <v>1.0005943390977983</v>
      </c>
      <c r="AN14" s="13">
        <v>1.0005585475981507</v>
      </c>
      <c r="AO14" s="13">
        <v>1.0005234506183618</v>
      </c>
      <c r="AP14" s="13">
        <v>1.0004892981834168</v>
      </c>
      <c r="AQ14" s="13">
        <v>1.0004562867613649</v>
      </c>
      <c r="AR14" s="13">
        <v>1.0004245656067818</v>
      </c>
      <c r="AS14" s="13">
        <v>1.0003942428706856</v>
      </c>
      <c r="AT14" s="13">
        <v>1.0003653913535799</v>
      </c>
      <c r="AU14" s="13">
        <v>1.0003380538245503</v>
      </c>
      <c r="AV14" s="13">
        <v>1.0003122478648183</v>
      </c>
      <c r="AW14" s="13">
        <v>1.0002879702207945</v>
      </c>
      <c r="AX14" s="13">
        <v>1.0002652006710071</v>
      </c>
      <c r="AY14" s="13">
        <v>1.0002439054249275</v>
      </c>
      <c r="AZ14" s="13">
        <v>1.0002240400807656</v>
      </c>
      <c r="BA14" s="13">
        <v>1.0002055521749209</v>
      </c>
      <c r="BB14" s="13">
        <v>1.0001883833587109</v>
      </c>
      <c r="BC14" s="13">
        <v>1.0001724712390017</v>
      </c>
      <c r="BD14" s="13">
        <v>1.0001577509189641</v>
      </c>
      <c r="BE14" s="13">
        <v>1.0001441562737801</v>
      </c>
      <c r="BF14" s="13">
        <v>1.0001316209941089</v>
      </c>
      <c r="BG14" s="13">
        <v>1.0001200794276974</v>
      </c>
      <c r="BH14" s="13">
        <v>1.0001094672469009</v>
      </c>
      <c r="BI14" s="13">
        <v>1.0000997219672083</v>
      </c>
      <c r="BJ14" s="13">
        <v>1.0000907833392103</v>
      </c>
      <c r="BK14" s="13">
        <v>1.0000825936339151</v>
      </c>
      <c r="BL14" s="13">
        <v>1.0000750978389479</v>
      </c>
      <c r="BM14" s="13">
        <v>1.0000682437809227</v>
      </c>
      <c r="BN14" s="13">
        <v>1.0000619821872871</v>
      </c>
      <c r="BO14" s="13">
        <v>1.0000562666990926</v>
      </c>
      <c r="BP14" s="13">
        <v>1.0000510538445151</v>
      </c>
      <c r="BQ14" s="13">
        <v>1.000046302981487</v>
      </c>
      <c r="BR14" s="13">
        <v>1.0000419762165138</v>
      </c>
      <c r="BS14" s="13">
        <v>1.0000380383056342</v>
      </c>
      <c r="BT14" s="13">
        <v>1.000034456542481</v>
      </c>
      <c r="BU14" s="13">
        <v>1.0000312006375642</v>
      </c>
      <c r="BV14" s="13">
        <v>1.000028242592151</v>
      </c>
      <c r="BW14" s="13">
        <v>1.0000255565694967</v>
      </c>
      <c r="BX14" s="13">
        <v>1.0000231187656334</v>
      </c>
      <c r="BY14" s="13">
        <v>1.0000209072814823</v>
      </c>
      <c r="BZ14" s="13">
        <v>1.0000189019976484</v>
      </c>
      <c r="CA14" s="13">
        <v>1.0000170844529543</v>
      </c>
      <c r="CB14" s="13">
        <v>1.0000154377274897</v>
      </c>
      <c r="CC14" s="13">
        <v>1.0000139463307283</v>
      </c>
      <c r="CD14" s="13">
        <v>1.0000125960950861</v>
      </c>
      <c r="CE14" s="13">
        <v>1.0000113740751464</v>
      </c>
      <c r="CF14" s="13">
        <v>1.0000102684526393</v>
      </c>
      <c r="CG14" s="13">
        <v>1.0000092684471933</v>
      </c>
      <c r="CH14" s="13">
        <v>1.0000083642327777</v>
      </c>
      <c r="CI14" s="13">
        <v>1.0000075468597043</v>
      </c>
      <c r="CJ14" s="13">
        <v>1.0000068081820157</v>
      </c>
      <c r="CK14" s="13">
        <v>1.0000061407900485</v>
      </c>
      <c r="CL14" s="13">
        <v>1.0000055379479331</v>
      </c>
      <c r="CM14" s="13">
        <v>1.0000049935357982</v>
      </c>
      <c r="CN14" s="13">
        <v>1.0000045019964074</v>
      </c>
      <c r="CO14" s="13">
        <v>1.0000040582859742</v>
      </c>
      <c r="CP14" s="13">
        <v>1.0000036578289062</v>
      </c>
      <c r="CQ14" s="13">
        <v>1.000003296476208</v>
      </c>
      <c r="CR14" s="13">
        <v>1.0000029704673123</v>
      </c>
    </row>
    <row r="15" spans="1:96" x14ac:dyDescent="0.35">
      <c r="A15">
        <f t="shared" si="7"/>
        <v>3</v>
      </c>
      <c r="B15">
        <f t="shared" si="6"/>
        <v>2.5</v>
      </c>
      <c r="C15">
        <f>IF($A15=$B$8,Data!B$26,Data!B$25)</f>
        <v>0.60000000000000009</v>
      </c>
      <c r="D15">
        <f>IF($A15=$B$8,Data!C$26,Data!C$25)</f>
        <v>0.19999999999999996</v>
      </c>
      <c r="E15">
        <f>IF($A15=$B$8,Data!D$26,Data!D$25)</f>
        <v>0.2</v>
      </c>
      <c r="F15" s="4">
        <f>IF(B15=Data!$B$9,WMA_u!$F$3,Data!$B$21)</f>
        <v>1</v>
      </c>
      <c r="G15" s="13">
        <v>1.000003810650899</v>
      </c>
      <c r="H15" s="13">
        <v>1.0000208365910104</v>
      </c>
      <c r="I15" s="13">
        <v>1.0000638836452862</v>
      </c>
      <c r="J15" s="13">
        <v>1.0001449577266757</v>
      </c>
      <c r="K15" s="13">
        <v>1.0002715804182438</v>
      </c>
      <c r="L15" s="13">
        <v>1.0004449601778775</v>
      </c>
      <c r="M15" s="13">
        <v>1.0006600987635625</v>
      </c>
      <c r="N15" s="13">
        <v>1.0009072225360909</v>
      </c>
      <c r="O15" s="13">
        <v>1.0011737809431929</v>
      </c>
      <c r="P15" s="13">
        <v>1.001446411184951</v>
      </c>
      <c r="Q15" s="13">
        <v>1.0017125169746317</v>
      </c>
      <c r="R15" s="13">
        <v>1.0019613298301755</v>
      </c>
      <c r="S15" s="13">
        <v>1.0021844698949218</v>
      </c>
      <c r="T15" s="13">
        <v>1.0023761006992742</v>
      </c>
      <c r="U15" s="13">
        <v>1.0025327971440245</v>
      </c>
      <c r="V15" s="13">
        <v>1.0026532392871172</v>
      </c>
      <c r="W15" s="13">
        <v>1.0027378229602177</v>
      </c>
      <c r="X15" s="13">
        <v>1.0027882527789524</v>
      </c>
      <c r="Y15" s="13">
        <v>1.0028071597489503</v>
      </c>
      <c r="Z15" s="13">
        <v>1.0027977669644257</v>
      </c>
      <c r="AA15" s="13">
        <v>1.0027636133331417</v>
      </c>
      <c r="AB15" s="13">
        <v>1.0027083362790781</v>
      </c>
      <c r="AC15" s="13">
        <v>1.0026355090120207</v>
      </c>
      <c r="AD15" s="13">
        <v>1.0025485252161774</v>
      </c>
      <c r="AE15" s="13">
        <v>1.0024505230368879</v>
      </c>
      <c r="AF15" s="13">
        <v>1.002344340364709</v>
      </c>
      <c r="AG15" s="13">
        <v>1.00223249414511</v>
      </c>
      <c r="AH15" s="13">
        <v>1.0021171774517181</v>
      </c>
      <c r="AI15" s="13">
        <v>1.0020002691438099</v>
      </c>
      <c r="AJ15" s="13">
        <v>1.0018833519631902</v>
      </c>
      <c r="AK15" s="13">
        <v>1.0017677358489141</v>
      </c>
      <c r="AL15" s="13">
        <v>1.0016544840353963</v>
      </c>
      <c r="AM15" s="13">
        <v>1.0015444401476659</v>
      </c>
      <c r="AN15" s="13">
        <v>1.0014382550268759</v>
      </c>
      <c r="AO15" s="13">
        <v>1.0013364124254394</v>
      </c>
      <c r="AP15" s="13">
        <v>1.0012392530219962</v>
      </c>
      <c r="AQ15" s="13">
        <v>1.0011469964390984</v>
      </c>
      <c r="AR15" s="13">
        <v>1.0010597611166039</v>
      </c>
      <c r="AS15" s="13">
        <v>1.0009775820147464</v>
      </c>
      <c r="AT15" s="13">
        <v>1.0009004262040071</v>
      </c>
      <c r="AU15" s="13">
        <v>1.0008282064533542</v>
      </c>
      <c r="AV15" s="13">
        <v>1.0007607929614981</v>
      </c>
      <c r="AW15" s="13">
        <v>1.0006980233933112</v>
      </c>
      <c r="AX15" s="13">
        <v>1.000639711389872</v>
      </c>
      <c r="AY15" s="13">
        <v>1.0005856537192002</v>
      </c>
      <c r="AZ15" s="13">
        <v>1.0005356362281481</v>
      </c>
      <c r="BA15" s="13">
        <v>1.0004894387460528</v>
      </c>
      <c r="BB15" s="13">
        <v>1.00044683907902</v>
      </c>
      <c r="BC15" s="13">
        <v>1.0004076162211013</v>
      </c>
      <c r="BD15" s="13">
        <v>1.0003715528958312</v>
      </c>
      <c r="BE15" s="13">
        <v>1.0003384375291351</v>
      </c>
      <c r="BF15" s="13">
        <v>1.0003080657427492</v>
      </c>
      <c r="BG15" s="13">
        <v>1.0002802414462617</v>
      </c>
      <c r="BH15" s="13">
        <v>1.0002547775957413</v>
      </c>
      <c r="BI15" s="13">
        <v>1.000231496677745</v>
      </c>
      <c r="BJ15" s="13">
        <v>1.000210230969248</v>
      </c>
      <c r="BK15" s="13">
        <v>1.0001908226167153</v>
      </c>
      <c r="BL15" s="13">
        <v>1.0001731235710571</v>
      </c>
      <c r="BM15" s="13">
        <v>1.0001569954095335</v>
      </c>
      <c r="BN15" s="13">
        <v>1.000142309070716</v>
      </c>
      <c r="BO15" s="13">
        <v>1.000128944524328</v>
      </c>
      <c r="BP15" s="13">
        <v>1.0001167903940635</v>
      </c>
      <c r="BQ15" s="13">
        <v>1.0001057435483043</v>
      </c>
      <c r="BR15" s="13">
        <v>1.0000957086709328</v>
      </c>
      <c r="BS15" s="13">
        <v>1.0000865978221152</v>
      </c>
      <c r="BT15" s="13">
        <v>1.0000783299969649</v>
      </c>
      <c r="BU15" s="13">
        <v>1.0000708306883423</v>
      </c>
      <c r="BV15" s="13">
        <v>1.0000640314586522</v>
      </c>
      <c r="BW15" s="13">
        <v>1.0000578695243472</v>
      </c>
      <c r="BX15" s="13">
        <v>1.0000522873558777</v>
      </c>
      <c r="BY15" s="13">
        <v>1.0000472322950318</v>
      </c>
      <c r="BZ15" s="13">
        <v>1.0000426561909672</v>
      </c>
      <c r="CA15" s="13">
        <v>1.0000385150557054</v>
      </c>
      <c r="CB15" s="13">
        <v>1.0000347687394262</v>
      </c>
      <c r="CC15" s="13">
        <v>1.0000313806255752</v>
      </c>
      <c r="CD15" s="13">
        <v>1.0000283173455242</v>
      </c>
      <c r="CE15" s="13">
        <v>1.0000255485123251</v>
      </c>
      <c r="CF15" s="13">
        <v>1.0000230464729316</v>
      </c>
      <c r="CG15" s="13">
        <v>1.0000207860781665</v>
      </c>
      <c r="CH15" s="13">
        <v>1.0000187444696298</v>
      </c>
      <c r="CI15" s="13">
        <v>1.0000169008826856</v>
      </c>
      <c r="CJ15" s="13">
        <v>1.0000152364646397</v>
      </c>
      <c r="CK15" s="13">
        <v>1.0000137341072215</v>
      </c>
      <c r="CL15" s="13">
        <v>1.0000123782924741</v>
      </c>
      <c r="CM15" s="13">
        <v>1.0000111549511725</v>
      </c>
      <c r="CN15" s="13">
        <v>1.0000100513329284</v>
      </c>
      <c r="CO15" s="13">
        <v>1.0000090558871517</v>
      </c>
      <c r="CP15" s="13">
        <v>1.0000081581540814</v>
      </c>
      <c r="CQ15" s="13">
        <v>1.0000073486651413</v>
      </c>
      <c r="CR15" s="13">
        <v>1.0000066188519032</v>
      </c>
    </row>
    <row r="16" spans="1:96" x14ac:dyDescent="0.35">
      <c r="A16">
        <f t="shared" si="7"/>
        <v>4</v>
      </c>
      <c r="B16">
        <f t="shared" si="6"/>
        <v>3.5</v>
      </c>
      <c r="C16">
        <f>IF($A16=$B$8,Data!B$26,Data!B$25)</f>
        <v>0.60000000000000009</v>
      </c>
      <c r="D16">
        <f>IF($A16=$B$8,Data!C$26,Data!C$25)</f>
        <v>0.19999999999999996</v>
      </c>
      <c r="E16">
        <f>IF($A16=$B$8,Data!D$26,Data!D$25)</f>
        <v>0.2</v>
      </c>
      <c r="F16" s="4">
        <f>IF(B16=Data!$B$9,WMA_u!$F$3,Data!$B$21)</f>
        <v>1</v>
      </c>
      <c r="G16" s="13">
        <v>1.0000329704143012</v>
      </c>
      <c r="H16" s="13">
        <v>1.0001604241639779</v>
      </c>
      <c r="I16" s="13">
        <v>1.0004436403731063</v>
      </c>
      <c r="J16" s="13">
        <v>1.0009181659658835</v>
      </c>
      <c r="K16" s="13">
        <v>1.0015837346712197</v>
      </c>
      <c r="L16" s="13">
        <v>1.0024081309101518</v>
      </c>
      <c r="M16" s="13">
        <v>1.0033384475895295</v>
      </c>
      <c r="N16" s="13">
        <v>1.0043136962846555</v>
      </c>
      <c r="O16" s="13">
        <v>1.0052751552841384</v>
      </c>
      <c r="P16" s="13">
        <v>1.0061731223140342</v>
      </c>
      <c r="Q16" s="13">
        <v>1.0069701985070634</v>
      </c>
      <c r="R16" s="13">
        <v>1.0076419027385703</v>
      </c>
      <c r="S16" s="13">
        <v>1.0081755618655144</v>
      </c>
      <c r="T16" s="13">
        <v>1.0085682976871941</v>
      </c>
      <c r="U16" s="13">
        <v>1.0088247114344706</v>
      </c>
      <c r="V16" s="13">
        <v>1.0089546482480443</v>
      </c>
      <c r="W16" s="13">
        <v>1.0089712486852971</v>
      </c>
      <c r="X16" s="13">
        <v>1.0088893709169326</v>
      </c>
      <c r="Y16" s="13">
        <v>1.0087243898728826</v>
      </c>
      <c r="Z16" s="13">
        <v>1.0084913370322484</v>
      </c>
      <c r="AA16" s="13">
        <v>1.0082043257131479</v>
      </c>
      <c r="AB16" s="13">
        <v>1.0078762025636061</v>
      </c>
      <c r="AC16" s="13">
        <v>1.007518369936991</v>
      </c>
      <c r="AD16" s="13">
        <v>1.0071407316117029</v>
      </c>
      <c r="AE16" s="13">
        <v>1.006751723229079</v>
      </c>
      <c r="AF16" s="13">
        <v>1.006358397398998</v>
      </c>
      <c r="AG16" s="13">
        <v>1.005966540948076</v>
      </c>
      <c r="AH16" s="13">
        <v>1.0055808080121951</v>
      </c>
      <c r="AI16" s="13">
        <v>1.0052048576129136</v>
      </c>
      <c r="AJ16" s="13">
        <v>1.0048414881423626</v>
      </c>
      <c r="AK16" s="13">
        <v>1.0044927639985262</v>
      </c>
      <c r="AL16" s="13">
        <v>1.0041601316519411</v>
      </c>
      <c r="AM16" s="13">
        <v>1.0038445238586171</v>
      </c>
      <c r="AN16" s="13">
        <v>1.0035464517091031</v>
      </c>
      <c r="AO16" s="13">
        <v>1.0032660848394908</v>
      </c>
      <c r="AP16" s="13">
        <v>1.0030033205205178</v>
      </c>
      <c r="AQ16" s="13">
        <v>1.0027578425578139</v>
      </c>
      <c r="AR16" s="13">
        <v>1.0025291710336004</v>
      </c>
      <c r="AS16" s="13">
        <v>1.0023167039376413</v>
      </c>
      <c r="AT16" s="13">
        <v>1.0021197517015938</v>
      </c>
      <c r="AU16" s="13">
        <v>1.0019375655865024</v>
      </c>
      <c r="AV16" s="13">
        <v>1.0017693607922598</v>
      </c>
      <c r="AW16" s="13">
        <v>1.0016143350699285</v>
      </c>
      <c r="AX16" s="13">
        <v>1.0014716835292718</v>
      </c>
      <c r="AY16" s="13">
        <v>1.0013406102486639</v>
      </c>
      <c r="AZ16" s="13">
        <v>1.0012203372150401</v>
      </c>
      <c r="BA16" s="13">
        <v>1.0011101110489724</v>
      </c>
      <c r="BB16" s="13">
        <v>1.0010092079047863</v>
      </c>
      <c r="BC16" s="13">
        <v>1.0009169368778079</v>
      </c>
      <c r="BD16" s="13">
        <v>1.0008326422000846</v>
      </c>
      <c r="BE16" s="13">
        <v>1.0007557044617217</v>
      </c>
      <c r="BF16" s="13">
        <v>1.0006855410567443</v>
      </c>
      <c r="BG16" s="13">
        <v>1.0006216060195201</v>
      </c>
      <c r="BH16" s="13">
        <v>1.0005633893896626</v>
      </c>
      <c r="BI16" s="13">
        <v>1.0005104162193712</v>
      </c>
      <c r="BJ16" s="13">
        <v>1.0004622453168741</v>
      </c>
      <c r="BK16" s="13">
        <v>1.0004184678024513</v>
      </c>
      <c r="BL16" s="13">
        <v>1.0003787055390956</v>
      </c>
      <c r="BM16" s="13">
        <v>1.0003426094877466</v>
      </c>
      <c r="BN16" s="13">
        <v>1.0003098580269159</v>
      </c>
      <c r="BO16" s="13">
        <v>1.0002801552680978</v>
      </c>
      <c r="BP16" s="13">
        <v>1.0002532293913868</v>
      </c>
      <c r="BQ16" s="13">
        <v>1.0002288310199594</v>
      </c>
      <c r="BR16" s="13">
        <v>1.0002067316473315</v>
      </c>
      <c r="BS16" s="13">
        <v>1.000186722127471</v>
      </c>
      <c r="BT16" s="13">
        <v>1.0001686112346682</v>
      </c>
      <c r="BU16" s="13">
        <v>1.0001522242975645</v>
      </c>
      <c r="BV16" s="13">
        <v>1.0001374019097029</v>
      </c>
      <c r="BW16" s="13">
        <v>1.0001239987173747</v>
      </c>
      <c r="BX16" s="13">
        <v>1.0001118822842625</v>
      </c>
      <c r="BY16" s="13">
        <v>1.0001009320314498</v>
      </c>
      <c r="BZ16" s="13">
        <v>1.0000910382506052</v>
      </c>
      <c r="CA16" s="13">
        <v>1.0000821011876544</v>
      </c>
      <c r="CB16" s="13">
        <v>1.0000740301938402</v>
      </c>
      <c r="CC16" s="13">
        <v>1.0000667429408587</v>
      </c>
      <c r="CD16" s="13">
        <v>1.0000601646965872</v>
      </c>
      <c r="CE16" s="13">
        <v>1.0000542276578717</v>
      </c>
      <c r="CF16" s="13">
        <v>1.0000488703368422</v>
      </c>
      <c r="CG16" s="13">
        <v>1.0000440369972614</v>
      </c>
      <c r="CH16" s="13">
        <v>1.0000396771375062</v>
      </c>
      <c r="CI16" s="13">
        <v>1.0000357450169071</v>
      </c>
      <c r="CJ16" s="13">
        <v>1.0000321992222783</v>
      </c>
      <c r="CK16" s="13">
        <v>1.0000290022716507</v>
      </c>
      <c r="CL16" s="13">
        <v>1.0000261202523575</v>
      </c>
      <c r="CM16" s="13">
        <v>1.0000235224907854</v>
      </c>
      <c r="CN16" s="13">
        <v>1.0000211812512745</v>
      </c>
      <c r="CO16" s="13">
        <v>1.0000190714618036</v>
      </c>
      <c r="CP16" s="13">
        <v>1.0000171704642593</v>
      </c>
      <c r="CQ16" s="13">
        <v>1.0000154577872387</v>
      </c>
      <c r="CR16" s="13">
        <v>1.0000139149394849</v>
      </c>
    </row>
    <row r="17" spans="1:96" x14ac:dyDescent="0.35">
      <c r="A17">
        <f t="shared" si="7"/>
        <v>5</v>
      </c>
      <c r="B17">
        <f t="shared" si="6"/>
        <v>4.5</v>
      </c>
      <c r="C17">
        <f>IF($A17=$B$8,Data!B$26,Data!B$25)</f>
        <v>0.60000000000000009</v>
      </c>
      <c r="D17">
        <f>IF($A17=$B$8,Data!C$26,Data!C$25)</f>
        <v>0.19999999999999996</v>
      </c>
      <c r="E17">
        <f>IF($A17=$B$8,Data!D$26,Data!D$25)</f>
        <v>0.2</v>
      </c>
      <c r="F17" s="4">
        <f>IF(B17=Data!$B$9,WMA_u!$F$3,Data!$B$21)</f>
        <v>1</v>
      </c>
      <c r="G17" s="13">
        <v>1.0002853017760165</v>
      </c>
      <c r="H17" s="13">
        <v>1.0012164556312646</v>
      </c>
      <c r="I17" s="13">
        <v>1.0029989916022093</v>
      </c>
      <c r="J17" s="13">
        <v>1.0056104186473951</v>
      </c>
      <c r="K17" s="13">
        <v>1.0088480409568272</v>
      </c>
      <c r="L17" s="13">
        <v>1.0124196243016346</v>
      </c>
      <c r="M17" s="13">
        <v>1.0160250774643185</v>
      </c>
      <c r="N17" s="13">
        <v>1.0194093610059836</v>
      </c>
      <c r="O17" s="13">
        <v>1.0223865733043851</v>
      </c>
      <c r="P17" s="13">
        <v>1.0248430908507664</v>
      </c>
      <c r="Q17" s="13">
        <v>1.0267286240695044</v>
      </c>
      <c r="R17" s="13">
        <v>1.0280421426212947</v>
      </c>
      <c r="S17" s="13">
        <v>1.0288171334120182</v>
      </c>
      <c r="T17" s="13">
        <v>1.0291085677593543</v>
      </c>
      <c r="U17" s="13">
        <v>1.0289825230421932</v>
      </c>
      <c r="V17" s="13">
        <v>1.0285085591986927</v>
      </c>
      <c r="W17" s="13">
        <v>1.0277545280468015</v>
      </c>
      <c r="X17" s="13">
        <v>1.0267833364890544</v>
      </c>
      <c r="Y17" s="13">
        <v>1.0256511750244324</v>
      </c>
      <c r="Z17" s="13">
        <v>1.0244067830325425</v>
      </c>
      <c r="AA17" s="13">
        <v>1.0230914062576655</v>
      </c>
      <c r="AB17" s="13">
        <v>1.0217391856694835</v>
      </c>
      <c r="AC17" s="13">
        <v>1.0203777895788253</v>
      </c>
      <c r="AD17" s="13">
        <v>1.0190291591718379</v>
      </c>
      <c r="AE17" s="13">
        <v>1.0177102818925303</v>
      </c>
      <c r="AF17" s="13">
        <v>1.0164339393514623</v>
      </c>
      <c r="AG17" s="13">
        <v>1.0152093991023639</v>
      </c>
      <c r="AH17" s="13">
        <v>1.0140430350142251</v>
      </c>
      <c r="AI17" s="13">
        <v>1.0129388710238174</v>
      </c>
      <c r="AJ17" s="13">
        <v>1.0118990493271274</v>
      </c>
      <c r="AK17" s="13">
        <v>1.0109242277281807</v>
      </c>
      <c r="AL17" s="13">
        <v>1.0100139127686512</v>
      </c>
      <c r="AM17" s="13">
        <v>1.0091667360248522</v>
      </c>
      <c r="AN17" s="13">
        <v>1.0083806810082185</v>
      </c>
      <c r="AO17" s="13">
        <v>1.0076532677335817</v>
      </c>
      <c r="AP17" s="13">
        <v>1.0069817014212197</v>
      </c>
      <c r="AQ17" s="13">
        <v>1.0063629911004408</v>
      </c>
      <c r="AR17" s="13">
        <v>1.0057940431635186</v>
      </c>
      <c r="AS17" s="13">
        <v>1.0052717342265365</v>
      </c>
      <c r="AT17" s="13">
        <v>1.0047929670141216</v>
      </c>
      <c r="AU17" s="13">
        <v>1.004354712410493</v>
      </c>
      <c r="AV17" s="13">
        <v>1.0039540403133369</v>
      </c>
      <c r="AW17" s="13">
        <v>1.0035881414881258</v>
      </c>
      <c r="AX17" s="13">
        <v>1.0032543422441893</v>
      </c>
      <c r="AY17" s="13">
        <v>1.0029501134340195</v>
      </c>
      <c r="AZ17" s="13">
        <v>1.0026730750075969</v>
      </c>
      <c r="BA17" s="13">
        <v>1.0024209971273956</v>
      </c>
      <c r="BB17" s="13">
        <v>1.0021917986611577</v>
      </c>
      <c r="BC17" s="13">
        <v>1.0019835437130356</v>
      </c>
      <c r="BD17" s="13">
        <v>1.0017944367242255</v>
      </c>
      <c r="BE17" s="13">
        <v>1.0016228165676662</v>
      </c>
      <c r="BF17" s="13">
        <v>1.0014671499738435</v>
      </c>
      <c r="BG17" s="13">
        <v>1.0013260245531796</v>
      </c>
      <c r="BH17" s="13">
        <v>1.0011981416221398</v>
      </c>
      <c r="BI17" s="13">
        <v>1.0010823089927965</v>
      </c>
      <c r="BJ17" s="13">
        <v>1.0009774338472694</v>
      </c>
      <c r="BK17" s="13">
        <v>1.0008825157875458</v>
      </c>
      <c r="BL17" s="13">
        <v>1.000796640126433</v>
      </c>
      <c r="BM17" s="13">
        <v>1.0007189714656448</v>
      </c>
      <c r="BN17" s="13">
        <v>1.0006487475913635</v>
      </c>
      <c r="BO17" s="13">
        <v>1.0005852737053151</v>
      </c>
      <c r="BP17" s="13">
        <v>1.0005279169998071</v>
      </c>
      <c r="BQ17" s="13">
        <v>1.0004761015777881</v>
      </c>
      <c r="BR17" s="13">
        <v>1.0004293037133922</v>
      </c>
      <c r="BS17" s="13">
        <v>1.0003870474442391</v>
      </c>
      <c r="BT17" s="13">
        <v>1.0003489004837638</v>
      </c>
      <c r="BU17" s="13">
        <v>1.0003144704397076</v>
      </c>
      <c r="BV17" s="13">
        <v>1.0002834013235489</v>
      </c>
      <c r="BW17" s="13">
        <v>1.0002553703348167</v>
      </c>
      <c r="BX17" s="13">
        <v>1.0002300849038608</v>
      </c>
      <c r="BY17" s="13">
        <v>1.0002072799766384</v>
      </c>
      <c r="BZ17" s="13">
        <v>1.000186715525295</v>
      </c>
      <c r="CA17" s="13">
        <v>1.0001681742687436</v>
      </c>
      <c r="CB17" s="13">
        <v>1.0001514595880137</v>
      </c>
      <c r="CC17" s="13">
        <v>1.0001363936218075</v>
      </c>
      <c r="CD17" s="13">
        <v>1.0001228155284179</v>
      </c>
      <c r="CE17" s="13">
        <v>1.0001105799009329</v>
      </c>
      <c r="CF17" s="13">
        <v>1.0000995553234284</v>
      </c>
      <c r="CG17" s="13">
        <v>1.0000896230566418</v>
      </c>
      <c r="CH17" s="13">
        <v>1.0000806758423655</v>
      </c>
      <c r="CI17" s="13">
        <v>1.0000726168165803</v>
      </c>
      <c r="CJ17" s="13">
        <v>1.0000653585220514</v>
      </c>
      <c r="CK17" s="13">
        <v>1.0000588220118023</v>
      </c>
      <c r="CL17" s="13">
        <v>1.0000529360355439</v>
      </c>
      <c r="CM17" s="13">
        <v>1.0000476363017661</v>
      </c>
      <c r="CN17" s="13">
        <v>1.0000428648087594</v>
      </c>
      <c r="CO17" s="13">
        <v>1.0000385692384037</v>
      </c>
      <c r="CP17" s="13">
        <v>1.0000347024070693</v>
      </c>
      <c r="CQ17" s="13">
        <v>1.0000312217684306</v>
      </c>
      <c r="CR17" s="13">
        <v>1.000028088963463</v>
      </c>
    </row>
    <row r="18" spans="1:96" x14ac:dyDescent="0.35">
      <c r="A18">
        <f t="shared" si="7"/>
        <v>6</v>
      </c>
      <c r="B18">
        <f t="shared" si="6"/>
        <v>5.5</v>
      </c>
      <c r="C18">
        <f>IF($A18=$B$8,Data!B$26,Data!B$25)</f>
        <v>0.60000000000000009</v>
      </c>
      <c r="D18">
        <f>IF($A18=$B$8,Data!C$26,Data!C$25)</f>
        <v>0.19999999999999996</v>
      </c>
      <c r="E18">
        <f>IF($A18=$B$8,Data!D$26,Data!D$25)</f>
        <v>0.2</v>
      </c>
      <c r="F18" s="4">
        <f>IF(B18=Data!$B$9,WMA_u!$F$3,Data!$B$21)</f>
        <v>1</v>
      </c>
      <c r="G18" s="13">
        <v>1.0024688047412451</v>
      </c>
      <c r="H18" s="13">
        <v>1.0090403193093629</v>
      </c>
      <c r="I18" s="13">
        <v>1.0195777251442388</v>
      </c>
      <c r="J18" s="13">
        <v>1.0327443119178596</v>
      </c>
      <c r="K18" s="13">
        <v>1.0468290713608113</v>
      </c>
      <c r="L18" s="13">
        <v>1.0603120212001185</v>
      </c>
      <c r="M18" s="13">
        <v>1.0721122329021049</v>
      </c>
      <c r="N18" s="13">
        <v>1.0816177728782912</v>
      </c>
      <c r="O18" s="13">
        <v>1.0886068888571336</v>
      </c>
      <c r="P18" s="13">
        <v>1.0931355841928716</v>
      </c>
      <c r="Q18" s="13">
        <v>1.095431566850515</v>
      </c>
      <c r="R18" s="13">
        <v>1.0958104550284185</v>
      </c>
      <c r="S18" s="13">
        <v>1.0946168020051394</v>
      </c>
      <c r="T18" s="13">
        <v>1.0921865497125145</v>
      </c>
      <c r="U18" s="13">
        <v>1.0888257342795529</v>
      </c>
      <c r="V18" s="13">
        <v>1.0848004728331373</v>
      </c>
      <c r="W18" s="13">
        <v>1.0803342103718594</v>
      </c>
      <c r="X18" s="13">
        <v>1.0756092754166853</v>
      </c>
      <c r="Y18" s="13">
        <v>1.0707707231559709</v>
      </c>
      <c r="Z18" s="13">
        <v>1.0659311610739777</v>
      </c>
      <c r="AA18" s="13">
        <v>1.0611757640168373</v>
      </c>
      <c r="AB18" s="13">
        <v>1.0565670320462042</v>
      </c>
      <c r="AC18" s="13">
        <v>1.0521490680510348</v>
      </c>
      <c r="AD18" s="13">
        <v>1.0479512898173018</v>
      </c>
      <c r="AE18" s="13">
        <v>1.0439915714863455</v>
      </c>
      <c r="AF18" s="13">
        <v>1.0402788525035112</v>
      </c>
      <c r="AG18" s="13">
        <v>1.0368152723197341</v>
      </c>
      <c r="AH18" s="13">
        <v>1.0335978955796219</v>
      </c>
      <c r="AI18" s="13">
        <v>1.0306200913044878</v>
      </c>
      <c r="AJ18" s="13">
        <v>1.027872624397971</v>
      </c>
      <c r="AK18" s="13">
        <v>1.0253445109224091</v>
      </c>
      <c r="AL18" s="13">
        <v>1.0230236813211355</v>
      </c>
      <c r="AM18" s="13">
        <v>1.0208974888045601</v>
      </c>
      <c r="AN18" s="13">
        <v>1.0189530938223959</v>
      </c>
      <c r="AO18" s="13">
        <v>1.0171777500426671</v>
      </c>
      <c r="AP18" s="13">
        <v>1.0155590125615124</v>
      </c>
      <c r="AQ18" s="13">
        <v>1.014084885124422</v>
      </c>
      <c r="AR18" s="13">
        <v>1.0127439198686607</v>
      </c>
      <c r="AS18" s="13">
        <v>1.0115252804083099</v>
      </c>
      <c r="AT18" s="13">
        <v>1.0104187768896244</v>
      </c>
      <c r="AU18" s="13">
        <v>1.0094148798643217</v>
      </c>
      <c r="AV18" s="13">
        <v>1.0085047183907845</v>
      </c>
      <c r="AW18" s="13">
        <v>1.0076800666166648</v>
      </c>
      <c r="AX18" s="13">
        <v>1.006933322169258</v>
      </c>
      <c r="AY18" s="13">
        <v>1.0062574789392333</v>
      </c>
      <c r="AZ18" s="13">
        <v>1.005646096253157</v>
      </c>
      <c r="BA18" s="13">
        <v>1.0050932659616529</v>
      </c>
      <c r="BB18" s="13">
        <v>1.0045935785990854</v>
      </c>
      <c r="BC18" s="13">
        <v>1.0041420894781101</v>
      </c>
      <c r="BD18" s="13">
        <v>1.0037342853525981</v>
      </c>
      <c r="BE18" s="13">
        <v>1.0033660521027015</v>
      </c>
      <c r="BF18" s="13">
        <v>1.0030336437560261</v>
      </c>
      <c r="BG18" s="13">
        <v>1.0027336530508391</v>
      </c>
      <c r="BH18" s="13">
        <v>1.002462983664367</v>
      </c>
      <c r="BI18" s="13">
        <v>1.0022188241663532</v>
      </c>
      <c r="BJ18" s="13">
        <v>1.0019986237108214</v>
      </c>
      <c r="BK18" s="13">
        <v>1.0018000694442115</v>
      </c>
      <c r="BL18" s="13">
        <v>1.0016210655828803</v>
      </c>
      <c r="BM18" s="13">
        <v>1.0014597140953976</v>
      </c>
      <c r="BN18" s="13">
        <v>1.0013142969133002</v>
      </c>
      <c r="BO18" s="13">
        <v>1.0011832595867265</v>
      </c>
      <c r="BP18" s="13">
        <v>1.0010651962975241</v>
      </c>
      <c r="BQ18" s="13">
        <v>1.000958836141179</v>
      </c>
      <c r="BR18" s="13">
        <v>1.0008630305895909</v>
      </c>
      <c r="BS18" s="13">
        <v>1.0007767420487785</v>
      </c>
      <c r="BT18" s="13">
        <v>1.0006990334286718</v>
      </c>
      <c r="BU18" s="13">
        <v>1.0006290586458557</v>
      </c>
      <c r="BV18" s="13">
        <v>1.0005660539842971</v>
      </c>
      <c r="BW18" s="13">
        <v>1.0005093302434813</v>
      </c>
      <c r="BX18" s="13">
        <v>1.0004582656078702</v>
      </c>
      <c r="BY18" s="13">
        <v>1.0004122991760895</v>
      </c>
      <c r="BZ18" s="13">
        <v>1.0003709250926471</v>
      </c>
      <c r="CA18" s="13">
        <v>1.000333687229253</v>
      </c>
      <c r="CB18" s="13">
        <v>1.0003001743668833</v>
      </c>
      <c r="CC18" s="13">
        <v>1.0002700158336222</v>
      </c>
      <c r="CD18" s="13">
        <v>1.0002428775569621</v>
      </c>
      <c r="CE18" s="13">
        <v>1.0002184584926883</v>
      </c>
      <c r="CF18" s="13">
        <v>1.0001964873956677</v>
      </c>
      <c r="CG18" s="13">
        <v>1.0001767199008502</v>
      </c>
      <c r="CH18" s="13">
        <v>1.0001589358855563</v>
      </c>
      <c r="CI18" s="13">
        <v>1.0001429370866715</v>
      </c>
      <c r="CJ18" s="13">
        <v>1.0001285449487274</v>
      </c>
      <c r="CK18" s="13">
        <v>1.000115598681008</v>
      </c>
      <c r="CL18" s="13">
        <v>1.0001039535038123</v>
      </c>
      <c r="CM18" s="13">
        <v>1.0000934790658205</v>
      </c>
      <c r="CN18" s="13">
        <v>1.0000840580161769</v>
      </c>
      <c r="CO18" s="13">
        <v>1.0000755847164282</v>
      </c>
      <c r="CP18" s="13">
        <v>1.0000679640788281</v>
      </c>
      <c r="CQ18" s="13">
        <v>1.0000611105188106</v>
      </c>
      <c r="CR18" s="13">
        <v>1.0000549470105573</v>
      </c>
    </row>
    <row r="19" spans="1:96" x14ac:dyDescent="0.35">
      <c r="A19">
        <f t="shared" si="7"/>
        <v>7</v>
      </c>
      <c r="B19">
        <f t="shared" si="6"/>
        <v>6.5</v>
      </c>
      <c r="C19">
        <f>IF($A19=$B$8,Data!B$26,Data!B$25)</f>
        <v>0.60000000000000009</v>
      </c>
      <c r="D19">
        <f>IF($A19=$B$8,Data!C$26,Data!C$25)</f>
        <v>0.19999999999999996</v>
      </c>
      <c r="E19">
        <f>IF($A19=$B$8,Data!D$26,Data!D$25)</f>
        <v>0.2</v>
      </c>
      <c r="F19" s="4">
        <f>IF(B19=Data!$B$9,WMA_u!$F$3,Data!$B$21)</f>
        <v>1</v>
      </c>
      <c r="G19" s="13">
        <v>1.0213633373431541</v>
      </c>
      <c r="H19" s="13">
        <v>1.0653694831842457</v>
      </c>
      <c r="I19" s="13">
        <v>1.1220009549447088</v>
      </c>
      <c r="J19" s="13">
        <v>1.1799789255973545</v>
      </c>
      <c r="K19" s="13">
        <v>1.2311959597875235</v>
      </c>
      <c r="L19" s="13">
        <v>1.2714039610921031</v>
      </c>
      <c r="M19" s="13">
        <v>1.2993747577253913</v>
      </c>
      <c r="N19" s="13">
        <v>1.3157707083761425</v>
      </c>
      <c r="O19" s="13">
        <v>1.3222134154095895</v>
      </c>
      <c r="P19" s="13">
        <v>1.320656540897873</v>
      </c>
      <c r="Q19" s="13">
        <v>1.3130203084817667</v>
      </c>
      <c r="R19" s="13">
        <v>1.3010098331393047</v>
      </c>
      <c r="S19" s="13">
        <v>1.2860475426681117</v>
      </c>
      <c r="T19" s="13">
        <v>1.2692692341088703</v>
      </c>
      <c r="U19" s="13">
        <v>1.251551290826822</v>
      </c>
      <c r="V19" s="13">
        <v>1.2335499065043878</v>
      </c>
      <c r="W19" s="13">
        <v>1.2157419450406448</v>
      </c>
      <c r="X19" s="13">
        <v>1.1984624174237055</v>
      </c>
      <c r="Y19" s="13">
        <v>1.1819366062470154</v>
      </c>
      <c r="Z19" s="13">
        <v>1.1663064847883182</v>
      </c>
      <c r="AA19" s="13">
        <v>1.1516518520086476</v>
      </c>
      <c r="AB19" s="13">
        <v>1.1380069113231976</v>
      </c>
      <c r="AC19" s="13">
        <v>1.1253730834918152</v>
      </c>
      <c r="AD19" s="13">
        <v>1.1137287905850302</v>
      </c>
      <c r="AE19" s="13">
        <v>1.1030368486130084</v>
      </c>
      <c r="AF19" s="13">
        <v>1.0932499970454908</v>
      </c>
      <c r="AG19" s="13">
        <v>1.0843149910529597</v>
      </c>
      <c r="AH19" s="13">
        <v>1.0761755935752491</v>
      </c>
      <c r="AI19" s="13">
        <v>1.0687747307708291</v>
      </c>
      <c r="AJ19" s="13">
        <v>1.0620560150779137</v>
      </c>
      <c r="AK19" s="13">
        <v>1.0559647931272811</v>
      </c>
      <c r="AL19" s="13">
        <v>1.0504488389722197</v>
      </c>
      <c r="AM19" s="13">
        <v>1.0454587845608068</v>
      </c>
      <c r="AN19" s="13">
        <v>1.0409483573541054</v>
      </c>
      <c r="AO19" s="13">
        <v>1.0368744780712802</v>
      </c>
      <c r="AP19" s="13">
        <v>1.0331972585766152</v>
      </c>
      <c r="AQ19" s="13">
        <v>1.0298799300109149</v>
      </c>
      <c r="AR19" s="13">
        <v>1.0268887237052782</v>
      </c>
      <c r="AS19" s="13">
        <v>1.0241927216518745</v>
      </c>
      <c r="AT19" s="13">
        <v>1.021763688922708</v>
      </c>
      <c r="AU19" s="13">
        <v>1.0195758970992919</v>
      </c>
      <c r="AV19" s="13">
        <v>1.0176059452554413</v>
      </c>
      <c r="AW19" s="13">
        <v>1.0158325831316803</v>
      </c>
      <c r="AX19" s="13">
        <v>1.0142365397074324</v>
      </c>
      <c r="AY19" s="13">
        <v>1.0128003593047503</v>
      </c>
      <c r="AZ19" s="13">
        <v>1.0115082465594551</v>
      </c>
      <c r="BA19" s="13">
        <v>1.0103459210069057</v>
      </c>
      <c r="BB19" s="13">
        <v>1.0093004816000282</v>
      </c>
      <c r="BC19" s="13">
        <v>1.0083602811684551</v>
      </c>
      <c r="BD19" s="13">
        <v>1.007514810610157</v>
      </c>
      <c r="BE19" s="13">
        <v>1.0067545924583237</v>
      </c>
      <c r="BF19" s="13">
        <v>1.0060710833691984</v>
      </c>
      <c r="BG19" s="13">
        <v>1.0054565850178767</v>
      </c>
      <c r="BH19" s="13">
        <v>1.0049041628586888</v>
      </c>
      <c r="BI19" s="13">
        <v>1.0044075721969512</v>
      </c>
      <c r="BJ19" s="13">
        <v>1.0039611910238166</v>
      </c>
      <c r="BK19" s="13">
        <v>1.0035599590811559</v>
      </c>
      <c r="BL19" s="13">
        <v>1.0031993226455651</v>
      </c>
      <c r="BM19" s="13">
        <v>1.002875184547243</v>
      </c>
      <c r="BN19" s="13">
        <v>1.002583858968624</v>
      </c>
      <c r="BO19" s="13">
        <v>1.0023220305980929</v>
      </c>
      <c r="BP19" s="13">
        <v>1.0020867177446646</v>
      </c>
      <c r="BQ19" s="13">
        <v>1.0018752390496288</v>
      </c>
      <c r="BR19" s="13">
        <v>1.0016851834602452</v>
      </c>
      <c r="BS19" s="13">
        <v>1.0015143831583326</v>
      </c>
      <c r="BT19" s="13">
        <v>1.0013608891628614</v>
      </c>
      <c r="BU19" s="13">
        <v>1.0012229493502178</v>
      </c>
      <c r="BV19" s="13">
        <v>1.0010989886587469</v>
      </c>
      <c r="BW19" s="13">
        <v>1.0009875912653949</v>
      </c>
      <c r="BX19" s="13">
        <v>1.0008874845418436</v>
      </c>
      <c r="BY19" s="13">
        <v>1.0007975246155394</v>
      </c>
      <c r="BZ19" s="13">
        <v>1.0007166833774932</v>
      </c>
      <c r="CA19" s="13">
        <v>1.0006440367938108</v>
      </c>
      <c r="CB19" s="13">
        <v>1.0005787543916431</v>
      </c>
      <c r="CC19" s="13">
        <v>1.0005200898027562</v>
      </c>
      <c r="CD19" s="13">
        <v>1.0004673722592918</v>
      </c>
      <c r="CE19" s="13">
        <v>1.0004199989465874</v>
      </c>
      <c r="CF19" s="13">
        <v>1.0003774281272804</v>
      </c>
      <c r="CG19" s="13">
        <v>1.000339172959384</v>
      </c>
      <c r="CH19" s="13">
        <v>1.0003047959386557</v>
      </c>
      <c r="CI19" s="13">
        <v>1.0002739039025201</v>
      </c>
      <c r="CJ19" s="13">
        <v>1.0002461435390351</v>
      </c>
      <c r="CK19" s="13">
        <v>1.0002211973500295</v>
      </c>
      <c r="CL19" s="13">
        <v>1.0001987800226375</v>
      </c>
      <c r="CM19" s="13">
        <v>1.0001786351680202</v>
      </c>
      <c r="CN19" s="13">
        <v>1.0001605323902134</v>
      </c>
      <c r="CO19" s="13">
        <v>1.0001442646517562</v>
      </c>
      <c r="CP19" s="13">
        <v>1.0001296459061051</v>
      </c>
      <c r="CQ19" s="13">
        <v>1.000116508969864</v>
      </c>
      <c r="CR19" s="13">
        <v>1.0001047036105746</v>
      </c>
    </row>
    <row r="20" spans="1:96" x14ac:dyDescent="0.35">
      <c r="A20">
        <f t="shared" si="7"/>
        <v>8</v>
      </c>
      <c r="B20">
        <f t="shared" si="6"/>
        <v>7.5</v>
      </c>
      <c r="C20">
        <f>IF($A20=$B$8,Data!B$26,Data!B$25)</f>
        <v>0.60000000000000009</v>
      </c>
      <c r="D20">
        <f>IF($A20=$B$8,Data!C$26,Data!C$25)</f>
        <v>0.19999999999999996</v>
      </c>
      <c r="E20">
        <f>IF($A20=$B$8,Data!D$26,Data!D$25)</f>
        <v>0.2</v>
      </c>
      <c r="F20" s="4">
        <f>IF(B20=Data!$B$9,WMA_u!$F$3,Data!$B$21)</f>
        <v>1</v>
      </c>
      <c r="G20" s="13">
        <v>1.1848636218646496</v>
      </c>
      <c r="H20" s="13">
        <v>1.4543877040143502</v>
      </c>
      <c r="I20" s="13">
        <v>1.7124280031484314</v>
      </c>
      <c r="J20" s="13">
        <v>1.9115726198990746</v>
      </c>
      <c r="K20" s="13">
        <v>2.0403817960185022</v>
      </c>
      <c r="L20" s="13">
        <v>2.1057197872909534</v>
      </c>
      <c r="M20" s="13">
        <v>2.1210163153616937</v>
      </c>
      <c r="N20" s="13">
        <v>2.1002092681234501</v>
      </c>
      <c r="O20" s="13">
        <v>2.0552465302341929</v>
      </c>
      <c r="P20" s="13">
        <v>1.9954350384542965</v>
      </c>
      <c r="Q20" s="13">
        <v>1.9276053712949854</v>
      </c>
      <c r="R20" s="13">
        <v>1.856555590759654</v>
      </c>
      <c r="S20" s="13">
        <v>1.7855283123010615</v>
      </c>
      <c r="T20" s="13">
        <v>1.7166257445017281</v>
      </c>
      <c r="U20" s="13">
        <v>1.6511382440583904</v>
      </c>
      <c r="V20" s="13">
        <v>1.5897912859059686</v>
      </c>
      <c r="W20" s="13">
        <v>1.5329253417282804</v>
      </c>
      <c r="X20" s="13">
        <v>1.4806242053600693</v>
      </c>
      <c r="Y20" s="13">
        <v>1.4328051996367011</v>
      </c>
      <c r="Z20" s="13">
        <v>1.3892818486378524</v>
      </c>
      <c r="AA20" s="13">
        <v>1.3498069520857243</v>
      </c>
      <c r="AB20" s="13">
        <v>1.3141018457269316</v>
      </c>
      <c r="AC20" s="13">
        <v>1.2818759906572454</v>
      </c>
      <c r="AD20" s="13">
        <v>1.2528398283542952</v>
      </c>
      <c r="AE20" s="13">
        <v>1.2267129701328938</v>
      </c>
      <c r="AF20" s="13">
        <v>1.2032291728338411</v>
      </c>
      <c r="AG20" s="13">
        <v>1.1821391172899816</v>
      </c>
      <c r="AH20" s="13">
        <v>1.1632117001735767</v>
      </c>
      <c r="AI20" s="13">
        <v>1.1462343351477542</v>
      </c>
      <c r="AJ20" s="13">
        <v>1.1310126086531629</v>
      </c>
      <c r="AK20" s="13">
        <v>1.1173695299887298</v>
      </c>
      <c r="AL20" s="13">
        <v>1.1051445411501624</v>
      </c>
      <c r="AM20" s="13">
        <v>1.0941923997724765</v>
      </c>
      <c r="AN20" s="13">
        <v>1.0843820119157241</v>
      </c>
      <c r="AO20" s="13">
        <v>1.0755952657429944</v>
      </c>
      <c r="AP20" s="13">
        <v>1.0677258991485941</v>
      </c>
      <c r="AQ20" s="13">
        <v>1.0606784218418945</v>
      </c>
      <c r="AR20" s="13">
        <v>1.0543671036869426</v>
      </c>
      <c r="AS20" s="13">
        <v>1.0487150351155461</v>
      </c>
      <c r="AT20" s="13">
        <v>1.0436532613761247</v>
      </c>
      <c r="AU20" s="13">
        <v>1.039119989687123</v>
      </c>
      <c r="AV20" s="13">
        <v>1.0350598666301598</v>
      </c>
      <c r="AW20" s="13">
        <v>1.0314233220579219</v>
      </c>
      <c r="AX20" s="13">
        <v>1.0281659752007197</v>
      </c>
      <c r="AY20" s="13">
        <v>1.0252480983878904</v>
      </c>
      <c r="AZ20" s="13">
        <v>1.0226341337518758</v>
      </c>
      <c r="BA20" s="13">
        <v>1.0202922583799183</v>
      </c>
      <c r="BB20" s="13">
        <v>1.0181939935684698</v>
      </c>
      <c r="BC20" s="13">
        <v>1.0163138540816254</v>
      </c>
      <c r="BD20" s="13">
        <v>1.0146290335913415</v>
      </c>
      <c r="BE20" s="13">
        <v>1.0131191227660237</v>
      </c>
      <c r="BF20" s="13">
        <v>1.0117658567630878</v>
      </c>
      <c r="BG20" s="13">
        <v>1.0105528891623865</v>
      </c>
      <c r="BH20" s="13">
        <v>1.0094655896457136</v>
      </c>
      <c r="BI20" s="13">
        <v>1.0084908629800533</v>
      </c>
      <c r="BJ20" s="13">
        <v>1.0076169870971328</v>
      </c>
      <c r="BK20" s="13">
        <v>1.0068334682786844</v>
      </c>
      <c r="BL20" s="13">
        <v>1.0061309116556694</v>
      </c>
      <c r="BM20" s="13">
        <v>1.0055009054111661</v>
      </c>
      <c r="BN20" s="13">
        <v>1.0049359172414989</v>
      </c>
      <c r="BO20" s="13">
        <v>1.0044292017795347</v>
      </c>
      <c r="BP20" s="13">
        <v>1.0039747178189422</v>
      </c>
      <c r="BQ20" s="13">
        <v>1.0035670542998008</v>
      </c>
      <c r="BR20" s="13">
        <v>1.0032013641252859</v>
      </c>
      <c r="BS20" s="13">
        <v>1.0028733049774319</v>
      </c>
      <c r="BT20" s="13">
        <v>1.0025789863880739</v>
      </c>
      <c r="BU20" s="13">
        <v>1.0023149224000836</v>
      </c>
      <c r="BV20" s="13">
        <v>1.0020779892247413</v>
      </c>
      <c r="BW20" s="13">
        <v>1.0018653873643744</v>
      </c>
      <c r="BX20" s="13">
        <v>1.0016746077260077</v>
      </c>
      <c r="BY20" s="13">
        <v>1.001503401302366</v>
      </c>
      <c r="BZ20" s="13">
        <v>1.0013497520417984</v>
      </c>
      <c r="CA20" s="13">
        <v>1.0012118525690714</v>
      </c>
      <c r="CB20" s="13">
        <v>1.0010880824550812</v>
      </c>
      <c r="CC20" s="13">
        <v>1.0009769887657247</v>
      </c>
      <c r="CD20" s="13">
        <v>1.0008772686489604</v>
      </c>
      <c r="CE20" s="13">
        <v>1.0007877537447596</v>
      </c>
      <c r="CF20" s="13">
        <v>1.0007073962255852</v>
      </c>
      <c r="CG20" s="13">
        <v>1.0006352562955039</v>
      </c>
      <c r="CH20" s="13">
        <v>1.0005704909943134</v>
      </c>
      <c r="CI20" s="13">
        <v>1.0005123441693908</v>
      </c>
      <c r="CJ20" s="13">
        <v>1.0004601374925315</v>
      </c>
      <c r="CK20" s="13">
        <v>1.0004132624120661</v>
      </c>
      <c r="CL20" s="13">
        <v>1.0003711729421534</v>
      </c>
      <c r="CM20" s="13">
        <v>1.0003333792015328</v>
      </c>
      <c r="CN20" s="13">
        <v>1.00029944162329</v>
      </c>
      <c r="CO20" s="13">
        <v>1.0002689657654547</v>
      </c>
      <c r="CP20" s="13">
        <v>1.000241597659679</v>
      </c>
      <c r="CQ20" s="13">
        <v>1.0002170196418192</v>
      </c>
      <c r="CR20" s="13">
        <v>1.0001949466141811</v>
      </c>
    </row>
    <row r="21" spans="1:96" x14ac:dyDescent="0.35">
      <c r="A21">
        <f t="shared" si="7"/>
        <v>9</v>
      </c>
      <c r="B21">
        <f t="shared" si="6"/>
        <v>8.5</v>
      </c>
      <c r="C21">
        <f>IF($A21=$B$8,Data!B$26,Data!B$25)</f>
        <v>0.60000000000000009</v>
      </c>
      <c r="D21">
        <f>IF($A21=$B$8,Data!C$26,Data!C$25)</f>
        <v>0.19999999999999996</v>
      </c>
      <c r="E21">
        <f>IF($A21=$B$8,Data!D$26,Data!D$25)</f>
        <v>0.2</v>
      </c>
      <c r="F21" s="4">
        <f>IF(B21=Data!$B$9,WMA_u!$F$3,Data!$B$21)</f>
        <v>1</v>
      </c>
      <c r="G21" s="13">
        <v>2.5996825847523839</v>
      </c>
      <c r="H21" s="13">
        <v>3.9690627772531668</v>
      </c>
      <c r="I21" s="13">
        <v>4.7739106434300043</v>
      </c>
      <c r="J21" s="13">
        <v>5.102076786557447</v>
      </c>
      <c r="K21" s="13">
        <v>5.111985185308578</v>
      </c>
      <c r="L21" s="13">
        <v>4.9353572222497606</v>
      </c>
      <c r="M21" s="13">
        <v>4.6624236286243104</v>
      </c>
      <c r="N21" s="13">
        <v>4.3494897111741553</v>
      </c>
      <c r="O21" s="13">
        <v>4.0295321852617194</v>
      </c>
      <c r="P21" s="13">
        <v>3.7207130722240915</v>
      </c>
      <c r="Q21" s="13">
        <v>3.4322122239380874</v>
      </c>
      <c r="R21" s="13">
        <v>3.1679439609440405</v>
      </c>
      <c r="S21" s="13">
        <v>2.9288342289069447</v>
      </c>
      <c r="T21" s="13">
        <v>2.7141824366836356</v>
      </c>
      <c r="U21" s="13">
        <v>2.5224616015364072</v>
      </c>
      <c r="V21" s="13">
        <v>2.3517806333486035</v>
      </c>
      <c r="W21" s="13">
        <v>2.2001458109027485</v>
      </c>
      <c r="X21" s="13">
        <v>2.0656038873281037</v>
      </c>
      <c r="Y21" s="13">
        <v>1.946315951188915</v>
      </c>
      <c r="Z21" s="13">
        <v>1.8405911851922157</v>
      </c>
      <c r="AA21" s="13">
        <v>1.7468977695563157</v>
      </c>
      <c r="AB21" s="13">
        <v>1.6638611171441686</v>
      </c>
      <c r="AC21" s="13">
        <v>1.5902554368051041</v>
      </c>
      <c r="AD21" s="13">
        <v>1.5249921301473388</v>
      </c>
      <c r="AE21" s="13">
        <v>1.4671070435855391</v>
      </c>
      <c r="AF21" s="13">
        <v>1.4157477137036254</v>
      </c>
      <c r="AG21" s="13">
        <v>1.3701612182817497</v>
      </c>
      <c r="AH21" s="13">
        <v>1.329682934386536</v>
      </c>
      <c r="AI21" s="13">
        <v>1.2937263231494183</v>
      </c>
      <c r="AJ21" s="13">
        <v>1.2617737569059548</v>
      </c>
      <c r="AK21" s="13">
        <v>1.2333683472509145</v>
      </c>
      <c r="AL21" s="13">
        <v>1.2081067034911506</v>
      </c>
      <c r="AM21" s="13">
        <v>1.1856325385190538</v>
      </c>
      <c r="AN21" s="13">
        <v>1.1656310363168225</v>
      </c>
      <c r="AO21" s="13">
        <v>1.1478238978944908</v>
      </c>
      <c r="AP21" s="13">
        <v>1.1319649878925295</v>
      </c>
      <c r="AQ21" s="13">
        <v>1.1178365108013304</v>
      </c>
      <c r="AR21" s="13">
        <v>1.1052456528571757</v>
      </c>
      <c r="AS21" s="13">
        <v>1.0940216326495809</v>
      </c>
      <c r="AT21" s="13">
        <v>1.0840131100392705</v>
      </c>
      <c r="AU21" s="13">
        <v>1.0750859090056057</v>
      </c>
      <c r="AV21" s="13">
        <v>1.0671210154694986</v>
      </c>
      <c r="AW21" s="13">
        <v>1.0600128159754563</v>
      </c>
      <c r="AX21" s="13">
        <v>1.0536675473945694</v>
      </c>
      <c r="AY21" s="13">
        <v>1.0480019315731641</v>
      </c>
      <c r="AZ21" s="13">
        <v>1.0429419721490627</v>
      </c>
      <c r="BA21" s="13">
        <v>1.0384218936391678</v>
      </c>
      <c r="BB21" s="13">
        <v>1.0343832054165538</v>
      </c>
      <c r="BC21" s="13">
        <v>1.0307738753869125</v>
      </c>
      <c r="BD21" s="13">
        <v>1.0275476000834787</v>
      </c>
      <c r="BE21" s="13">
        <v>1.0246631595625333</v>
      </c>
      <c r="BF21" s="13">
        <v>1.0220838469300784</v>
      </c>
      <c r="BG21" s="13">
        <v>1.0197769635924083</v>
      </c>
      <c r="BH21" s="13">
        <v>1.0177133724234266</v>
      </c>
      <c r="BI21" s="13">
        <v>1.0158671020010612</v>
      </c>
      <c r="BJ21" s="13">
        <v>1.0142149959024791</v>
      </c>
      <c r="BK21" s="13">
        <v>1.0127364017790286</v>
      </c>
      <c r="BL21" s="13">
        <v>1.0114128955709094</v>
      </c>
      <c r="BM21" s="13">
        <v>1.0102280367804188</v>
      </c>
      <c r="BN21" s="13">
        <v>1.0091671512117879</v>
      </c>
      <c r="BO21" s="13">
        <v>1.0082171380140368</v>
      </c>
      <c r="BP21" s="13">
        <v>1.0073662982388152</v>
      </c>
      <c r="BQ21" s="13">
        <v>1.0066041824546061</v>
      </c>
      <c r="BR21" s="13">
        <v>1.0059214552478362</v>
      </c>
      <c r="BS21" s="13">
        <v>1.0053097746954633</v>
      </c>
      <c r="BT21" s="13">
        <v>1.0047616851169217</v>
      </c>
      <c r="BU21" s="13">
        <v>1.0042705216097292</v>
      </c>
      <c r="BV21" s="13">
        <v>1.0038303250460119</v>
      </c>
      <c r="BW21" s="13">
        <v>1.0034357663594788</v>
      </c>
      <c r="BX21" s="13">
        <v>1.003082079086665</v>
      </c>
      <c r="BY21" s="13">
        <v>1.0027649992446395</v>
      </c>
      <c r="BZ21" s="13">
        <v>1.0024807117318741</v>
      </c>
      <c r="CA21" s="13">
        <v>1.0022258025312207</v>
      </c>
      <c r="CB21" s="13">
        <v>1.0019972160754487</v>
      </c>
      <c r="CC21" s="13">
        <v>1.0017922172078508</v>
      </c>
      <c r="CD21" s="13">
        <v>1.001608357234145</v>
      </c>
      <c r="CE21" s="13">
        <v>1.0014434436182731</v>
      </c>
      <c r="CF21" s="13">
        <v>1.0012955129246295</v>
      </c>
      <c r="CG21" s="13">
        <v>1.0011628066534579</v>
      </c>
      <c r="CH21" s="13">
        <v>1.0010437496553335</v>
      </c>
      <c r="CI21" s="13">
        <v>1.0009369308453864</v>
      </c>
      <c r="CJ21" s="13">
        <v>1.0008410859687238</v>
      </c>
      <c r="CK21" s="13">
        <v>1.0007550821958493</v>
      </c>
      <c r="CL21" s="13">
        <v>1.0006779043511371</v>
      </c>
      <c r="CM21" s="13">
        <v>1.000608642598972</v>
      </c>
      <c r="CN21" s="13">
        <v>1.0005464814313028</v>
      </c>
      <c r="CO21" s="13">
        <v>1.0004906898173724</v>
      </c>
      <c r="CP21" s="13">
        <v>1.0004406123915204</v>
      </c>
      <c r="CQ21" s="13">
        <v>1.0003956615683829</v>
      </c>
      <c r="CR21" s="13">
        <v>1.000355310486809</v>
      </c>
    </row>
    <row r="22" spans="1:96" x14ac:dyDescent="0.35">
      <c r="A22">
        <f t="shared" si="7"/>
        <v>10</v>
      </c>
      <c r="B22">
        <f t="shared" si="6"/>
        <v>9.5</v>
      </c>
      <c r="C22">
        <f>IF($A22=$B$8,Data!B$26,Data!B$25)</f>
        <v>0.60000000000000009</v>
      </c>
      <c r="D22">
        <f>IF($A22=$B$8,Data!C$26,Data!C$25)</f>
        <v>0.19999999999999996</v>
      </c>
      <c r="E22">
        <f>IF($A22=$B$8,Data!D$26,Data!D$25)</f>
        <v>0.2</v>
      </c>
      <c r="F22" s="4">
        <f>IF(B22=Data!$B$9,WMA_u!$F$3,Data!$B$21)</f>
        <v>1</v>
      </c>
      <c r="G22" s="13">
        <v>14.842552397177512</v>
      </c>
      <c r="H22" s="13">
        <v>18.359988959473529</v>
      </c>
      <c r="I22" s="13">
        <v>17.982597895158925</v>
      </c>
      <c r="J22" s="13">
        <v>16.314420002169776</v>
      </c>
      <c r="K22" s="13">
        <v>14.376337346934463</v>
      </c>
      <c r="L22" s="13">
        <v>12.541129711832101</v>
      </c>
      <c r="M22" s="13">
        <v>10.921977600284928</v>
      </c>
      <c r="N22" s="13">
        <v>9.5326614530754963</v>
      </c>
      <c r="O22" s="13">
        <v>8.3526015207821036</v>
      </c>
      <c r="P22" s="13">
        <v>7.3524516083453344</v>
      </c>
      <c r="Q22" s="13">
        <v>6.5035285404373804</v>
      </c>
      <c r="R22" s="13">
        <v>5.7807677565269726</v>
      </c>
      <c r="S22" s="13">
        <v>5.1632033185391286</v>
      </c>
      <c r="T22" s="13">
        <v>4.6335935521128189</v>
      </c>
      <c r="U22" s="13">
        <v>4.177827498234322</v>
      </c>
      <c r="V22" s="13">
        <v>3.7843438347374829</v>
      </c>
      <c r="W22" s="13">
        <v>3.4436331061968826</v>
      </c>
      <c r="X22" s="13">
        <v>3.1478333153589788</v>
      </c>
      <c r="Y22" s="13">
        <v>2.8904085251496183</v>
      </c>
      <c r="Z22" s="13">
        <v>2.6658953648718091</v>
      </c>
      <c r="AA22" s="13">
        <v>2.4697031437885935</v>
      </c>
      <c r="AB22" s="13">
        <v>2.2979556693351464</v>
      </c>
      <c r="AC22" s="13">
        <v>2.1473653735533547</v>
      </c>
      <c r="AD22" s="13">
        <v>2.0151325022376487</v>
      </c>
      <c r="AE22" s="13">
        <v>1.8988638311344757</v>
      </c>
      <c r="AF22" s="13">
        <v>1.796506686903415</v>
      </c>
      <c r="AG22" s="13">
        <v>1.7062950441476843</v>
      </c>
      <c r="AH22" s="13">
        <v>1.6267052175493439</v>
      </c>
      <c r="AI22" s="13">
        <v>1.5564192309688198</v>
      </c>
      <c r="AJ22" s="13">
        <v>1.4942943704470186</v>
      </c>
      <c r="AK22" s="13">
        <v>1.4393377507622684</v>
      </c>
      <c r="AL22" s="13">
        <v>1.3906849717152989</v>
      </c>
      <c r="AM22" s="13">
        <v>1.3475821298983066</v>
      </c>
      <c r="AN22" s="13">
        <v>1.3093705985089625</v>
      </c>
      <c r="AO22" s="13">
        <v>1.2754741022373202</v>
      </c>
      <c r="AP22" s="13">
        <v>1.2453877041145291</v>
      </c>
      <c r="AQ22" s="13">
        <v>1.218668392223643</v>
      </c>
      <c r="AR22" s="13">
        <v>1.1949270106471024</v>
      </c>
      <c r="AS22" s="13">
        <v>1.1738213242137066</v>
      </c>
      <c r="AT22" s="13">
        <v>1.1550500429771557</v>
      </c>
      <c r="AU22" s="13">
        <v>1.1383476617927297</v>
      </c>
      <c r="AV22" s="13">
        <v>1.1234799943069798</v>
      </c>
      <c r="AW22" s="13">
        <v>1.1102403002578491</v>
      </c>
      <c r="AX22" s="13">
        <v>1.0984459210716853</v>
      </c>
      <c r="AY22" s="13">
        <v>1.0879353520219643</v>
      </c>
      <c r="AZ22" s="13">
        <v>1.0785656902201199</v>
      </c>
      <c r="BA22" s="13">
        <v>1.0702104068674441</v>
      </c>
      <c r="BB22" s="13">
        <v>1.0627573998477389</v>
      </c>
      <c r="BC22" s="13">
        <v>1.0561072891545666</v>
      </c>
      <c r="BD22" s="13">
        <v>1.0501719230427242</v>
      </c>
      <c r="BE22" s="13">
        <v>1.0448730673473381</v>
      </c>
      <c r="BF22" s="13">
        <v>1.0401412542687785</v>
      </c>
      <c r="BG22" s="13">
        <v>1.0359147701941265</v>
      </c>
      <c r="BH22" s="13">
        <v>1.0321387649116578</v>
      </c>
      <c r="BI22" s="13">
        <v>1.0287644669522631</v>
      </c>
      <c r="BJ22" s="13">
        <v>1.0257484918256061</v>
      </c>
      <c r="BK22" s="13">
        <v>1.0230522316628088</v>
      </c>
      <c r="BL22" s="13">
        <v>1.0206413162760331</v>
      </c>
      <c r="BM22" s="13">
        <v>1.0184851369357257</v>
      </c>
      <c r="BN22" s="13">
        <v>1.0165564252795027</v>
      </c>
      <c r="BO22" s="13">
        <v>1.0148308807287905</v>
      </c>
      <c r="BP22" s="13">
        <v>1.0132868406223283</v>
      </c>
      <c r="BQ22" s="13">
        <v>1.0119049879979782</v>
      </c>
      <c r="BR22" s="13">
        <v>1.0106680925816356</v>
      </c>
      <c r="BS22" s="13">
        <v>1.009560781087695</v>
      </c>
      <c r="BT22" s="13">
        <v>1.0085693334107544</v>
      </c>
      <c r="BU22" s="13">
        <v>1.0076815017027079</v>
      </c>
      <c r="BV22" s="13">
        <v>1.0068863496912421</v>
      </c>
      <c r="BW22" s="13">
        <v>1.0061741099121324</v>
      </c>
      <c r="BX22" s="13">
        <v>1.005536056804571</v>
      </c>
      <c r="BY22" s="13">
        <v>1.0049643938613326</v>
      </c>
      <c r="BZ22" s="13">
        <v>1.0044521532382782</v>
      </c>
      <c r="CA22" s="13">
        <v>1.0039931064144036</v>
      </c>
      <c r="CB22" s="13">
        <v>1.0035816846576879</v>
      </c>
      <c r="CC22" s="13">
        <v>1.0032129081962391</v>
      </c>
      <c r="CD22" s="13">
        <v>1.0028823231211705</v>
      </c>
      <c r="CE22" s="13">
        <v>1.0025859451594559</v>
      </c>
      <c r="CF22" s="13">
        <v>1.0023202095535475</v>
      </c>
      <c r="CG22" s="13">
        <v>1.0020819263714644</v>
      </c>
      <c r="CH22" s="13">
        <v>1.0018682406477741</v>
      </c>
      <c r="CI22" s="13">
        <v>1.0016765968236374</v>
      </c>
      <c r="CJ22" s="13">
        <v>1.0015047070139851</v>
      </c>
      <c r="CK22" s="13">
        <v>1.0013505226828228</v>
      </c>
      <c r="CL22" s="13">
        <v>1.0012122093545279</v>
      </c>
      <c r="CM22" s="13">
        <v>1.0010881240304657</v>
      </c>
      <c r="CN22" s="13">
        <v>1.000976795016995</v>
      </c>
      <c r="CO22" s="13">
        <v>1.0008769039034779</v>
      </c>
      <c r="CP22" s="13">
        <v>1.000787269457786</v>
      </c>
      <c r="CQ22" s="13">
        <v>1.0007068332323881</v>
      </c>
      <c r="CR22" s="13">
        <v>1.0006346466968232</v>
      </c>
    </row>
    <row r="23" spans="1:96" x14ac:dyDescent="0.35">
      <c r="A23">
        <f t="shared" si="7"/>
        <v>11</v>
      </c>
      <c r="B23">
        <f t="shared" si="6"/>
        <v>10.5</v>
      </c>
      <c r="C23">
        <f>IF($A23=$B$8,Data!B$26,Data!B$25)</f>
        <v>0.60000000000000009</v>
      </c>
      <c r="D23">
        <f>IF($A23=$B$8,Data!C$26,Data!C$25)</f>
        <v>0.19999999999999996</v>
      </c>
      <c r="E23">
        <f>IF($A23=$B$8,Data!D$26,Data!D$25)</f>
        <v>0.2</v>
      </c>
      <c r="F23" s="4">
        <f>IF(B23=Data!$B$9,WMA_u!$F$3,Data!$B$21)</f>
        <v>200</v>
      </c>
      <c r="G23" s="13">
        <v>120.78392382034046</v>
      </c>
      <c r="H23" s="13">
        <v>79.119950317614709</v>
      </c>
      <c r="I23" s="13">
        <v>55.721704328772667</v>
      </c>
      <c r="J23" s="13">
        <v>41.610560184060986</v>
      </c>
      <c r="K23" s="13">
        <v>32.478980555635523</v>
      </c>
      <c r="L23" s="13">
        <v>26.182409005067306</v>
      </c>
      <c r="M23" s="13">
        <v>21.604878957530918</v>
      </c>
      <c r="N23" s="13">
        <v>18.135595942732376</v>
      </c>
      <c r="O23" s="13">
        <v>15.421509865876327</v>
      </c>
      <c r="P23" s="13">
        <v>13.246917654525213</v>
      </c>
      <c r="Q23" s="13">
        <v>11.472862150395486</v>
      </c>
      <c r="R23" s="13">
        <v>10.005435223723712</v>
      </c>
      <c r="S23" s="13">
        <v>8.7784883974964476</v>
      </c>
      <c r="T23" s="13">
        <v>7.7437780662688258</v>
      </c>
      <c r="U23" s="13">
        <v>6.8650949189355694</v>
      </c>
      <c r="V23" s="13">
        <v>6.1146151214199245</v>
      </c>
      <c r="W23" s="13">
        <v>5.470541349376286</v>
      </c>
      <c r="X23" s="13">
        <v>4.9155226452620946</v>
      </c>
      <c r="Y23" s="13">
        <v>4.4355622959849192</v>
      </c>
      <c r="Z23" s="13">
        <v>4.0192421025215381</v>
      </c>
      <c r="AA23" s="13">
        <v>3.6571581610693378</v>
      </c>
      <c r="AB23" s="13">
        <v>3.3415019536408432</v>
      </c>
      <c r="AC23" s="13">
        <v>3.0657437048891487</v>
      </c>
      <c r="AD23" s="13">
        <v>2.8243892619300488</v>
      </c>
      <c r="AE23" s="13">
        <v>2.6127908382654232</v>
      </c>
      <c r="AF23" s="13">
        <v>2.4269978853474794</v>
      </c>
      <c r="AG23" s="13">
        <v>2.2636383079668305</v>
      </c>
      <c r="AH23" s="13">
        <v>2.1198229340460681</v>
      </c>
      <c r="AI23" s="13">
        <v>1.9930680215244065</v>
      </c>
      <c r="AJ23" s="13">
        <v>1.8812319084612052</v>
      </c>
      <c r="AK23" s="13">
        <v>1.78246286287258</v>
      </c>
      <c r="AL23" s="13">
        <v>1.6951558811528926</v>
      </c>
      <c r="AM23" s="13">
        <v>1.6179166949511048</v>
      </c>
      <c r="AN23" s="13">
        <v>1.5495316281386597</v>
      </c>
      <c r="AO23" s="13">
        <v>1.4889422339075946</v>
      </c>
      <c r="AP23" s="13">
        <v>1.4352238621665714</v>
      </c>
      <c r="AQ23" s="13">
        <v>1.3875674770361544</v>
      </c>
      <c r="AR23" s="13">
        <v>1.3452641761341793</v>
      </c>
      <c r="AS23" s="13">
        <v>1.3076919667391087</v>
      </c>
      <c r="AT23" s="13">
        <v>1.2743044356080582</v>
      </c>
      <c r="AU23" s="13">
        <v>1.2446210142319751</v>
      </c>
      <c r="AV23" s="13">
        <v>1.218218593390674</v>
      </c>
      <c r="AW23" s="13">
        <v>1.1947242828593763</v>
      </c>
      <c r="AX23" s="13">
        <v>1.17380914617221</v>
      </c>
      <c r="AY23" s="13">
        <v>1.1551827681197553</v>
      </c>
      <c r="AZ23" s="13">
        <v>1.1385885354240697</v>
      </c>
      <c r="BA23" s="13">
        <v>1.1237995297888905</v>
      </c>
      <c r="BB23" s="13">
        <v>1.1106149480427645</v>
      </c>
      <c r="BC23" s="13">
        <v>1.098856976991665</v>
      </c>
      <c r="BD23" s="13">
        <v>1.0883680613612463</v>
      </c>
      <c r="BE23" s="13">
        <v>1.0790085122248196</v>
      </c>
      <c r="BF23" s="13">
        <v>1.0706544108920819</v>
      </c>
      <c r="BG23" s="13">
        <v>1.0631957696260215</v>
      </c>
      <c r="BH23" s="13">
        <v>1.0565349159640089</v>
      </c>
      <c r="BI23" s="13">
        <v>1.0505850720088907</v>
      </c>
      <c r="BJ23" s="13">
        <v>1.0452691039617017</v>
      </c>
      <c r="BK23" s="13">
        <v>1.0405184205001612</v>
      </c>
      <c r="BL23" s="13">
        <v>1.0362720014575244</v>
      </c>
      <c r="BM23" s="13">
        <v>1.0324755407001101</v>
      </c>
      <c r="BN23" s="13">
        <v>1.0290806892015325</v>
      </c>
      <c r="BO23" s="13">
        <v>1.0260443861194886</v>
      </c>
      <c r="BP23" s="13">
        <v>1.0233282672405575</v>
      </c>
      <c r="BQ23" s="13">
        <v>1.0208981415063456</v>
      </c>
      <c r="BR23" s="13">
        <v>1.0187235275013233</v>
      </c>
      <c r="BS23" s="13">
        <v>1.0167772427946822</v>
      </c>
      <c r="BT23" s="13">
        <v>1.0150350399075472</v>
      </c>
      <c r="BU23" s="13">
        <v>1.0134752834414062</v>
      </c>
      <c r="BV23" s="13">
        <v>1.0120786635696042</v>
      </c>
      <c r="BW23" s="13">
        <v>1.0108279416745432</v>
      </c>
      <c r="BX23" s="13">
        <v>1.0097077244204784</v>
      </c>
      <c r="BY23" s="13">
        <v>1.0087042629952196</v>
      </c>
      <c r="BZ23" s="13">
        <v>1.007805274642217</v>
      </c>
      <c r="CA23" s="13">
        <v>1.0069997839445759</v>
      </c>
      <c r="CB23" s="13">
        <v>1.0062779816208285</v>
      </c>
      <c r="CC23" s="13">
        <v>1.0056310988541632</v>
      </c>
      <c r="CD23" s="13">
        <v>1.0050512954069073</v>
      </c>
      <c r="CE23" s="13">
        <v>1.0045315599744313</v>
      </c>
      <c r="CF23" s="13">
        <v>1.0040656214107568</v>
      </c>
      <c r="CG23" s="13">
        <v>1.003647869615069</v>
      </c>
      <c r="CH23" s="13">
        <v>1.0032732850066424</v>
      </c>
      <c r="CI23" s="13">
        <v>1.002937375637708</v>
      </c>
      <c r="CJ23" s="13">
        <v>1.0026361211015082</v>
      </c>
      <c r="CK23" s="13">
        <v>1.0023659224879327</v>
      </c>
      <c r="CL23" s="13">
        <v>1.0021235577232248</v>
      </c>
      <c r="CM23" s="13">
        <v>1.0019061417046371</v>
      </c>
      <c r="CN23" s="13">
        <v>1.0017110907067168</v>
      </c>
      <c r="CO23" s="13">
        <v>1.0015360905942043</v>
      </c>
      <c r="CP23" s="13">
        <v>1.0013790684281212</v>
      </c>
      <c r="CQ23" s="13">
        <v>1.0012381670974104</v>
      </c>
      <c r="CR23" s="13">
        <v>1.0011117226490391</v>
      </c>
    </row>
    <row r="24" spans="1:96" x14ac:dyDescent="0.35">
      <c r="A24">
        <f t="shared" si="7"/>
        <v>12</v>
      </c>
      <c r="B24">
        <f t="shared" si="6"/>
        <v>11.5</v>
      </c>
      <c r="C24">
        <f>IF($A24=$B$8,Data!B$26,Data!B$25)</f>
        <v>0.60000000000000009</v>
      </c>
      <c r="D24">
        <f>IF($A24=$B$8,Data!C$26,Data!C$25)</f>
        <v>0.19999999999999996</v>
      </c>
      <c r="E24">
        <f>IF($A24=$B$8,Data!D$26,Data!D$25)</f>
        <v>0.2</v>
      </c>
      <c r="F24" s="4">
        <f>IF(B24=Data!$B$9,WMA_u!$F$3,Data!$B$21)</f>
        <v>1</v>
      </c>
      <c r="G24" s="13">
        <v>42.527657191531652</v>
      </c>
      <c r="H24" s="13">
        <v>53.079966878409394</v>
      </c>
      <c r="I24" s="13">
        <v>51.947793685403674</v>
      </c>
      <c r="J24" s="13">
        <v>46.943260006176139</v>
      </c>
      <c r="K24" s="13">
        <v>41.129012039611482</v>
      </c>
      <c r="L24" s="13">
        <v>35.623389131931816</v>
      </c>
      <c r="M24" s="13">
        <v>30.765932791586902</v>
      </c>
      <c r="N24" s="13">
        <v>26.597984337710216</v>
      </c>
      <c r="O24" s="13">
        <v>23.057804516878736</v>
      </c>
      <c r="P24" s="13">
        <v>20.057354736309303</v>
      </c>
      <c r="Q24" s="13">
        <v>17.510585459621144</v>
      </c>
      <c r="R24" s="13">
        <v>15.342302991955066</v>
      </c>
      <c r="S24" s="13">
        <v>13.489609503232085</v>
      </c>
      <c r="T24" s="13">
        <v>11.900779952598732</v>
      </c>
      <c r="U24" s="13">
        <v>10.533481444373026</v>
      </c>
      <c r="V24" s="13">
        <v>9.3530299938890344</v>
      </c>
      <c r="W24" s="13">
        <v>8.3308972186962986</v>
      </c>
      <c r="X24" s="13">
        <v>7.4434971144004809</v>
      </c>
      <c r="Y24" s="13">
        <v>6.6712218621049386</v>
      </c>
      <c r="Z24" s="13">
        <v>5.9976813481538098</v>
      </c>
      <c r="AA24" s="13">
        <v>5.4091035056505703</v>
      </c>
      <c r="AB24" s="13">
        <v>4.8938597694154655</v>
      </c>
      <c r="AC24" s="13">
        <v>4.442087455138056</v>
      </c>
      <c r="AD24" s="13">
        <v>4.045387326211741</v>
      </c>
      <c r="AE24" s="13">
        <v>3.6965797413351345</v>
      </c>
      <c r="AF24" s="13">
        <v>3.3895067160899548</v>
      </c>
      <c r="AG24" s="13">
        <v>3.118870212521029</v>
      </c>
      <c r="AH24" s="13">
        <v>2.8800992139324264</v>
      </c>
      <c r="AI24" s="13">
        <v>2.6692398305828542</v>
      </c>
      <c r="AJ24" s="13">
        <v>2.4828639571877531</v>
      </c>
      <c r="AK24" s="13">
        <v>2.3179929712603888</v>
      </c>
      <c r="AL24" s="13">
        <v>2.1720337008672392</v>
      </c>
      <c r="AM24" s="13">
        <v>2.0427244591005573</v>
      </c>
      <c r="AN24" s="13">
        <v>1.9280893829655292</v>
      </c>
      <c r="AO24" s="13">
        <v>1.8263996577630903</v>
      </c>
      <c r="AP24" s="13">
        <v>1.7361404776175868</v>
      </c>
      <c r="AQ24" s="13">
        <v>1.6559828058216042</v>
      </c>
      <c r="AR24" s="13">
        <v>1.5847591680855309</v>
      </c>
      <c r="AS24" s="13">
        <v>1.5214428473399639</v>
      </c>
      <c r="AT24" s="13">
        <v>1.4651299578455126</v>
      </c>
      <c r="AU24" s="13">
        <v>1.4150239646692948</v>
      </c>
      <c r="AV24" s="13">
        <v>1.3704222864352515</v>
      </c>
      <c r="AW24" s="13">
        <v>1.3307046780074721</v>
      </c>
      <c r="AX24" s="13">
        <v>1.2953231380379551</v>
      </c>
      <c r="AY24" s="13">
        <v>1.2637931261508573</v>
      </c>
      <c r="AZ24" s="13">
        <v>1.2356859075574904</v>
      </c>
      <c r="BA24" s="13">
        <v>1.2106218703773344</v>
      </c>
      <c r="BB24" s="13">
        <v>1.1882646838972162</v>
      </c>
      <c r="BC24" s="13">
        <v>1.1683161852474662</v>
      </c>
      <c r="BD24" s="13">
        <v>1.1505118981647218</v>
      </c>
      <c r="BE24" s="13">
        <v>1.1346171011751329</v>
      </c>
      <c r="BF24" s="13">
        <v>1.1204233740983061</v>
      </c>
      <c r="BG24" s="13">
        <v>1.1077455615914</v>
      </c>
      <c r="BH24" s="13">
        <v>1.0964191008109978</v>
      </c>
      <c r="BI24" s="13">
        <v>1.0862976674031828</v>
      </c>
      <c r="BJ24" s="13">
        <v>1.0772511001340439</v>
      </c>
      <c r="BK24" s="13">
        <v>1.0691635697045168</v>
      </c>
      <c r="BL24" s="13">
        <v>1.0619319617888143</v>
      </c>
      <c r="BM24" s="13">
        <v>1.0554644482061937</v>
      </c>
      <c r="BN24" s="13">
        <v>1.0496792234747319</v>
      </c>
      <c r="BO24" s="13">
        <v>1.0445033868813645</v>
      </c>
      <c r="BP24" s="13">
        <v>1.039871952700588</v>
      </c>
      <c r="BQ24" s="13">
        <v>1.0357269733603891</v>
      </c>
      <c r="BR24" s="13">
        <v>1.0320167622352725</v>
      </c>
      <c r="BS24" s="13">
        <v>1.0286952043824409</v>
      </c>
      <c r="BT24" s="13">
        <v>1.025721144962249</v>
      </c>
      <c r="BU24" s="13">
        <v>1.0230578463267987</v>
      </c>
      <c r="BV24" s="13">
        <v>1.0206725058456778</v>
      </c>
      <c r="BW24" s="13">
        <v>1.0185358274864722</v>
      </c>
      <c r="BX24" s="13">
        <v>1.0166216409978754</v>
      </c>
      <c r="BY24" s="13">
        <v>1.0149065632705847</v>
      </c>
      <c r="BZ24" s="13">
        <v>1.0133696970890229</v>
      </c>
      <c r="CA24" s="13">
        <v>1.0119923630468906</v>
      </c>
      <c r="CB24" s="13">
        <v>1.0107578608915129</v>
      </c>
      <c r="CC24" s="13">
        <v>1.009651256994605</v>
      </c>
      <c r="CD24" s="13">
        <v>1.0086591950278376</v>
      </c>
      <c r="CE24" s="13">
        <v>1.0077697272569772</v>
      </c>
      <c r="CF24" s="13">
        <v>1.0069721641640117</v>
      </c>
      <c r="CG24" s="13">
        <v>1.006256940367444</v>
      </c>
      <c r="CH24" s="13">
        <v>1.0056154950411154</v>
      </c>
      <c r="CI24" s="13">
        <v>1.005040165235247</v>
      </c>
      <c r="CJ24" s="13">
        <v>1.0045240906830781</v>
      </c>
      <c r="CK24" s="13">
        <v>1.0040611288353825</v>
      </c>
      <c r="CL24" s="13">
        <v>1.0036457790057769</v>
      </c>
      <c r="CM24" s="13">
        <v>1.0032731146342082</v>
      </c>
      <c r="CN24" s="13">
        <v>1.0029387227862814</v>
      </c>
      <c r="CO24" s="13">
        <v>1.0026386501038211</v>
      </c>
      <c r="CP24" s="13">
        <v>1.002369354508714</v>
      </c>
      <c r="CQ24" s="13">
        <v>1.0021276620389257</v>
      </c>
      <c r="CR24" s="13">
        <v>1.00191072826383</v>
      </c>
    </row>
    <row r="25" spans="1:96" x14ac:dyDescent="0.35">
      <c r="A25">
        <f t="shared" si="7"/>
        <v>13</v>
      </c>
      <c r="B25">
        <f t="shared" si="6"/>
        <v>12.5</v>
      </c>
      <c r="C25">
        <f>IF($A25=$B$8,Data!B$26,Data!B$25)</f>
        <v>0.60000000000000009</v>
      </c>
      <c r="D25">
        <f>IF($A25=$B$8,Data!C$26,Data!C$25)</f>
        <v>0.19999999999999996</v>
      </c>
      <c r="E25">
        <f>IF($A25=$B$8,Data!D$26,Data!D$25)</f>
        <v>0.2</v>
      </c>
      <c r="F25" s="4">
        <f>IF(B25=Data!$B$9,WMA_u!$F$3,Data!$B$21)</f>
        <v>1</v>
      </c>
      <c r="G25" s="13">
        <v>15.397143262763317</v>
      </c>
      <c r="H25" s="13">
        <v>27.721564995182039</v>
      </c>
      <c r="I25" s="13">
        <v>34.965195790268048</v>
      </c>
      <c r="J25" s="13">
        <v>37.918691076384022</v>
      </c>
      <c r="K25" s="13">
        <v>38.007866658716054</v>
      </c>
      <c r="L25" s="13">
        <v>36.418214974126919</v>
      </c>
      <c r="M25" s="13">
        <v>33.961812592030306</v>
      </c>
      <c r="N25" s="13">
        <v>31.145407253260291</v>
      </c>
      <c r="O25" s="13">
        <v>28.265789365728548</v>
      </c>
      <c r="P25" s="13">
        <v>25.486417078814398</v>
      </c>
      <c r="Q25" s="13">
        <v>22.889909003857333</v>
      </c>
      <c r="R25" s="13">
        <v>20.511493958318713</v>
      </c>
      <c r="S25" s="13">
        <v>18.359505376824096</v>
      </c>
      <c r="T25" s="13">
        <v>16.427637858421669</v>
      </c>
      <c r="U25" s="13">
        <v>14.702148479556875</v>
      </c>
      <c r="V25" s="13">
        <v>13.166017358876397</v>
      </c>
      <c r="W25" s="13">
        <v>11.801300950692656</v>
      </c>
      <c r="X25" s="13">
        <v>10.59042000033654</v>
      </c>
      <c r="Y25" s="13">
        <v>9.516824298987272</v>
      </c>
      <c r="Z25" s="13">
        <v>8.5652965152949676</v>
      </c>
      <c r="AA25" s="13">
        <v>7.7220503268780574</v>
      </c>
      <c r="AB25" s="13">
        <v>6.9747145355637832</v>
      </c>
      <c r="AC25" s="13">
        <v>6.3122571344977416</v>
      </c>
      <c r="AD25" s="13">
        <v>5.7248808744252608</v>
      </c>
      <c r="AE25" s="13">
        <v>5.203908526161225</v>
      </c>
      <c r="AF25" s="13">
        <v>4.7416680820914712</v>
      </c>
      <c r="AG25" s="13">
        <v>4.3313834083389828</v>
      </c>
      <c r="AH25" s="13">
        <v>3.9670730606484881</v>
      </c>
      <c r="AI25" s="13">
        <v>3.643458341010342</v>
      </c>
      <c r="AJ25" s="13">
        <v>3.3558807363918848</v>
      </c>
      <c r="AK25" s="13">
        <v>3.1002283667869959</v>
      </c>
      <c r="AL25" s="13">
        <v>2.8728708080445284</v>
      </c>
      <c r="AM25" s="13">
        <v>2.6706015427154983</v>
      </c>
      <c r="AN25" s="13">
        <v>2.4905872667709978</v>
      </c>
      <c r="AO25" s="13">
        <v>2.3303233033173822</v>
      </c>
      <c r="AP25" s="13">
        <v>2.1875944232431084</v>
      </c>
      <c r="AQ25" s="13">
        <v>2.0604404331980346</v>
      </c>
      <c r="AR25" s="13">
        <v>1.9471259552592228</v>
      </c>
      <c r="AS25" s="13">
        <v>1.8461138854146926</v>
      </c>
      <c r="AT25" s="13">
        <v>1.75604207708562</v>
      </c>
      <c r="AU25" s="13">
        <v>1.6757028501001663</v>
      </c>
      <c r="AV25" s="13">
        <v>1.6040249743987596</v>
      </c>
      <c r="AW25" s="13">
        <v>1.5400578213128622</v>
      </c>
      <c r="AX25" s="13">
        <v>1.4829574137876032</v>
      </c>
      <c r="AY25" s="13">
        <v>1.4319741408086684</v>
      </c>
      <c r="AZ25" s="13">
        <v>1.3864419309909195</v>
      </c>
      <c r="BA25" s="13">
        <v>1.3457687062418808</v>
      </c>
      <c r="BB25" s="13">
        <v>1.309427959059976</v>
      </c>
      <c r="BC25" s="13">
        <v>1.2769513167661177</v>
      </c>
      <c r="BD25" s="13">
        <v>1.2479219731614173</v>
      </c>
      <c r="BE25" s="13">
        <v>1.2219688830781228</v>
      </c>
      <c r="BF25" s="13">
        <v>1.1987616283328406</v>
      </c>
      <c r="BG25" s="13">
        <v>1.1780058749530069</v>
      </c>
      <c r="BH25" s="13">
        <v>1.1594393514499532</v>
      </c>
      <c r="BI25" s="13">
        <v>1.142828286546985</v>
      </c>
      <c r="BJ25" s="13">
        <v>1.1279642523053779</v>
      </c>
      <c r="BK25" s="13">
        <v>1.1146613651699482</v>
      </c>
      <c r="BL25" s="13">
        <v>1.1027538032041679</v>
      </c>
      <c r="BM25" s="13">
        <v>1.0920936028113402</v>
      </c>
      <c r="BN25" s="13">
        <v>1.0825487026370166</v>
      </c>
      <c r="BO25" s="13">
        <v>1.0740012062001558</v>
      </c>
      <c r="BP25" s="13">
        <v>1.0663458381767941</v>
      </c>
      <c r="BQ25" s="13">
        <v>1.0594885722215235</v>
      </c>
      <c r="BR25" s="13">
        <v>1.0533454108115341</v>
      </c>
      <c r="BS25" s="13">
        <v>1.0478412998815561</v>
      </c>
      <c r="BT25" s="13">
        <v>1.0429091630253966</v>
      </c>
      <c r="BU25" s="13">
        <v>1.0384890418057255</v>
      </c>
      <c r="BV25" s="13">
        <v>1.0345273302682974</v>
      </c>
      <c r="BW25" s="13">
        <v>1.0309760931262288</v>
      </c>
      <c r="BX25" s="13">
        <v>1.0277924582870832</v>
      </c>
      <c r="BY25" s="13">
        <v>1.0249380754602269</v>
      </c>
      <c r="BZ25" s="13">
        <v>1.0223786335216318</v>
      </c>
      <c r="CA25" s="13">
        <v>1.0200834301431687</v>
      </c>
      <c r="CB25" s="13">
        <v>1.0180249879266752</v>
      </c>
      <c r="CC25" s="13">
        <v>1.0161787119313941</v>
      </c>
      <c r="CD25" s="13">
        <v>1.0145225840567935</v>
      </c>
      <c r="CE25" s="13">
        <v>1.013036890250312</v>
      </c>
      <c r="CF25" s="13">
        <v>1.0117039769589495</v>
      </c>
      <c r="CG25" s="13">
        <v>1.0105080336417291</v>
      </c>
      <c r="CH25" s="13">
        <v>1.0094348985128883</v>
      </c>
      <c r="CI25" s="13">
        <v>1.0084718849985232</v>
      </c>
      <c r="CJ25" s="13">
        <v>1.0076076266669416</v>
      </c>
      <c r="CK25" s="13">
        <v>1.0068319386392519</v>
      </c>
      <c r="CL25" s="13">
        <v>1.0061356937054065</v>
      </c>
      <c r="CM25" s="13">
        <v>1.0055107115650801</v>
      </c>
      <c r="CN25" s="13">
        <v>1.0049496597853373</v>
      </c>
      <c r="CO25" s="13">
        <v>1.0044459652203694</v>
      </c>
      <c r="CP25" s="13">
        <v>1.0039937347749515</v>
      </c>
      <c r="CQ25" s="13">
        <v>1.0035876845145264</v>
      </c>
      <c r="CR25" s="13">
        <v>1.0032230762327172</v>
      </c>
    </row>
    <row r="26" spans="1:96" x14ac:dyDescent="0.35">
      <c r="A26">
        <f t="shared" si="7"/>
        <v>14</v>
      </c>
      <c r="B26">
        <f t="shared" si="6"/>
        <v>13.5</v>
      </c>
      <c r="C26">
        <f>IF($A26=$B$8,Data!B$26,Data!B$25)</f>
        <v>0.60000000000000009</v>
      </c>
      <c r="D26">
        <f>IF($A26=$B$8,Data!C$26,Data!C$25)</f>
        <v>0.19999999999999996</v>
      </c>
      <c r="E26">
        <f>IF($A26=$B$8,Data!D$26,Data!D$25)</f>
        <v>0.2</v>
      </c>
      <c r="F26" s="4">
        <f>IF(B26=Data!$B$9,WMA_u!$F$3,Data!$B$21)</f>
        <v>1</v>
      </c>
      <c r="G26" s="13">
        <v>5.9913177902749499</v>
      </c>
      <c r="H26" s="13">
        <v>13.268468007593592</v>
      </c>
      <c r="I26" s="13">
        <v>20.235556080291214</v>
      </c>
      <c r="J26" s="13">
        <v>25.612460717587354</v>
      </c>
      <c r="K26" s="13">
        <v>29.090308427689823</v>
      </c>
      <c r="L26" s="13">
        <v>30.854434077766605</v>
      </c>
      <c r="M26" s="13">
        <v>31.267440082877414</v>
      </c>
      <c r="N26" s="13">
        <v>30.705649306060412</v>
      </c>
      <c r="O26" s="13">
        <v>29.491654474619278</v>
      </c>
      <c r="P26" s="13">
        <v>27.876742671758841</v>
      </c>
      <c r="Q26" s="13">
        <v>26.045339261780473</v>
      </c>
      <c r="R26" s="13">
        <v>24.126991629716549</v>
      </c>
      <c r="S26" s="13">
        <v>22.209250090127007</v>
      </c>
      <c r="T26" s="13">
        <v>20.348873983878349</v>
      </c>
      <c r="U26" s="13">
        <v>18.580702690784413</v>
      </c>
      <c r="V26" s="13">
        <v>16.92432385043606</v>
      </c>
      <c r="W26" s="13">
        <v>15.388930105763009</v>
      </c>
      <c r="X26" s="13">
        <v>13.976783906364139</v>
      </c>
      <c r="Y26" s="13">
        <v>12.68565310288794</v>
      </c>
      <c r="Z26" s="13">
        <v>11.510503098256915</v>
      </c>
      <c r="AA26" s="13">
        <v>10.444659848475954</v>
      </c>
      <c r="AB26" s="13">
        <v>9.4805998774373688</v>
      </c>
      <c r="AC26" s="13">
        <v>8.6104791672465737</v>
      </c>
      <c r="AD26" s="13">
        <v>7.8264802187033968</v>
      </c>
      <c r="AE26" s="13">
        <v>7.1210331393193078</v>
      </c>
      <c r="AF26" s="13">
        <v>6.4869499597472462</v>
      </c>
      <c r="AG26" s="13">
        <v>5.9174996270304154</v>
      </c>
      <c r="AH26" s="13">
        <v>5.4064428623441882</v>
      </c>
      <c r="AI26" s="13">
        <v>4.9480402741020626</v>
      </c>
      <c r="AJ26" s="13">
        <v>4.5370430509119908</v>
      </c>
      <c r="AK26" s="13">
        <v>4.1686727053423658</v>
      </c>
      <c r="AL26" s="13">
        <v>3.8385943358640526</v>
      </c>
      <c r="AM26" s="13">
        <v>3.5428864669151765</v>
      </c>
      <c r="AN26" s="13">
        <v>3.27800953846489</v>
      </c>
      <c r="AO26" s="13">
        <v>3.0407744227121749</v>
      </c>
      <c r="AP26" s="13">
        <v>2.8283118597483083</v>
      </c>
      <c r="AQ26" s="13">
        <v>2.6380433651019564</v>
      </c>
      <c r="AR26" s="13">
        <v>2.4676539270862334</v>
      </c>
      <c r="AS26" s="13">
        <v>2.3150666504162234</v>
      </c>
      <c r="AT26" s="13">
        <v>2.1784193931605751</v>
      </c>
      <c r="AU26" s="13">
        <v>2.0560433714655035</v>
      </c>
      <c r="AV26" s="13">
        <v>1.9464436597822488</v>
      </c>
      <c r="AW26" s="13">
        <v>1.8482814857995429</v>
      </c>
      <c r="AX26" s="13">
        <v>1.7603582034102516</v>
      </c>
      <c r="AY26" s="13">
        <v>1.6816008198874215</v>
      </c>
      <c r="AZ26" s="13">
        <v>1.6110489522024563</v>
      </c>
      <c r="BA26" s="13">
        <v>1.5478430900903302</v>
      </c>
      <c r="BB26" s="13">
        <v>1.4912140486387293</v>
      </c>
      <c r="BC26" s="13">
        <v>1.4404734998527786</v>
      </c>
      <c r="BD26" s="13">
        <v>1.3950054801280045</v>
      </c>
      <c r="BE26" s="13">
        <v>1.3542587783706161</v>
      </c>
      <c r="BF26" s="13">
        <v>1.3177401173100343</v>
      </c>
      <c r="BG26" s="13">
        <v>1.2850080481386554</v>
      </c>
      <c r="BH26" s="13">
        <v>1.2556674858515491</v>
      </c>
      <c r="BI26" s="13">
        <v>1.2293648194635491</v>
      </c>
      <c r="BJ26" s="13">
        <v>1.2057835376113479</v>
      </c>
      <c r="BK26" s="13">
        <v>1.1846403158890926</v>
      </c>
      <c r="BL26" s="13">
        <v>1.1656815176213289</v>
      </c>
      <c r="BM26" s="13">
        <v>1.1486800646626347</v>
      </c>
      <c r="BN26" s="13">
        <v>1.1334326392522578</v>
      </c>
      <c r="BO26" s="13">
        <v>1.1197571819722218</v>
      </c>
      <c r="BP26" s="13">
        <v>1.1074906544886043</v>
      </c>
      <c r="BQ26" s="13">
        <v>1.096487039028571</v>
      </c>
      <c r="BR26" s="13">
        <v>1.0866155494903753</v>
      </c>
      <c r="BS26" s="13">
        <v>1.0777590317290084</v>
      </c>
      <c r="BT26" s="13">
        <v>1.0698125329340362</v>
      </c>
      <c r="BU26" s="13">
        <v>1.0626820221441491</v>
      </c>
      <c r="BV26" s="13">
        <v>1.0562832458490119</v>
      </c>
      <c r="BW26" s="13">
        <v>1.0505407043351551</v>
      </c>
      <c r="BX26" s="13">
        <v>1.0453867359589797</v>
      </c>
      <c r="BY26" s="13">
        <v>1.0407606978948682</v>
      </c>
      <c r="BZ26" s="13">
        <v>1.0366082331264819</v>
      </c>
      <c r="CA26" s="13">
        <v>1.0328806145396829</v>
      </c>
      <c r="CB26" s="13">
        <v>1.0295341579496931</v>
      </c>
      <c r="CC26" s="13">
        <v>1.0265296967653548</v>
      </c>
      <c r="CD26" s="13">
        <v>1.0238321117706561</v>
      </c>
      <c r="CE26" s="13">
        <v>1.0214099101979055</v>
      </c>
      <c r="CF26" s="13">
        <v>1.0192348488869494</v>
      </c>
      <c r="CG26" s="13">
        <v>1.0172815968784821</v>
      </c>
      <c r="CH26" s="13">
        <v>1.0155274332840012</v>
      </c>
      <c r="CI26" s="13">
        <v>1.013951976716529</v>
      </c>
      <c r="CJ26" s="13">
        <v>1.0125369429606212</v>
      </c>
      <c r="CK26" s="13">
        <v>1.0112659279124101</v>
      </c>
      <c r="CL26" s="13">
        <v>1.0101242131350621</v>
      </c>
      <c r="CM26" s="13">
        <v>1.0090985916560611</v>
      </c>
      <c r="CN26" s="13">
        <v>1.0081772118837893</v>
      </c>
      <c r="CO26" s="13">
        <v>1.0073494377451726</v>
      </c>
      <c r="CP26" s="13">
        <v>1.0066057233465746</v>
      </c>
      <c r="CQ26" s="13">
        <v>1.0059375006392044</v>
      </c>
      <c r="CR26" s="13">
        <v>1.005337078730334</v>
      </c>
    </row>
    <row r="27" spans="1:96" x14ac:dyDescent="0.35">
      <c r="A27">
        <f t="shared" si="7"/>
        <v>15</v>
      </c>
      <c r="B27">
        <f t="shared" si="6"/>
        <v>14.5</v>
      </c>
      <c r="C27">
        <f>IF($A27=$B$8,Data!B$26,Data!B$25)</f>
        <v>0.60000000000000009</v>
      </c>
      <c r="D27">
        <f>IF($A27=$B$8,Data!C$26,Data!C$25)</f>
        <v>0.19999999999999996</v>
      </c>
      <c r="E27">
        <f>IF($A27=$B$8,Data!D$26,Data!D$25)</f>
        <v>0.2</v>
      </c>
      <c r="F27" s="4">
        <f>IF(B27=Data!$B$9,WMA_u!$F$3,Data!$B$21)</f>
        <v>1</v>
      </c>
      <c r="G27" s="13">
        <v>2.7304303241845673</v>
      </c>
      <c r="H27" s="13">
        <v>6.2949281314214307</v>
      </c>
      <c r="I27" s="13">
        <v>10.882077313848763</v>
      </c>
      <c r="J27" s="13">
        <v>15.578292827678094</v>
      </c>
      <c r="K27" s="13">
        <v>19.726872285123441</v>
      </c>
      <c r="L27" s="13">
        <v>22.983719639069534</v>
      </c>
      <c r="M27" s="13">
        <v>25.249352580972747</v>
      </c>
      <c r="N27" s="13">
        <v>26.577421580375713</v>
      </c>
      <c r="O27" s="13">
        <v>27.099275644085722</v>
      </c>
      <c r="P27" s="13">
        <v>26.973160436289973</v>
      </c>
      <c r="Q27" s="13">
        <v>26.35461298565799</v>
      </c>
      <c r="R27" s="13">
        <v>25.381746483590398</v>
      </c>
      <c r="S27" s="13">
        <v>24.169776532088022</v>
      </c>
      <c r="T27" s="13">
        <v>22.810701829005044</v>
      </c>
      <c r="U27" s="13">
        <v>21.375508858997346</v>
      </c>
      <c r="V27" s="13">
        <v>19.917349123373231</v>
      </c>
      <c r="W27" s="13">
        <v>18.474848847608754</v>
      </c>
      <c r="X27" s="13">
        <v>17.075144627452548</v>
      </c>
      <c r="Y27" s="13">
        <v>15.736485497208948</v>
      </c>
      <c r="Z27" s="13">
        <v>14.470372823987635</v>
      </c>
      <c r="AA27" s="13">
        <v>13.283272164364815</v>
      </c>
      <c r="AB27" s="13">
        <v>12.177956047865184</v>
      </c>
      <c r="AC27" s="13">
        <v>11.154541714539095</v>
      </c>
      <c r="AD27" s="13">
        <v>10.211283508821912</v>
      </c>
      <c r="AE27" s="13">
        <v>9.3451715818731032</v>
      </c>
      <c r="AF27" s="13">
        <v>8.5523796948542614</v>
      </c>
      <c r="AG27" s="13">
        <v>7.8285966195205328</v>
      </c>
      <c r="AH27" s="13">
        <v>7.1692684440001457</v>
      </c>
      <c r="AI27" s="13">
        <v>6.5697731321665813</v>
      </c>
      <c r="AJ27" s="13">
        <v>6.025543878521936</v>
      </c>
      <c r="AK27" s="13">
        <v>5.5321539931603478</v>
      </c>
      <c r="AL27" s="13">
        <v>5.0853730719310599</v>
      </c>
      <c r="AM27" s="13">
        <v>4.6812018947698171</v>
      </c>
      <c r="AN27" s="13">
        <v>4.3158917112951416</v>
      </c>
      <c r="AO27" s="13">
        <v>3.985952202132971</v>
      </c>
      <c r="AP27" s="13">
        <v>3.6881513544445648</v>
      </c>
      <c r="AQ27" s="13">
        <v>3.4195096875819528</v>
      </c>
      <c r="AR27" s="13">
        <v>3.177290652488642</v>
      </c>
      <c r="AS27" s="13">
        <v>2.9589885620707586</v>
      </c>
      <c r="AT27" s="13">
        <v>2.7623150551071856</v>
      </c>
      <c r="AU27" s="13">
        <v>2.5851848270861577</v>
      </c>
      <c r="AV27" s="13">
        <v>2.4257011575164396</v>
      </c>
      <c r="AW27" s="13">
        <v>2.2821416093460507</v>
      </c>
      <c r="AX27" s="13">
        <v>2.1529441603317356</v>
      </c>
      <c r="AY27" s="13">
        <v>2.0366939395095311</v>
      </c>
      <c r="AZ27" s="13">
        <v>1.9321106774122416</v>
      </c>
      <c r="BA27" s="13">
        <v>1.8380369310750466</v>
      </c>
      <c r="BB27" s="13">
        <v>1.7534271101169852</v>
      </c>
      <c r="BC27" s="13">
        <v>1.6773373051830069</v>
      </c>
      <c r="BD27" s="13">
        <v>1.6089159024038999</v>
      </c>
      <c r="BE27" s="13">
        <v>1.5473949554611537</v>
      </c>
      <c r="BF27" s="13">
        <v>1.4920822789387025</v>
      </c>
      <c r="BG27" s="13">
        <v>1.4423542218387053</v>
      </c>
      <c r="BH27" s="13">
        <v>1.3976490776208015</v>
      </c>
      <c r="BI27" s="13">
        <v>1.357461086273239</v>
      </c>
      <c r="BJ27" s="13">
        <v>1.3213349842682485</v>
      </c>
      <c r="BK27" s="13">
        <v>1.2888610594352476</v>
      </c>
      <c r="BL27" s="13">
        <v>1.2596706695339908</v>
      </c>
      <c r="BM27" s="13">
        <v>1.2334321854230483</v>
      </c>
      <c r="BN27" s="13">
        <v>1.2098473220460968</v>
      </c>
      <c r="BO27" s="13">
        <v>1.1886478228882345</v>
      </c>
      <c r="BP27" s="13">
        <v>1.1695924660059425</v>
      </c>
      <c r="BQ27" s="13">
        <v>1.1524643621495485</v>
      </c>
      <c r="BR27" s="13">
        <v>1.1370685178359177</v>
      </c>
      <c r="BS27" s="13">
        <v>1.1232296384645255</v>
      </c>
      <c r="BT27" s="13">
        <v>1.1107901486850913</v>
      </c>
      <c r="BU27" s="13">
        <v>1.0996084092099789</v>
      </c>
      <c r="BV27" s="13">
        <v>1.0895571111154678</v>
      </c>
      <c r="BW27" s="13">
        <v>1.080521830392648</v>
      </c>
      <c r="BX27" s="13">
        <v>1.0723997270937891</v>
      </c>
      <c r="BY27" s="13">
        <v>1.0650983748782303</v>
      </c>
      <c r="BZ27" s="13">
        <v>1.0585347080990974</v>
      </c>
      <c r="CA27" s="13">
        <v>1.0526340747952301</v>
      </c>
      <c r="CB27" s="13">
        <v>1.0473293850687975</v>
      </c>
      <c r="CC27" s="13">
        <v>1.0425603453455436</v>
      </c>
      <c r="CD27" s="13">
        <v>1.0382727699387422</v>
      </c>
      <c r="CE27" s="13">
        <v>1.0344179621769334</v>
      </c>
      <c r="CF27" s="13">
        <v>1.0309521581161694</v>
      </c>
      <c r="CG27" s="13">
        <v>1.0278360265464053</v>
      </c>
      <c r="CH27" s="13">
        <v>1.0250342196249336</v>
      </c>
      <c r="CI27" s="13">
        <v>1.022514969033185</v>
      </c>
      <c r="CJ27" s="13">
        <v>1.0202497230621224</v>
      </c>
      <c r="CK27" s="13">
        <v>1.0182128204908278</v>
      </c>
      <c r="CL27" s="13">
        <v>1.0163811975372867</v>
      </c>
      <c r="CM27" s="13">
        <v>1.0147341245339987</v>
      </c>
      <c r="CN27" s="13">
        <v>1.0132529693177859</v>
      </c>
      <c r="CO27" s="13">
        <v>1.0119209846264987</v>
      </c>
      <c r="CP27" s="13">
        <v>1.0107231170684572</v>
      </c>
      <c r="CQ27" s="13">
        <v>1.0096458354763802</v>
      </c>
      <c r="CR27" s="13">
        <v>1.0086769766788279</v>
      </c>
    </row>
    <row r="28" spans="1:96" x14ac:dyDescent="0.35">
      <c r="A28">
        <f t="shared" si="7"/>
        <v>16</v>
      </c>
      <c r="B28">
        <f t="shared" si="6"/>
        <v>15.5</v>
      </c>
      <c r="C28">
        <f>IF($A28=$B$8,Data!B$26,Data!B$25)</f>
        <v>0.60000000000000009</v>
      </c>
      <c r="D28">
        <f>IF($A28=$B$8,Data!C$26,Data!C$25)</f>
        <v>0.19999999999999996</v>
      </c>
      <c r="E28">
        <f>IF($A28=$B$8,Data!D$26,Data!D$25)</f>
        <v>0.2</v>
      </c>
      <c r="F28" s="4">
        <f>IF(B28=Data!$B$9,WMA_u!$F$3,Data!$B$21)</f>
        <v>1</v>
      </c>
      <c r="G28" s="13">
        <v>1.5999195468362601</v>
      </c>
      <c r="H28" s="13">
        <v>3.1967975390892605</v>
      </c>
      <c r="I28" s="13">
        <v>5.7573869266580768</v>
      </c>
      <c r="J28" s="13">
        <v>8.9568667270969442</v>
      </c>
      <c r="K28" s="13">
        <v>12.379461144650953</v>
      </c>
      <c r="L28" s="13">
        <v>15.655813092708684</v>
      </c>
      <c r="M28" s="13">
        <v>18.523254784774736</v>
      </c>
      <c r="N28" s="13">
        <v>20.83308340033642</v>
      </c>
      <c r="O28" s="13">
        <v>22.531409471034994</v>
      </c>
      <c r="P28" s="13">
        <v>23.631837690904575</v>
      </c>
      <c r="Q28" s="13">
        <v>24.189696904130649</v>
      </c>
      <c r="R28" s="13">
        <v>24.281678534873933</v>
      </c>
      <c r="S28" s="13">
        <v>23.991506100459095</v>
      </c>
      <c r="T28" s="13">
        <v>23.400811848970221</v>
      </c>
      <c r="U28" s="13">
        <v>22.583962513597672</v>
      </c>
      <c r="V28" s="13">
        <v>21.605626264064224</v>
      </c>
      <c r="W28" s="13">
        <v>20.520103694323566</v>
      </c>
      <c r="X28" s="13">
        <v>19.371705689936714</v>
      </c>
      <c r="Y28" s="13">
        <v>18.195687028953941</v>
      </c>
      <c r="Z28" s="13">
        <v>17.019418635073215</v>
      </c>
      <c r="AA28" s="13">
        <v>15.863605813917257</v>
      </c>
      <c r="AB28" s="13">
        <v>14.743443976650447</v>
      </c>
      <c r="AC28" s="13">
        <v>13.669657689786225</v>
      </c>
      <c r="AD28" s="13">
        <v>12.649402350591537</v>
      </c>
      <c r="AE28" s="13">
        <v>11.687027274790434</v>
      </c>
      <c r="AF28" s="13">
        <v>10.784709465081084</v>
      </c>
      <c r="AG28" s="13">
        <v>9.942972220322229</v>
      </c>
      <c r="AH28" s="13">
        <v>9.1611043113660742</v>
      </c>
      <c r="AI28" s="13">
        <v>8.4374951471923101</v>
      </c>
      <c r="AJ28" s="13">
        <v>7.7699000931285287</v>
      </c>
      <c r="AK28" s="13">
        <v>7.1556484298063481</v>
      </c>
      <c r="AL28" s="13">
        <v>6.591804673985636</v>
      </c>
      <c r="AM28" s="13">
        <v>6.0752922925275277</v>
      </c>
      <c r="AN28" s="13">
        <v>5.6029873124125107</v>
      </c>
      <c r="AO28" s="13">
        <v>5.1717879945844967</v>
      </c>
      <c r="AP28" s="13">
        <v>4.7786656000912968</v>
      </c>
      <c r="AQ28" s="13">
        <v>4.4207003207088773</v>
      </c>
      <c r="AR28" s="13">
        <v>4.0951056532293117</v>
      </c>
      <c r="AS28" s="13">
        <v>3.7992438449449479</v>
      </c>
      <c r="AT28" s="13">
        <v>3.5306345061291462</v>
      </c>
      <c r="AU28" s="13">
        <v>3.2869580538429846</v>
      </c>
      <c r="AV28" s="13">
        <v>3.0660553028704176</v>
      </c>
      <c r="AW28" s="13">
        <v>2.8659242391336286</v>
      </c>
      <c r="AX28" s="13">
        <v>2.684714786024613</v>
      </c>
      <c r="AY28" s="13">
        <v>2.5207221942648355</v>
      </c>
      <c r="AZ28" s="13">
        <v>2.372379542555147</v>
      </c>
      <c r="BA28" s="13">
        <v>2.2382497223432165</v>
      </c>
      <c r="BB28" s="13">
        <v>2.1170171897614409</v>
      </c>
      <c r="BC28" s="13">
        <v>2.0074796965037995</v>
      </c>
      <c r="BD28" s="13">
        <v>1.9085401553360459</v>
      </c>
      <c r="BE28" s="13">
        <v>1.819198752019038</v>
      </c>
      <c r="BF28" s="13">
        <v>1.7385453812124503</v>
      </c>
      <c r="BG28" s="13">
        <v>1.6657524574388705</v>
      </c>
      <c r="BH28" s="13">
        <v>1.6000681318390402</v>
      </c>
      <c r="BI28" s="13">
        <v>1.5408099299644953</v>
      </c>
      <c r="BJ28" s="13">
        <v>1.487358814213998</v>
      </c>
      <c r="BK28" s="13">
        <v>1.4391536659087065</v>
      </c>
      <c r="BL28" s="13">
        <v>1.3956861757656931</v>
      </c>
      <c r="BM28" s="13">
        <v>1.3564961271495788</v>
      </c>
      <c r="BN28" s="13">
        <v>1.3211670535428532</v>
      </c>
      <c r="BO28" s="13">
        <v>1.2893222498469625</v>
      </c>
      <c r="BP28" s="13">
        <v>1.2606211161464955</v>
      </c>
      <c r="BQ28" s="13">
        <v>1.2347558122305047</v>
      </c>
      <c r="BR28" s="13">
        <v>1.2114482013043877</v>
      </c>
      <c r="BS28" s="13">
        <v>1.1904470618141152</v>
      </c>
      <c r="BT28" s="13">
        <v>1.1715255470410852</v>
      </c>
      <c r="BU28" s="13">
        <v>1.1544788730319056</v>
      </c>
      <c r="BV28" s="13">
        <v>1.1391222164422774</v>
      </c>
      <c r="BW28" s="13">
        <v>1.125288804951025</v>
      </c>
      <c r="BX28" s="13">
        <v>1.1128281840039218</v>
      </c>
      <c r="BY28" s="13">
        <v>1.1016046447505241</v>
      </c>
      <c r="BZ28" s="13">
        <v>1.0914957991212797</v>
      </c>
      <c r="CA28" s="13">
        <v>1.0823912890425322</v>
      </c>
      <c r="CB28" s="13">
        <v>1.0741916177939477</v>
      </c>
      <c r="CC28" s="13">
        <v>1.0668070924698396</v>
      </c>
      <c r="CD28" s="13">
        <v>1.0601568674089943</v>
      </c>
      <c r="CE28" s="13">
        <v>1.0541680793049693</v>
      </c>
      <c r="CF28" s="13">
        <v>1.0487750655000063</v>
      </c>
      <c r="CG28" s="13">
        <v>1.0439186577013511</v>
      </c>
      <c r="CH28" s="13">
        <v>1.0395455440403714</v>
      </c>
      <c r="CI28" s="13">
        <v>1.0356076930244074</v>
      </c>
      <c r="CJ28" s="13">
        <v>1.0320618335113079</v>
      </c>
      <c r="CK28" s="13">
        <v>1.0288689853696094</v>
      </c>
      <c r="CL28" s="13">
        <v>1.025994035976258</v>
      </c>
      <c r="CM28" s="13">
        <v>1.0234053581513705</v>
      </c>
      <c r="CN28" s="13">
        <v>1.0210744655387138</v>
      </c>
      <c r="CO28" s="13">
        <v>1.01897570181404</v>
      </c>
      <c r="CP28" s="13">
        <v>1.0170859604438931</v>
      </c>
      <c r="CQ28" s="13">
        <v>1.0153844320275212</v>
      </c>
      <c r="CR28" s="13">
        <v>1.0138523765365446</v>
      </c>
    </row>
    <row r="29" spans="1:96" x14ac:dyDescent="0.35">
      <c r="A29">
        <f t="shared" si="7"/>
        <v>17</v>
      </c>
      <c r="B29">
        <f t="shared" si="6"/>
        <v>16.5</v>
      </c>
      <c r="C29">
        <f>IF($A29=$B$8,Data!B$26,Data!B$25)</f>
        <v>0.60000000000000009</v>
      </c>
      <c r="D29">
        <f>IF($A29=$B$8,Data!C$26,Data!C$25)</f>
        <v>0.19999999999999996</v>
      </c>
      <c r="E29">
        <f>IF($A29=$B$8,Data!D$26,Data!D$25)</f>
        <v>0.2</v>
      </c>
      <c r="F29" s="4">
        <f>IF(B29=Data!$B$9,WMA_u!$F$3,Data!$B$21)</f>
        <v>1</v>
      </c>
      <c r="G29" s="13">
        <v>1.2079849489726329</v>
      </c>
      <c r="H29" s="13">
        <v>1.8867957233577486</v>
      </c>
      <c r="I29" s="13">
        <v>3.1862627029300912</v>
      </c>
      <c r="J29" s="13">
        <v>5.0899874275478076</v>
      </c>
      <c r="K29" s="13">
        <v>7.4501998110035581</v>
      </c>
      <c r="L29" s="13">
        <v>10.053853193914778</v>
      </c>
      <c r="M29" s="13">
        <v>12.682169856510958</v>
      </c>
      <c r="N29" s="13">
        <v>15.149211938026895</v>
      </c>
      <c r="O29" s="13">
        <v>17.319441305375626</v>
      </c>
      <c r="P29" s="13">
        <v>19.11001055409622</v>
      </c>
      <c r="Q29" s="13">
        <v>20.484244725678938</v>
      </c>
      <c r="R29" s="13">
        <v>21.441382842440941</v>
      </c>
      <c r="S29" s="13">
        <v>22.00583263349812</v>
      </c>
      <c r="T29" s="13">
        <v>22.21767065142134</v>
      </c>
      <c r="U29" s="13">
        <v>22.125076800535904</v>
      </c>
      <c r="V29" s="13">
        <v>21.778776438469862</v>
      </c>
      <c r="W29" s="13">
        <v>21.228255385764736</v>
      </c>
      <c r="X29" s="13">
        <v>20.519398855454927</v>
      </c>
      <c r="Y29" s="13">
        <v>19.693198319275044</v>
      </c>
      <c r="Z29" s="13">
        <v>18.78521409892636</v>
      </c>
      <c r="AA29" s="13">
        <v>17.825542656794777</v>
      </c>
      <c r="AB29" s="13">
        <v>16.839098576672171</v>
      </c>
      <c r="AC29" s="13">
        <v>15.846074181206486</v>
      </c>
      <c r="AD29" s="13">
        <v>14.862482179926941</v>
      </c>
      <c r="AE29" s="13">
        <v>13.900718974536886</v>
      </c>
      <c r="AF29" s="13">
        <v>12.970109727214803</v>
      </c>
      <c r="AG29" s="13">
        <v>12.077412798933024</v>
      </c>
      <c r="AH29" s="13">
        <v>11.227272368683098</v>
      </c>
      <c r="AI29" s="13">
        <v>10.422615371400646</v>
      </c>
      <c r="AJ29" s="13">
        <v>9.664993466629392</v>
      </c>
      <c r="AK29" s="13">
        <v>8.9548734231334315</v>
      </c>
      <c r="AL29" s="13">
        <v>8.2918807010457822</v>
      </c>
      <c r="AM29" s="13">
        <v>7.6750015785101091</v>
      </c>
      <c r="AN29" s="13">
        <v>7.1027492151895322</v>
      </c>
      <c r="AO29" s="13">
        <v>6.5732987827990002</v>
      </c>
      <c r="AP29" s="13">
        <v>6.084596364565483</v>
      </c>
      <c r="AQ29" s="13">
        <v>5.6344458231775389</v>
      </c>
      <c r="AR29" s="13">
        <v>5.2205773180535111</v>
      </c>
      <c r="AS29" s="13">
        <v>4.8407006521456974</v>
      </c>
      <c r="AT29" s="13">
        <v>4.4925461651160212</v>
      </c>
      <c r="AU29" s="13">
        <v>4.1738954726826467</v>
      </c>
      <c r="AV29" s="13">
        <v>3.8826039840695166</v>
      </c>
      <c r="AW29" s="13">
        <v>3.6166168098124074</v>
      </c>
      <c r="AX29" s="13">
        <v>3.3739793975581573</v>
      </c>
      <c r="AY29" s="13">
        <v>3.1528439997318647</v>
      </c>
      <c r="AZ29" s="13">
        <v>2.9514728794354226</v>
      </c>
      <c r="BA29" s="13">
        <v>2.7682389950880739</v>
      </c>
      <c r="BB29" s="13">
        <v>2.6016247657859197</v>
      </c>
      <c r="BC29" s="13">
        <v>2.4502194041779677</v>
      </c>
      <c r="BD29" s="13">
        <v>2.3127152082937119</v>
      </c>
      <c r="BE29" s="13">
        <v>2.1879031251076424</v>
      </c>
      <c r="BF29" s="13">
        <v>2.0746678340007509</v>
      </c>
      <c r="BG29" s="13">
        <v>1.9719825453714634</v>
      </c>
      <c r="BH29" s="13">
        <v>1.8789036664945962</v>
      </c>
      <c r="BI29" s="13">
        <v>1.7945654516655309</v>
      </c>
      <c r="BJ29" s="13">
        <v>1.7181747252987551</v>
      </c>
      <c r="BK29" s="13">
        <v>1.649005743802626</v>
      </c>
      <c r="BL29" s="13">
        <v>1.5863952437457365</v>
      </c>
      <c r="BM29" s="13">
        <v>1.5297377092485953</v>
      </c>
      <c r="BN29" s="13">
        <v>1.4784808799994935</v>
      </c>
      <c r="BO29" s="13">
        <v>1.4321215122436919</v>
      </c>
      <c r="BP29" s="13">
        <v>1.3902013980658192</v>
      </c>
      <c r="BQ29" s="13">
        <v>1.3523036428934194</v>
      </c>
      <c r="BR29" s="13">
        <v>1.3180491970792072</v>
      </c>
      <c r="BS29" s="13">
        <v>1.287093634411522</v>
      </c>
      <c r="BT29" s="13">
        <v>1.2591241682439103</v>
      </c>
      <c r="BU29" s="13">
        <v>1.2338568944517874</v>
      </c>
      <c r="BV29" s="13">
        <v>1.2110342494745625</v>
      </c>
      <c r="BW29" s="13">
        <v>1.1904226711698931</v>
      </c>
      <c r="BX29" s="13">
        <v>1.1718104499988016</v>
      </c>
      <c r="BY29" s="13">
        <v>1.1550057581004152</v>
      </c>
      <c r="BZ29" s="13">
        <v>1.139834844041602</v>
      </c>
      <c r="CA29" s="13">
        <v>1.1261403813906994</v>
      </c>
      <c r="CB29" s="13">
        <v>1.1137799597264735</v>
      </c>
      <c r="CC29" s="13">
        <v>1.1026247072221849</v>
      </c>
      <c r="CD29" s="13">
        <v>1.0925580345155241</v>
      </c>
      <c r="CE29" s="13">
        <v>1.0834744901689519</v>
      </c>
      <c r="CF29" s="13">
        <v>1.0752787186266961</v>
      </c>
      <c r="CG29" s="13">
        <v>1.067884512172913</v>
      </c>
      <c r="CH29" s="13">
        <v>1.061213948981782</v>
      </c>
      <c r="CI29" s="13">
        <v>1.0551966099182528</v>
      </c>
      <c r="CJ29" s="13">
        <v>1.049768867293364</v>
      </c>
      <c r="CK29" s="13">
        <v>1.0448732392974596</v>
      </c>
      <c r="CL29" s="13">
        <v>1.0404578043264099</v>
      </c>
      <c r="CM29" s="13">
        <v>1.0364756698790465</v>
      </c>
      <c r="CN29" s="13">
        <v>1.0328844911382131</v>
      </c>
      <c r="CO29" s="13">
        <v>1.0296460347532943</v>
      </c>
      <c r="CP29" s="13">
        <v>1.0267257837194652</v>
      </c>
      <c r="CQ29" s="13">
        <v>1.0240925795990861</v>
      </c>
      <c r="CR29" s="13">
        <v>1.0217182986548072</v>
      </c>
    </row>
    <row r="30" spans="1:96" x14ac:dyDescent="0.35">
      <c r="A30">
        <f t="shared" si="7"/>
        <v>18</v>
      </c>
      <c r="B30">
        <f t="shared" si="6"/>
        <v>17.5</v>
      </c>
      <c r="C30">
        <f>IF($A30=$B$8,Data!B$26,Data!B$25)</f>
        <v>0.60000000000000009</v>
      </c>
      <c r="D30">
        <f>IF($A30=$B$8,Data!C$26,Data!C$25)</f>
        <v>0.19999999999999996</v>
      </c>
      <c r="E30">
        <f>IF($A30=$B$8,Data!D$26,Data!D$25)</f>
        <v>0.2</v>
      </c>
      <c r="F30" s="4">
        <f>IF(B30=Data!$B$9,WMA_u!$F$3,Data!$B$21)</f>
        <v>1</v>
      </c>
      <c r="G30" s="13">
        <v>1.0721059002449127</v>
      </c>
      <c r="H30" s="13">
        <v>1.3508441480887896</v>
      </c>
      <c r="I30" s="13">
        <v>1.9702249296078473</v>
      </c>
      <c r="J30" s="13">
        <v>3.0079731519889847</v>
      </c>
      <c r="K30" s="13">
        <v>4.4634777273401189</v>
      </c>
      <c r="L30" s="13">
        <v>6.266240412089144</v>
      </c>
      <c r="M30" s="13">
        <v>8.3004983847005018</v>
      </c>
      <c r="N30" s="13">
        <v>10.432807958678012</v>
      </c>
      <c r="O30" s="13">
        <v>12.534683645141236</v>
      </c>
      <c r="P30" s="13">
        <v>14.497375387274104</v>
      </c>
      <c r="Q30" s="13">
        <v>16.239059048237305</v>
      </c>
      <c r="R30" s="13">
        <v>17.706186348951942</v>
      </c>
      <c r="S30" s="13">
        <v>18.871061187901102</v>
      </c>
      <c r="T30" s="13">
        <v>19.727437148390745</v>
      </c>
      <c r="U30" s="13">
        <v>20.285450406923445</v>
      </c>
      <c r="V30" s="13">
        <v>20.566725151356522</v>
      </c>
      <c r="W30" s="13">
        <v>20.600105196562513</v>
      </c>
      <c r="X30" s="13">
        <v>20.418195700460526</v>
      </c>
      <c r="Y30" s="13">
        <v>20.054729509338898</v>
      </c>
      <c r="Z30" s="13">
        <v>19.542679388742354</v>
      </c>
      <c r="AA30" s="13">
        <v>18.912995974769448</v>
      </c>
      <c r="AB30" s="13">
        <v>18.193841976124251</v>
      </c>
      <c r="AC30" s="13">
        <v>17.410201678138815</v>
      </c>
      <c r="AD30" s="13">
        <v>16.583761661535416</v>
      </c>
      <c r="AE30" s="13">
        <v>15.732978046825929</v>
      </c>
      <c r="AF30" s="13">
        <v>14.873264277005525</v>
      </c>
      <c r="AG30" s="13">
        <v>14.01724989335645</v>
      </c>
      <c r="AH30" s="13">
        <v>13.175074389384527</v>
      </c>
      <c r="AI30" s="13">
        <v>12.354691057613403</v>
      </c>
      <c r="AJ30" s="13">
        <v>11.562164063275716</v>
      </c>
      <c r="AK30" s="13">
        <v>10.801948185634842</v>
      </c>
      <c r="AL30" s="13">
        <v>10.077145171787986</v>
      </c>
      <c r="AM30" s="13">
        <v>9.3897338237794923</v>
      </c>
      <c r="AN30" s="13">
        <v>8.7407731069177004</v>
      </c>
      <c r="AO30" s="13">
        <v>8.1305789854898425</v>
      </c>
      <c r="AP30" s="13">
        <v>7.5588765668204383</v>
      </c>
      <c r="AQ30" s="13">
        <v>7.0249296236438026</v>
      </c>
      <c r="AR30" s="13">
        <v>6.5276497869059451</v>
      </c>
      <c r="AS30" s="13">
        <v>6.0656877442088755</v>
      </c>
      <c r="AT30" s="13">
        <v>5.6375087069282399</v>
      </c>
      <c r="AU30" s="13">
        <v>5.2414542670347579</v>
      </c>
      <c r="AV30" s="13">
        <v>4.8757925846011503</v>
      </c>
      <c r="AW30" s="13">
        <v>4.5387586505631949</v>
      </c>
      <c r="AX30" s="13">
        <v>4.2285861708875396</v>
      </c>
      <c r="AY30" s="13">
        <v>3.9435324270014784</v>
      </c>
      <c r="AZ30" s="13">
        <v>3.6818972885940271</v>
      </c>
      <c r="BA30" s="13">
        <v>3.4420373915858993</v>
      </c>
      <c r="BB30" s="13">
        <v>3.2223763473485838</v>
      </c>
      <c r="BC30" s="13">
        <v>3.0214117191607039</v>
      </c>
      <c r="BD30" s="13">
        <v>2.8377193877454268</v>
      </c>
      <c r="BE30" s="13">
        <v>2.669955828443102</v>
      </c>
      <c r="BF30" s="13">
        <v>2.5168587368311996</v>
      </c>
      <c r="BG30" s="13">
        <v>2.3772463660228014</v>
      </c>
      <c r="BH30" s="13">
        <v>2.2500158760769282</v>
      </c>
      <c r="BI30" s="13">
        <v>2.1341409426233118</v>
      </c>
      <c r="BJ30" s="13">
        <v>2.0286688267191479</v>
      </c>
      <c r="BK30" s="13">
        <v>1.9327170700037366</v>
      </c>
      <c r="BL30" s="13">
        <v>1.8454699474014178</v>
      </c>
      <c r="BM30" s="13">
        <v>1.766174783059935</v>
      </c>
      <c r="BN30" s="13">
        <v>1.6941382131239022</v>
      </c>
      <c r="BO30" s="13">
        <v>1.6287224606548654</v>
      </c>
      <c r="BP30" s="13">
        <v>1.5693416729344241</v>
      </c>
      <c r="BQ30" s="13">
        <v>1.5154583590201587</v>
      </c>
      <c r="BR30" s="13">
        <v>1.4665799553326035</v>
      </c>
      <c r="BS30" s="13">
        <v>1.4222555388653142</v>
      </c>
      <c r="BT30" s="13">
        <v>1.3820727010143308</v>
      </c>
      <c r="BU30" s="13">
        <v>1.3456545897508143</v>
      </c>
      <c r="BV30" s="13">
        <v>1.3126571236852975</v>
      </c>
      <c r="BW30" s="13">
        <v>1.2827663783031495</v>
      </c>
      <c r="BX30" s="13">
        <v>1.2556961421279826</v>
      </c>
      <c r="BY30" s="13">
        <v>1.2311856386581566</v>
      </c>
      <c r="BZ30" s="13">
        <v>1.2089974085085011</v>
      </c>
      <c r="CA30" s="13">
        <v>1.1889153451806846</v>
      </c>
      <c r="CB30" s="13">
        <v>1.1707428772029205</v>
      </c>
      <c r="CC30" s="13">
        <v>1.1543012889577771</v>
      </c>
      <c r="CD30" s="13">
        <v>1.1394281723018054</v>
      </c>
      <c r="CE30" s="13">
        <v>1.125976001028036</v>
      </c>
      <c r="CF30" s="13">
        <v>1.1138108202954875</v>
      </c>
      <c r="CG30" s="13">
        <v>1.1028110433186831</v>
      </c>
      <c r="CH30" s="13">
        <v>1.0928663478503582</v>
      </c>
      <c r="CI30" s="13">
        <v>1.0838766652821452</v>
      </c>
      <c r="CJ30" s="13">
        <v>1.0757512555150881</v>
      </c>
      <c r="CK30" s="13">
        <v>1.0684078611014884</v>
      </c>
      <c r="CL30" s="13">
        <v>1.0617719345216172</v>
      </c>
      <c r="CM30" s="13">
        <v>1.0557759328252556</v>
      </c>
      <c r="CN30" s="13">
        <v>1.0503586742325399</v>
      </c>
      <c r="CO30" s="13">
        <v>1.045464751646463</v>
      </c>
      <c r="CP30" s="13">
        <v>1.0410439983770341</v>
      </c>
      <c r="CQ30" s="13">
        <v>1.0370510017118801</v>
      </c>
      <c r="CR30" s="13">
        <v>1.0334446602882013</v>
      </c>
    </row>
    <row r="31" spans="1:96" x14ac:dyDescent="0.35">
      <c r="A31">
        <f t="shared" si="7"/>
        <v>19</v>
      </c>
      <c r="B31">
        <f t="shared" si="6"/>
        <v>18.5</v>
      </c>
      <c r="C31">
        <f>IF($A31=$B$8,Data!B$26,Data!B$25)</f>
        <v>0.60000000000000009</v>
      </c>
      <c r="D31">
        <f>IF($A31=$B$8,Data!C$26,Data!C$25)</f>
        <v>0.19999999999999996</v>
      </c>
      <c r="E31">
        <f>IF($A31=$B$8,Data!D$26,Data!D$25)</f>
        <v>0.2</v>
      </c>
      <c r="F31" s="4">
        <f>IF(B31=Data!$B$9,WMA_u!$F$3,Data!$B$21)</f>
        <v>1</v>
      </c>
      <c r="G31" s="13">
        <v>1.0249982552863162</v>
      </c>
      <c r="H31" s="13">
        <v>1.1366806615012974</v>
      </c>
      <c r="I31" s="13">
        <v>1.4190155172364018</v>
      </c>
      <c r="J31" s="13">
        <v>1.9506714372181986</v>
      </c>
      <c r="K31" s="13">
        <v>2.7808343531054636</v>
      </c>
      <c r="L31" s="13">
        <v>3.917215490357365</v>
      </c>
      <c r="M31" s="13">
        <v>5.3267738323259248</v>
      </c>
      <c r="N31" s="13">
        <v>6.9451438905189065</v>
      </c>
      <c r="O31" s="13">
        <v>8.6897890967541453</v>
      </c>
      <c r="P31" s="13">
        <v>10.472928597472032</v>
      </c>
      <c r="Q31" s="13">
        <v>12.211920320728424</v>
      </c>
      <c r="R31" s="13">
        <v>13.836233372058073</v>
      </c>
      <c r="S31" s="13">
        <v>15.291121045855881</v>
      </c>
      <c r="T31" s="13">
        <v>16.538616441747116</v>
      </c>
      <c r="U31" s="13">
        <v>17.556637518749437</v>
      </c>
      <c r="V31" s="13">
        <v>18.336945012181857</v>
      </c>
      <c r="W31" s="13">
        <v>18.882554854985834</v>
      </c>
      <c r="X31" s="13">
        <v>19.205038754967312</v>
      </c>
      <c r="Y31" s="13">
        <v>19.321992123922289</v>
      </c>
      <c r="Z31" s="13">
        <v>19.254824655207578</v>
      </c>
      <c r="AA31" s="13">
        <v>19.026938858828817</v>
      </c>
      <c r="AB31" s="13">
        <v>18.662302181254478</v>
      </c>
      <c r="AC31" s="13">
        <v>18.184382679008628</v>
      </c>
      <c r="AD31" s="13">
        <v>17.615400023343796</v>
      </c>
      <c r="AE31" s="13">
        <v>16.975837190145597</v>
      </c>
      <c r="AF31" s="13">
        <v>16.284159077275625</v>
      </c>
      <c r="AG31" s="13">
        <v>15.556689258381372</v>
      </c>
      <c r="AH31" s="13">
        <v>14.807602931629196</v>
      </c>
      <c r="AI31" s="13">
        <v>14.049001457396058</v>
      </c>
      <c r="AJ31" s="13">
        <v>13.291040881526216</v>
      </c>
      <c r="AK31" s="13">
        <v>12.542093084934695</v>
      </c>
      <c r="AL31" s="13">
        <v>11.808923514780298</v>
      </c>
      <c r="AM31" s="13">
        <v>11.096873819545133</v>
      </c>
      <c r="AN31" s="13">
        <v>10.41004119779323</v>
      </c>
      <c r="AO31" s="13">
        <v>9.7514489864230622</v>
      </c>
      <c r="AP31" s="13">
        <v>9.1232050802382822</v>
      </c>
      <c r="AQ31" s="13">
        <v>8.5266463091594122</v>
      </c>
      <c r="AR31" s="13">
        <v>7.9624680097739571</v>
      </c>
      <c r="AS31" s="13">
        <v>7.4308388069130524</v>
      </c>
      <c r="AT31" s="13">
        <v>6.9315011459617093</v>
      </c>
      <c r="AU31" s="13">
        <v>6.463858450623678</v>
      </c>
      <c r="AV31" s="13">
        <v>6.0270499740280012</v>
      </c>
      <c r="AW31" s="13">
        <v>5.6200145026257751</v>
      </c>
      <c r="AX31" s="13">
        <v>5.2415440924974064</v>
      </c>
      <c r="AY31" s="13">
        <v>4.8903289893800084</v>
      </c>
      <c r="AZ31" s="13">
        <v>4.5649948240325786</v>
      </c>
      <c r="BA31" s="13">
        <v>4.2641330960387238</v>
      </c>
      <c r="BB31" s="13">
        <v>3.9863258708499965</v>
      </c>
      <c r="BC31" s="13">
        <v>3.7301655231695054</v>
      </c>
      <c r="BD31" s="13">
        <v>3.4942702690241885</v>
      </c>
      <c r="BE31" s="13">
        <v>3.2772961419378568</v>
      </c>
      <c r="BF31" s="13">
        <v>3.0779459872630226</v>
      </c>
      <c r="BG31" s="13">
        <v>2.8949759739348213</v>
      </c>
      <c r="BH31" s="13">
        <v>2.7272000550945608</v>
      </c>
      <c r="BI31" s="13">
        <v>2.5734927482285688</v>
      </c>
      <c r="BJ31" s="13">
        <v>2.4327905514595036</v>
      </c>
      <c r="BK31" s="13">
        <v>2.3040922650300071</v>
      </c>
      <c r="BL31" s="13">
        <v>2.1864584453568647</v>
      </c>
      <c r="BM31" s="13">
        <v>2.0790101827865373</v>
      </c>
      <c r="BN31" s="13">
        <v>1.9809273628169655</v>
      </c>
      <c r="BO31" s="13">
        <v>1.891446543543202</v>
      </c>
      <c r="BP31" s="13">
        <v>1.8098585589380285</v>
      </c>
      <c r="BQ31" s="13">
        <v>1.7355059378290494</v>
      </c>
      <c r="BR31" s="13">
        <v>1.6677802116550158</v>
      </c>
      <c r="BS31" s="13">
        <v>1.6061191698902411</v>
      </c>
      <c r="BT31" s="13">
        <v>1.5500041100706734</v>
      </c>
      <c r="BU31" s="13">
        <v>1.4989571193303117</v>
      </c>
      <c r="BV31" s="13">
        <v>1.4525384159899144</v>
      </c>
      <c r="BW31" s="13">
        <v>1.4103437727921766</v>
      </c>
      <c r="BX31" s="13">
        <v>1.3720020376396869</v>
      </c>
      <c r="BY31" s="13">
        <v>1.3371727629822461</v>
      </c>
      <c r="BZ31" s="13">
        <v>1.3055439511609181</v>
      </c>
      <c r="CA31" s="13">
        <v>1.276829919911554</v>
      </c>
      <c r="CB31" s="13">
        <v>1.2507692897434384</v>
      </c>
      <c r="CC31" s="13">
        <v>1.2271230929388337</v>
      </c>
      <c r="CD31" s="13">
        <v>1.205673002380788</v>
      </c>
      <c r="CE31" s="13">
        <v>1.1862196772364422</v>
      </c>
      <c r="CF31" s="13">
        <v>1.1685812216391165</v>
      </c>
      <c r="CG31" s="13">
        <v>1.1525917518719693</v>
      </c>
      <c r="CH31" s="13">
        <v>1.138100067114459</v>
      </c>
      <c r="CI31" s="13">
        <v>1.1249684185327524</v>
      </c>
      <c r="CJ31" s="13">
        <v>1.1130713713449751</v>
      </c>
      <c r="CK31" s="13">
        <v>1.1022947544455732</v>
      </c>
      <c r="CL31" s="13">
        <v>1.0925346922078796</v>
      </c>
      <c r="CM31" s="13">
        <v>1.0836967131820765</v>
      </c>
      <c r="CN31" s="13">
        <v>1.0756949305519439</v>
      </c>
      <c r="CO31" s="13">
        <v>1.0684512893955849</v>
      </c>
      <c r="CP31" s="13">
        <v>1.061894876002595</v>
      </c>
      <c r="CQ31" s="13">
        <v>1.0559612847244915</v>
      </c>
      <c r="CR31" s="13">
        <v>1.0505920380699909</v>
      </c>
    </row>
    <row r="32" spans="1:96" x14ac:dyDescent="0.35">
      <c r="A32">
        <f t="shared" si="7"/>
        <v>20</v>
      </c>
      <c r="B32">
        <f t="shared" si="6"/>
        <v>19.5</v>
      </c>
      <c r="C32">
        <f>IF($A32=$B$8,Data!B$26,Data!B$25)</f>
        <v>0.60000000000000009</v>
      </c>
      <c r="D32">
        <f>IF($A32=$B$8,Data!C$26,Data!C$25)</f>
        <v>0.19999999999999996</v>
      </c>
      <c r="E32">
        <f>IF($A32=$B$8,Data!D$26,Data!D$25)</f>
        <v>0.2</v>
      </c>
      <c r="F32" s="4">
        <f>IF(B32=Data!$B$9,WMA_u!$F$3,Data!$B$21)</f>
        <v>1</v>
      </c>
      <c r="G32" s="13">
        <v>1.0086665968421071</v>
      </c>
      <c r="H32" s="13">
        <v>1.0526022328137232</v>
      </c>
      <c r="I32" s="13">
        <v>1.1770615587975841</v>
      </c>
      <c r="J32" s="13">
        <v>1.4370458928148213</v>
      </c>
      <c r="K32" s="13">
        <v>1.8837188098378175</v>
      </c>
      <c r="L32" s="13">
        <v>2.5520464114215295</v>
      </c>
      <c r="M32" s="13">
        <v>3.4533918850449625</v>
      </c>
      <c r="N32" s="13">
        <v>4.5740019770064846</v>
      </c>
      <c r="O32" s="13">
        <v>5.8783314827690454</v>
      </c>
      <c r="P32" s="13">
        <v>7.3152857316553055</v>
      </c>
      <c r="Q32" s="13">
        <v>8.8254627544837128</v>
      </c>
      <c r="R32" s="13">
        <v>10.347939698024753</v>
      </c>
      <c r="S32" s="13">
        <v>11.825738988709212</v>
      </c>
      <c r="T32" s="13">
        <v>13.209631301272436</v>
      </c>
      <c r="U32" s="13">
        <v>14.460304239239017</v>
      </c>
      <c r="V32" s="13">
        <v>15.549142061819943</v>
      </c>
      <c r="W32" s="13">
        <v>16.457953044275655</v>
      </c>
      <c r="X32" s="13">
        <v>17.177987418394991</v>
      </c>
      <c r="Y32" s="13">
        <v>17.708546812447278</v>
      </c>
      <c r="Z32" s="13">
        <v>18.055423111029643</v>
      </c>
      <c r="AA32" s="13">
        <v>18.229338529113068</v>
      </c>
      <c r="AB32" s="13">
        <v>18.244499408773432</v>
      </c>
      <c r="AC32" s="13">
        <v>18.117328170388756</v>
      </c>
      <c r="AD32" s="13">
        <v>17.865401830444764</v>
      </c>
      <c r="AE32" s="13">
        <v>17.506600454113585</v>
      </c>
      <c r="AF32" s="13">
        <v>17.05845291373603</v>
      </c>
      <c r="AG32" s="13">
        <v>16.537658258984838</v>
      </c>
      <c r="AH32" s="13">
        <v>15.959756924602301</v>
      </c>
      <c r="AI32" s="13">
        <v>15.338925285578281</v>
      </c>
      <c r="AJ32" s="13">
        <v>14.687868456928516</v>
      </c>
      <c r="AK32" s="13">
        <v>14.017788799876632</v>
      </c>
      <c r="AL32" s="13">
        <v>13.338410692985246</v>
      </c>
      <c r="AM32" s="13">
        <v>12.658045330666214</v>
      </c>
      <c r="AN32" s="13">
        <v>11.983682361660286</v>
      </c>
      <c r="AO32" s="13">
        <v>11.321097932371849</v>
      </c>
      <c r="AP32" s="13">
        <v>10.674971089567897</v>
      </c>
      <c r="AQ32" s="13">
        <v>10.049002510311908</v>
      </c>
      <c r="AR32" s="13">
        <v>9.4460311814506976</v>
      </c>
      <c r="AS32" s="13">
        <v>8.8681459807210476</v>
      </c>
      <c r="AT32" s="13">
        <v>8.3167901583053823</v>
      </c>
      <c r="AU32" s="13">
        <v>7.792857524700274</v>
      </c>
      <c r="AV32" s="13">
        <v>7.2967797593301533</v>
      </c>
      <c r="AW32" s="13">
        <v>6.8286047018023766</v>
      </c>
      <c r="AX32" s="13">
        <v>6.3880658066851517</v>
      </c>
      <c r="AY32" s="13">
        <v>5.9746431609286015</v>
      </c>
      <c r="AZ32" s="13">
        <v>5.5876166036110915</v>
      </c>
      <c r="BA32" s="13">
        <v>5.2261115694279345</v>
      </c>
      <c r="BB32" s="13">
        <v>4.8891383154105927</v>
      </c>
      <c r="BC32" s="13">
        <v>4.5756251967934496</v>
      </c>
      <c r="BD32" s="13">
        <v>4.2844466421338741</v>
      </c>
      <c r="BE32" s="13">
        <v>4.0144464469904531</v>
      </c>
      <c r="BF32" s="13">
        <v>3.7644569651843187</v>
      </c>
      <c r="BG32" s="13">
        <v>3.5333147310298729</v>
      </c>
      <c r="BH32" s="13">
        <v>3.3198729979461494</v>
      </c>
      <c r="BI32" s="13">
        <v>3.1230116307143767</v>
      </c>
      <c r="BJ32" s="13">
        <v>2.9416447418352423</v>
      </c>
      <c r="BK32" s="13">
        <v>2.7747264179613316</v>
      </c>
      <c r="BL32" s="13">
        <v>2.6212548408574849</v>
      </c>
      <c r="BM32" s="13">
        <v>2.4802750691147035</v>
      </c>
      <c r="BN32" s="13">
        <v>2.3508807120482911</v>
      </c>
      <c r="BO32" s="13">
        <v>2.232214695839394</v>
      </c>
      <c r="BP32" s="13">
        <v>2.1234692939229736</v>
      </c>
      <c r="BQ32" s="13">
        <v>2.0238855687108233</v>
      </c>
      <c r="BR32" s="13">
        <v>1.9327523497520809</v>
      </c>
      <c r="BS32" s="13">
        <v>1.8494048541411476</v>
      </c>
      <c r="BT32" s="13">
        <v>1.7732230381418634</v>
      </c>
      <c r="BU32" s="13">
        <v>1.7036297543669912</v>
      </c>
      <c r="BV32" s="13">
        <v>1.6400887762017766</v>
      </c>
      <c r="BW32" s="13">
        <v>1.582102740270567</v>
      </c>
      <c r="BX32" s="13">
        <v>1.5292110484123533</v>
      </c>
      <c r="BY32" s="13">
        <v>1.4809877626673114</v>
      </c>
      <c r="BZ32" s="13">
        <v>1.4370395200115278</v>
      </c>
      <c r="CA32" s="13">
        <v>1.3970034878573436</v>
      </c>
      <c r="CB32" s="13">
        <v>1.3605453765244118</v>
      </c>
      <c r="CC32" s="13">
        <v>1.3273575208589752</v>
      </c>
      <c r="CD32" s="13">
        <v>1.2971570398275032</v>
      </c>
      <c r="CE32" s="13">
        <v>1.2696840801399283</v>
      </c>
      <c r="CF32" s="13">
        <v>1.2447001476833777</v>
      </c>
      <c r="CG32" s="13">
        <v>1.2219865286960876</v>
      </c>
      <c r="CH32" s="13">
        <v>1.2013428011192115</v>
      </c>
      <c r="CI32" s="13">
        <v>1.1825854353760399</v>
      </c>
      <c r="CJ32" s="13">
        <v>1.1655464828957489</v>
      </c>
      <c r="CK32" s="13">
        <v>1.1500723499808199</v>
      </c>
      <c r="CL32" s="13">
        <v>1.1360226540781964</v>
      </c>
      <c r="CM32" s="13">
        <v>1.1232691591235227</v>
      </c>
      <c r="CN32" s="13">
        <v>1.1116947863594884</v>
      </c>
      <c r="CO32" s="13">
        <v>1.101192696861151</v>
      </c>
      <c r="CP32" s="13">
        <v>1.0916654419143266</v>
      </c>
      <c r="CQ32" s="13">
        <v>1.0830241773718088</v>
      </c>
      <c r="CR32" s="13">
        <v>1.0751879381428542</v>
      </c>
    </row>
    <row r="33" spans="1:96" x14ac:dyDescent="0.35">
      <c r="A33">
        <f t="shared" si="7"/>
        <v>21</v>
      </c>
      <c r="B33">
        <f t="shared" si="6"/>
        <v>20.5</v>
      </c>
      <c r="C33">
        <f>IF($A33=$B$8,Data!B$26,Data!B$25)</f>
        <v>0.60000000000000009</v>
      </c>
      <c r="D33">
        <f>IF($A33=$B$8,Data!C$26,Data!C$25)</f>
        <v>0.19999999999999996</v>
      </c>
      <c r="E33">
        <f>IF($A33=$B$8,Data!D$26,Data!D$25)</f>
        <v>0.2</v>
      </c>
      <c r="F33" s="4">
        <f>IF(B33=Data!$B$9,WMA_u!$F$3,Data!$B$21)</f>
        <v>1</v>
      </c>
      <c r="G33" s="13">
        <v>1.0030046057200133</v>
      </c>
      <c r="H33" s="13">
        <v>1.0200451266090838</v>
      </c>
      <c r="I33" s="13">
        <v>1.0734963134004385</v>
      </c>
      <c r="J33" s="13">
        <v>1.1960909296908726</v>
      </c>
      <c r="K33" s="13">
        <v>1.4257367651498603</v>
      </c>
      <c r="L33" s="13">
        <v>1.7981771825325814</v>
      </c>
      <c r="M33" s="13">
        <v>2.3399734113192516</v>
      </c>
      <c r="N33" s="13">
        <v>3.0636266962768262</v>
      </c>
      <c r="O33" s="13">
        <v>3.9656061696265628</v>
      </c>
      <c r="P33" s="13">
        <v>5.0271283786363963</v>
      </c>
      <c r="Q33" s="13">
        <v>6.216975169891616</v>
      </c>
      <c r="R33" s="13">
        <v>7.4954433936299871</v>
      </c>
      <c r="S33" s="13">
        <v>8.8185892706914881</v>
      </c>
      <c r="T33" s="13">
        <v>10.142137442664467</v>
      </c>
      <c r="U33" s="13">
        <v>11.42466909054062</v>
      </c>
      <c r="V33" s="13">
        <v>12.629922323638816</v>
      </c>
      <c r="W33" s="13">
        <v>13.728202524423674</v>
      </c>
      <c r="X33" s="13">
        <v>14.697005279274741</v>
      </c>
      <c r="Y33" s="13">
        <v>15.521007848283718</v>
      </c>
      <c r="Z33" s="13">
        <v>16.191599971407715</v>
      </c>
      <c r="AA33" s="13">
        <v>16.706114630383009</v>
      </c>
      <c r="AB33" s="13">
        <v>17.066895489632117</v>
      </c>
      <c r="AC33" s="13">
        <v>17.280308452605809</v>
      </c>
      <c r="AD33" s="13">
        <v>17.355775552027701</v>
      </c>
      <c r="AE33" s="13">
        <v>17.304883364361665</v>
      </c>
      <c r="AF33" s="13">
        <v>17.140596721229464</v>
      </c>
      <c r="AG33" s="13">
        <v>16.876591987039266</v>
      </c>
      <c r="AH33" s="13">
        <v>16.526712231608936</v>
      </c>
      <c r="AI33" s="13">
        <v>16.104538575004867</v>
      </c>
      <c r="AJ33" s="13">
        <v>15.623067039886564</v>
      </c>
      <c r="AK33" s="13">
        <v>15.094477659443022</v>
      </c>
      <c r="AL33" s="13">
        <v>14.529981693143156</v>
      </c>
      <c r="AM33" s="13">
        <v>13.939733052434276</v>
      </c>
      <c r="AN33" s="13">
        <v>13.332791008231798</v>
      </c>
      <c r="AO33" s="13">
        <v>12.717122623776026</v>
      </c>
      <c r="AP33" s="13">
        <v>12.09963490353695</v>
      </c>
      <c r="AQ33" s="13">
        <v>11.486228217489415</v>
      </c>
      <c r="AR33" s="13">
        <v>10.881864052174864</v>
      </c>
      <c r="AS33" s="13">
        <v>10.290641498496775</v>
      </c>
      <c r="AT33" s="13">
        <v>9.7158780832580867</v>
      </c>
      <c r="AU33" s="13">
        <v>9.1601915789045183</v>
      </c>
      <c r="AV33" s="13">
        <v>8.625580288386006</v>
      </c>
      <c r="AW33" s="13">
        <v>8.1135000116933025</v>
      </c>
      <c r="AX33" s="13">
        <v>7.6249364736622525</v>
      </c>
      <c r="AY33" s="13">
        <v>7.1604724467916299</v>
      </c>
      <c r="AZ33" s="13">
        <v>6.720349155759072</v>
      </c>
      <c r="BA33" s="13">
        <v>6.3045218186797634</v>
      </c>
      <c r="BB33" s="13">
        <v>5.9127093790056593</v>
      </c>
      <c r="BC33" s="13">
        <v>5.5444386245795538</v>
      </c>
      <c r="BD33" s="13">
        <v>5.1990829881650553</v>
      </c>
      <c r="BE33" s="13">
        <v>4.8758963864311324</v>
      </c>
      <c r="BF33" s="13">
        <v>4.5740424899175318</v>
      </c>
      <c r="BG33" s="13">
        <v>4.2926198315427921</v>
      </c>
      <c r="BH33" s="13">
        <v>4.0306831610822949</v>
      </c>
      <c r="BI33" s="13">
        <v>3.7872614420129413</v>
      </c>
      <c r="BJ33" s="13">
        <v>3.561372868566782</v>
      </c>
      <c r="BK33" s="13">
        <v>3.3520372573857529</v>
      </c>
      <c r="BL33" s="13">
        <v>3.1582861418401107</v>
      </c>
      <c r="BM33" s="13">
        <v>2.9791708693852947</v>
      </c>
      <c r="BN33" s="13">
        <v>2.8137689744102059</v>
      </c>
      <c r="BO33" s="13">
        <v>2.6611890716834834</v>
      </c>
      <c r="BP33" s="13">
        <v>2.5205744892957012</v>
      </c>
      <c r="BQ33" s="13">
        <v>2.3911058352953884</v>
      </c>
      <c r="BR33" s="13">
        <v>2.2720026692495634</v>
      </c>
      <c r="BS33" s="13">
        <v>2.1625244288391974</v>
      </c>
      <c r="BT33" s="13">
        <v>2.0619707423590077</v>
      </c>
      <c r="BU33" s="13">
        <v>1.9696812406026691</v>
      </c>
      <c r="BV33" s="13">
        <v>1.8850349660112928</v>
      </c>
      <c r="BW33" s="13">
        <v>1.8074494630496891</v>
      </c>
      <c r="BX33" s="13">
        <v>1.736379621439281</v>
      </c>
      <c r="BY33" s="13">
        <v>1.6713163329972978</v>
      </c>
      <c r="BZ33" s="13">
        <v>1.6117850132844389</v>
      </c>
      <c r="CA33" s="13">
        <v>1.5573440309237911</v>
      </c>
      <c r="CB33" s="13">
        <v>1.5075830802026688</v>
      </c>
      <c r="CC33" s="13">
        <v>1.4621215262922138</v>
      </c>
      <c r="CD33" s="13">
        <v>1.4206067470102892</v>
      </c>
      <c r="CE33" s="13">
        <v>1.3827124904125134</v>
      </c>
      <c r="CF33" s="13">
        <v>1.3481372635334088</v>
      </c>
      <c r="CG33" s="13">
        <v>1.316602764231992</v>
      </c>
      <c r="CH33" s="13">
        <v>1.2878523652490865</v>
      </c>
      <c r="CI33" s="13">
        <v>1.2616496571900455</v>
      </c>
      <c r="CJ33" s="13">
        <v>1.2377770551466112</v>
      </c>
      <c r="CK33" s="13">
        <v>1.2160344720119114</v>
      </c>
      <c r="CL33" s="13">
        <v>1.1962380601760292</v>
      </c>
      <c r="CM33" s="13">
        <v>1.1782190221744939</v>
      </c>
      <c r="CN33" s="13">
        <v>1.1618224899619527</v>
      </c>
      <c r="CO33" s="13">
        <v>1.146906471766163</v>
      </c>
      <c r="CP33" s="13">
        <v>1.1333408649153989</v>
      </c>
      <c r="CQ33" s="13">
        <v>1.1210065326011684</v>
      </c>
      <c r="CR33" s="13">
        <v>1.1097944422166692</v>
      </c>
    </row>
    <row r="34" spans="1:96" x14ac:dyDescent="0.35">
      <c r="A34">
        <f t="shared" si="7"/>
        <v>22</v>
      </c>
      <c r="B34">
        <f t="shared" si="6"/>
        <v>21.5</v>
      </c>
      <c r="C34">
        <f>IF($A34=$B$8,Data!B$26,Data!B$25)</f>
        <v>0.60000000000000009</v>
      </c>
      <c r="D34">
        <f>IF($A34=$B$8,Data!C$26,Data!C$25)</f>
        <v>0.19999999999999996</v>
      </c>
      <c r="E34">
        <f>IF($A34=$B$8,Data!D$26,Data!D$25)</f>
        <v>0.2</v>
      </c>
      <c r="F34" s="4">
        <f>IF(B34=Data!$B$9,WMA_u!$F$3,Data!$B$21)</f>
        <v>1</v>
      </c>
      <c r="G34" s="13">
        <v>1.0010416609537991</v>
      </c>
      <c r="H34" s="13">
        <v>1.0075764124405182</v>
      </c>
      <c r="I34" s="13">
        <v>1.0300565111657736</v>
      </c>
      <c r="J34" s="13">
        <v>1.0861991217711986</v>
      </c>
      <c r="K34" s="13">
        <v>1.2000198083809246</v>
      </c>
      <c r="L34" s="13">
        <v>1.398771582779343</v>
      </c>
      <c r="M34" s="13">
        <v>1.7086991340754636</v>
      </c>
      <c r="N34" s="13">
        <v>2.1507672788757164</v>
      </c>
      <c r="O34" s="13">
        <v>2.7373275969477873</v>
      </c>
      <c r="P34" s="13">
        <v>3.4702673646288358</v>
      </c>
      <c r="Q34" s="13">
        <v>4.3407463723914184</v>
      </c>
      <c r="R34" s="13">
        <v>5.3302955991375365</v>
      </c>
      <c r="S34" s="13">
        <v>6.4128695019458331</v>
      </c>
      <c r="T34" s="13">
        <v>7.557396726705476</v>
      </c>
      <c r="U34" s="13">
        <v>8.7304218838261924</v>
      </c>
      <c r="V34" s="13">
        <v>9.8985292745864246</v>
      </c>
      <c r="W34" s="13">
        <v>11.030351968792031</v>
      </c>
      <c r="X34" s="13">
        <v>12.098072636169324</v>
      </c>
      <c r="Y34" s="13">
        <v>13.078403800837881</v>
      </c>
      <c r="Z34" s="13">
        <v>13.953091168161915</v>
      </c>
      <c r="AA34" s="13">
        <v>14.709016229069267</v>
      </c>
      <c r="AB34" s="13">
        <v>15.337988028453664</v>
      </c>
      <c r="AC34" s="13">
        <v>15.836314114125379</v>
      </c>
      <c r="AD34" s="13">
        <v>16.204232213885994</v>
      </c>
      <c r="AE34" s="13">
        <v>16.445271156775675</v>
      </c>
      <c r="AF34" s="13">
        <v>16.565594928048782</v>
      </c>
      <c r="AG34" s="13">
        <v>16.573369500251534</v>
      </c>
      <c r="AH34" s="13">
        <v>16.478179375477129</v>
      </c>
      <c r="AI34" s="13">
        <v>16.290510160264297</v>
      </c>
      <c r="AJ34" s="13">
        <v>16.021305113169159</v>
      </c>
      <c r="AK34" s="13">
        <v>15.681597335924472</v>
      </c>
      <c r="AL34" s="13">
        <v>15.282214862117522</v>
      </c>
      <c r="AM34" s="13">
        <v>14.833553014194052</v>
      </c>
      <c r="AN34" s="13">
        <v>14.345406726933945</v>
      </c>
      <c r="AO34" s="13">
        <v>13.826854775709698</v>
      </c>
      <c r="AP34" s="13">
        <v>13.286187744248757</v>
      </c>
      <c r="AQ34" s="13">
        <v>12.730871908784266</v>
      </c>
      <c r="AR34" s="13">
        <v>12.167541837774595</v>
      </c>
      <c r="AS34" s="13">
        <v>11.6020152834335</v>
      </c>
      <c r="AT34" s="13">
        <v>11.039324781922723</v>
      </c>
      <c r="AU34" s="13">
        <v>10.483761219749391</v>
      </c>
      <c r="AV34" s="13">
        <v>9.9389254229609936</v>
      </c>
      <c r="AW34" s="13">
        <v>9.407784557902545</v>
      </c>
      <c r="AX34" s="13">
        <v>8.8927307844382977</v>
      </c>
      <c r="AY34" s="13">
        <v>8.3956401700276047</v>
      </c>
      <c r="AZ34" s="13">
        <v>7.9179303570402126</v>
      </c>
      <c r="BA34" s="13">
        <v>7.4606158810386978</v>
      </c>
      <c r="BB34" s="13">
        <v>7.0243603714203529</v>
      </c>
      <c r="BC34" s="13">
        <v>6.6095251358073277</v>
      </c>
      <c r="BD34" s="13">
        <v>6.2162138441861057</v>
      </c>
      <c r="BE34" s="13">
        <v>5.8443131960835473</v>
      </c>
      <c r="BF34" s="13">
        <v>5.4935295815491649</v>
      </c>
      <c r="BG34" s="13">
        <v>5.1634218412078532</v>
      </c>
      <c r="BH34" s="13">
        <v>4.8534302981882407</v>
      </c>
      <c r="BI34" s="13">
        <v>4.562902280561862</v>
      </c>
      <c r="BJ34" s="13">
        <v>4.2911143815305959</v>
      </c>
      <c r="BK34" s="13">
        <v>4.0372917197538714</v>
      </c>
      <c r="BL34" s="13">
        <v>3.8006244670597717</v>
      </c>
      <c r="BM34" s="13">
        <v>3.5802819079229802</v>
      </c>
      <c r="BN34" s="13">
        <v>3.3754242866205098</v>
      </c>
      <c r="BO34" s="13">
        <v>3.1852126855821341</v>
      </c>
      <c r="BP34" s="13">
        <v>3.0088171634749696</v>
      </c>
      <c r="BQ34" s="13">
        <v>2.8454233650475249</v>
      </c>
      <c r="BR34" s="13">
        <v>2.6942377975128848</v>
      </c>
      <c r="BS34" s="13">
        <v>2.5544919508815123</v>
      </c>
      <c r="BT34" s="13">
        <v>2.4254454226094926</v>
      </c>
      <c r="BU34" s="13">
        <v>2.3063881905280081</v>
      </c>
      <c r="BV34" s="13">
        <v>2.1966421624829571</v>
      </c>
      <c r="BW34" s="13">
        <v>2.0955621165790381</v>
      </c>
      <c r="BX34" s="13">
        <v>2.0025361324680229</v>
      </c>
      <c r="BY34" s="13">
        <v>1.9169856017773415</v>
      </c>
      <c r="BZ34" s="13">
        <v>1.8383648945388755</v>
      </c>
      <c r="CA34" s="13">
        <v>1.7661607483198911</v>
      </c>
      <c r="CB34" s="13">
        <v>1.6998914376318297</v>
      </c>
      <c r="CC34" s="13">
        <v>1.6391057730396545</v>
      </c>
      <c r="CD34" s="13">
        <v>1.5833819721490214</v>
      </c>
      <c r="CE34" s="13">
        <v>1.5323264382413913</v>
      </c>
      <c r="CF34" s="13">
        <v>1.4855724766879783</v>
      </c>
      <c r="CG34" s="13">
        <v>1.4427789743326238</v>
      </c>
      <c r="CH34" s="13">
        <v>1.4036290627241825</v>
      </c>
      <c r="CI34" s="13">
        <v>1.3678287823368558</v>
      </c>
      <c r="CJ34" s="13">
        <v>1.3351057616820245</v>
      </c>
      <c r="CK34" s="13">
        <v>1.3052079224316866</v>
      </c>
      <c r="CL34" s="13">
        <v>1.2779022192901142</v>
      </c>
      <c r="CM34" s="13">
        <v>1.2529734213197266</v>
      </c>
      <c r="CN34" s="13">
        <v>1.2302229397066387</v>
      </c>
      <c r="CO34" s="13">
        <v>1.2094677055022458</v>
      </c>
      <c r="CP34" s="13">
        <v>1.1905390996647967</v>
      </c>
      <c r="CQ34" s="13">
        <v>1.1732819367180956</v>
      </c>
      <c r="CR34" s="13">
        <v>1.1575535025156156</v>
      </c>
    </row>
    <row r="35" spans="1:96" x14ac:dyDescent="0.35">
      <c r="A35">
        <f t="shared" si="7"/>
        <v>23</v>
      </c>
      <c r="B35">
        <f t="shared" si="6"/>
        <v>22.5</v>
      </c>
      <c r="C35">
        <f>IF($A35=$B$8,Data!B$26,Data!B$25)</f>
        <v>0.60000000000000009</v>
      </c>
      <c r="D35">
        <f>IF($A35=$B$8,Data!C$26,Data!C$25)</f>
        <v>0.19999999999999996</v>
      </c>
      <c r="E35">
        <f>IF($A35=$B$8,Data!D$26,Data!D$25)</f>
        <v>0.2</v>
      </c>
      <c r="F35" s="4">
        <f>IF(B35=Data!$B$9,WMA_u!$F$3,Data!$B$21)</f>
        <v>1</v>
      </c>
      <c r="G35" s="13">
        <v>1.0003611314241521</v>
      </c>
      <c r="H35" s="13">
        <v>1.0028440273684147</v>
      </c>
      <c r="I35" s="13">
        <v>1.0121375980880543</v>
      </c>
      <c r="J35" s="13">
        <v>1.0372367510392999</v>
      </c>
      <c r="K35" s="13">
        <v>1.0919723711227478</v>
      </c>
      <c r="L35" s="13">
        <v>1.1943136555117178</v>
      </c>
      <c r="M35" s="13">
        <v>1.3645140588247024</v>
      </c>
      <c r="N35" s="13">
        <v>1.6225297506736454</v>
      </c>
      <c r="O35" s="13">
        <v>1.9852934692718121</v>
      </c>
      <c r="P35" s="13">
        <v>2.4643831610113955</v>
      </c>
      <c r="Q35" s="13">
        <v>3.0644550187037405</v>
      </c>
      <c r="R35" s="13">
        <v>3.7825983493907707</v>
      </c>
      <c r="S35" s="13">
        <v>4.6085797097503391</v>
      </c>
      <c r="T35" s="13">
        <v>5.5258107026266945</v>
      </c>
      <c r="U35" s="13">
        <v>6.5128060492864694</v>
      </c>
      <c r="V35" s="13">
        <v>7.544887081230363</v>
      </c>
      <c r="W35" s="13">
        <v>8.5959137729250887</v>
      </c>
      <c r="X35" s="13">
        <v>9.6398780437394951</v>
      </c>
      <c r="Y35" s="13">
        <v>10.65224748184313</v>
      </c>
      <c r="Z35" s="13">
        <v>11.611001595044662</v>
      </c>
      <c r="AA35" s="13">
        <v>12.497346329664795</v>
      </c>
      <c r="AB35" s="13">
        <v>13.296124641840262</v>
      </c>
      <c r="AC35" s="13">
        <v>13.995961527042638</v>
      </c>
      <c r="AD35" s="13">
        <v>14.589192698263918</v>
      </c>
      <c r="AE35" s="13">
        <v>15.071629248466087</v>
      </c>
      <c r="AF35" s="13">
        <v>15.442208404872249</v>
      </c>
      <c r="AG35" s="13">
        <v>15.702574900902066</v>
      </c>
      <c r="AH35" s="13">
        <v>15.856630183209711</v>
      </c>
      <c r="AI35" s="13">
        <v>15.910078839978372</v>
      </c>
      <c r="AJ35" s="13">
        <v>15.869994097541271</v>
      </c>
      <c r="AK35" s="13">
        <v>15.744417479145348</v>
      </c>
      <c r="AL35" s="13">
        <v>15.542002000005889</v>
      </c>
      <c r="AM35" s="13">
        <v>15.271703659856028</v>
      </c>
      <c r="AN35" s="13">
        <v>14.942522446739828</v>
      </c>
      <c r="AO35" s="13">
        <v>14.563291475389471</v>
      </c>
      <c r="AP35" s="13">
        <v>14.142511109079445</v>
      </c>
      <c r="AQ35" s="13">
        <v>13.688223805346345</v>
      </c>
      <c r="AR35" s="13">
        <v>13.207924839525411</v>
      </c>
      <c r="AS35" s="13">
        <v>12.708503866538186</v>
      </c>
      <c r="AT35" s="13">
        <v>12.196212370362739</v>
      </c>
      <c r="AU35" s="13">
        <v>11.676652331417349</v>
      </c>
      <c r="AV35" s="13">
        <v>11.154781842743962</v>
      </c>
      <c r="AW35" s="13">
        <v>10.634933871238035</v>
      </c>
      <c r="AX35" s="13">
        <v>10.120844849445188</v>
      </c>
      <c r="AY35" s="13">
        <v>9.6156902676820444</v>
      </c>
      <c r="AZ35" s="13">
        <v>9.1221248959466799</v>
      </c>
      <c r="BA35" s="13">
        <v>8.6423256881079205</v>
      </c>
      <c r="BB35" s="13">
        <v>8.178035800572685</v>
      </c>
      <c r="BC35" s="13">
        <v>7.7306084914255129</v>
      </c>
      <c r="BD35" s="13">
        <v>7.3010499541431422</v>
      </c>
      <c r="BE35" s="13">
        <v>6.89006038452799</v>
      </c>
      <c r="BF35" s="13">
        <v>6.498072783772141</v>
      </c>
      <c r="BG35" s="13">
        <v>6.1252891684964883</v>
      </c>
      <c r="BH35" s="13">
        <v>5.7717139944080138</v>
      </c>
      <c r="BI35" s="13">
        <v>5.4371847080767219</v>
      </c>
      <c r="BJ35" s="13">
        <v>5.1213994252657029</v>
      </c>
      <c r="BK35" s="13">
        <v>4.8239417979745953</v>
      </c>
      <c r="BL35" s="13">
        <v>4.5443031792482538</v>
      </c>
      <c r="BM35" s="13">
        <v>4.2819022278520693</v>
      </c>
      <c r="BN35" s="13">
        <v>4.0361021167390607</v>
      </c>
      <c r="BO35" s="13">
        <v>3.8062255220862022</v>
      </c>
      <c r="BP35" s="13">
        <v>3.59156757547695</v>
      </c>
      <c r="BQ35" s="13">
        <v>3.3914069621667049</v>
      </c>
      <c r="BR35" s="13">
        <v>3.2050153446296439</v>
      </c>
      <c r="BS35" s="13">
        <v>3.031665283851591</v>
      </c>
      <c r="BT35" s="13">
        <v>2.8706368220008467</v>
      </c>
      <c r="BU35" s="13">
        <v>2.7212228798966041</v>
      </c>
      <c r="BV35" s="13">
        <v>2.5827336116726958</v>
      </c>
      <c r="BW35" s="13">
        <v>2.4544998476474928</v>
      </c>
      <c r="BX35" s="13">
        <v>2.3358757449991638</v>
      </c>
      <c r="BY35" s="13">
        <v>2.226240754664059</v>
      </c>
      <c r="BZ35" s="13">
        <v>2.1250010021098524</v>
      </c>
      <c r="CA35" s="13">
        <v>2.0315901694132652</v>
      </c>
      <c r="CB35" s="13">
        <v>1.9454699564790026</v>
      </c>
      <c r="CC35" s="13">
        <v>1.8661301903211029</v>
      </c>
      <c r="CD35" s="13">
        <v>1.7930886431120505</v>
      </c>
      <c r="CE35" s="13">
        <v>1.7258906121898698</v>
      </c>
      <c r="CF35" s="13">
        <v>1.6641083083846209</v>
      </c>
      <c r="CG35" s="13">
        <v>1.6073400928577453</v>
      </c>
      <c r="CH35" s="13">
        <v>1.5552095971072626</v>
      </c>
      <c r="CI35" s="13">
        <v>1.5073647558406518</v>
      </c>
      <c r="CJ35" s="13">
        <v>1.4634767780141078</v>
      </c>
      <c r="CK35" s="13">
        <v>1.4232390774393213</v>
      </c>
      <c r="CL35" s="13">
        <v>1.3863661809245076</v>
      </c>
      <c r="CM35" s="13">
        <v>1.3525926289034873</v>
      </c>
      <c r="CN35" s="13">
        <v>1.3216718808752546</v>
      </c>
      <c r="CO35" s="13">
        <v>1.2933752356885289</v>
      </c>
      <c r="CP35" s="13">
        <v>1.2674907747257382</v>
      </c>
      <c r="CQ35" s="13">
        <v>1.2438223343353672</v>
      </c>
      <c r="CR35" s="13">
        <v>1.2221885124000522</v>
      </c>
    </row>
    <row r="36" spans="1:96" x14ac:dyDescent="0.35">
      <c r="A36">
        <f t="shared" si="7"/>
        <v>24</v>
      </c>
      <c r="B36">
        <f t="shared" si="6"/>
        <v>23.5</v>
      </c>
      <c r="C36">
        <f>IF($A36=$B$8,Data!B$26,Data!B$25)</f>
        <v>0.60000000000000009</v>
      </c>
      <c r="D36">
        <f>IF($A36=$B$8,Data!C$26,Data!C$25)</f>
        <v>0.19999999999999996</v>
      </c>
      <c r="E36">
        <f>IF($A36=$B$8,Data!D$26,Data!D$25)</f>
        <v>0.2</v>
      </c>
      <c r="F36" s="4">
        <f>IF(B36=Data!$B$9,WMA_u!$F$3,Data!$B$21)</f>
        <v>1</v>
      </c>
      <c r="G36" s="13">
        <v>1.0001251999559713</v>
      </c>
      <c r="H36" s="13">
        <v>1.001061351873417</v>
      </c>
      <c r="I36" s="13">
        <v>1.0048487124530929</v>
      </c>
      <c r="J36" s="13">
        <v>1.0158454035998341</v>
      </c>
      <c r="K36" s="13">
        <v>1.0415081597654572</v>
      </c>
      <c r="L36" s="13">
        <v>1.092646295653694</v>
      </c>
      <c r="M36" s="13">
        <v>1.1829608496373389</v>
      </c>
      <c r="N36" s="13">
        <v>1.3278956253121503</v>
      </c>
      <c r="O36" s="13">
        <v>1.5430096792347197</v>
      </c>
      <c r="P36" s="13">
        <v>1.8421790088569914</v>
      </c>
      <c r="Q36" s="13">
        <v>2.2359402461024285</v>
      </c>
      <c r="R36" s="13">
        <v>2.730223253585621</v>
      </c>
      <c r="S36" s="13">
        <v>3.3256171349616879</v>
      </c>
      <c r="T36" s="13">
        <v>4.0172075947721302</v>
      </c>
      <c r="U36" s="13">
        <v>4.7949352789661717</v>
      </c>
      <c r="V36" s="13">
        <v>5.6443656608816557</v>
      </c>
      <c r="W36" s="13">
        <v>6.5477326437978816</v>
      </c>
      <c r="X36" s="13">
        <v>7.4851156205220422</v>
      </c>
      <c r="Y36" s="13">
        <v>8.4356257153770606</v>
      </c>
      <c r="Z36" s="13">
        <v>9.3785034417005768</v>
      </c>
      <c r="AA36" s="13">
        <v>10.294060304552032</v>
      </c>
      <c r="AB36" s="13">
        <v>11.164426042877379</v>
      </c>
      <c r="AC36" s="13">
        <v>11.974088191806292</v>
      </c>
      <c r="AD36" s="13">
        <v>12.710230007504077</v>
      </c>
      <c r="AE36" s="13">
        <v>13.362886274548151</v>
      </c>
      <c r="AF36" s="13">
        <v>13.924944617373439</v>
      </c>
      <c r="AG36" s="13">
        <v>14.392023583002748</v>
      </c>
      <c r="AH36" s="13">
        <v>14.762259017945679</v>
      </c>
      <c r="AI36" s="13">
        <v>15.036028162963918</v>
      </c>
      <c r="AJ36" s="13">
        <v>15.215637338472099</v>
      </c>
      <c r="AK36" s="13">
        <v>15.304994816828357</v>
      </c>
      <c r="AL36" s="13">
        <v>15.309286017973671</v>
      </c>
      <c r="AM36" s="13">
        <v>15.234663896092661</v>
      </c>
      <c r="AN36" s="13">
        <v>15.087963540576467</v>
      </c>
      <c r="AO36" s="13">
        <v>14.876446717676973</v>
      </c>
      <c r="AP36" s="13">
        <v>14.607579372021366</v>
      </c>
      <c r="AQ36" s="13">
        <v>14.288842976367077</v>
      </c>
      <c r="AR36" s="13">
        <v>13.927579015673205</v>
      </c>
      <c r="AS36" s="13">
        <v>13.530864750916114</v>
      </c>
      <c r="AT36" s="13">
        <v>13.10541765480556</v>
      </c>
      <c r="AU36" s="13">
        <v>12.657525471694258</v>
      </c>
      <c r="AV36" s="13">
        <v>12.192998658725912</v>
      </c>
      <c r="AW36" s="13">
        <v>11.717141953714867</v>
      </c>
      <c r="AX36" s="13">
        <v>11.234741935501622</v>
      </c>
      <c r="AY36" s="13">
        <v>10.750067651829657</v>
      </c>
      <c r="AZ36" s="13">
        <v>10.266881653989239</v>
      </c>
      <c r="BA36" s="13">
        <v>9.7884590701217977</v>
      </c>
      <c r="BB36" s="13">
        <v>9.3176126503535173</v>
      </c>
      <c r="BC36" s="13">
        <v>8.856722012544207</v>
      </c>
      <c r="BD36" s="13">
        <v>8.4077655976023884</v>
      </c>
      <c r="BE36" s="13">
        <v>7.9723541017855517</v>
      </c>
      <c r="BF36" s="13">
        <v>7.5517643866618203</v>
      </c>
      <c r="BG36" s="13">
        <v>7.1469730739841353</v>
      </c>
      <c r="BH36" s="13">
        <v>6.7586892126249634</v>
      </c>
      <c r="BI36" s="13">
        <v>6.3873855589648327</v>
      </c>
      <c r="BJ36" s="13">
        <v>6.0333281424159289</v>
      </c>
      <c r="BK36" s="13">
        <v>5.6966038961812275</v>
      </c>
      <c r="BL36" s="13">
        <v>5.3771462221819872</v>
      </c>
      <c r="BM36" s="13">
        <v>5.0747584306584237</v>
      </c>
      <c r="BN36" s="13">
        <v>4.7891350515296702</v>
      </c>
      <c r="BO36" s="13">
        <v>4.5198810583341151</v>
      </c>
      <c r="BP36" s="13">
        <v>4.2665290784366263</v>
      </c>
      <c r="BQ36" s="13">
        <v>4.028554686973024</v>
      </c>
      <c r="BR36" s="13">
        <v>3.8053898982946204</v>
      </c>
      <c r="BS36" s="13">
        <v>3.5964349788715593</v>
      </c>
      <c r="BT36" s="13">
        <v>3.401068710921185</v>
      </c>
      <c r="BU36" s="13">
        <v>3.2186572374811782</v>
      </c>
      <c r="BV36" s="13">
        <v>3.0485616181223718</v>
      </c>
      <c r="BW36" s="13">
        <v>2.890144220726846</v>
      </c>
      <c r="BX36" s="13">
        <v>2.742774069350947</v>
      </c>
      <c r="BY36" s="13">
        <v>2.6058312616486901</v>
      </c>
      <c r="BZ36" s="13">
        <v>2.4787105620517513</v>
      </c>
      <c r="CA36" s="13">
        <v>2.36082426921045</v>
      </c>
      <c r="CB36" s="13">
        <v>2.2516044483492057</v>
      </c>
      <c r="CC36" s="13">
        <v>2.1505046113759456</v>
      </c>
      <c r="CD36" s="13">
        <v>2.0570009199558736</v>
      </c>
      <c r="CE36" s="13">
        <v>1.9705929794243999</v>
      </c>
      <c r="CF36" s="13">
        <v>1.8908042844483064</v>
      </c>
      <c r="CG36" s="13">
        <v>1.8171823707987318</v>
      </c>
      <c r="CH36" s="13">
        <v>1.7492987215040863</v>
      </c>
      <c r="CI36" s="13">
        <v>1.6867484700189836</v>
      </c>
      <c r="CJ36" s="13">
        <v>1.6291499378776357</v>
      </c>
      <c r="CK36" s="13">
        <v>1.5761440395882957</v>
      </c>
      <c r="CL36" s="13">
        <v>1.5273935832536145</v>
      </c>
      <c r="CM36" s="13">
        <v>1.4825824915496688</v>
      </c>
      <c r="CN36" s="13">
        <v>1.4414149642399381</v>
      </c>
      <c r="CO36" s="13">
        <v>1.4036146003137491</v>
      </c>
      <c r="CP36" s="13">
        <v>1.3689234950946132</v>
      </c>
      <c r="CQ36" s="13">
        <v>1.337101325235329</v>
      </c>
      <c r="CR36" s="13">
        <v>1.3079244323767891</v>
      </c>
    </row>
    <row r="37" spans="1:96" x14ac:dyDescent="0.35">
      <c r="A37">
        <f t="shared" si="7"/>
        <v>25</v>
      </c>
      <c r="B37">
        <f t="shared" si="6"/>
        <v>24.5</v>
      </c>
      <c r="C37">
        <f>IF($A37=$B$8,Data!B$26,Data!B$25)</f>
        <v>0.60000000000000009</v>
      </c>
      <c r="D37">
        <f>IF($A37=$B$8,Data!C$26,Data!C$25)</f>
        <v>0.19999999999999996</v>
      </c>
      <c r="E37">
        <f>IF($A37=$B$8,Data!D$26,Data!D$25)</f>
        <v>0.2</v>
      </c>
      <c r="F37" s="4">
        <f>IF(B37=Data!$B$9,WMA_u!$F$3,Data!$B$21)</f>
        <v>1</v>
      </c>
      <c r="G37" s="13">
        <v>1.0000434053312843</v>
      </c>
      <c r="H37" s="13">
        <v>1.0003940849756494</v>
      </c>
      <c r="I37" s="13">
        <v>1.0019188584465877</v>
      </c>
      <c r="J37" s="13">
        <v>1.0066548170151406</v>
      </c>
      <c r="K37" s="13">
        <v>1.0184293065216989</v>
      </c>
      <c r="L37" s="13">
        <v>1.0433348955208051</v>
      </c>
      <c r="M37" s="13">
        <v>1.0898739919934717</v>
      </c>
      <c r="N37" s="13">
        <v>1.168667127601718</v>
      </c>
      <c r="O37" s="13">
        <v>1.291728578736288</v>
      </c>
      <c r="P37" s="13">
        <v>1.4714132005051346</v>
      </c>
      <c r="Q37" s="13">
        <v>1.7192021145256735</v>
      </c>
      <c r="R37" s="13">
        <v>2.0445130035861268</v>
      </c>
      <c r="S37" s="13">
        <v>2.453698817476067</v>
      </c>
      <c r="T37" s="13">
        <v>2.9493505702606462</v>
      </c>
      <c r="U37" s="13">
        <v>3.5299613889754817</v>
      </c>
      <c r="V37" s="13">
        <v>4.189953309412938</v>
      </c>
      <c r="W37" s="13">
        <v>4.9200241709973751</v>
      </c>
      <c r="X37" s="13">
        <v>5.707743234490473</v>
      </c>
      <c r="Y37" s="13">
        <v>6.538310890253924</v>
      </c>
      <c r="Z37" s="13">
        <v>7.3953976132858701</v>
      </c>
      <c r="AA37" s="13">
        <v>8.2619865434710142</v>
      </c>
      <c r="AB37" s="13">
        <v>9.1211589376154567</v>
      </c>
      <c r="AC37" s="13">
        <v>9.9567789307418089</v>
      </c>
      <c r="AD37" s="13">
        <v>10.75405101371345</v>
      </c>
      <c r="AE37" s="13">
        <v>11.499938688014694</v>
      </c>
      <c r="AF37" s="13">
        <v>12.183444969003423</v>
      </c>
      <c r="AG37" s="13">
        <v>12.795764457451311</v>
      </c>
      <c r="AH37" s="13">
        <v>13.330322696868226</v>
      </c>
      <c r="AI37" s="13">
        <v>13.782721857011687</v>
      </c>
      <c r="AJ37" s="13">
        <v>14.150612938805448</v>
      </c>
      <c r="AK37" s="13">
        <v>14.433514221658641</v>
      </c>
      <c r="AL37" s="13">
        <v>14.632594077603542</v>
      </c>
      <c r="AM37" s="13">
        <v>14.750433995397506</v>
      </c>
      <c r="AN37" s="13">
        <v>14.7907850445054</v>
      </c>
      <c r="AO37" s="13">
        <v>14.758328330041996</v>
      </c>
      <c r="AP37" s="13">
        <v>14.65844743256906</v>
      </c>
      <c r="AQ37" s="13">
        <v>14.497018511157815</v>
      </c>
      <c r="AR37" s="13">
        <v>14.280221740647187</v>
      </c>
      <c r="AS37" s="13">
        <v>14.014376080264405</v>
      </c>
      <c r="AT37" s="13">
        <v>13.705798027581237</v>
      </c>
      <c r="AU37" s="13">
        <v>13.360683976968465</v>
      </c>
      <c r="AV37" s="13">
        <v>12.985015041830025</v>
      </c>
      <c r="AW37" s="13">
        <v>12.584482676090111</v>
      </c>
      <c r="AX37" s="13">
        <v>12.164433102604695</v>
      </c>
      <c r="AY37" s="13">
        <v>11.729828385912631</v>
      </c>
      <c r="AZ37" s="13">
        <v>11.285221938914807</v>
      </c>
      <c r="BA37" s="13">
        <v>10.834746296826191</v>
      </c>
      <c r="BB37" s="13">
        <v>10.382111100854601</v>
      </c>
      <c r="BC37" s="13">
        <v>9.9306093868537353</v>
      </c>
      <c r="BD37" s="13">
        <v>9.4831304532710163</v>
      </c>
      <c r="BE37" s="13">
        <v>9.042177774474041</v>
      </c>
      <c r="BF37" s="13">
        <v>8.6098906197121785</v>
      </c>
      <c r="BG37" s="13">
        <v>8.1880682270586416</v>
      </c>
      <c r="BH37" s="13">
        <v>7.7781955604799338</v>
      </c>
      <c r="BI37" s="13">
        <v>7.3814698433285084</v>
      </c>
      <c r="BJ37" s="13">
        <v>6.9988272111220748</v>
      </c>
      <c r="BK37" s="13">
        <v>6.6309689596275954</v>
      </c>
      <c r="BL37" s="13">
        <v>6.2783869809869888</v>
      </c>
      <c r="BM37" s="13">
        <v>5.9413880814596505</v>
      </c>
      <c r="BN37" s="13">
        <v>5.6201169602577101</v>
      </c>
      <c r="BO37" s="13">
        <v>5.314577701100073</v>
      </c>
      <c r="BP37" s="13">
        <v>5.0246536878282093</v>
      </c>
      <c r="BQ37" s="13">
        <v>4.750125904073955</v>
      </c>
      <c r="BR37" s="13">
        <v>4.4906896158975202</v>
      </c>
      <c r="BS37" s="13">
        <v>4.2459694668161481</v>
      </c>
      <c r="BT37" s="13">
        <v>4.0155330379303216</v>
      </c>
      <c r="BU37" s="13">
        <v>3.798902943034856</v>
      </c>
      <c r="BV37" s="13">
        <v>3.5955675406773673</v>
      </c>
      <c r="BW37" s="13">
        <v>3.4049903529872658</v>
      </c>
      <c r="BX37" s="13">
        <v>3.2266182855267966</v>
      </c>
      <c r="BY37" s="13">
        <v>3.0598887440912961</v>
      </c>
      <c r="BZ37" s="13">
        <v>2.9042357438927486</v>
      </c>
      <c r="CA37" s="13">
        <v>2.759095104395493</v>
      </c>
      <c r="CB37" s="13">
        <v>2.6239088196535882</v>
      </c>
      <c r="CC37" s="13">
        <v>2.4981286896741737</v>
      </c>
      <c r="CD37" s="13">
        <v>2.381219293386982</v>
      </c>
      <c r="CE37" s="13">
        <v>2.2726603784706207</v>
      </c>
      <c r="CF37" s="13">
        <v>2.1719487377588913</v>
      </c>
      <c r="CG37" s="13">
        <v>2.0785996363738151</v>
      </c>
      <c r="CH37" s="13">
        <v>1.9921478482213288</v>
      </c>
      <c r="CI37" s="13">
        <v>1.9121483551284613</v>
      </c>
      <c r="CJ37" s="13">
        <v>1.8381767567614777</v>
      </c>
      <c r="CK37" s="13">
        <v>1.7698294345885166</v>
      </c>
      <c r="CL37" s="13">
        <v>1.7067235085675301</v>
      </c>
      <c r="CM37" s="13">
        <v>1.6484966209684802</v>
      </c>
      <c r="CN37" s="13">
        <v>1.5948065777853344</v>
      </c>
      <c r="CO37" s="13">
        <v>1.5453308745584633</v>
      </c>
      <c r="CP37" s="13">
        <v>1.4997661301055525</v>
      </c>
      <c r="CQ37" s="13">
        <v>1.4578274486387894</v>
      </c>
      <c r="CR37" s="13">
        <v>1.4192477280142972</v>
      </c>
    </row>
    <row r="38" spans="1:96" x14ac:dyDescent="0.35">
      <c r="A38">
        <f t="shared" si="7"/>
        <v>26</v>
      </c>
      <c r="B38">
        <f t="shared" si="6"/>
        <v>25.5</v>
      </c>
      <c r="C38">
        <f>IF($A38=$B$8,Data!B$26,Data!B$25)</f>
        <v>0.60000000000000009</v>
      </c>
      <c r="D38">
        <f>IF($A38=$B$8,Data!C$26,Data!C$25)</f>
        <v>0.19999999999999996</v>
      </c>
      <c r="E38">
        <f>IF($A38=$B$8,Data!D$26,Data!D$25)</f>
        <v>0.2</v>
      </c>
      <c r="F38" s="4">
        <f>IF(B38=Data!$B$9,WMA_u!$F$3,Data!$B$21)</f>
        <v>1</v>
      </c>
      <c r="G38" s="13">
        <v>1.0000150481136445</v>
      </c>
      <c r="H38" s="13">
        <v>1.0001456825041726</v>
      </c>
      <c r="I38" s="13">
        <v>1.0007531637817624</v>
      </c>
      <c r="J38" s="13">
        <v>1.0027628501038224</v>
      </c>
      <c r="K38" s="13">
        <v>1.0080651943232151</v>
      </c>
      <c r="L38" s="13">
        <v>1.0199286401176677</v>
      </c>
      <c r="M38" s="13">
        <v>1.0433089014252022</v>
      </c>
      <c r="N38" s="13">
        <v>1.084947312511652</v>
      </c>
      <c r="O38" s="13">
        <v>1.1531925329138382</v>
      </c>
      <c r="P38" s="13">
        <v>1.2575388842937956</v>
      </c>
      <c r="Q38" s="13">
        <v>1.4079322898981035</v>
      </c>
      <c r="R38" s="13">
        <v>1.6139366988899084</v>
      </c>
      <c r="S38" s="13">
        <v>1.8838729344688954</v>
      </c>
      <c r="T38" s="13">
        <v>2.2240382606490847</v>
      </c>
      <c r="U38" s="13">
        <v>2.6380938125775901</v>
      </c>
      <c r="V38" s="13">
        <v>3.1266758571940558</v>
      </c>
      <c r="W38" s="13">
        <v>3.6872530605180391</v>
      </c>
      <c r="X38" s="13">
        <v>4.3142213938612546</v>
      </c>
      <c r="Y38" s="13">
        <v>4.9992046937017607</v>
      </c>
      <c r="Z38" s="13">
        <v>5.7315137432014698</v>
      </c>
      <c r="AA38" s="13">
        <v>6.4987099111536519</v>
      </c>
      <c r="AB38" s="13">
        <v>7.287219592551895</v>
      </c>
      <c r="AC38" s="13">
        <v>8.0829511131801084</v>
      </c>
      <c r="AD38" s="13">
        <v>8.8718744471997866</v>
      </c>
      <c r="AE38" s="13">
        <v>9.6405342999205583</v>
      </c>
      <c r="AF38" s="13">
        <v>10.376477428837013</v>
      </c>
      <c r="AG38" s="13">
        <v>11.068584523036431</v>
      </c>
      <c r="AH38" s="13">
        <v>11.70730493072042</v>
      </c>
      <c r="AI38" s="13">
        <v>12.284798739872302</v>
      </c>
      <c r="AJ38" s="13">
        <v>12.794995148774289</v>
      </c>
      <c r="AK38" s="13">
        <v>13.233578850415459</v>
      </c>
      <c r="AL38" s="13">
        <v>13.597917536217686</v>
      </c>
      <c r="AM38" s="13">
        <v>13.886943882281813</v>
      </c>
      <c r="AN38" s="13">
        <v>14.101004801831669</v>
      </c>
      <c r="AO38" s="13">
        <v>14.241689594820029</v>
      </c>
      <c r="AP38" s="13">
        <v>14.311647126847452</v>
      </c>
      <c r="AQ38" s="13">
        <v>14.314400508473781</v>
      </c>
      <c r="AR38" s="13">
        <v>14.254166063015969</v>
      </c>
      <c r="AS38" s="13">
        <v>14.13568176639536</v>
      </c>
      <c r="AT38" s="13">
        <v>13.964048882492413</v>
      </c>
      <c r="AU38" s="13">
        <v>13.74458923972721</v>
      </c>
      <c r="AV38" s="13">
        <v>13.482719515450135</v>
      </c>
      <c r="AW38" s="13">
        <v>13.183843014516274</v>
      </c>
      <c r="AX38" s="13">
        <v>12.85325873648681</v>
      </c>
      <c r="AY38" s="13">
        <v>12.496087004701232</v>
      </c>
      <c r="AZ38" s="13">
        <v>12.117210558702384</v>
      </c>
      <c r="BA38" s="13">
        <v>11.72122976649629</v>
      </c>
      <c r="BB38" s="13">
        <v>11.312430472499882</v>
      </c>
      <c r="BC38" s="13">
        <v>10.894762939777978</v>
      </c>
      <c r="BD38" s="13">
        <v>10.471830352363311</v>
      </c>
      <c r="BE38" s="13">
        <v>10.046885398554608</v>
      </c>
      <c r="BF38" s="13">
        <v>9.6228335450539291</v>
      </c>
      <c r="BG38" s="13">
        <v>9.2022417230144526</v>
      </c>
      <c r="BH38" s="13">
        <v>8.7873512711513122</v>
      </c>
      <c r="BI38" s="13">
        <v>8.3800941106623981</v>
      </c>
      <c r="BJ38" s="13">
        <v>7.9821112562083361</v>
      </c>
      <c r="BK38" s="13">
        <v>7.5947728924942952</v>
      </c>
      <c r="BL38" s="13">
        <v>7.2191993641989383</v>
      </c>
      <c r="BM38" s="13">
        <v>6.8562825362266455</v>
      </c>
      <c r="BN38" s="13">
        <v>6.5067070804321352</v>
      </c>
      <c r="BO38" s="13">
        <v>6.1709713336097636</v>
      </c>
      <c r="BP38" s="13">
        <v>5.849407449643639</v>
      </c>
      <c r="BQ38" s="13">
        <v>5.5422006366054708</v>
      </c>
      <c r="BR38" s="13">
        <v>5.2494073278240538</v>
      </c>
      <c r="BS38" s="13">
        <v>4.9709721852430455</v>
      </c>
      <c r="BT38" s="13">
        <v>4.7067438745285894</v>
      </c>
      <c r="BU38" s="13">
        <v>4.4564895852185584</v>
      </c>
      <c r="BV38" s="13">
        <v>4.2199082965549053</v>
      </c>
      <c r="BW38" s="13">
        <v>3.9966428113180177</v>
      </c>
      <c r="BX38" s="13">
        <v>3.7862905967519978</v>
      </c>
      <c r="BY38" s="13">
        <v>3.5884134842416056</v>
      </c>
      <c r="BZ38" s="13">
        <v>3.4025462884230011</v>
      </c>
      <c r="CA38" s="13">
        <v>3.2282044124643416</v>
      </c>
      <c r="CB38" s="13">
        <v>3.0648905098572108</v>
      </c>
      <c r="CC38" s="13">
        <v>2.9121002746717792</v>
      </c>
      <c r="CD38" s="13">
        <v>2.7693274322443466</v>
      </c>
      <c r="CE38" s="13">
        <v>2.6360680010274673</v>
      </c>
      <c r="CF38" s="13">
        <v>2.5118238941319952</v>
      </c>
      <c r="CG38" s="13">
        <v>2.3961059261736803</v>
      </c>
      <c r="CH38" s="13">
        <v>2.2884362876106241</v>
      </c>
      <c r="CI38" s="13">
        <v>2.1883505449925553</v>
      </c>
      <c r="CJ38" s="13">
        <v>2.0953992215780861</v>
      </c>
      <c r="CK38" s="13">
        <v>2.0091490087243717</v>
      </c>
      <c r="CL38" s="13">
        <v>1.9291836544043439</v>
      </c>
      <c r="CM38" s="13">
        <v>1.855104571229663</v>
      </c>
      <c r="CN38" s="13">
        <v>1.7865312025057924</v>
      </c>
      <c r="CO38" s="13">
        <v>1.7231011811582488</v>
      </c>
      <c r="CP38" s="13">
        <v>1.6644703128738159</v>
      </c>
      <c r="CQ38" s="13">
        <v>1.6103124115153542</v>
      </c>
      <c r="CR38" s="13">
        <v>1.5603190118043588</v>
      </c>
    </row>
    <row r="39" spans="1:96" x14ac:dyDescent="0.35">
      <c r="A39">
        <f t="shared" si="7"/>
        <v>27</v>
      </c>
      <c r="B39">
        <f t="shared" si="6"/>
        <v>26.5</v>
      </c>
      <c r="C39">
        <f>IF($A39=$B$8,Data!B$26,Data!B$25)</f>
        <v>0.60000000000000009</v>
      </c>
      <c r="D39">
        <f>IF($A39=$B$8,Data!C$26,Data!C$25)</f>
        <v>0.19999999999999996</v>
      </c>
      <c r="E39">
        <f>IF($A39=$B$8,Data!D$26,Data!D$25)</f>
        <v>0.2</v>
      </c>
      <c r="F39" s="4">
        <f>IF(B39=Data!$B$9,WMA_u!$F$3,Data!$B$21)</f>
        <v>1</v>
      </c>
      <c r="G39" s="13">
        <v>1.0000052170289466</v>
      </c>
      <c r="H39" s="13">
        <v>1.0000536470423815</v>
      </c>
      <c r="I39" s="13">
        <v>1.0002934861752339</v>
      </c>
      <c r="J39" s="13">
        <v>1.0011353809801675</v>
      </c>
      <c r="K39" s="13">
        <v>1.0034845788247284</v>
      </c>
      <c r="L39" s="13">
        <v>1.0090271028805182</v>
      </c>
      <c r="M39" s="13">
        <v>1.0205149362580668</v>
      </c>
      <c r="N39" s="13">
        <v>1.041979922673703</v>
      </c>
      <c r="O39" s="13">
        <v>1.0788104974574213</v>
      </c>
      <c r="P39" s="13">
        <v>1.1376476925595636</v>
      </c>
      <c r="Q39" s="13">
        <v>1.2260898440369297</v>
      </c>
      <c r="R39" s="13">
        <v>1.3522298297602768</v>
      </c>
      <c r="S39" s="13">
        <v>1.5240764633423149</v>
      </c>
      <c r="T39" s="13">
        <v>1.7489279627153471</v>
      </c>
      <c r="U39" s="13">
        <v>2.0327688430264379</v>
      </c>
      <c r="V39" s="13">
        <v>2.3797537236197392</v>
      </c>
      <c r="W39" s="13">
        <v>2.7918257456999456</v>
      </c>
      <c r="X39" s="13">
        <v>3.26849753868968</v>
      </c>
      <c r="Y39" s="13">
        <v>3.8068026032477928</v>
      </c>
      <c r="Z39" s="13">
        <v>4.4014073804468126</v>
      </c>
      <c r="AA39" s="13">
        <v>5.044860853962482</v>
      </c>
      <c r="AB39" s="13">
        <v>5.727949964352427</v>
      </c>
      <c r="AC39" s="13">
        <v>6.4401252636360766</v>
      </c>
      <c r="AD39" s="13">
        <v>7.1699614177571744</v>
      </c>
      <c r="AE39" s="13">
        <v>7.9056203992419993</v>
      </c>
      <c r="AF39" s="13">
        <v>8.6352904529200565</v>
      </c>
      <c r="AG39" s="13">
        <v>9.3475801907888769</v>
      </c>
      <c r="AH39" s="13">
        <v>10.031853670696954</v>
      </c>
      <c r="AI39" s="13">
        <v>10.678498434213544</v>
      </c>
      <c r="AJ39" s="13">
        <v>11.27912382319075</v>
      </c>
      <c r="AK39" s="13">
        <v>11.826691244891739</v>
      </c>
      <c r="AL39" s="13">
        <v>12.315581341071256</v>
      </c>
      <c r="AM39" s="13">
        <v>12.741605273255356</v>
      </c>
      <c r="AN39" s="13">
        <v>13.101968671559739</v>
      </c>
      <c r="AO39" s="13">
        <v>13.39519735409592</v>
      </c>
      <c r="AP39" s="13">
        <v>13.621033869819744</v>
      </c>
      <c r="AQ39" s="13">
        <v>13.780313408553328</v>
      </c>
      <c r="AR39" s="13">
        <v>13.874826802833248</v>
      </c>
      <c r="AS39" s="13">
        <v>13.90717734168518</v>
      </c>
      <c r="AT39" s="13">
        <v>13.880637027711195</v>
      </c>
      <c r="AU39" s="13">
        <v>13.799006814177428</v>
      </c>
      <c r="AV39" s="13">
        <v>13.666484314925105</v>
      </c>
      <c r="AW39" s="13">
        <v>13.487541525125435</v>
      </c>
      <c r="AX39" s="13">
        <v>13.266814247985847</v>
      </c>
      <c r="AY39" s="13">
        <v>13.009004202139151</v>
      </c>
      <c r="AZ39" s="13">
        <v>12.718794188070872</v>
      </c>
      <c r="BA39" s="13">
        <v>12.4007762144761</v>
      </c>
      <c r="BB39" s="13">
        <v>12.05939211745368</v>
      </c>
      <c r="BC39" s="13">
        <v>11.698885934941181</v>
      </c>
      <c r="BD39" s="13">
        <v>11.323267112566821</v>
      </c>
      <c r="BE39" s="13">
        <v>10.936283501752785</v>
      </c>
      <c r="BF39" s="13">
        <v>10.541403053575797</v>
      </c>
      <c r="BG39" s="13">
        <v>10.141803100684511</v>
      </c>
      <c r="BH39" s="13">
        <v>9.740366143849732</v>
      </c>
      <c r="BI39" s="13">
        <v>9.3396811102195105</v>
      </c>
      <c r="BJ39" s="13">
        <v>8.9420491191968114</v>
      </c>
      <c r="BK39" s="13">
        <v>8.5494928725241888</v>
      </c>
      <c r="BL39" s="13">
        <v>8.1637688723580073</v>
      </c>
      <c r="BM39" s="13">
        <v>7.7863817606661652</v>
      </c>
      <c r="BN39" s="13">
        <v>7.4186001619828525</v>
      </c>
      <c r="BO39" s="13">
        <v>7.0614734970269826</v>
      </c>
      <c r="BP39" s="13">
        <v>6.7158493152593008</v>
      </c>
      <c r="BQ39" s="13">
        <v>6.3823907690091781</v>
      </c>
      <c r="BR39" s="13">
        <v>6.0615939196965698</v>
      </c>
      <c r="BS39" s="13">
        <v>5.753804627618706</v>
      </c>
      <c r="BT39" s="13">
        <v>5.4592348307511118</v>
      </c>
      <c r="BU39" s="13">
        <v>5.1779780652195138</v>
      </c>
      <c r="BV39" s="13">
        <v>4.9100241208692452</v>
      </c>
      <c r="BW39" s="13">
        <v>4.6552727601258272</v>
      </c>
      <c r="BX39" s="13">
        <v>4.4135464575975041</v>
      </c>
      <c r="BY39" s="13">
        <v>4.1846021421405775</v>
      </c>
      <c r="BZ39" s="13">
        <v>3.9681419429207376</v>
      </c>
      <c r="CA39" s="13">
        <v>3.7638229568775898</v>
      </c>
      <c r="CB39" s="13">
        <v>3.5712660674324255</v>
      </c>
      <c r="CC39" s="13">
        <v>3.3900638537374395</v>
      </c>
      <c r="CD39" s="13">
        <v>3.2197876366792779</v>
      </c>
      <c r="CE39" s="13">
        <v>3.0599937126136116</v>
      </c>
      <c r="CF39" s="13">
        <v>2.9102288287739424</v>
      </c>
      <c r="CG39" s="13">
        <v>2.7700349557817008</v>
      </c>
      <c r="CH39" s="13">
        <v>2.6389534129632275</v>
      </c>
      <c r="CI39" s="13">
        <v>2.5165284014944866</v>
      </c>
      <c r="CJ39" s="13">
        <v>2.4023099989555612</v>
      </c>
      <c r="CK39" s="13">
        <v>2.2958566668633673</v>
      </c>
      <c r="CL39" s="13">
        <v>2.1967373203146443</v>
      </c>
      <c r="CM39" s="13">
        <v>2.1045330061398073</v>
      </c>
      <c r="CN39" s="13">
        <v>2.018838233047811</v>
      </c>
      <c r="CO39" s="13">
        <v>1.9392619942198892</v>
      </c>
      <c r="CP39" s="13">
        <v>1.8654285197564384</v>
      </c>
      <c r="CQ39" s="13">
        <v>1.7969777933527382</v>
      </c>
      <c r="CR39" s="13">
        <v>1.7335658646195664</v>
      </c>
    </row>
    <row r="40" spans="1:96" x14ac:dyDescent="0.35">
      <c r="A40">
        <f t="shared" si="7"/>
        <v>28</v>
      </c>
      <c r="B40">
        <f t="shared" si="6"/>
        <v>27.5</v>
      </c>
      <c r="C40">
        <f>IF($A40=$B$8,Data!B$26,Data!B$25)</f>
        <v>0.60000000000000009</v>
      </c>
      <c r="D40">
        <f>IF($A40=$B$8,Data!C$26,Data!C$25)</f>
        <v>0.19999999999999996</v>
      </c>
      <c r="E40">
        <f>IF($A40=$B$8,Data!D$26,Data!D$25)</f>
        <v>0.2</v>
      </c>
      <c r="F40" s="4">
        <f>IF(B40=Data!$B$9,WMA_u!$F$3,Data!$B$21)</f>
        <v>1</v>
      </c>
      <c r="G40" s="13">
        <v>1.0000018089195846</v>
      </c>
      <c r="H40" s="13">
        <v>1.0000196907241821</v>
      </c>
      <c r="I40" s="13">
        <v>1.0001136490199105</v>
      </c>
      <c r="J40" s="13">
        <v>1.0004624476338699</v>
      </c>
      <c r="K40" s="13">
        <v>1.0014887215520722</v>
      </c>
      <c r="L40" s="13">
        <v>1.0040351114480175</v>
      </c>
      <c r="M40" s="13">
        <v>1.0095722076444027</v>
      </c>
      <c r="N40" s="13">
        <v>1.0204026852380352</v>
      </c>
      <c r="O40" s="13">
        <v>1.0398172650067601</v>
      </c>
      <c r="P40" s="13">
        <v>1.0721600928675794</v>
      </c>
      <c r="Q40" s="13">
        <v>1.1227732638402379</v>
      </c>
      <c r="R40" s="13">
        <v>1.1978091509881181</v>
      </c>
      <c r="S40" s="13">
        <v>1.3039202178727647</v>
      </c>
      <c r="T40" s="13">
        <v>1.4478545657792921</v>
      </c>
      <c r="U40" s="13">
        <v>1.6359983359284347</v>
      </c>
      <c r="V40" s="13">
        <v>1.8739117258632949</v>
      </c>
      <c r="W40" s="13">
        <v>2.1659039116466925</v>
      </c>
      <c r="X40" s="13">
        <v>2.5146849381236152</v>
      </c>
      <c r="Y40" s="13">
        <v>2.9211216546764511</v>
      </c>
      <c r="Z40" s="13">
        <v>3.3841121781779395</v>
      </c>
      <c r="AA40" s="13">
        <v>3.9005810499673093</v>
      </c>
      <c r="AB40" s="13">
        <v>4.4655866317037347</v>
      </c>
      <c r="AC40" s="13">
        <v>5.0725242114222215</v>
      </c>
      <c r="AD40" s="13">
        <v>5.7134031000348182</v>
      </c>
      <c r="AE40" s="13">
        <v>6.3791736046304344</v>
      </c>
      <c r="AF40" s="13">
        <v>7.0600797935594661</v>
      </c>
      <c r="AG40" s="13">
        <v>7.7460158833903154</v>
      </c>
      <c r="AH40" s="13">
        <v>8.4268672901669301</v>
      </c>
      <c r="AI40" s="13">
        <v>9.092821334820206</v>
      </c>
      <c r="AJ40" s="13">
        <v>9.7346367913261531</v>
      </c>
      <c r="AK40" s="13">
        <v>10.34386553682552</v>
      </c>
      <c r="AL40" s="13">
        <v>10.913023236529536</v>
      </c>
      <c r="AM40" s="13">
        <v>11.435709107096468</v>
      </c>
      <c r="AN40" s="13">
        <v>11.90667727226586</v>
      </c>
      <c r="AO40" s="13">
        <v>12.321864044604487</v>
      </c>
      <c r="AP40" s="13">
        <v>12.678376677355731</v>
      </c>
      <c r="AQ40" s="13">
        <v>12.974449802459864</v>
      </c>
      <c r="AR40" s="13">
        <v>13.209375993684676</v>
      </c>
      <c r="AS40" s="13">
        <v>13.383416761814287</v>
      </c>
      <c r="AT40" s="13">
        <v>13.497699893497618</v>
      </c>
      <c r="AU40" s="13">
        <v>13.554108469859212</v>
      </c>
      <c r="AV40" s="13">
        <v>13.555166217088384</v>
      </c>
      <c r="AW40" s="13">
        <v>13.503923107954547</v>
      </c>
      <c r="AX40" s="13">
        <v>13.403844396785006</v>
      </c>
      <c r="AY40" s="13">
        <v>13.258705565219422</v>
      </c>
      <c r="AZ40" s="13">
        <v>13.072495005834938</v>
      </c>
      <c r="BA40" s="13">
        <v>12.849325690441667</v>
      </c>
      <c r="BB40" s="13">
        <v>12.593356567202955</v>
      </c>
      <c r="BC40" s="13">
        <v>12.30872400786828</v>
      </c>
      <c r="BD40" s="13">
        <v>11.999483281305547</v>
      </c>
      <c r="BE40" s="13">
        <v>11.669559757277115</v>
      </c>
      <c r="BF40" s="13">
        <v>11.322709338256468</v>
      </c>
      <c r="BG40" s="13">
        <v>10.962487469238233</v>
      </c>
      <c r="BH40" s="13">
        <v>10.592225977771072</v>
      </c>
      <c r="BI40" s="13">
        <v>10.215016940739744</v>
      </c>
      <c r="BJ40" s="13">
        <v>9.8337027530487351</v>
      </c>
      <c r="BK40" s="13">
        <v>9.4508715792507552</v>
      </c>
      <c r="BL40" s="13">
        <v>9.0688573960042991</v>
      </c>
      <c r="BM40" s="13">
        <v>8.6897438755255063</v>
      </c>
      <c r="BN40" s="13">
        <v>8.3153714132184398</v>
      </c>
      <c r="BO40" s="13">
        <v>7.9473466624992799</v>
      </c>
      <c r="BP40" s="13">
        <v>7.5870540032678777</v>
      </c>
      <c r="BQ40" s="13">
        <v>7.2356684349696829</v>
      </c>
      <c r="BR40" s="13">
        <v>6.8941694487510707</v>
      </c>
      <c r="BS40" s="13">
        <v>6.5633554943563626</v>
      </c>
      <c r="BT40" s="13">
        <v>6.2438587150807114</v>
      </c>
      <c r="BU40" s="13">
        <v>5.9361596775643815</v>
      </c>
      <c r="BV40" s="13">
        <v>5.6406018720609241</v>
      </c>
      <c r="BW40" s="13">
        <v>5.3574058028321705</v>
      </c>
      <c r="BX40" s="13">
        <v>5.0866825274924015</v>
      </c>
      <c r="BY40" s="13">
        <v>4.8284465385528614</v>
      </c>
      <c r="BZ40" s="13">
        <v>4.5826279103147423</v>
      </c>
      <c r="CA40" s="13">
        <v>4.3490836599015905</v>
      </c>
      <c r="CB40" s="13">
        <v>4.1276082929322433</v>
      </c>
      <c r="CC40" s="13">
        <v>3.9179435224594905</v>
      </c>
      <c r="CD40" s="13">
        <v>3.7197871646932628</v>
      </c>
      <c r="CE40" s="13">
        <v>3.5328012270437092</v>
      </c>
      <c r="CF40" s="13">
        <v>3.3566192135014372</v>
      </c>
      <c r="CG40" s="13">
        <v>3.1908526796445535</v>
      </c>
      <c r="CH40" s="13">
        <v>3.0350970749286685</v>
      </c>
      <c r="CI40" s="13">
        <v>2.8889369136565759</v>
      </c>
      <c r="CJ40" s="13">
        <v>2.7519503183933569</v>
      </c>
      <c r="CK40" s="13">
        <v>2.6237129808193815</v>
      </c>
      <c r="CL40" s="13">
        <v>2.5038015853019306</v>
      </c>
      <c r="CM40" s="13">
        <v>2.3917967399960531</v>
      </c>
      <c r="CN40" s="13">
        <v>2.2872854592138872</v>
      </c>
      <c r="CO40" s="13">
        <v>2.1898632392651991</v>
      </c>
      <c r="CP40" s="13">
        <v>2.0991357680870517</v>
      </c>
      <c r="CQ40" s="13">
        <v>2.0147203068463901</v>
      </c>
      <c r="CR40" s="13">
        <v>1.936246779399327</v>
      </c>
    </row>
    <row r="41" spans="1:96" x14ac:dyDescent="0.35">
      <c r="A41">
        <f t="shared" si="7"/>
        <v>29</v>
      </c>
      <c r="B41">
        <f t="shared" si="6"/>
        <v>28.5</v>
      </c>
      <c r="C41">
        <f>IF($A41=$B$8,Data!B$26,Data!B$25)</f>
        <v>0.60000000000000009</v>
      </c>
      <c r="D41">
        <f>IF($A41=$B$8,Data!C$26,Data!C$25)</f>
        <v>0.19999999999999996</v>
      </c>
      <c r="E41">
        <f>IF($A41=$B$8,Data!D$26,Data!D$25)</f>
        <v>0.2</v>
      </c>
      <c r="F41" s="4">
        <f>IF(B41=Data!$B$9,WMA_u!$F$3,Data!$B$21)</f>
        <v>1</v>
      </c>
      <c r="G41" s="13">
        <v>1.0000006291894208</v>
      </c>
      <c r="H41" s="13">
        <v>1.0000072307925707</v>
      </c>
      <c r="I41" s="13">
        <v>1.0000439290325813</v>
      </c>
      <c r="J41" s="13">
        <v>1.0001876406647736</v>
      </c>
      <c r="K41" s="13">
        <v>1.0006325193251147</v>
      </c>
      <c r="L41" s="13">
        <v>1.0017910866302426</v>
      </c>
      <c r="M41" s="13">
        <v>1.0044295027853356</v>
      </c>
      <c r="N41" s="13">
        <v>1.0098233608991922</v>
      </c>
      <c r="O41" s="13">
        <v>1.0199104664984011</v>
      </c>
      <c r="P41" s="13">
        <v>1.0374114330957216</v>
      </c>
      <c r="Q41" s="13">
        <v>1.065889378113454</v>
      </c>
      <c r="R41" s="13">
        <v>1.109726550411041</v>
      </c>
      <c r="S41" s="13">
        <v>1.1740068158873438</v>
      </c>
      <c r="T41" s="13">
        <v>1.2643061145037646</v>
      </c>
      <c r="U41" s="13">
        <v>1.3864056653801369</v>
      </c>
      <c r="V41" s="13">
        <v>1.5459526822682621</v>
      </c>
      <c r="W41" s="13">
        <v>1.7480993384039138</v>
      </c>
      <c r="X41" s="13">
        <v>1.9971522688100365</v>
      </c>
      <c r="Y41" s="13">
        <v>2.2962623917266067</v>
      </c>
      <c r="Z41" s="13">
        <v>2.6471791888787601</v>
      </c>
      <c r="AA41" s="13">
        <v>3.0500859969286349</v>
      </c>
      <c r="AB41" s="13">
        <v>3.5035245424397821</v>
      </c>
      <c r="AC41" s="13">
        <v>4.004408953373086</v>
      </c>
      <c r="AD41" s="13">
        <v>4.5481225899307258</v>
      </c>
      <c r="AE41" s="13">
        <v>5.1286857437738078</v>
      </c>
      <c r="AF41" s="13">
        <v>5.7389787601228441</v>
      </c>
      <c r="AG41" s="13">
        <v>6.3710034103488722</v>
      </c>
      <c r="AH41" s="13">
        <v>7.0161651824599227</v>
      </c>
      <c r="AI41" s="13">
        <v>7.6655602599065604</v>
      </c>
      <c r="AJ41" s="13">
        <v>8.3102529782620902</v>
      </c>
      <c r="AK41" s="13">
        <v>8.9415321401236785</v>
      </c>
      <c r="AL41" s="13">
        <v>9.5511374214244409</v>
      </c>
      <c r="AM41" s="13">
        <v>10.131449961454461</v>
      </c>
      <c r="AN41" s="13">
        <v>10.675643900231186</v>
      </c>
      <c r="AO41" s="13">
        <v>11.177797977823321</v>
      </c>
      <c r="AP41" s="13">
        <v>11.632968263719896</v>
      </c>
      <c r="AQ41" s="13">
        <v>12.037224609700131</v>
      </c>
      <c r="AR41" s="13">
        <v>12.387654522363015</v>
      </c>
      <c r="AS41" s="13">
        <v>12.682338862849649</v>
      </c>
      <c r="AT41" s="13">
        <v>12.920304149273527</v>
      </c>
      <c r="AU41" s="13">
        <v>13.101456318712543</v>
      </c>
      <c r="AV41" s="13">
        <v>13.226500659724074</v>
      </c>
      <c r="AW41" s="13">
        <v>13.296852310772698</v>
      </c>
      <c r="AX41" s="13">
        <v>13.314541287334773</v>
      </c>
      <c r="AY41" s="13">
        <v>13.282115496632311</v>
      </c>
      <c r="AZ41" s="13">
        <v>13.202544662204701</v>
      </c>
      <c r="BA41" s="13">
        <v>13.079127541371996</v>
      </c>
      <c r="BB41" s="13">
        <v>12.915404300257221</v>
      </c>
      <c r="BC41" s="13">
        <v>12.715075429976206</v>
      </c>
      <c r="BD41" s="13">
        <v>12.481928154708058</v>
      </c>
      <c r="BE41" s="13">
        <v>12.219770903707932</v>
      </c>
      <c r="BF41" s="13">
        <v>11.932376097195238</v>
      </c>
      <c r="BG41" s="13">
        <v>11.623431229808224</v>
      </c>
      <c r="BH41" s="13">
        <v>11.29649802219928</v>
      </c>
      <c r="BI41" s="13">
        <v>10.954979247143784</v>
      </c>
      <c r="BJ41" s="13">
        <v>10.602092716149468</v>
      </c>
      <c r="BK41" s="13">
        <v>10.240851830440539</v>
      </c>
      <c r="BL41" s="13">
        <v>9.8740520507108851</v>
      </c>
      <c r="BM41" s="13">
        <v>9.5042626177095588</v>
      </c>
      <c r="BN41" s="13">
        <v>9.1338228553898606</v>
      </c>
      <c r="BO41" s="13">
        <v>8.7648424053203655</v>
      </c>
      <c r="BP41" s="13">
        <v>8.3992047711365867</v>
      </c>
      <c r="BQ41" s="13">
        <v>8.0385735913602172</v>
      </c>
      <c r="BR41" s="13">
        <v>7.6844011048215117</v>
      </c>
      <c r="BS41" s="13">
        <v>7.337938322595793</v>
      </c>
      <c r="BT41" s="13">
        <v>7.0002464716912502</v>
      </c>
      <c r="BU41" s="13">
        <v>6.6722093270173328</v>
      </c>
      <c r="BV41" s="13">
        <v>6.3545460981186741</v>
      </c>
      <c r="BW41" s="13">
        <v>6.0478245848074232</v>
      </c>
      <c r="BX41" s="13">
        <v>5.7524743604782502</v>
      </c>
      <c r="BY41" s="13">
        <v>5.4687997830920043</v>
      </c>
      <c r="BZ41" s="13">
        <v>5.1969926713061607</v>
      </c>
      <c r="CA41" s="13">
        <v>4.9371445169078347</v>
      </c>
      <c r="CB41" s="13">
        <v>4.6892581345849553</v>
      </c>
      <c r="CC41" s="13">
        <v>4.4532586762618767</v>
      </c>
      <c r="CD41" s="13">
        <v>4.2290039599040812</v>
      </c>
      <c r="CE41" s="13">
        <v>4.0162940820862332</v>
      </c>
      <c r="CF41" s="13">
        <v>3.8148802999725602</v>
      </c>
      <c r="CG41" s="13">
        <v>3.6244731819486886</v>
      </c>
      <c r="CH41" s="13">
        <v>3.4447500372455693</v>
      </c>
      <c r="CI41" s="13">
        <v>3.275361643782376</v>
      </c>
      <c r="CJ41" s="13">
        <v>3.1159383003906473</v>
      </c>
      <c r="CK41" s="13">
        <v>2.9660952348175424</v>
      </c>
      <c r="CL41" s="13">
        <v>2.8254374026765294</v>
      </c>
      <c r="CM41" s="13">
        <v>2.6935637150354026</v>
      </c>
      <c r="CN41" s="13">
        <v>2.5700707338012827</v>
      </c>
      <c r="CO41" s="13">
        <v>2.4545558746576872</v>
      </c>
      <c r="CP41" s="13">
        <v>2.3466201571881538</v>
      </c>
      <c r="CQ41" s="13">
        <v>2.2458705411240358</v>
      </c>
      <c r="CR41" s="13">
        <v>2.1519218865032932</v>
      </c>
    </row>
    <row r="42" spans="1:96" x14ac:dyDescent="0.35">
      <c r="A42">
        <f t="shared" si="7"/>
        <v>30</v>
      </c>
      <c r="B42">
        <f t="shared" si="6"/>
        <v>29.5</v>
      </c>
      <c r="C42">
        <f>IF($A42=$B$8,Data!B$26,Data!B$25)</f>
        <v>0.60000000000000009</v>
      </c>
      <c r="D42">
        <f>IF($A42=$B$8,Data!C$26,Data!C$25)</f>
        <v>0.4</v>
      </c>
      <c r="E42">
        <f>IF($A42=$B$8,Data!D$26,Data!D$25)</f>
        <v>0</v>
      </c>
      <c r="F42" s="4">
        <f>IF(B42=Data!$B$9,WMA_u!$F$3,Data!$B$21)</f>
        <v>1</v>
      </c>
      <c r="G42" s="13">
        <v>1.0000002359460329</v>
      </c>
      <c r="H42" s="13">
        <v>1.0000028590134846</v>
      </c>
      <c r="I42" s="13">
        <v>1.0000182602706458</v>
      </c>
      <c r="J42" s="13">
        <v>1.0000817779184437</v>
      </c>
      <c r="K42" s="13">
        <v>1.0002883059459453</v>
      </c>
      <c r="L42" s="13">
        <v>1.0008518487025568</v>
      </c>
      <c r="M42" s="13">
        <v>1.002193468983599</v>
      </c>
      <c r="N42" s="13">
        <v>1.0050546784519465</v>
      </c>
      <c r="O42" s="13">
        <v>1.0106255989693671</v>
      </c>
      <c r="P42" s="13">
        <v>1.0206702867667501</v>
      </c>
      <c r="Q42" s="13">
        <v>1.037627446021764</v>
      </c>
      <c r="R42" s="13">
        <v>1.0646646101677428</v>
      </c>
      <c r="S42" s="13">
        <v>1.1056679373125933</v>
      </c>
      <c r="T42" s="13">
        <v>1.1651572537592825</v>
      </c>
      <c r="U42" s="13">
        <v>1.2481254081171029</v>
      </c>
      <c r="V42" s="13">
        <v>1.3598106359237878</v>
      </c>
      <c r="W42" s="13">
        <v>1.5054188993538351</v>
      </c>
      <c r="X42" s="13">
        <v>1.6898189128999106</v>
      </c>
      <c r="Y42" s="13">
        <v>1.9172352174599216</v>
      </c>
      <c r="Z42" s="13">
        <v>2.1909642067419863</v>
      </c>
      <c r="AA42" s="13">
        <v>2.5131348780619795</v>
      </c>
      <c r="AB42" s="13">
        <v>2.8845310022036559</v>
      </c>
      <c r="AC42" s="13">
        <v>3.3044852338921924</v>
      </c>
      <c r="AD42" s="13">
        <v>3.7708492424066424</v>
      </c>
      <c r="AE42" s="13">
        <v>4.2800379304193292</v>
      </c>
      <c r="AF42" s="13">
        <v>4.8271407415581473</v>
      </c>
      <c r="AG42" s="13">
        <v>5.4060892423546694</v>
      </c>
      <c r="AH42" s="13">
        <v>6.0098677198941397</v>
      </c>
      <c r="AI42" s="13">
        <v>6.6307524223987979</v>
      </c>
      <c r="AJ42" s="13">
        <v>7.2605651308475316</v>
      </c>
      <c r="AK42" s="13">
        <v>7.8909277593260869</v>
      </c>
      <c r="AL42" s="13">
        <v>8.5135063826129702</v>
      </c>
      <c r="AM42" s="13">
        <v>9.1202352246785292</v>
      </c>
      <c r="AN42" s="13">
        <v>9.7035134780107768</v>
      </c>
      <c r="AO42" s="13">
        <v>10.256370165440481</v>
      </c>
      <c r="AP42" s="13">
        <v>10.772594452295262</v>
      </c>
      <c r="AQ42" s="13">
        <v>11.246830761322087</v>
      </c>
      <c r="AR42" s="13">
        <v>11.674639671712436</v>
      </c>
      <c r="AS42" s="13">
        <v>12.052526868388892</v>
      </c>
      <c r="AT42" s="13">
        <v>12.377943348720631</v>
      </c>
      <c r="AU42" s="13">
        <v>12.649260712467598</v>
      </c>
      <c r="AV42" s="13">
        <v>12.865725692688777</v>
      </c>
      <c r="AW42" s="13">
        <v>13.027398174470246</v>
      </c>
      <c r="AX42" s="13">
        <v>13.135076841794444</v>
      </c>
      <c r="AY42" s="13">
        <v>13.190216337358645</v>
      </c>
      <c r="AZ42" s="13">
        <v>13.194839459175917</v>
      </c>
      <c r="BA42" s="13">
        <v>13.151447489999448</v>
      </c>
      <c r="BB42" s="13">
        <v>13.062931293846113</v>
      </c>
      <c r="BC42" s="13">
        <v>12.932485344894896</v>
      </c>
      <c r="BD42" s="13">
        <v>12.763526398574832</v>
      </c>
      <c r="BE42" s="13">
        <v>12.559618087999745</v>
      </c>
      <c r="BF42" s="13">
        <v>12.324402341448055</v>
      </c>
      <c r="BG42" s="13">
        <v>12.06153817458312</v>
      </c>
      <c r="BH42" s="13">
        <v>11.774648117439181</v>
      </c>
      <c r="BI42" s="13">
        <v>11.467272291078407</v>
      </c>
      <c r="BJ42" s="13">
        <v>11.142829950480055</v>
      </c>
      <c r="BK42" s="13">
        <v>10.804588155465236</v>
      </c>
      <c r="BL42" s="13">
        <v>10.455637116182354</v>
      </c>
      <c r="BM42" s="13">
        <v>10.098871679255055</v>
      </c>
      <c r="BN42" s="13">
        <v>9.7369783703056072</v>
      </c>
      <c r="BO42" s="13">
        <v>9.3724273834361416</v>
      </c>
      <c r="BP42" s="13">
        <v>9.0074689038238098</v>
      </c>
      <c r="BQ42" s="13">
        <v>8.6441331616499628</v>
      </c>
      <c r="BR42" s="13">
        <v>8.2842336403392949</v>
      </c>
      <c r="BS42" s="13">
        <v>7.9293728961854821</v>
      </c>
      <c r="BT42" s="13">
        <v>7.5809504870001456</v>
      </c>
      <c r="BU42" s="13">
        <v>7.2401725520065909</v>
      </c>
      <c r="BV42" s="13">
        <v>6.9080626317986225</v>
      </c>
      <c r="BW42" s="13">
        <v>6.5854733641769228</v>
      </c>
      <c r="BX42" s="13">
        <v>6.2730987377899208</v>
      </c>
      <c r="BY42" s="13">
        <v>5.9714866297782025</v>
      </c>
      <c r="BZ42" s="13">
        <v>5.6810513953511865</v>
      </c>
      <c r="CA42" s="13">
        <v>5.4020863159349295</v>
      </c>
      <c r="CB42" s="13">
        <v>5.1347757479286891</v>
      </c>
      <c r="CC42" s="13">
        <v>4.8792068460536342</v>
      </c>
      <c r="CD42" s="13">
        <v>4.6353807637475519</v>
      </c>
      <c r="CE42" s="13">
        <v>4.4032232581245569</v>
      </c>
      <c r="CF42" s="13">
        <v>4.1825946488175578</v>
      </c>
      <c r="CG42" s="13">
        <v>3.973299098741732</v>
      </c>
      <c r="CH42" s="13">
        <v>3.7750932006806712</v>
      </c>
      <c r="CI42" s="13">
        <v>3.5876938668438108</v>
      </c>
      <c r="CJ42" s="13">
        <v>3.4107855294238743</v>
      </c>
      <c r="CK42" s="13">
        <v>3.2440266689464998</v>
      </c>
      <c r="CL42" s="13">
        <v>3.0870556940952611</v>
      </c>
      <c r="CM42" s="13">
        <v>2.9394962019478141</v>
      </c>
      <c r="CN42" s="13">
        <v>2.800961651392865</v>
      </c>
      <c r="CO42" s="13">
        <v>2.6710594851171736</v>
      </c>
      <c r="CP42" s="13">
        <v>2.5493947371437913</v>
      </c>
      <c r="CQ42" s="13">
        <v>2.4355731636363833</v>
      </c>
      <c r="CR42" s="13">
        <v>2.3292039347114746</v>
      </c>
    </row>
  </sheetData>
  <pageMargins left="0.75" right="0.75" top="1" bottom="1" header="0" footer="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R42"/>
  <sheetViews>
    <sheetView zoomScale="129" zoomScaleNormal="129" workbookViewId="0">
      <selection activeCell="E9" sqref="E9"/>
    </sheetView>
  </sheetViews>
  <sheetFormatPr baseColWidth="10" defaultColWidth="11.46484375" defaultRowHeight="12.75" x14ac:dyDescent="0.35"/>
  <cols>
    <col min="3" max="5" width="11.46484375" customWidth="1"/>
    <col min="6" max="6" width="12.46484375" bestFit="1" customWidth="1"/>
    <col min="7" max="11" width="11.46484375" customWidth="1"/>
    <col min="12" max="12" width="12.46484375" bestFit="1" customWidth="1"/>
    <col min="14" max="35" width="6.796875" customWidth="1"/>
  </cols>
  <sheetData>
    <row r="1" spans="1:96" x14ac:dyDescent="0.35">
      <c r="D1" s="2" t="s">
        <v>19</v>
      </c>
      <c r="E1">
        <f>Data!$C6</f>
        <v>0.2</v>
      </c>
      <c r="F1">
        <f>Data!$C6</f>
        <v>0.2</v>
      </c>
      <c r="G1">
        <f>Data!$C6</f>
        <v>0.2</v>
      </c>
      <c r="H1">
        <f>Data!$C6</f>
        <v>0.2</v>
      </c>
      <c r="I1">
        <f>Data!$C6</f>
        <v>0.2</v>
      </c>
      <c r="J1">
        <f>Data!$C6</f>
        <v>0.2</v>
      </c>
      <c r="K1">
        <f>Data!$C6</f>
        <v>0.2</v>
      </c>
      <c r="L1">
        <f>Data!$C6</f>
        <v>0.2</v>
      </c>
      <c r="M1">
        <f>Data!$C6</f>
        <v>0.2</v>
      </c>
      <c r="N1">
        <f>Data!$C6</f>
        <v>0.2</v>
      </c>
      <c r="O1">
        <f>Data!$C6</f>
        <v>0.2</v>
      </c>
      <c r="P1">
        <f>Data!$C6</f>
        <v>0.2</v>
      </c>
      <c r="Q1">
        <f>Data!$C6</f>
        <v>0.2</v>
      </c>
      <c r="R1">
        <f>Data!$C6</f>
        <v>0.2</v>
      </c>
      <c r="S1">
        <f>Data!$C6</f>
        <v>0.2</v>
      </c>
      <c r="T1">
        <f>Data!$C6</f>
        <v>0.2</v>
      </c>
      <c r="U1">
        <f>Data!$C6</f>
        <v>0.2</v>
      </c>
      <c r="V1">
        <f>Data!$C6</f>
        <v>0.2</v>
      </c>
      <c r="W1">
        <f>Data!$C6</f>
        <v>0.2</v>
      </c>
      <c r="X1">
        <f>Data!$C6</f>
        <v>0.2</v>
      </c>
      <c r="Y1">
        <f>Data!$C6</f>
        <v>0.2</v>
      </c>
      <c r="Z1">
        <f>Data!$C6</f>
        <v>0.2</v>
      </c>
      <c r="AA1">
        <f>Data!$C6</f>
        <v>0.2</v>
      </c>
      <c r="AB1">
        <f>Data!$C6</f>
        <v>0.2</v>
      </c>
      <c r="AC1">
        <f>Data!$C6</f>
        <v>0.2</v>
      </c>
      <c r="AD1">
        <f>Data!$C6</f>
        <v>0.2</v>
      </c>
      <c r="AE1">
        <f>Data!$C6</f>
        <v>0.2</v>
      </c>
      <c r="AF1">
        <f>Data!$C6</f>
        <v>0.2</v>
      </c>
      <c r="AG1">
        <f>Data!$C6</f>
        <v>0.2</v>
      </c>
      <c r="AH1">
        <f>Data!$C6</f>
        <v>0.2</v>
      </c>
      <c r="AI1">
        <f>Data!$C6</f>
        <v>0.2</v>
      </c>
      <c r="AJ1">
        <f>Data!$C6</f>
        <v>0.2</v>
      </c>
      <c r="AK1">
        <f>Data!$C6</f>
        <v>0.2</v>
      </c>
      <c r="AL1">
        <f>Data!$C6</f>
        <v>0.2</v>
      </c>
      <c r="AM1">
        <f>Data!$C6</f>
        <v>0.2</v>
      </c>
      <c r="AN1">
        <f>Data!$C6</f>
        <v>0.2</v>
      </c>
      <c r="AO1">
        <f>Data!$C6</f>
        <v>0.2</v>
      </c>
      <c r="AP1">
        <f>Data!$C6</f>
        <v>0.2</v>
      </c>
      <c r="AQ1">
        <f>Data!$C6</f>
        <v>0.2</v>
      </c>
      <c r="AR1">
        <f>Data!$C6</f>
        <v>0.2</v>
      </c>
      <c r="AS1">
        <f>Data!$C6</f>
        <v>0.2</v>
      </c>
      <c r="AT1">
        <f>Data!$C6</f>
        <v>0.2</v>
      </c>
      <c r="AU1">
        <f>Data!$C6</f>
        <v>0.2</v>
      </c>
      <c r="AV1">
        <f>Data!$C6</f>
        <v>0.2</v>
      </c>
      <c r="AW1">
        <f>Data!$C6</f>
        <v>0.2</v>
      </c>
      <c r="AX1">
        <f>Data!$C6</f>
        <v>0.2</v>
      </c>
      <c r="AY1">
        <f>Data!$C6</f>
        <v>0.2</v>
      </c>
      <c r="AZ1">
        <f>Data!$C6</f>
        <v>0.2</v>
      </c>
      <c r="BA1">
        <f>Data!$C6</f>
        <v>0.2</v>
      </c>
      <c r="BB1">
        <f>Data!$C6</f>
        <v>0.2</v>
      </c>
      <c r="BC1">
        <f>Data!$C6</f>
        <v>0.2</v>
      </c>
      <c r="BD1">
        <f>Data!$C6</f>
        <v>0.2</v>
      </c>
      <c r="BE1">
        <f>Data!$C6</f>
        <v>0.2</v>
      </c>
      <c r="BF1">
        <f>Data!$C6</f>
        <v>0.2</v>
      </c>
      <c r="BG1">
        <f>Data!$C6</f>
        <v>0.2</v>
      </c>
      <c r="BH1">
        <f>Data!$C6</f>
        <v>0.2</v>
      </c>
      <c r="BI1">
        <f>Data!$C6</f>
        <v>0.2</v>
      </c>
      <c r="BJ1">
        <f>Data!$C6</f>
        <v>0.2</v>
      </c>
      <c r="BK1">
        <f>Data!$C6</f>
        <v>0.2</v>
      </c>
      <c r="BL1">
        <f>Data!$C6</f>
        <v>0.2</v>
      </c>
      <c r="BM1">
        <f>Data!$C6</f>
        <v>0.2</v>
      </c>
      <c r="BN1">
        <f>Data!$C6</f>
        <v>0.2</v>
      </c>
      <c r="BO1">
        <f>Data!$C6</f>
        <v>0.2</v>
      </c>
      <c r="BP1">
        <f>Data!$C6</f>
        <v>0.2</v>
      </c>
      <c r="BQ1">
        <f>Data!$C6</f>
        <v>0.2</v>
      </c>
      <c r="BR1">
        <f>Data!$C6</f>
        <v>0.2</v>
      </c>
      <c r="BS1">
        <f>Data!$C6</f>
        <v>0.2</v>
      </c>
      <c r="BT1">
        <f>Data!$C6</f>
        <v>0.2</v>
      </c>
      <c r="BU1">
        <f>Data!$C6</f>
        <v>0.2</v>
      </c>
      <c r="BV1">
        <f>Data!$C6</f>
        <v>0.2</v>
      </c>
      <c r="BW1">
        <f>Data!$C6</f>
        <v>0.2</v>
      </c>
      <c r="BX1">
        <f>Data!$C6</f>
        <v>0.2</v>
      </c>
      <c r="BY1">
        <f>Data!$C6</f>
        <v>0.2</v>
      </c>
      <c r="BZ1">
        <f>Data!$C6</f>
        <v>0.2</v>
      </c>
      <c r="CA1">
        <f>Data!$C6</f>
        <v>0.2</v>
      </c>
      <c r="CB1">
        <f>Data!$C6</f>
        <v>0.2</v>
      </c>
      <c r="CC1">
        <f>Data!$C6</f>
        <v>0.2</v>
      </c>
      <c r="CD1">
        <f>Data!$C6</f>
        <v>0.2</v>
      </c>
      <c r="CE1">
        <f>Data!$C6</f>
        <v>0.2</v>
      </c>
      <c r="CF1">
        <f>Data!$C6</f>
        <v>0.2</v>
      </c>
      <c r="CG1">
        <f>Data!$C6</f>
        <v>0.2</v>
      </c>
      <c r="CH1">
        <f>Data!$C6</f>
        <v>0.2</v>
      </c>
      <c r="CI1">
        <f>Data!$C6</f>
        <v>0.2</v>
      </c>
      <c r="CJ1">
        <f>Data!$C6</f>
        <v>0.2</v>
      </c>
      <c r="CK1">
        <f>Data!$C6</f>
        <v>0.2</v>
      </c>
      <c r="CL1">
        <f>Data!$C6</f>
        <v>0.2</v>
      </c>
      <c r="CM1">
        <f>Data!$C6</f>
        <v>0.2</v>
      </c>
      <c r="CN1">
        <f>Data!$C6</f>
        <v>0.2</v>
      </c>
      <c r="CO1">
        <f>Data!$C6</f>
        <v>0.2</v>
      </c>
      <c r="CP1">
        <f>Data!$C6</f>
        <v>0.2</v>
      </c>
      <c r="CQ1">
        <f>Data!$C6</f>
        <v>0.2</v>
      </c>
      <c r="CR1">
        <f>Data!$C6</f>
        <v>0.2</v>
      </c>
    </row>
    <row r="2" spans="1:96" x14ac:dyDescent="0.35">
      <c r="D2" t="s">
        <v>0</v>
      </c>
      <c r="E2">
        <f>Data!$C$5</f>
        <v>0.4</v>
      </c>
      <c r="F2">
        <f>Data!$C$5</f>
        <v>0.4</v>
      </c>
      <c r="G2">
        <f>Data!$C$5</f>
        <v>0.4</v>
      </c>
      <c r="H2">
        <f>Data!$C$5</f>
        <v>0.4</v>
      </c>
      <c r="I2">
        <f>Data!$C$5</f>
        <v>0.4</v>
      </c>
      <c r="J2">
        <f>Data!$C$5</f>
        <v>0.4</v>
      </c>
      <c r="K2">
        <f>Data!$C$5</f>
        <v>0.4</v>
      </c>
      <c r="L2">
        <f>Data!$C$5</f>
        <v>0.4</v>
      </c>
      <c r="M2">
        <f>Data!$C$5</f>
        <v>0.4</v>
      </c>
      <c r="N2">
        <f>Data!$C$5</f>
        <v>0.4</v>
      </c>
      <c r="O2">
        <f>Data!$C$5</f>
        <v>0.4</v>
      </c>
      <c r="P2">
        <f>Data!$C$5</f>
        <v>0.4</v>
      </c>
      <c r="Q2">
        <f>Data!$C$5</f>
        <v>0.4</v>
      </c>
      <c r="R2">
        <f>Data!$C$5</f>
        <v>0.4</v>
      </c>
      <c r="S2">
        <f>Data!$C$5</f>
        <v>0.4</v>
      </c>
      <c r="T2">
        <f>Data!$C$5</f>
        <v>0.4</v>
      </c>
      <c r="U2">
        <f>Data!$C$5</f>
        <v>0.4</v>
      </c>
      <c r="V2">
        <f>Data!$C$5</f>
        <v>0.4</v>
      </c>
      <c r="W2">
        <f>Data!$C$5</f>
        <v>0.4</v>
      </c>
      <c r="X2">
        <f>Data!$C$5</f>
        <v>0.4</v>
      </c>
      <c r="Y2">
        <f>Data!$C$5</f>
        <v>0.4</v>
      </c>
      <c r="Z2">
        <f>Data!$C$5</f>
        <v>0.4</v>
      </c>
      <c r="AA2">
        <f>Data!$C$5</f>
        <v>0.4</v>
      </c>
      <c r="AB2">
        <f>Data!$C$5</f>
        <v>0.4</v>
      </c>
      <c r="AC2">
        <f>Data!$C$5</f>
        <v>0.4</v>
      </c>
      <c r="AD2">
        <f>Data!$C$5</f>
        <v>0.4</v>
      </c>
      <c r="AE2">
        <f>Data!$C$5</f>
        <v>0.4</v>
      </c>
      <c r="AF2">
        <f>Data!$C$5</f>
        <v>0.4</v>
      </c>
      <c r="AG2">
        <f>Data!$C$5</f>
        <v>0.4</v>
      </c>
      <c r="AH2">
        <f>Data!$C$5</f>
        <v>0.4</v>
      </c>
      <c r="AI2">
        <f>Data!$C$5</f>
        <v>0.4</v>
      </c>
      <c r="AJ2">
        <f>Data!$C$5</f>
        <v>0.4</v>
      </c>
      <c r="AK2">
        <f>Data!$C$5</f>
        <v>0.4</v>
      </c>
      <c r="AL2">
        <f>Data!$C$5</f>
        <v>0.4</v>
      </c>
      <c r="AM2">
        <f>Data!$C$5</f>
        <v>0.4</v>
      </c>
      <c r="AN2">
        <f>Data!$C$5</f>
        <v>0.4</v>
      </c>
      <c r="AO2">
        <f>Data!$C$5</f>
        <v>0.4</v>
      </c>
      <c r="AP2">
        <f>Data!$C$5</f>
        <v>0.4</v>
      </c>
      <c r="AQ2">
        <f>Data!$C$5</f>
        <v>0.4</v>
      </c>
      <c r="AR2">
        <f>Data!$C$5</f>
        <v>0.4</v>
      </c>
      <c r="AS2">
        <f>Data!$C$5</f>
        <v>0.4</v>
      </c>
      <c r="AT2">
        <f>Data!$C$5</f>
        <v>0.4</v>
      </c>
      <c r="AU2">
        <f>Data!$C$5</f>
        <v>0.4</v>
      </c>
      <c r="AV2">
        <f>Data!$C$5</f>
        <v>0.4</v>
      </c>
      <c r="AW2">
        <f>Data!$C$5</f>
        <v>0.4</v>
      </c>
      <c r="AX2">
        <f>Data!$C$5</f>
        <v>0.4</v>
      </c>
      <c r="AY2">
        <f>Data!$C$5</f>
        <v>0.4</v>
      </c>
      <c r="AZ2">
        <f>Data!$C$5</f>
        <v>0.4</v>
      </c>
      <c r="BA2">
        <f>Data!$C$5</f>
        <v>0.4</v>
      </c>
      <c r="BB2">
        <f>Data!$C$5</f>
        <v>0.4</v>
      </c>
      <c r="BC2">
        <f>Data!$C$5</f>
        <v>0.4</v>
      </c>
      <c r="BD2">
        <f>Data!$C$5</f>
        <v>0.4</v>
      </c>
      <c r="BE2">
        <f>Data!$C$5</f>
        <v>0.4</v>
      </c>
      <c r="BF2">
        <f>Data!$C$5</f>
        <v>0.4</v>
      </c>
      <c r="BG2">
        <f>Data!$C$5</f>
        <v>0.4</v>
      </c>
      <c r="BH2">
        <f>Data!$C$5</f>
        <v>0.4</v>
      </c>
      <c r="BI2">
        <f>Data!$C$5</f>
        <v>0.4</v>
      </c>
      <c r="BJ2">
        <f>Data!$C$5</f>
        <v>0.4</v>
      </c>
      <c r="BK2">
        <f>Data!$C$5</f>
        <v>0.4</v>
      </c>
      <c r="BL2">
        <f>Data!$C$5</f>
        <v>0.4</v>
      </c>
      <c r="BM2">
        <f>Data!$C$5</f>
        <v>0.4</v>
      </c>
      <c r="BN2">
        <f>Data!$C$5</f>
        <v>0.4</v>
      </c>
      <c r="BO2">
        <f>Data!$C$5</f>
        <v>0.4</v>
      </c>
      <c r="BP2">
        <f>Data!$C$5</f>
        <v>0.4</v>
      </c>
      <c r="BQ2">
        <f>Data!$C$5</f>
        <v>0.4</v>
      </c>
      <c r="BR2">
        <f>Data!$C$5</f>
        <v>0.4</v>
      </c>
      <c r="BS2">
        <f>Data!$C$5</f>
        <v>0.4</v>
      </c>
      <c r="BT2">
        <f>Data!$C$5</f>
        <v>0.4</v>
      </c>
      <c r="BU2">
        <f>Data!$C$5</f>
        <v>0.4</v>
      </c>
      <c r="BV2">
        <f>Data!$C$5</f>
        <v>0.4</v>
      </c>
      <c r="BW2">
        <f>Data!$C$5</f>
        <v>0.4</v>
      </c>
      <c r="BX2">
        <f>Data!$C$5</f>
        <v>0.4</v>
      </c>
      <c r="BY2">
        <f>Data!$C$5</f>
        <v>0.4</v>
      </c>
      <c r="BZ2">
        <f>Data!$C$5</f>
        <v>0.4</v>
      </c>
      <c r="CA2">
        <f>Data!$C$5</f>
        <v>0.4</v>
      </c>
      <c r="CB2">
        <f>Data!$C$5</f>
        <v>0.4</v>
      </c>
      <c r="CC2">
        <f>Data!$C$5</f>
        <v>0.4</v>
      </c>
      <c r="CD2">
        <f>Data!$C$5</f>
        <v>0.4</v>
      </c>
      <c r="CE2">
        <f>Data!$C$5</f>
        <v>0.4</v>
      </c>
      <c r="CF2">
        <f>Data!$C$5</f>
        <v>0.4</v>
      </c>
      <c r="CG2">
        <f>Data!$C$5</f>
        <v>0.4</v>
      </c>
      <c r="CH2">
        <f>Data!$C$5</f>
        <v>0.4</v>
      </c>
      <c r="CI2">
        <f>Data!$C$5</f>
        <v>0.4</v>
      </c>
      <c r="CJ2">
        <f>Data!$C$5</f>
        <v>0.4</v>
      </c>
      <c r="CK2">
        <f>Data!$C$5</f>
        <v>0.4</v>
      </c>
      <c r="CL2">
        <f>Data!$C$5</f>
        <v>0.4</v>
      </c>
      <c r="CM2">
        <f>Data!$C$5</f>
        <v>0.4</v>
      </c>
      <c r="CN2">
        <f>Data!$C$5</f>
        <v>0.4</v>
      </c>
      <c r="CO2">
        <f>Data!$C$5</f>
        <v>0.4</v>
      </c>
      <c r="CP2">
        <f>Data!$C$5</f>
        <v>0.4</v>
      </c>
      <c r="CQ2">
        <f>Data!$C$5</f>
        <v>0.4</v>
      </c>
      <c r="CR2">
        <f>Data!$C$5</f>
        <v>0.4</v>
      </c>
    </row>
    <row r="3" spans="1:96" x14ac:dyDescent="0.35">
      <c r="A3" s="2" t="s">
        <v>37</v>
      </c>
      <c r="B3" s="1">
        <f>Data!B20</f>
        <v>3.2938184908382438E-5</v>
      </c>
      <c r="D3" s="2" t="s">
        <v>24</v>
      </c>
      <c r="E3">
        <f t="shared" ref="E3:AJ3" si="0">SQRT(2*E1*E$10)</f>
        <v>0</v>
      </c>
      <c r="F3">
        <f t="shared" si="0"/>
        <v>0</v>
      </c>
      <c r="G3">
        <f t="shared" si="0"/>
        <v>0.63245553203367588</v>
      </c>
      <c r="H3">
        <f t="shared" si="0"/>
        <v>0.89442719099991586</v>
      </c>
      <c r="I3">
        <f t="shared" si="0"/>
        <v>1.0954451150103324</v>
      </c>
      <c r="J3">
        <f t="shared" si="0"/>
        <v>1.2649110640673518</v>
      </c>
      <c r="K3">
        <f t="shared" si="0"/>
        <v>1.4142135623730951</v>
      </c>
      <c r="L3">
        <f t="shared" si="0"/>
        <v>1.5491933384829668</v>
      </c>
      <c r="M3">
        <f t="shared" si="0"/>
        <v>1.6733200530681511</v>
      </c>
      <c r="N3">
        <f t="shared" si="0"/>
        <v>1.7888543819998317</v>
      </c>
      <c r="O3">
        <f t="shared" si="0"/>
        <v>1.8973665961010275</v>
      </c>
      <c r="P3">
        <f t="shared" si="0"/>
        <v>2</v>
      </c>
      <c r="Q3">
        <f t="shared" si="0"/>
        <v>2.0976176963403033</v>
      </c>
      <c r="R3">
        <f t="shared" si="0"/>
        <v>2.1908902300206647</v>
      </c>
      <c r="S3">
        <f t="shared" si="0"/>
        <v>2.2803508501982761</v>
      </c>
      <c r="T3">
        <f t="shared" si="0"/>
        <v>2.3664319132398464</v>
      </c>
      <c r="U3">
        <f t="shared" si="0"/>
        <v>2.4494897427831779</v>
      </c>
      <c r="V3">
        <f t="shared" si="0"/>
        <v>2.5298221281347035</v>
      </c>
      <c r="W3">
        <f t="shared" si="0"/>
        <v>2.6076809620810595</v>
      </c>
      <c r="X3">
        <f t="shared" si="0"/>
        <v>2.6832815729997477</v>
      </c>
      <c r="Y3">
        <f t="shared" si="0"/>
        <v>2.7568097504180447</v>
      </c>
      <c r="Z3">
        <f t="shared" si="0"/>
        <v>2.8284271247461903</v>
      </c>
      <c r="AA3">
        <f t="shared" si="0"/>
        <v>2.8982753492378879</v>
      </c>
      <c r="AB3">
        <f t="shared" si="0"/>
        <v>2.9664793948382653</v>
      </c>
      <c r="AC3">
        <f t="shared" si="0"/>
        <v>3.0331501776206204</v>
      </c>
      <c r="AD3">
        <f t="shared" si="0"/>
        <v>3.0983866769659336</v>
      </c>
      <c r="AE3">
        <f t="shared" si="0"/>
        <v>3.1622776601683795</v>
      </c>
      <c r="AF3">
        <f t="shared" si="0"/>
        <v>3.2249030993194201</v>
      </c>
      <c r="AG3">
        <f t="shared" si="0"/>
        <v>3.2863353450309969</v>
      </c>
      <c r="AH3">
        <f t="shared" si="0"/>
        <v>3.3466401061363023</v>
      </c>
      <c r="AI3">
        <f t="shared" si="0"/>
        <v>3.4058772731852804</v>
      </c>
      <c r="AJ3">
        <f t="shared" si="0"/>
        <v>3.4641016151377544</v>
      </c>
      <c r="AK3">
        <f t="shared" ref="AK3:BP3" si="1">SQRT(2*AK1*AK$10)</f>
        <v>3.5213633723318019</v>
      </c>
      <c r="AL3">
        <f t="shared" si="1"/>
        <v>3.5777087639996634</v>
      </c>
      <c r="AM3">
        <f t="shared" si="1"/>
        <v>3.6331804249169903</v>
      </c>
      <c r="AN3">
        <f t="shared" si="1"/>
        <v>3.687817782917155</v>
      </c>
      <c r="AO3">
        <f t="shared" si="1"/>
        <v>3.7416573867739413</v>
      </c>
      <c r="AP3">
        <f t="shared" si="1"/>
        <v>3.7947331922020551</v>
      </c>
      <c r="AQ3">
        <f t="shared" si="1"/>
        <v>3.8470768123342691</v>
      </c>
      <c r="AR3">
        <f t="shared" si="1"/>
        <v>3.8987177379235858</v>
      </c>
      <c r="AS3">
        <f t="shared" si="1"/>
        <v>3.9496835316263001</v>
      </c>
      <c r="AT3">
        <f t="shared" si="1"/>
        <v>4</v>
      </c>
      <c r="AU3">
        <f t="shared" si="1"/>
        <v>4.0496913462633177</v>
      </c>
      <c r="AV3">
        <f t="shared" si="1"/>
        <v>4.0987803063838397</v>
      </c>
      <c r="AW3">
        <f t="shared" si="1"/>
        <v>4.1472882706655438</v>
      </c>
      <c r="AX3">
        <f t="shared" si="1"/>
        <v>4.1952353926806065</v>
      </c>
      <c r="AY3">
        <f t="shared" si="1"/>
        <v>4.2426406871192848</v>
      </c>
      <c r="AZ3">
        <f t="shared" si="1"/>
        <v>4.2895221179054435</v>
      </c>
      <c r="BA3">
        <f t="shared" si="1"/>
        <v>4.3358966777357599</v>
      </c>
      <c r="BB3">
        <f t="shared" si="1"/>
        <v>4.3817804600413295</v>
      </c>
      <c r="BC3">
        <f t="shared" si="1"/>
        <v>4.4271887242357311</v>
      </c>
      <c r="BD3">
        <f t="shared" si="1"/>
        <v>4.4721359549995796</v>
      </c>
      <c r="BE3">
        <f t="shared" si="1"/>
        <v>4.5166359162544865</v>
      </c>
      <c r="BF3">
        <f t="shared" si="1"/>
        <v>4.5607017003965522</v>
      </c>
      <c r="BG3">
        <f t="shared" si="1"/>
        <v>4.6043457732885358</v>
      </c>
      <c r="BH3">
        <f t="shared" si="1"/>
        <v>4.6475800154489004</v>
      </c>
      <c r="BI3">
        <f t="shared" si="1"/>
        <v>4.6904157598234297</v>
      </c>
      <c r="BJ3">
        <f t="shared" si="1"/>
        <v>4.7328638264796927</v>
      </c>
      <c r="BK3">
        <f t="shared" si="1"/>
        <v>4.7749345545253288</v>
      </c>
      <c r="BL3">
        <f t="shared" si="1"/>
        <v>4.8166378315169185</v>
      </c>
      <c r="BM3">
        <f t="shared" si="1"/>
        <v>4.8579831205964474</v>
      </c>
      <c r="BN3">
        <f t="shared" si="1"/>
        <v>4.8989794855663558</v>
      </c>
      <c r="BO3">
        <f t="shared" si="1"/>
        <v>4.9396356140913875</v>
      </c>
      <c r="BP3">
        <f t="shared" si="1"/>
        <v>4.9799598391954927</v>
      </c>
      <c r="BQ3">
        <f t="shared" ref="BQ3:CR3" si="2">SQRT(2*BQ1*BQ$10)</f>
        <v>5.0199601592044534</v>
      </c>
      <c r="BR3">
        <f t="shared" si="2"/>
        <v>5.0596442562694071</v>
      </c>
      <c r="BS3">
        <f t="shared" si="2"/>
        <v>5.0990195135927845</v>
      </c>
      <c r="BT3">
        <f t="shared" si="2"/>
        <v>5.1380930314660516</v>
      </c>
      <c r="BU3">
        <f t="shared" si="2"/>
        <v>5.1768716422179137</v>
      </c>
      <c r="BV3">
        <f t="shared" si="2"/>
        <v>5.215361924162119</v>
      </c>
      <c r="BW3">
        <f t="shared" si="2"/>
        <v>5.253570214625479</v>
      </c>
      <c r="BX3">
        <f t="shared" si="2"/>
        <v>5.2915026221291814</v>
      </c>
      <c r="BY3">
        <f t="shared" si="2"/>
        <v>5.3291650377896911</v>
      </c>
      <c r="BZ3">
        <f t="shared" si="2"/>
        <v>5.3665631459994954</v>
      </c>
      <c r="CA3">
        <f t="shared" si="2"/>
        <v>5.4037024344425184</v>
      </c>
      <c r="CB3">
        <f t="shared" si="2"/>
        <v>5.440588203494177</v>
      </c>
      <c r="CC3">
        <f t="shared" si="2"/>
        <v>5.4772255750516612</v>
      </c>
      <c r="CD3">
        <f t="shared" si="2"/>
        <v>5.5136195008360893</v>
      </c>
      <c r="CE3">
        <f t="shared" si="2"/>
        <v>5.5497747702046434</v>
      </c>
      <c r="CF3">
        <f t="shared" si="2"/>
        <v>5.5856960175075772</v>
      </c>
      <c r="CG3">
        <f t="shared" si="2"/>
        <v>5.6213877290220786</v>
      </c>
      <c r="CH3">
        <f t="shared" si="2"/>
        <v>5.6568542494923806</v>
      </c>
      <c r="CI3">
        <f t="shared" si="2"/>
        <v>5.6920997883030831</v>
      </c>
      <c r="CJ3">
        <f t="shared" si="2"/>
        <v>5.7271284253105419</v>
      </c>
      <c r="CK3">
        <f t="shared" si="2"/>
        <v>5.7619441163551732</v>
      </c>
      <c r="CL3">
        <f t="shared" si="2"/>
        <v>5.7965506984757758</v>
      </c>
      <c r="CM3">
        <f t="shared" si="2"/>
        <v>5.8309518948453007</v>
      </c>
      <c r="CN3">
        <f t="shared" si="2"/>
        <v>5.8651513194460723</v>
      </c>
      <c r="CO3">
        <f t="shared" si="2"/>
        <v>5.8991524815010505</v>
      </c>
      <c r="CP3">
        <f t="shared" si="2"/>
        <v>5.9329587896765306</v>
      </c>
      <c r="CQ3">
        <f t="shared" si="2"/>
        <v>5.9665735560705189</v>
      </c>
      <c r="CR3">
        <f t="shared" si="2"/>
        <v>6</v>
      </c>
    </row>
    <row r="4" spans="1:96" x14ac:dyDescent="0.35">
      <c r="A4" t="str">
        <f>Data!A21</f>
        <v>u0</v>
      </c>
      <c r="B4">
        <f>Data!B21</f>
        <v>1</v>
      </c>
      <c r="D4" s="2" t="s">
        <v>29</v>
      </c>
      <c r="E4" t="e">
        <f>Data!$C$2/(SQRT(2*PI())*Data!$C$4*E3)</f>
        <v>#DIV/0!</v>
      </c>
      <c r="F4" t="e">
        <f>Data!$C$2/(SQRT(2*PI())*Data!$C$4*F3)</f>
        <v>#DIV/0!</v>
      </c>
      <c r="G4">
        <f>Data!$C$2/(SQRT(2*PI())*Data!$C$4*G3)</f>
        <v>126.15662610100802</v>
      </c>
      <c r="H4">
        <f>Data!$C$2/(SQRT(2*PI())*Data!$C$4*H3)</f>
        <v>89.206205807638568</v>
      </c>
      <c r="I4">
        <f>Data!$C$2/(SQRT(2*PI())*Data!$C$4*I3)</f>
        <v>72.836562039471943</v>
      </c>
      <c r="J4">
        <f>Data!$C$2/(SQRT(2*PI())*Data!$C$4*J3)</f>
        <v>63.078313050504008</v>
      </c>
      <c r="K4">
        <f>Data!$C$2/(SQRT(2*PI())*Data!$C$4*K3)</f>
        <v>56.418958354775633</v>
      </c>
      <c r="L4">
        <f>Data!$C$2/(SQRT(2*PI())*Data!$C$4*L3)</f>
        <v>51.503226936425278</v>
      </c>
      <c r="M4">
        <f>Data!$C$2/(SQRT(2*PI())*Data!$C$4*M3)</f>
        <v>47.682722700889613</v>
      </c>
      <c r="N4">
        <f>Data!$C$2/(SQRT(2*PI())*Data!$C$4*N3)</f>
        <v>44.603102903819284</v>
      </c>
      <c r="O4">
        <f>Data!$C$2/(SQRT(2*PI())*Data!$C$4*O3)</f>
        <v>42.05220870033601</v>
      </c>
      <c r="P4">
        <f>Data!$C$2/(SQRT(2*PI())*Data!$C$4*P3)</f>
        <v>39.894228040143275</v>
      </c>
      <c r="Q4">
        <f>Data!$C$2/(SQRT(2*PI())*Data!$C$4*Q3)</f>
        <v>38.037653963109115</v>
      </c>
      <c r="R4">
        <f>Data!$C$2/(SQRT(2*PI())*Data!$C$4*R3)</f>
        <v>36.418281019735971</v>
      </c>
      <c r="S4">
        <f>Data!$C$2/(SQRT(2*PI())*Data!$C$4*S3)</f>
        <v>34.989552626671006</v>
      </c>
      <c r="T4">
        <f>Data!$C$2/(SQRT(2*PI())*Data!$C$4*T3)</f>
        <v>33.716776567236778</v>
      </c>
      <c r="U4">
        <f>Data!$C$2/(SQRT(2*PI())*Data!$C$4*U3)</f>
        <v>32.573500793527998</v>
      </c>
      <c r="V4">
        <f>Data!$C$2/(SQRT(2*PI())*Data!$C$4*V3)</f>
        <v>31.539156525252004</v>
      </c>
      <c r="W4">
        <f>Data!$C$2/(SQRT(2*PI())*Data!$C$4*W3)</f>
        <v>30.597476163882938</v>
      </c>
      <c r="X4">
        <f>Data!$C$2/(SQRT(2*PI())*Data!$C$4*X3)</f>
        <v>29.735401935879519</v>
      </c>
      <c r="Y4">
        <f>Data!$C$2/(SQRT(2*PI())*Data!$C$4*Y3)</f>
        <v>28.942314959596818</v>
      </c>
      <c r="Z4">
        <f>Data!$C$2/(SQRT(2*PI())*Data!$C$4*Z3)</f>
        <v>28.209479177387816</v>
      </c>
      <c r="AA4">
        <f>Data!$C$2/(SQRT(2*PI())*Data!$C$4*AA3)</f>
        <v>27.529632787052897</v>
      </c>
      <c r="AB4">
        <f>Data!$C$2/(SQRT(2*PI())*Data!$C$4*AB3)</f>
        <v>26.896683057741811</v>
      </c>
      <c r="AC4">
        <f>Data!$C$2/(SQRT(2*PI())*Data!$C$4*AC3)</f>
        <v>26.305474970869149</v>
      </c>
      <c r="AD4">
        <f>Data!$C$2/(SQRT(2*PI())*Data!$C$4*AD3)</f>
        <v>25.751613468212639</v>
      </c>
      <c r="AE4">
        <f>Data!$C$2/(SQRT(2*PI())*Data!$C$4*AE3)</f>
        <v>25.231325220201601</v>
      </c>
      <c r="AF4">
        <f>Data!$C$2/(SQRT(2*PI())*Data!$C$4*AF3)</f>
        <v>24.741349933002642</v>
      </c>
      <c r="AG4">
        <f>Data!$C$2/(SQRT(2*PI())*Data!$C$4*AG3)</f>
        <v>24.278854013157311</v>
      </c>
      <c r="AH4">
        <f>Data!$C$2/(SQRT(2*PI())*Data!$C$4*AH3)</f>
        <v>23.841361350444807</v>
      </c>
      <c r="AI4">
        <f>Data!$C$2/(SQRT(2*PI())*Data!$C$4*AI3)</f>
        <v>23.426697347102571</v>
      </c>
      <c r="AJ4">
        <f>Data!$C$2/(SQRT(2*PI())*Data!$C$4*AJ3)</f>
        <v>23.032943298089034</v>
      </c>
      <c r="AK4">
        <f>Data!$C$2/(SQRT(2*PI())*Data!$C$4*AK3)</f>
        <v>22.658398933550458</v>
      </c>
      <c r="AL4">
        <f>Data!$C$2/(SQRT(2*PI())*Data!$C$4*AL3)</f>
        <v>22.301551451909642</v>
      </c>
      <c r="AM4">
        <f>Data!$C$2/(SQRT(2*PI())*Data!$C$4*AM3)</f>
        <v>21.961049754942881</v>
      </c>
      <c r="AN4">
        <f>Data!$C$2/(SQRT(2*PI())*Data!$C$4*AN3)</f>
        <v>21.635682882675376</v>
      </c>
      <c r="AO4">
        <f>Data!$C$2/(SQRT(2*PI())*Data!$C$4*AO3)</f>
        <v>21.324361862292314</v>
      </c>
      <c r="AP4">
        <f>Data!$C$2/(SQRT(2*PI())*Data!$C$4*AP3)</f>
        <v>21.026104350168005</v>
      </c>
      <c r="AQ4">
        <f>Data!$C$2/(SQRT(2*PI())*Data!$C$4*AQ3)</f>
        <v>20.740021572866322</v>
      </c>
      <c r="AR4">
        <f>Data!$C$2/(SQRT(2*PI())*Data!$C$4*AR3)</f>
        <v>20.465307171167769</v>
      </c>
      <c r="AS4">
        <f>Data!$C$2/(SQRT(2*PI())*Data!$C$4*AS3)</f>
        <v>20.201227627833081</v>
      </c>
      <c r="AT4">
        <f>Data!$C$2/(SQRT(2*PI())*Data!$C$4*AT3)</f>
        <v>19.947114020071638</v>
      </c>
      <c r="AU4">
        <f>Data!$C$2/(SQRT(2*PI())*Data!$C$4*AU3)</f>
        <v>19.702354885368727</v>
      </c>
      <c r="AV4">
        <f>Data!$C$2/(SQRT(2*PI())*Data!$C$4*AV3)</f>
        <v>19.466390027300619</v>
      </c>
      <c r="AW4">
        <f>Data!$C$2/(SQRT(2*PI())*Data!$C$4*AW3)</f>
        <v>19.23870511838868</v>
      </c>
      <c r="AX4">
        <f>Data!$C$2/(SQRT(2*PI())*Data!$C$4*AX3)</f>
        <v>19.018826981554557</v>
      </c>
      <c r="AY4">
        <f>Data!$C$2/(SQRT(2*PI())*Data!$C$4*AY3)</f>
        <v>18.806319451591879</v>
      </c>
      <c r="AZ4">
        <f>Data!$C$2/(SQRT(2*PI())*Data!$C$4*AZ3)</f>
        <v>18.600779734234575</v>
      </c>
      <c r="BA4">
        <f>Data!$C$2/(SQRT(2*PI())*Data!$C$4*BA3)</f>
        <v>18.401835193626596</v>
      </c>
      <c r="BB4">
        <f>Data!$C$2/(SQRT(2*PI())*Data!$C$4*BB3)</f>
        <v>18.209140509867986</v>
      </c>
      <c r="BC4">
        <f>Data!$C$2/(SQRT(2*PI())*Data!$C$4*BC3)</f>
        <v>18.022375157286859</v>
      </c>
      <c r="BD4">
        <f>Data!$C$2/(SQRT(2*PI())*Data!$C$4*BD3)</f>
        <v>17.841241161527712</v>
      </c>
      <c r="BE4">
        <f>Data!$C$2/(SQRT(2*PI())*Data!$C$4*BE3)</f>
        <v>17.66546109974097</v>
      </c>
      <c r="BF4">
        <f>Data!$C$2/(SQRT(2*PI())*Data!$C$4*BF3)</f>
        <v>17.494776313335503</v>
      </c>
      <c r="BG4">
        <f>Data!$C$2/(SQRT(2*PI())*Data!$C$4*BG3)</f>
        <v>17.328945307098358</v>
      </c>
      <c r="BH4">
        <f>Data!$C$2/(SQRT(2*PI())*Data!$C$4*BH3)</f>
        <v>17.167742312141762</v>
      </c>
      <c r="BI4">
        <f>Data!$C$2/(SQRT(2*PI())*Data!$C$4*BI3)</f>
        <v>17.010955993225252</v>
      </c>
      <c r="BJ4">
        <f>Data!$C$2/(SQRT(2*PI())*Data!$C$4*BJ3)</f>
        <v>16.858388283618389</v>
      </c>
      <c r="BK4">
        <f>Data!$C$2/(SQRT(2*PI())*Data!$C$4*BK3)</f>
        <v>16.709853332894156</v>
      </c>
      <c r="BL4">
        <f>Data!$C$2/(SQRT(2*PI())*Data!$C$4*BL3)</f>
        <v>16.565176554941132</v>
      </c>
      <c r="BM4">
        <f>Data!$C$2/(SQRT(2*PI())*Data!$C$4*BM3)</f>
        <v>16.424193765105212</v>
      </c>
      <c r="BN4">
        <f>Data!$C$2/(SQRT(2*PI())*Data!$C$4*BN3)</f>
        <v>16.286750396763999</v>
      </c>
      <c r="BO4">
        <f>Data!$C$2/(SQRT(2*PI())*Data!$C$4*BO3)</f>
        <v>16.152700788834014</v>
      </c>
      <c r="BP4">
        <f>Data!$C$2/(SQRT(2*PI())*Data!$C$4*BP3)</f>
        <v>16.021907536743569</v>
      </c>
      <c r="BQ4">
        <f>Data!$C$2/(SQRT(2*PI())*Data!$C$4*BQ3)</f>
        <v>15.894240900296538</v>
      </c>
      <c r="BR4">
        <f>Data!$C$2/(SQRT(2*PI())*Data!$C$4*BR3)</f>
        <v>15.769578262626002</v>
      </c>
      <c r="BS4">
        <f>Data!$C$2/(SQRT(2*PI())*Data!$C$4*BS3)</f>
        <v>15.647803635108538</v>
      </c>
      <c r="BT4">
        <f>Data!$C$2/(SQRT(2*PI())*Data!$C$4*BT3)</f>
        <v>15.52880720369528</v>
      </c>
      <c r="BU4">
        <f>Data!$C$2/(SQRT(2*PI())*Data!$C$4*BU3)</f>
        <v>15.412484912626303</v>
      </c>
      <c r="BV4">
        <f>Data!$C$2/(SQRT(2*PI())*Data!$C$4*BV3)</f>
        <v>15.298738081941469</v>
      </c>
      <c r="BW4">
        <f>Data!$C$2/(SQRT(2*PI())*Data!$C$4*BW3)</f>
        <v>15.187473055592267</v>
      </c>
      <c r="BX4">
        <f>Data!$C$2/(SQRT(2*PI())*Data!$C$4*BX3)</f>
        <v>15.078600877302687</v>
      </c>
      <c r="BY4">
        <f>Data!$C$2/(SQRT(2*PI())*Data!$C$4*BY3)</f>
        <v>14.972036991629624</v>
      </c>
      <c r="BZ4">
        <f>Data!$C$2/(SQRT(2*PI())*Data!$C$4*BZ3)</f>
        <v>14.86770096793976</v>
      </c>
      <c r="CA4">
        <f>Data!$C$2/(SQRT(2*PI())*Data!$C$4*CA3)</f>
        <v>14.765516245255286</v>
      </c>
      <c r="CB4">
        <f>Data!$C$2/(SQRT(2*PI())*Data!$C$4*CB3)</f>
        <v>14.665409896129063</v>
      </c>
      <c r="CC4">
        <f>Data!$C$2/(SQRT(2*PI())*Data!$C$4*CC3)</f>
        <v>14.56731240789439</v>
      </c>
      <c r="CD4">
        <f>Data!$C$2/(SQRT(2*PI())*Data!$C$4*CD3)</f>
        <v>14.471157479798409</v>
      </c>
      <c r="CE4">
        <f>Data!$C$2/(SQRT(2*PI())*Data!$C$4*CE3)</f>
        <v>14.376881834673879</v>
      </c>
      <c r="CF4">
        <f>Data!$C$2/(SQRT(2*PI())*Data!$C$4*CF3)</f>
        <v>14.284425043933803</v>
      </c>
      <c r="CG4">
        <f>Data!$C$2/(SQRT(2*PI())*Data!$C$4*CG3)</f>
        <v>14.193729364789233</v>
      </c>
      <c r="CH4">
        <f>Data!$C$2/(SQRT(2*PI())*Data!$C$4*CH3)</f>
        <v>14.104739588693908</v>
      </c>
      <c r="CI4">
        <f>Data!$C$2/(SQRT(2*PI())*Data!$C$4*CI3)</f>
        <v>14.017402900112002</v>
      </c>
      <c r="CJ4">
        <f>Data!$C$2/(SQRT(2*PI())*Data!$C$4*CJ3)</f>
        <v>13.93166874478813</v>
      </c>
      <c r="CK4">
        <f>Data!$C$2/(SQRT(2*PI())*Data!$C$4*CK3)</f>
        <v>13.8474887067732</v>
      </c>
      <c r="CL4">
        <f>Data!$C$2/(SQRT(2*PI())*Data!$C$4*CL3)</f>
        <v>13.764816393526448</v>
      </c>
      <c r="CM4">
        <f>Data!$C$2/(SQRT(2*PI())*Data!$C$4*CM3)</f>
        <v>13.683607328474348</v>
      </c>
      <c r="CN4">
        <f>Data!$C$2/(SQRT(2*PI())*Data!$C$4*CN3)</f>
        <v>13.603818850460977</v>
      </c>
      <c r="CO4">
        <f>Data!$C$2/(SQRT(2*PI())*Data!$C$4*CO3)</f>
        <v>13.52541001957356</v>
      </c>
      <c r="CP4">
        <f>Data!$C$2/(SQRT(2*PI())*Data!$C$4*CP3)</f>
        <v>13.448341528870905</v>
      </c>
      <c r="CQ4">
        <f>Data!$C$2/(SQRT(2*PI())*Data!$C$4*CQ3)</f>
        <v>13.372575621582351</v>
      </c>
      <c r="CR4">
        <f>Data!$C$2/(SQRT(2*PI())*Data!$C$4*CR3)</f>
        <v>13.29807601338109</v>
      </c>
    </row>
    <row r="5" spans="1:96" x14ac:dyDescent="0.35">
      <c r="D5" s="2" t="s">
        <v>35</v>
      </c>
      <c r="E5">
        <f>E1*Data!$B$12/$B$7/$B$7</f>
        <v>0.2</v>
      </c>
      <c r="F5">
        <f>F1*Data!$B$12/$B$7/$B$7</f>
        <v>0.2</v>
      </c>
      <c r="G5">
        <f>G1*Data!$B$12/$B$7/$B$7</f>
        <v>0.2</v>
      </c>
      <c r="H5">
        <f>H1*Data!$B$12/$B$7/$B$7</f>
        <v>0.2</v>
      </c>
      <c r="I5">
        <f>I1*Data!$B$12/$B$7/$B$7</f>
        <v>0.2</v>
      </c>
      <c r="J5">
        <f>J1*Data!$B$12/$B$7/$B$7</f>
        <v>0.2</v>
      </c>
      <c r="K5">
        <f>K1*Data!$B$12/$B$7/$B$7</f>
        <v>0.2</v>
      </c>
      <c r="L5">
        <f>L1*Data!$B$12/$B$7/$B$7</f>
        <v>0.2</v>
      </c>
      <c r="M5">
        <f>M1*Data!$B$12/$B$7/$B$7</f>
        <v>0.2</v>
      </c>
      <c r="N5">
        <f>N1*Data!$B$12/$B$7/$B$7</f>
        <v>0.2</v>
      </c>
      <c r="O5">
        <f>O1*Data!$B$12/$B$7/$B$7</f>
        <v>0.2</v>
      </c>
      <c r="P5">
        <f>P1*Data!$B$12/$B$7/$B$7</f>
        <v>0.2</v>
      </c>
      <c r="Q5">
        <f>Q1*Data!$B$12/$B$7/$B$7</f>
        <v>0.2</v>
      </c>
      <c r="R5">
        <f>R1*Data!$B$12/$B$7/$B$7</f>
        <v>0.2</v>
      </c>
      <c r="S5">
        <f>S1*Data!$B$12/$B$7/$B$7</f>
        <v>0.2</v>
      </c>
      <c r="T5">
        <f>T1*Data!$B$12/$B$7/$B$7</f>
        <v>0.2</v>
      </c>
      <c r="U5">
        <f>U1*Data!$B$12/$B$7/$B$7</f>
        <v>0.2</v>
      </c>
      <c r="V5">
        <f>V1*Data!$B$12/$B$7/$B$7</f>
        <v>0.2</v>
      </c>
      <c r="W5">
        <f>W1*Data!$B$12/$B$7/$B$7</f>
        <v>0.2</v>
      </c>
      <c r="X5">
        <f>X1*Data!$B$12/$B$7/$B$7</f>
        <v>0.2</v>
      </c>
      <c r="Y5">
        <f>Y1*Data!$B$12/$B$7/$B$7</f>
        <v>0.2</v>
      </c>
      <c r="Z5">
        <f>Z1*Data!$B$12/$B$7/$B$7</f>
        <v>0.2</v>
      </c>
      <c r="AA5">
        <f>AA1*Data!$B$12/$B$7/$B$7</f>
        <v>0.2</v>
      </c>
      <c r="AB5">
        <f>AB1*Data!$B$12/$B$7/$B$7</f>
        <v>0.2</v>
      </c>
      <c r="AC5">
        <f>AC1*Data!$B$12/$B$7/$B$7</f>
        <v>0.2</v>
      </c>
      <c r="AD5">
        <f>AD1*Data!$B$12/$B$7/$B$7</f>
        <v>0.2</v>
      </c>
      <c r="AE5">
        <f>AE1*Data!$B$12/$B$7/$B$7</f>
        <v>0.2</v>
      </c>
      <c r="AF5">
        <f>AF1*Data!$B$12/$B$7/$B$7</f>
        <v>0.2</v>
      </c>
      <c r="AG5">
        <f>AG1*Data!$B$12/$B$7/$B$7</f>
        <v>0.2</v>
      </c>
      <c r="AH5">
        <f>AH1*Data!$B$12/$B$7/$B$7</f>
        <v>0.2</v>
      </c>
      <c r="AI5">
        <f>AI1*Data!$B$12/$B$7/$B$7</f>
        <v>0.2</v>
      </c>
      <c r="AJ5">
        <f>AJ1*Data!$B$12/$B$7/$B$7</f>
        <v>0.2</v>
      </c>
      <c r="AK5">
        <f>AK1*Data!$B$12/$B$7/$B$7</f>
        <v>0.2</v>
      </c>
      <c r="AL5">
        <f>AL1*Data!$B$12/$B$7/$B$7</f>
        <v>0.2</v>
      </c>
      <c r="AM5">
        <f>AM1*Data!$B$12/$B$7/$B$7</f>
        <v>0.2</v>
      </c>
      <c r="AN5">
        <f>AN1*Data!$B$12/$B$7/$B$7</f>
        <v>0.2</v>
      </c>
      <c r="AO5">
        <f>AO1*Data!$B$12/$B$7/$B$7</f>
        <v>0.2</v>
      </c>
      <c r="AP5">
        <f>AP1*Data!$B$12/$B$7/$B$7</f>
        <v>0.2</v>
      </c>
      <c r="AQ5">
        <f>AQ1*Data!$B$12/$B$7/$B$7</f>
        <v>0.2</v>
      </c>
      <c r="AR5">
        <f>AR1*Data!$B$12/$B$7/$B$7</f>
        <v>0.2</v>
      </c>
      <c r="AS5">
        <f>AS1*Data!$B$12/$B$7/$B$7</f>
        <v>0.2</v>
      </c>
      <c r="AT5">
        <f>AT1*Data!$B$12/$B$7/$B$7</f>
        <v>0.2</v>
      </c>
      <c r="AU5">
        <f>AU1*Data!$B$12/$B$7/$B$7</f>
        <v>0.2</v>
      </c>
      <c r="AV5">
        <f>AV1*Data!$B$12/$B$7/$B$7</f>
        <v>0.2</v>
      </c>
      <c r="AW5">
        <f>AW1*Data!$B$12/$B$7/$B$7</f>
        <v>0.2</v>
      </c>
      <c r="AX5">
        <f>AX1*Data!$B$12/$B$7/$B$7</f>
        <v>0.2</v>
      </c>
      <c r="AY5">
        <f>AY1*Data!$B$12/$B$7/$B$7</f>
        <v>0.2</v>
      </c>
      <c r="AZ5">
        <f>AZ1*Data!$B$12/$B$7/$B$7</f>
        <v>0.2</v>
      </c>
      <c r="BA5">
        <f>BA1*Data!$B$12/$B$7/$B$7</f>
        <v>0.2</v>
      </c>
      <c r="BB5">
        <f>BB1*Data!$B$12/$B$7/$B$7</f>
        <v>0.2</v>
      </c>
      <c r="BC5">
        <f>BC1*Data!$B$12/$B$7/$B$7</f>
        <v>0.2</v>
      </c>
      <c r="BD5">
        <f>BD1*Data!$B$12/$B$7/$B$7</f>
        <v>0.2</v>
      </c>
      <c r="BE5">
        <f>BE1*Data!$B$12/$B$7/$B$7</f>
        <v>0.2</v>
      </c>
      <c r="BF5">
        <f>BF1*Data!$B$12/$B$7/$B$7</f>
        <v>0.2</v>
      </c>
      <c r="BG5">
        <f>BG1*Data!$B$12/$B$7/$B$7</f>
        <v>0.2</v>
      </c>
      <c r="BH5">
        <f>BH1*Data!$B$12/$B$7/$B$7</f>
        <v>0.2</v>
      </c>
      <c r="BI5">
        <f>BI1*Data!$B$12/$B$7/$B$7</f>
        <v>0.2</v>
      </c>
      <c r="BJ5">
        <f>BJ1*Data!$B$12/$B$7/$B$7</f>
        <v>0.2</v>
      </c>
      <c r="BK5">
        <f>BK1*Data!$B$12/$B$7/$B$7</f>
        <v>0.2</v>
      </c>
      <c r="BL5">
        <f>BL1*Data!$B$12/$B$7/$B$7</f>
        <v>0.2</v>
      </c>
      <c r="BM5">
        <f>BM1*Data!$B$12/$B$7/$B$7</f>
        <v>0.2</v>
      </c>
      <c r="BN5">
        <f>BN1*Data!$B$12/$B$7/$B$7</f>
        <v>0.2</v>
      </c>
      <c r="BO5">
        <f>BO1*Data!$B$12/$B$7/$B$7</f>
        <v>0.2</v>
      </c>
      <c r="BP5">
        <f>BP1*Data!$B$12/$B$7/$B$7</f>
        <v>0.2</v>
      </c>
      <c r="BQ5">
        <f>BQ1*Data!$B$12/$B$7/$B$7</f>
        <v>0.2</v>
      </c>
      <c r="BR5">
        <f>BR1*Data!$B$12/$B$7/$B$7</f>
        <v>0.2</v>
      </c>
      <c r="BS5">
        <f>BS1*Data!$B$12/$B$7/$B$7</f>
        <v>0.2</v>
      </c>
      <c r="BT5">
        <f>BT1*Data!$B$12/$B$7/$B$7</f>
        <v>0.2</v>
      </c>
      <c r="BU5">
        <f>BU1*Data!$B$12/$B$7/$B$7</f>
        <v>0.2</v>
      </c>
      <c r="BV5">
        <f>BV1*Data!$B$12/$B$7/$B$7</f>
        <v>0.2</v>
      </c>
      <c r="BW5">
        <f>BW1*Data!$B$12/$B$7/$B$7</f>
        <v>0.2</v>
      </c>
      <c r="BX5">
        <f>BX1*Data!$B$12/$B$7/$B$7</f>
        <v>0.2</v>
      </c>
      <c r="BY5">
        <f>BY1*Data!$B$12/$B$7/$B$7</f>
        <v>0.2</v>
      </c>
      <c r="BZ5">
        <f>BZ1*Data!$B$12/$B$7/$B$7</f>
        <v>0.2</v>
      </c>
      <c r="CA5">
        <f>CA1*Data!$B$12/$B$7/$B$7</f>
        <v>0.2</v>
      </c>
      <c r="CB5">
        <f>CB1*Data!$B$12/$B$7/$B$7</f>
        <v>0.2</v>
      </c>
      <c r="CC5">
        <f>CC1*Data!$B$12/$B$7/$B$7</f>
        <v>0.2</v>
      </c>
      <c r="CD5">
        <f>CD1*Data!$B$12/$B$7/$B$7</f>
        <v>0.2</v>
      </c>
      <c r="CE5">
        <f>CE1*Data!$B$12/$B$7/$B$7</f>
        <v>0.2</v>
      </c>
      <c r="CF5">
        <f>CF1*Data!$B$12/$B$7/$B$7</f>
        <v>0.2</v>
      </c>
      <c r="CG5">
        <f>CG1*Data!$B$12/$B$7/$B$7</f>
        <v>0.2</v>
      </c>
      <c r="CH5">
        <f>CH1*Data!$B$12/$B$7/$B$7</f>
        <v>0.2</v>
      </c>
      <c r="CI5">
        <f>CI1*Data!$B$12/$B$7/$B$7</f>
        <v>0.2</v>
      </c>
      <c r="CJ5">
        <f>CJ1*Data!$B$12/$B$7/$B$7</f>
        <v>0.2</v>
      </c>
      <c r="CK5">
        <f>CK1*Data!$B$12/$B$7/$B$7</f>
        <v>0.2</v>
      </c>
      <c r="CL5">
        <f>CL1*Data!$B$12/$B$7/$B$7</f>
        <v>0.2</v>
      </c>
      <c r="CM5">
        <f>CM1*Data!$B$12/$B$7/$B$7</f>
        <v>0.2</v>
      </c>
      <c r="CN5">
        <f>CN1*Data!$B$12/$B$7/$B$7</f>
        <v>0.2</v>
      </c>
      <c r="CO5">
        <f>CO1*Data!$B$12/$B$7/$B$7</f>
        <v>0.2</v>
      </c>
      <c r="CP5">
        <f>CP1*Data!$B$12/$B$7/$B$7</f>
        <v>0.2</v>
      </c>
      <c r="CQ5">
        <f>CQ1*Data!$B$12/$B$7/$B$7</f>
        <v>0.2</v>
      </c>
      <c r="CR5">
        <f>CR1*Data!$B$12/$B$7/$B$7</f>
        <v>0.2</v>
      </c>
    </row>
    <row r="6" spans="1:96" x14ac:dyDescent="0.35">
      <c r="D6" s="2" t="s">
        <v>36</v>
      </c>
      <c r="E6">
        <f>1-2*E5</f>
        <v>0.6</v>
      </c>
      <c r="F6">
        <f t="shared" ref="F6:BQ6" si="3">1-2*F5</f>
        <v>0.6</v>
      </c>
      <c r="G6">
        <f t="shared" si="3"/>
        <v>0.6</v>
      </c>
      <c r="H6">
        <f t="shared" si="3"/>
        <v>0.6</v>
      </c>
      <c r="I6">
        <f t="shared" si="3"/>
        <v>0.6</v>
      </c>
      <c r="J6">
        <f t="shared" si="3"/>
        <v>0.6</v>
      </c>
      <c r="K6">
        <f t="shared" si="3"/>
        <v>0.6</v>
      </c>
      <c r="L6">
        <f t="shared" si="3"/>
        <v>0.6</v>
      </c>
      <c r="M6">
        <f t="shared" si="3"/>
        <v>0.6</v>
      </c>
      <c r="N6">
        <f t="shared" si="3"/>
        <v>0.6</v>
      </c>
      <c r="O6">
        <f t="shared" si="3"/>
        <v>0.6</v>
      </c>
      <c r="P6">
        <f t="shared" si="3"/>
        <v>0.6</v>
      </c>
      <c r="Q6">
        <f t="shared" si="3"/>
        <v>0.6</v>
      </c>
      <c r="R6">
        <f t="shared" si="3"/>
        <v>0.6</v>
      </c>
      <c r="S6">
        <f t="shared" si="3"/>
        <v>0.6</v>
      </c>
      <c r="T6">
        <f t="shared" si="3"/>
        <v>0.6</v>
      </c>
      <c r="U6">
        <f t="shared" si="3"/>
        <v>0.6</v>
      </c>
      <c r="V6">
        <f t="shared" si="3"/>
        <v>0.6</v>
      </c>
      <c r="W6">
        <f t="shared" si="3"/>
        <v>0.6</v>
      </c>
      <c r="X6">
        <f t="shared" si="3"/>
        <v>0.6</v>
      </c>
      <c r="Y6">
        <f t="shared" si="3"/>
        <v>0.6</v>
      </c>
      <c r="Z6">
        <f t="shared" si="3"/>
        <v>0.6</v>
      </c>
      <c r="AA6">
        <f t="shared" si="3"/>
        <v>0.6</v>
      </c>
      <c r="AB6">
        <f t="shared" si="3"/>
        <v>0.6</v>
      </c>
      <c r="AC6">
        <f t="shared" si="3"/>
        <v>0.6</v>
      </c>
      <c r="AD6">
        <f t="shared" si="3"/>
        <v>0.6</v>
      </c>
      <c r="AE6">
        <f t="shared" si="3"/>
        <v>0.6</v>
      </c>
      <c r="AF6">
        <f t="shared" si="3"/>
        <v>0.6</v>
      </c>
      <c r="AG6">
        <f t="shared" si="3"/>
        <v>0.6</v>
      </c>
      <c r="AH6">
        <f t="shared" si="3"/>
        <v>0.6</v>
      </c>
      <c r="AI6">
        <f t="shared" si="3"/>
        <v>0.6</v>
      </c>
      <c r="AJ6">
        <f t="shared" si="3"/>
        <v>0.6</v>
      </c>
      <c r="AK6">
        <f t="shared" si="3"/>
        <v>0.6</v>
      </c>
      <c r="AL6">
        <f t="shared" si="3"/>
        <v>0.6</v>
      </c>
      <c r="AM6">
        <f t="shared" si="3"/>
        <v>0.6</v>
      </c>
      <c r="AN6">
        <f t="shared" si="3"/>
        <v>0.6</v>
      </c>
      <c r="AO6">
        <f t="shared" si="3"/>
        <v>0.6</v>
      </c>
      <c r="AP6">
        <f t="shared" si="3"/>
        <v>0.6</v>
      </c>
      <c r="AQ6">
        <f t="shared" si="3"/>
        <v>0.6</v>
      </c>
      <c r="AR6">
        <f t="shared" si="3"/>
        <v>0.6</v>
      </c>
      <c r="AS6">
        <f t="shared" si="3"/>
        <v>0.6</v>
      </c>
      <c r="AT6">
        <f t="shared" si="3"/>
        <v>0.6</v>
      </c>
      <c r="AU6">
        <f t="shared" si="3"/>
        <v>0.6</v>
      </c>
      <c r="AV6">
        <f t="shared" si="3"/>
        <v>0.6</v>
      </c>
      <c r="AW6">
        <f t="shared" si="3"/>
        <v>0.6</v>
      </c>
      <c r="AX6">
        <f t="shared" si="3"/>
        <v>0.6</v>
      </c>
      <c r="AY6">
        <f t="shared" si="3"/>
        <v>0.6</v>
      </c>
      <c r="AZ6">
        <f t="shared" si="3"/>
        <v>0.6</v>
      </c>
      <c r="BA6">
        <f t="shared" si="3"/>
        <v>0.6</v>
      </c>
      <c r="BB6">
        <f t="shared" si="3"/>
        <v>0.6</v>
      </c>
      <c r="BC6">
        <f t="shared" si="3"/>
        <v>0.6</v>
      </c>
      <c r="BD6">
        <f t="shared" si="3"/>
        <v>0.6</v>
      </c>
      <c r="BE6">
        <f t="shared" si="3"/>
        <v>0.6</v>
      </c>
      <c r="BF6">
        <f t="shared" si="3"/>
        <v>0.6</v>
      </c>
      <c r="BG6">
        <f t="shared" si="3"/>
        <v>0.6</v>
      </c>
      <c r="BH6">
        <f t="shared" si="3"/>
        <v>0.6</v>
      </c>
      <c r="BI6">
        <f t="shared" si="3"/>
        <v>0.6</v>
      </c>
      <c r="BJ6">
        <f t="shared" si="3"/>
        <v>0.6</v>
      </c>
      <c r="BK6">
        <f t="shared" si="3"/>
        <v>0.6</v>
      </c>
      <c r="BL6">
        <f t="shared" si="3"/>
        <v>0.6</v>
      </c>
      <c r="BM6">
        <f t="shared" si="3"/>
        <v>0.6</v>
      </c>
      <c r="BN6">
        <f t="shared" si="3"/>
        <v>0.6</v>
      </c>
      <c r="BO6">
        <f t="shared" si="3"/>
        <v>0.6</v>
      </c>
      <c r="BP6">
        <f t="shared" si="3"/>
        <v>0.6</v>
      </c>
      <c r="BQ6">
        <f t="shared" si="3"/>
        <v>0.6</v>
      </c>
      <c r="BR6">
        <f t="shared" ref="BR6:CR6" si="4">1-2*BR5</f>
        <v>0.6</v>
      </c>
      <c r="BS6">
        <f t="shared" si="4"/>
        <v>0.6</v>
      </c>
      <c r="BT6">
        <f t="shared" si="4"/>
        <v>0.6</v>
      </c>
      <c r="BU6">
        <f t="shared" si="4"/>
        <v>0.6</v>
      </c>
      <c r="BV6">
        <f t="shared" si="4"/>
        <v>0.6</v>
      </c>
      <c r="BW6">
        <f t="shared" si="4"/>
        <v>0.6</v>
      </c>
      <c r="BX6">
        <f t="shared" si="4"/>
        <v>0.6</v>
      </c>
      <c r="BY6">
        <f t="shared" si="4"/>
        <v>0.6</v>
      </c>
      <c r="BZ6">
        <f t="shared" si="4"/>
        <v>0.6</v>
      </c>
      <c r="CA6">
        <f t="shared" si="4"/>
        <v>0.6</v>
      </c>
      <c r="CB6">
        <f t="shared" si="4"/>
        <v>0.6</v>
      </c>
      <c r="CC6">
        <f t="shared" si="4"/>
        <v>0.6</v>
      </c>
      <c r="CD6">
        <f t="shared" si="4"/>
        <v>0.6</v>
      </c>
      <c r="CE6">
        <f t="shared" si="4"/>
        <v>0.6</v>
      </c>
      <c r="CF6">
        <f t="shared" si="4"/>
        <v>0.6</v>
      </c>
      <c r="CG6">
        <f t="shared" si="4"/>
        <v>0.6</v>
      </c>
      <c r="CH6">
        <f t="shared" si="4"/>
        <v>0.6</v>
      </c>
      <c r="CI6">
        <f t="shared" si="4"/>
        <v>0.6</v>
      </c>
      <c r="CJ6">
        <f t="shared" si="4"/>
        <v>0.6</v>
      </c>
      <c r="CK6">
        <f t="shared" si="4"/>
        <v>0.6</v>
      </c>
      <c r="CL6">
        <f t="shared" si="4"/>
        <v>0.6</v>
      </c>
      <c r="CM6">
        <f t="shared" si="4"/>
        <v>0.6</v>
      </c>
      <c r="CN6">
        <f t="shared" si="4"/>
        <v>0.6</v>
      </c>
      <c r="CO6">
        <f t="shared" si="4"/>
        <v>0.6</v>
      </c>
      <c r="CP6">
        <f t="shared" si="4"/>
        <v>0.6</v>
      </c>
      <c r="CQ6">
        <f t="shared" si="4"/>
        <v>0.6</v>
      </c>
      <c r="CR6">
        <f t="shared" si="4"/>
        <v>0.6</v>
      </c>
    </row>
    <row r="7" spans="1:96" x14ac:dyDescent="0.35">
      <c r="A7" t="str">
        <f>Data!A13</f>
        <v>Delx</v>
      </c>
      <c r="B7">
        <f>Data!B13</f>
        <v>1</v>
      </c>
      <c r="F7" t="str">
        <f>CONCATENATE("WMA, t=",F8)</f>
        <v>WMA, t=0</v>
      </c>
      <c r="G7" t="str">
        <f t="shared" ref="G7:BR7" si="5">CONCATENATE("WMA, t=",G8)</f>
        <v>WMA, t=1</v>
      </c>
      <c r="H7" t="str">
        <f t="shared" si="5"/>
        <v>WMA, t=2</v>
      </c>
      <c r="I7" t="str">
        <f t="shared" si="5"/>
        <v>WMA, t=3</v>
      </c>
      <c r="J7" t="str">
        <f t="shared" si="5"/>
        <v>WMA, t=4</v>
      </c>
      <c r="K7" t="str">
        <f t="shared" si="5"/>
        <v>WMA, t=5</v>
      </c>
      <c r="L7" t="str">
        <f t="shared" si="5"/>
        <v>WMA, t=6</v>
      </c>
      <c r="M7" t="str">
        <f t="shared" si="5"/>
        <v>WMA, t=7</v>
      </c>
      <c r="N7" t="str">
        <f t="shared" si="5"/>
        <v>WMA, t=8</v>
      </c>
      <c r="O7" t="str">
        <f t="shared" si="5"/>
        <v>WMA, t=9</v>
      </c>
      <c r="P7" t="str">
        <f t="shared" si="5"/>
        <v>WMA, t=10</v>
      </c>
      <c r="Q7" t="str">
        <f t="shared" si="5"/>
        <v>WMA, t=11</v>
      </c>
      <c r="R7" t="str">
        <f t="shared" si="5"/>
        <v>WMA, t=12</v>
      </c>
      <c r="S7" t="str">
        <f t="shared" si="5"/>
        <v>WMA, t=13</v>
      </c>
      <c r="T7" t="str">
        <f t="shared" si="5"/>
        <v>WMA, t=14</v>
      </c>
      <c r="U7" t="str">
        <f t="shared" si="5"/>
        <v>WMA, t=15</v>
      </c>
      <c r="V7" t="str">
        <f t="shared" si="5"/>
        <v>WMA, t=16</v>
      </c>
      <c r="W7" t="str">
        <f t="shared" si="5"/>
        <v>WMA, t=17</v>
      </c>
      <c r="X7" t="str">
        <f t="shared" si="5"/>
        <v>WMA, t=18</v>
      </c>
      <c r="Y7" t="str">
        <f t="shared" si="5"/>
        <v>WMA, t=19</v>
      </c>
      <c r="Z7" t="str">
        <f t="shared" si="5"/>
        <v>WMA, t=20</v>
      </c>
      <c r="AA7" t="str">
        <f t="shared" si="5"/>
        <v>WMA, t=21</v>
      </c>
      <c r="AB7" t="str">
        <f t="shared" si="5"/>
        <v>WMA, t=22</v>
      </c>
      <c r="AC7" t="str">
        <f t="shared" si="5"/>
        <v>WMA, t=23</v>
      </c>
      <c r="AD7" t="str">
        <f t="shared" si="5"/>
        <v>WMA, t=24</v>
      </c>
      <c r="AE7" t="str">
        <f t="shared" si="5"/>
        <v>WMA, t=25</v>
      </c>
      <c r="AF7" t="str">
        <f t="shared" si="5"/>
        <v>WMA, t=26</v>
      </c>
      <c r="AG7" t="str">
        <f t="shared" si="5"/>
        <v>WMA, t=27</v>
      </c>
      <c r="AH7" t="str">
        <f t="shared" si="5"/>
        <v>WMA, t=28</v>
      </c>
      <c r="AI7" t="str">
        <f t="shared" si="5"/>
        <v>WMA, t=29</v>
      </c>
      <c r="AJ7" t="str">
        <f t="shared" si="5"/>
        <v>WMA, t=30</v>
      </c>
      <c r="AK7" t="str">
        <f t="shared" si="5"/>
        <v>WMA, t=31</v>
      </c>
      <c r="AL7" t="str">
        <f t="shared" si="5"/>
        <v>WMA, t=32</v>
      </c>
      <c r="AM7" t="str">
        <f t="shared" si="5"/>
        <v>WMA, t=33</v>
      </c>
      <c r="AN7" t="str">
        <f t="shared" si="5"/>
        <v>WMA, t=34</v>
      </c>
      <c r="AO7" t="str">
        <f t="shared" si="5"/>
        <v>WMA, t=35</v>
      </c>
      <c r="AP7" t="str">
        <f t="shared" si="5"/>
        <v>WMA, t=36</v>
      </c>
      <c r="AQ7" t="str">
        <f t="shared" si="5"/>
        <v>WMA, t=37</v>
      </c>
      <c r="AR7" t="str">
        <f t="shared" si="5"/>
        <v>WMA, t=38</v>
      </c>
      <c r="AS7" t="str">
        <f t="shared" si="5"/>
        <v>WMA, t=39</v>
      </c>
      <c r="AT7" t="str">
        <f t="shared" si="5"/>
        <v>WMA, t=40</v>
      </c>
      <c r="AU7" t="str">
        <f t="shared" si="5"/>
        <v>WMA, t=41</v>
      </c>
      <c r="AV7" t="str">
        <f t="shared" si="5"/>
        <v>WMA, t=42</v>
      </c>
      <c r="AW7" t="str">
        <f t="shared" si="5"/>
        <v>WMA, t=43</v>
      </c>
      <c r="AX7" t="str">
        <f t="shared" si="5"/>
        <v>WMA, t=44</v>
      </c>
      <c r="AY7" t="str">
        <f t="shared" si="5"/>
        <v>WMA, t=45</v>
      </c>
      <c r="AZ7" t="str">
        <f t="shared" si="5"/>
        <v>WMA, t=46</v>
      </c>
      <c r="BA7" t="str">
        <f t="shared" si="5"/>
        <v>WMA, t=47</v>
      </c>
      <c r="BB7" t="str">
        <f t="shared" si="5"/>
        <v>WMA, t=48</v>
      </c>
      <c r="BC7" t="str">
        <f t="shared" si="5"/>
        <v>WMA, t=49</v>
      </c>
      <c r="BD7" t="str">
        <f t="shared" si="5"/>
        <v>WMA, t=50</v>
      </c>
      <c r="BE7" t="str">
        <f t="shared" si="5"/>
        <v>WMA, t=51</v>
      </c>
      <c r="BF7" t="str">
        <f t="shared" si="5"/>
        <v>WMA, t=52</v>
      </c>
      <c r="BG7" t="str">
        <f t="shared" si="5"/>
        <v>WMA, t=53</v>
      </c>
      <c r="BH7" t="str">
        <f t="shared" si="5"/>
        <v>WMA, t=54</v>
      </c>
      <c r="BI7" t="str">
        <f t="shared" si="5"/>
        <v>WMA, t=55</v>
      </c>
      <c r="BJ7" t="str">
        <f t="shared" si="5"/>
        <v>WMA, t=56</v>
      </c>
      <c r="BK7" t="str">
        <f t="shared" si="5"/>
        <v>WMA, t=57</v>
      </c>
      <c r="BL7" t="str">
        <f t="shared" si="5"/>
        <v>WMA, t=58</v>
      </c>
      <c r="BM7" t="str">
        <f t="shared" si="5"/>
        <v>WMA, t=59</v>
      </c>
      <c r="BN7" t="str">
        <f t="shared" si="5"/>
        <v>WMA, t=60</v>
      </c>
      <c r="BO7" t="str">
        <f t="shared" si="5"/>
        <v>WMA, t=61</v>
      </c>
      <c r="BP7" t="str">
        <f t="shared" si="5"/>
        <v>WMA, t=62</v>
      </c>
      <c r="BQ7" t="str">
        <f t="shared" si="5"/>
        <v>WMA, t=63</v>
      </c>
      <c r="BR7" t="str">
        <f t="shared" si="5"/>
        <v>WMA, t=64</v>
      </c>
      <c r="BS7" t="str">
        <f t="shared" ref="BS7:CR7" si="6">CONCATENATE("WMA, t=",BS8)</f>
        <v>WMA, t=65</v>
      </c>
      <c r="BT7" t="str">
        <f t="shared" si="6"/>
        <v>WMA, t=66</v>
      </c>
      <c r="BU7" t="str">
        <f t="shared" si="6"/>
        <v>WMA, t=67</v>
      </c>
      <c r="BV7" t="str">
        <f t="shared" si="6"/>
        <v>WMA, t=68</v>
      </c>
      <c r="BW7" t="str">
        <f t="shared" si="6"/>
        <v>WMA, t=69</v>
      </c>
      <c r="BX7" t="str">
        <f t="shared" si="6"/>
        <v>WMA, t=70</v>
      </c>
      <c r="BY7" t="str">
        <f t="shared" si="6"/>
        <v>WMA, t=71</v>
      </c>
      <c r="BZ7" t="str">
        <f t="shared" si="6"/>
        <v>WMA, t=72</v>
      </c>
      <c r="CA7" t="str">
        <f t="shared" si="6"/>
        <v>WMA, t=73</v>
      </c>
      <c r="CB7" t="str">
        <f t="shared" si="6"/>
        <v>WMA, t=74</v>
      </c>
      <c r="CC7" t="str">
        <f t="shared" si="6"/>
        <v>WMA, t=75</v>
      </c>
      <c r="CD7" t="str">
        <f t="shared" si="6"/>
        <v>WMA, t=76</v>
      </c>
      <c r="CE7" t="str">
        <f t="shared" si="6"/>
        <v>WMA, t=77</v>
      </c>
      <c r="CF7" t="str">
        <f t="shared" si="6"/>
        <v>WMA, t=78</v>
      </c>
      <c r="CG7" t="str">
        <f t="shared" si="6"/>
        <v>WMA, t=79</v>
      </c>
      <c r="CH7" t="str">
        <f t="shared" si="6"/>
        <v>WMA, t=80</v>
      </c>
      <c r="CI7" t="str">
        <f t="shared" si="6"/>
        <v>WMA, t=81</v>
      </c>
      <c r="CJ7" t="str">
        <f t="shared" si="6"/>
        <v>WMA, t=82</v>
      </c>
      <c r="CK7" t="str">
        <f t="shared" si="6"/>
        <v>WMA, t=83</v>
      </c>
      <c r="CL7" t="str">
        <f t="shared" si="6"/>
        <v>WMA, t=84</v>
      </c>
      <c r="CM7" t="str">
        <f t="shared" si="6"/>
        <v>WMA, t=85</v>
      </c>
      <c r="CN7" t="str">
        <f t="shared" si="6"/>
        <v>WMA, t=86</v>
      </c>
      <c r="CO7" t="str">
        <f t="shared" si="6"/>
        <v>WMA, t=87</v>
      </c>
      <c r="CP7" t="str">
        <f t="shared" si="6"/>
        <v>WMA, t=88</v>
      </c>
      <c r="CQ7" t="str">
        <f t="shared" si="6"/>
        <v>WMA, t=89</v>
      </c>
      <c r="CR7" t="str">
        <f t="shared" si="6"/>
        <v>WMA, t=90</v>
      </c>
    </row>
    <row r="8" spans="1:96" x14ac:dyDescent="0.35">
      <c r="A8" s="2" t="s">
        <v>25</v>
      </c>
      <c r="B8">
        <f>Data!D14</f>
        <v>30</v>
      </c>
      <c r="C8" s="2" t="s">
        <v>31</v>
      </c>
      <c r="E8">
        <v>-1</v>
      </c>
      <c r="F8">
        <v>0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11</v>
      </c>
      <c r="R8">
        <v>12</v>
      </c>
      <c r="S8">
        <v>13</v>
      </c>
      <c r="T8">
        <v>14</v>
      </c>
      <c r="U8">
        <v>15</v>
      </c>
      <c r="V8">
        <v>16</v>
      </c>
      <c r="W8">
        <v>17</v>
      </c>
      <c r="X8">
        <v>18</v>
      </c>
      <c r="Y8">
        <v>19</v>
      </c>
      <c r="Z8">
        <v>20</v>
      </c>
      <c r="AA8">
        <v>21</v>
      </c>
      <c r="AB8">
        <v>22</v>
      </c>
      <c r="AC8">
        <v>23</v>
      </c>
      <c r="AD8">
        <v>24</v>
      </c>
      <c r="AE8">
        <v>25</v>
      </c>
      <c r="AF8">
        <v>26</v>
      </c>
      <c r="AG8">
        <v>27</v>
      </c>
      <c r="AH8">
        <v>28</v>
      </c>
      <c r="AI8">
        <v>29</v>
      </c>
      <c r="AJ8">
        <v>30</v>
      </c>
      <c r="AK8">
        <v>31</v>
      </c>
      <c r="AL8">
        <v>32</v>
      </c>
      <c r="AM8">
        <v>33</v>
      </c>
      <c r="AN8">
        <v>34</v>
      </c>
      <c r="AO8">
        <v>35</v>
      </c>
      <c r="AP8">
        <v>36</v>
      </c>
      <c r="AQ8">
        <v>37</v>
      </c>
      <c r="AR8">
        <v>38</v>
      </c>
      <c r="AS8">
        <v>39</v>
      </c>
      <c r="AT8">
        <v>40</v>
      </c>
      <c r="AU8">
        <v>41</v>
      </c>
      <c r="AV8">
        <v>42</v>
      </c>
      <c r="AW8">
        <v>43</v>
      </c>
      <c r="AX8">
        <v>44</v>
      </c>
      <c r="AY8">
        <v>45</v>
      </c>
      <c r="AZ8">
        <v>46</v>
      </c>
      <c r="BA8">
        <v>47</v>
      </c>
      <c r="BB8">
        <v>48</v>
      </c>
      <c r="BC8">
        <v>49</v>
      </c>
      <c r="BD8">
        <v>50</v>
      </c>
      <c r="BE8">
        <v>51</v>
      </c>
      <c r="BF8">
        <v>52</v>
      </c>
      <c r="BG8">
        <v>53</v>
      </c>
      <c r="BH8">
        <v>54</v>
      </c>
      <c r="BI8">
        <v>55</v>
      </c>
      <c r="BJ8">
        <v>56</v>
      </c>
      <c r="BK8">
        <v>57</v>
      </c>
      <c r="BL8">
        <v>58</v>
      </c>
      <c r="BM8">
        <v>59</v>
      </c>
      <c r="BN8">
        <v>60</v>
      </c>
      <c r="BO8">
        <v>61</v>
      </c>
      <c r="BP8">
        <v>62</v>
      </c>
      <c r="BQ8">
        <v>63</v>
      </c>
      <c r="BR8">
        <v>64</v>
      </c>
      <c r="BS8">
        <v>65</v>
      </c>
      <c r="BT8">
        <v>66</v>
      </c>
      <c r="BU8">
        <v>67</v>
      </c>
      <c r="BV8">
        <v>68</v>
      </c>
      <c r="BW8">
        <v>69</v>
      </c>
      <c r="BX8">
        <v>70</v>
      </c>
      <c r="BY8">
        <v>71</v>
      </c>
      <c r="BZ8">
        <v>72</v>
      </c>
      <c r="CA8">
        <v>73</v>
      </c>
      <c r="CB8">
        <v>74</v>
      </c>
      <c r="CC8">
        <v>75</v>
      </c>
      <c r="CD8">
        <v>76</v>
      </c>
      <c r="CE8">
        <v>77</v>
      </c>
      <c r="CF8">
        <v>78</v>
      </c>
      <c r="CG8">
        <v>79</v>
      </c>
      <c r="CH8">
        <v>80</v>
      </c>
      <c r="CI8">
        <v>81</v>
      </c>
      <c r="CJ8">
        <v>82</v>
      </c>
      <c r="CK8">
        <v>83</v>
      </c>
      <c r="CL8">
        <v>84</v>
      </c>
      <c r="CM8">
        <v>85</v>
      </c>
      <c r="CN8">
        <v>86</v>
      </c>
      <c r="CO8">
        <v>87</v>
      </c>
      <c r="CP8">
        <v>88</v>
      </c>
      <c r="CQ8">
        <v>89</v>
      </c>
      <c r="CR8">
        <v>90</v>
      </c>
    </row>
    <row r="9" spans="1:96" x14ac:dyDescent="0.35">
      <c r="A9" s="2"/>
      <c r="D9" s="2" t="s">
        <v>34</v>
      </c>
      <c r="E9">
        <f>E8*Data!$B$12</f>
        <v>-1</v>
      </c>
      <c r="F9">
        <f>F8*Data!$B$12</f>
        <v>0</v>
      </c>
      <c r="G9">
        <f>G8*Data!$B$12</f>
        <v>1</v>
      </c>
      <c r="H9">
        <f>H8*Data!$B$12</f>
        <v>2</v>
      </c>
      <c r="I9">
        <f>I8*Data!$B$12</f>
        <v>3</v>
      </c>
      <c r="J9">
        <f>J8*Data!$B$12</f>
        <v>4</v>
      </c>
      <c r="K9">
        <f>K8*Data!$B$12</f>
        <v>5</v>
      </c>
      <c r="L9">
        <f>L8*Data!$B$12</f>
        <v>6</v>
      </c>
      <c r="M9">
        <f>M8*Data!$B$12</f>
        <v>7</v>
      </c>
      <c r="N9">
        <f>N8*Data!$B$12</f>
        <v>8</v>
      </c>
      <c r="O9">
        <f>O8*Data!$B$12</f>
        <v>9</v>
      </c>
      <c r="P9">
        <f>P8*Data!$B$12</f>
        <v>10</v>
      </c>
      <c r="Q9">
        <f>Q8*Data!$B$12</f>
        <v>11</v>
      </c>
      <c r="R9">
        <f>R8*Data!$B$12</f>
        <v>12</v>
      </c>
      <c r="S9">
        <f>S8*Data!$B$12</f>
        <v>13</v>
      </c>
      <c r="T9">
        <f>T8*Data!$B$12</f>
        <v>14</v>
      </c>
      <c r="U9">
        <f>U8*Data!$B$12</f>
        <v>15</v>
      </c>
      <c r="V9">
        <f>V8*Data!$B$12</f>
        <v>16</v>
      </c>
      <c r="W9">
        <f>W8*Data!$B$12</f>
        <v>17</v>
      </c>
      <c r="X9">
        <f>X8*Data!$B$12</f>
        <v>18</v>
      </c>
      <c r="Y9">
        <f>Y8*Data!$B$12</f>
        <v>19</v>
      </c>
      <c r="Z9">
        <f>Z8*Data!$B$12</f>
        <v>20</v>
      </c>
      <c r="AA9">
        <f>AA8*Data!$B$12</f>
        <v>21</v>
      </c>
      <c r="AB9">
        <f>AB8*Data!$B$12</f>
        <v>22</v>
      </c>
      <c r="AC9">
        <f>AC8*Data!$B$12</f>
        <v>23</v>
      </c>
      <c r="AD9">
        <f>AD8*Data!$B$12</f>
        <v>24</v>
      </c>
      <c r="AE9">
        <f>AE8*Data!$B$12</f>
        <v>25</v>
      </c>
      <c r="AF9">
        <f>AF8*Data!$B$12</f>
        <v>26</v>
      </c>
      <c r="AG9">
        <f>AG8*Data!$B$12</f>
        <v>27</v>
      </c>
      <c r="AH9">
        <f>AH8*Data!$B$12</f>
        <v>28</v>
      </c>
      <c r="AI9">
        <f>AI8*Data!$B$12</f>
        <v>29</v>
      </c>
      <c r="AJ9">
        <f>AJ8*Data!$B$12</f>
        <v>30</v>
      </c>
      <c r="AK9">
        <f>AK8*Data!$B$12</f>
        <v>31</v>
      </c>
      <c r="AL9">
        <f>AL8*Data!$B$12</f>
        <v>32</v>
      </c>
      <c r="AM9">
        <f>AM8*Data!$B$12</f>
        <v>33</v>
      </c>
      <c r="AN9">
        <f>AN8*Data!$B$12</f>
        <v>34</v>
      </c>
      <c r="AO9">
        <f>AO8*Data!$B$12</f>
        <v>35</v>
      </c>
      <c r="AP9">
        <f>AP8*Data!$B$12</f>
        <v>36</v>
      </c>
      <c r="AQ9">
        <f>AQ8*Data!$B$12</f>
        <v>37</v>
      </c>
      <c r="AR9">
        <f>AR8*Data!$B$12</f>
        <v>38</v>
      </c>
      <c r="AS9">
        <f>AS8*Data!$B$12</f>
        <v>39</v>
      </c>
      <c r="AT9">
        <f>AT8*Data!$B$12</f>
        <v>40</v>
      </c>
      <c r="AU9">
        <f>AU8*Data!$B$12</f>
        <v>41</v>
      </c>
      <c r="AV9">
        <f>AV8*Data!$B$12</f>
        <v>42</v>
      </c>
      <c r="AW9">
        <f>AW8*Data!$B$12</f>
        <v>43</v>
      </c>
      <c r="AX9">
        <f>AX8*Data!$B$12</f>
        <v>44</v>
      </c>
      <c r="AY9">
        <f>AY8*Data!$B$12</f>
        <v>45</v>
      </c>
      <c r="AZ9">
        <f>AZ8*Data!$B$12</f>
        <v>46</v>
      </c>
      <c r="BA9">
        <f>BA8*Data!$B$12</f>
        <v>47</v>
      </c>
      <c r="BB9">
        <f>BB8*Data!$B$12</f>
        <v>48</v>
      </c>
      <c r="BC9">
        <f>BC8*Data!$B$12</f>
        <v>49</v>
      </c>
      <c r="BD9">
        <f>BD8*Data!$B$12</f>
        <v>50</v>
      </c>
      <c r="BE9">
        <f>BE8*Data!$B$12</f>
        <v>51</v>
      </c>
      <c r="BF9">
        <f>BF8*Data!$B$12</f>
        <v>52</v>
      </c>
      <c r="BG9">
        <f>BG8*Data!$B$12</f>
        <v>53</v>
      </c>
      <c r="BH9">
        <f>BH8*Data!$B$12</f>
        <v>54</v>
      </c>
      <c r="BI9">
        <f>BI8*Data!$B$12</f>
        <v>55</v>
      </c>
      <c r="BJ9">
        <f>BJ8*Data!$B$12</f>
        <v>56</v>
      </c>
      <c r="BK9">
        <f>BK8*Data!$B$12</f>
        <v>57</v>
      </c>
      <c r="BL9">
        <f>BL8*Data!$B$12</f>
        <v>58</v>
      </c>
      <c r="BM9">
        <f>BM8*Data!$B$12</f>
        <v>59</v>
      </c>
      <c r="BN9">
        <f>BN8*Data!$B$12</f>
        <v>60</v>
      </c>
      <c r="BO9">
        <f>BO8*Data!$B$12</f>
        <v>61</v>
      </c>
      <c r="BP9">
        <f>BP8*Data!$B$12</f>
        <v>62</v>
      </c>
      <c r="BQ9">
        <f>BQ8*Data!$B$12</f>
        <v>63</v>
      </c>
      <c r="BR9">
        <f>BR8*Data!$B$12</f>
        <v>64</v>
      </c>
      <c r="BS9">
        <f>BS8*Data!$B$12</f>
        <v>65</v>
      </c>
      <c r="BT9">
        <f>BT8*Data!$B$12</f>
        <v>66</v>
      </c>
      <c r="BU9">
        <f>BU8*Data!$B$12</f>
        <v>67</v>
      </c>
      <c r="BV9">
        <f>BV8*Data!$B$12</f>
        <v>68</v>
      </c>
      <c r="BW9">
        <f>BW8*Data!$B$12</f>
        <v>69</v>
      </c>
      <c r="BX9">
        <f>BX8*Data!$B$12</f>
        <v>70</v>
      </c>
      <c r="BY9">
        <f>BY8*Data!$B$12</f>
        <v>71</v>
      </c>
      <c r="BZ9">
        <f>BZ8*Data!$B$12</f>
        <v>72</v>
      </c>
      <c r="CA9">
        <f>CA8*Data!$B$12</f>
        <v>73</v>
      </c>
      <c r="CB9">
        <f>CB8*Data!$B$12</f>
        <v>74</v>
      </c>
      <c r="CC9">
        <f>CC8*Data!$B$12</f>
        <v>75</v>
      </c>
      <c r="CD9">
        <f>CD8*Data!$B$12</f>
        <v>76</v>
      </c>
      <c r="CE9">
        <f>CE8*Data!$B$12</f>
        <v>77</v>
      </c>
      <c r="CF9">
        <f>CF8*Data!$B$12</f>
        <v>78</v>
      </c>
      <c r="CG9">
        <f>CG8*Data!$B$12</f>
        <v>79</v>
      </c>
      <c r="CH9">
        <f>CH8*Data!$B$12</f>
        <v>80</v>
      </c>
      <c r="CI9">
        <f>CI8*Data!$B$12</f>
        <v>81</v>
      </c>
      <c r="CJ9">
        <f>CJ8*Data!$B$12</f>
        <v>82</v>
      </c>
      <c r="CK9">
        <f>CK8*Data!$B$12</f>
        <v>83</v>
      </c>
      <c r="CL9">
        <f>CL8*Data!$B$12</f>
        <v>84</v>
      </c>
      <c r="CM9">
        <f>CM8*Data!$B$12</f>
        <v>85</v>
      </c>
      <c r="CN9">
        <f>CN8*Data!$B$12</f>
        <v>86</v>
      </c>
      <c r="CO9">
        <f>CO8*Data!$B$12</f>
        <v>87</v>
      </c>
      <c r="CP9">
        <f>CP8*Data!$B$12</f>
        <v>88</v>
      </c>
      <c r="CQ9">
        <f>CQ8*Data!$B$12</f>
        <v>89</v>
      </c>
      <c r="CR9">
        <f>CR8*Data!$B$12</f>
        <v>90</v>
      </c>
    </row>
    <row r="10" spans="1:96" x14ac:dyDescent="0.35">
      <c r="B10" s="2" t="s">
        <v>28</v>
      </c>
      <c r="C10" s="2"/>
      <c r="D10" s="2"/>
      <c r="F10">
        <f>F9-Data!$B$10</f>
        <v>0</v>
      </c>
      <c r="G10">
        <f>G9-Data!$B$10</f>
        <v>1</v>
      </c>
      <c r="H10">
        <f>H9-Data!$B$10</f>
        <v>2</v>
      </c>
      <c r="I10">
        <f>I9-Data!$B$10</f>
        <v>3</v>
      </c>
      <c r="J10">
        <f>J9-Data!$B$10</f>
        <v>4</v>
      </c>
      <c r="K10">
        <f>K9-Data!$B$10</f>
        <v>5</v>
      </c>
      <c r="L10">
        <f>L9-Data!$B$10</f>
        <v>6</v>
      </c>
      <c r="M10">
        <f>M9-Data!$B$10</f>
        <v>7</v>
      </c>
      <c r="N10">
        <f>N9-Data!$B$10</f>
        <v>8</v>
      </c>
      <c r="O10">
        <f>O9-Data!$B$10</f>
        <v>9</v>
      </c>
      <c r="P10">
        <f>P9-Data!$B$10</f>
        <v>10</v>
      </c>
      <c r="Q10">
        <f>Q9-Data!$B$10</f>
        <v>11</v>
      </c>
      <c r="R10">
        <f>R9-Data!$B$10</f>
        <v>12</v>
      </c>
      <c r="S10">
        <f>S9-Data!$B$10</f>
        <v>13</v>
      </c>
      <c r="T10">
        <f>T9-Data!$B$10</f>
        <v>14</v>
      </c>
      <c r="U10">
        <f>U9-Data!$B$10</f>
        <v>15</v>
      </c>
      <c r="V10">
        <f>V9-Data!$B$10</f>
        <v>16</v>
      </c>
      <c r="W10">
        <f>W9-Data!$B$10</f>
        <v>17</v>
      </c>
      <c r="X10">
        <f>X9-Data!$B$10</f>
        <v>18</v>
      </c>
      <c r="Y10">
        <f>Y9-Data!$B$10</f>
        <v>19</v>
      </c>
      <c r="Z10">
        <f>Z9-Data!$B$10</f>
        <v>20</v>
      </c>
      <c r="AA10">
        <f>AA9-Data!$B$10</f>
        <v>21</v>
      </c>
      <c r="AB10">
        <f>AB9-Data!$B$10</f>
        <v>22</v>
      </c>
      <c r="AC10">
        <f>AC9-Data!$B$10</f>
        <v>23</v>
      </c>
      <c r="AD10">
        <f>AD9-Data!$B$10</f>
        <v>24</v>
      </c>
      <c r="AE10">
        <f>AE9-Data!$B$10</f>
        <v>25</v>
      </c>
      <c r="AF10">
        <f>AF9-Data!$B$10</f>
        <v>26</v>
      </c>
      <c r="AG10">
        <f>AG9-Data!$B$10</f>
        <v>27</v>
      </c>
      <c r="AH10">
        <f>AH9-Data!$B$10</f>
        <v>28</v>
      </c>
      <c r="AI10">
        <f>AI9-Data!$B$10</f>
        <v>29</v>
      </c>
      <c r="AJ10">
        <f>AJ9-Data!$B$10</f>
        <v>30</v>
      </c>
      <c r="AK10">
        <f>AK9-Data!$B$10</f>
        <v>31</v>
      </c>
      <c r="AL10">
        <f>AL9-Data!$B$10</f>
        <v>32</v>
      </c>
      <c r="AM10">
        <f>AM9-Data!$B$10</f>
        <v>33</v>
      </c>
      <c r="AN10">
        <f>AN9-Data!$B$10</f>
        <v>34</v>
      </c>
      <c r="AO10">
        <f>AO9-Data!$B$10</f>
        <v>35</v>
      </c>
      <c r="AP10">
        <f>AP9-Data!$B$10</f>
        <v>36</v>
      </c>
      <c r="AQ10">
        <f>AQ9-Data!$B$10</f>
        <v>37</v>
      </c>
      <c r="AR10">
        <f>AR9-Data!$B$10</f>
        <v>38</v>
      </c>
      <c r="AS10">
        <f>AS9-Data!$B$10</f>
        <v>39</v>
      </c>
      <c r="AT10">
        <f>AT9-Data!$B$10</f>
        <v>40</v>
      </c>
      <c r="AU10">
        <f>AU9-Data!$B$10</f>
        <v>41</v>
      </c>
      <c r="AV10">
        <f>AV9-Data!$B$10</f>
        <v>42</v>
      </c>
      <c r="AW10">
        <f>AW9-Data!$B$10</f>
        <v>43</v>
      </c>
      <c r="AX10">
        <f>AX9-Data!$B$10</f>
        <v>44</v>
      </c>
      <c r="AY10">
        <f>AY9-Data!$B$10</f>
        <v>45</v>
      </c>
      <c r="AZ10">
        <f>AZ9-Data!$B$10</f>
        <v>46</v>
      </c>
      <c r="BA10">
        <f>BA9-Data!$B$10</f>
        <v>47</v>
      </c>
      <c r="BB10">
        <f>BB9-Data!$B$10</f>
        <v>48</v>
      </c>
      <c r="BC10">
        <f>BC9-Data!$B$10</f>
        <v>49</v>
      </c>
      <c r="BD10">
        <f>BD9-Data!$B$10</f>
        <v>50</v>
      </c>
      <c r="BE10">
        <f>BE9-Data!$B$10</f>
        <v>51</v>
      </c>
      <c r="BF10">
        <f>BF9-Data!$B$10</f>
        <v>52</v>
      </c>
      <c r="BG10">
        <f>BG9-Data!$B$10</f>
        <v>53</v>
      </c>
      <c r="BH10">
        <f>BH9-Data!$B$10</f>
        <v>54</v>
      </c>
      <c r="BI10">
        <f>BI9-Data!$B$10</f>
        <v>55</v>
      </c>
      <c r="BJ10">
        <f>BJ9-Data!$B$10</f>
        <v>56</v>
      </c>
      <c r="BK10">
        <f>BK9-Data!$B$10</f>
        <v>57</v>
      </c>
      <c r="BL10">
        <f>BL9-Data!$B$10</f>
        <v>58</v>
      </c>
      <c r="BM10">
        <f>BM9-Data!$B$10</f>
        <v>59</v>
      </c>
      <c r="BN10">
        <f>BN9-Data!$B$10</f>
        <v>60</v>
      </c>
      <c r="BO10">
        <f>BO9-Data!$B$10</f>
        <v>61</v>
      </c>
      <c r="BP10">
        <f>BP9-Data!$B$10</f>
        <v>62</v>
      </c>
      <c r="BQ10">
        <f>BQ9-Data!$B$10</f>
        <v>63</v>
      </c>
      <c r="BR10">
        <f>BR9-Data!$B$10</f>
        <v>64</v>
      </c>
      <c r="BS10">
        <f>BS9-Data!$B$10</f>
        <v>65</v>
      </c>
      <c r="BT10">
        <f>BT9-Data!$B$10</f>
        <v>66</v>
      </c>
      <c r="BU10">
        <f>BU9-Data!$B$10</f>
        <v>67</v>
      </c>
      <c r="BV10">
        <f>BV9-Data!$B$10</f>
        <v>68</v>
      </c>
      <c r="BW10">
        <f>BW9-Data!$B$10</f>
        <v>69</v>
      </c>
      <c r="BX10">
        <f>BX9-Data!$B$10</f>
        <v>70</v>
      </c>
      <c r="BY10">
        <f>BY9-Data!$B$10</f>
        <v>71</v>
      </c>
      <c r="BZ10">
        <f>BZ9-Data!$B$10</f>
        <v>72</v>
      </c>
      <c r="CA10">
        <f>CA9-Data!$B$10</f>
        <v>73</v>
      </c>
      <c r="CB10">
        <f>CB9-Data!$B$10</f>
        <v>74</v>
      </c>
      <c r="CC10">
        <f>CC9-Data!$B$10</f>
        <v>75</v>
      </c>
      <c r="CD10">
        <f>CD9-Data!$B$10</f>
        <v>76</v>
      </c>
      <c r="CE10">
        <f>CE9-Data!$B$10</f>
        <v>77</v>
      </c>
      <c r="CF10">
        <f>CF9-Data!$B$10</f>
        <v>78</v>
      </c>
      <c r="CG10">
        <f>CG9-Data!$B$10</f>
        <v>79</v>
      </c>
      <c r="CH10">
        <f>CH9-Data!$B$10</f>
        <v>80</v>
      </c>
      <c r="CI10">
        <f>CI9-Data!$B$10</f>
        <v>81</v>
      </c>
      <c r="CJ10">
        <f>CJ9-Data!$B$10</f>
        <v>82</v>
      </c>
      <c r="CK10">
        <f>CK9-Data!$B$10</f>
        <v>83</v>
      </c>
      <c r="CL10">
        <f>CL9-Data!$B$10</f>
        <v>84</v>
      </c>
      <c r="CM10">
        <f>CM9-Data!$B$10</f>
        <v>85</v>
      </c>
      <c r="CN10">
        <f>CN9-Data!$B$10</f>
        <v>86</v>
      </c>
      <c r="CO10">
        <f>CO9-Data!$B$10</f>
        <v>87</v>
      </c>
      <c r="CP10">
        <f>CP9-Data!$B$10</f>
        <v>88</v>
      </c>
      <c r="CQ10">
        <f>CQ9-Data!$B$10</f>
        <v>89</v>
      </c>
      <c r="CR10">
        <f>CR9-Data!$B$10</f>
        <v>90</v>
      </c>
    </row>
    <row r="11" spans="1:96" x14ac:dyDescent="0.35">
      <c r="A11" s="2" t="s">
        <v>41</v>
      </c>
      <c r="B11">
        <f>Data!B13/2</f>
        <v>0.5</v>
      </c>
      <c r="D11" s="2"/>
      <c r="F11" s="3">
        <f>(WMA_u!F11+SQRT(WMA_u!F11*WMA_u!F11+4*$B$3))/2</f>
        <v>5.739179811469792E-3</v>
      </c>
      <c r="G11" s="3">
        <f>(WMA_u!G11+SQRT(WMA_u!G11*WMA_u!G11+4*$B$3))/2</f>
        <v>5.739179811469792E-3</v>
      </c>
      <c r="H11" s="3">
        <f>(WMA_u!H11+SQRT(WMA_u!H11*WMA_u!H11+4*$B$3))/2</f>
        <v>5.739179811469792E-3</v>
      </c>
      <c r="I11" s="3">
        <f>(WMA_u!I11+SQRT(WMA_u!I11*WMA_u!I11+4*$B$3))/2</f>
        <v>5.739179811469792E-3</v>
      </c>
      <c r="J11" s="3">
        <f>(WMA_u!J11+SQRT(WMA_u!J11*WMA_u!J11+4*$B$3))/2</f>
        <v>5.739179811469792E-3</v>
      </c>
      <c r="K11" s="3">
        <f>(WMA_u!K11+SQRT(WMA_u!K11*WMA_u!K11+4*$B$3))/2</f>
        <v>5.739179811469792E-3</v>
      </c>
      <c r="L11" s="3">
        <f>(WMA_u!L11+SQRT(WMA_u!L11*WMA_u!L11+4*$B$3))/2</f>
        <v>5.739179811469792E-3</v>
      </c>
      <c r="M11" s="3">
        <f>(WMA_u!M11+SQRT(WMA_u!M11*WMA_u!M11+4*$B$3))/2</f>
        <v>5.739179811469792E-3</v>
      </c>
      <c r="N11" s="3">
        <f>(WMA_u!N11+SQRT(WMA_u!N11*WMA_u!N11+4*$B$3))/2</f>
        <v>5.739179811469792E-3</v>
      </c>
      <c r="O11" s="3">
        <f>(WMA_u!O11+SQRT(WMA_u!O11*WMA_u!O11+4*$B$3))/2</f>
        <v>5.739179811469792E-3</v>
      </c>
      <c r="P11" s="3">
        <f>(WMA_u!P11+SQRT(WMA_u!P11*WMA_u!P11+4*$B$3))/2</f>
        <v>5.739179811469792E-3</v>
      </c>
      <c r="Q11" s="3">
        <f>(WMA_u!Q11+SQRT(WMA_u!Q11*WMA_u!Q11+4*$B$3))/2</f>
        <v>5.739179811469792E-3</v>
      </c>
      <c r="R11" s="3">
        <f>(WMA_u!R11+SQRT(WMA_u!R11*WMA_u!R11+4*$B$3))/2</f>
        <v>5.739179811469792E-3</v>
      </c>
      <c r="S11" s="3">
        <f>(WMA_u!S11+SQRT(WMA_u!S11*WMA_u!S11+4*$B$3))/2</f>
        <v>5.739179811469792E-3</v>
      </c>
      <c r="T11" s="3">
        <f>(WMA_u!T11+SQRT(WMA_u!T11*WMA_u!T11+4*$B$3))/2</f>
        <v>5.739179811469792E-3</v>
      </c>
      <c r="U11" s="3">
        <f>(WMA_u!U11+SQRT(WMA_u!U11*WMA_u!U11+4*$B$3))/2</f>
        <v>5.739179811469792E-3</v>
      </c>
      <c r="V11" s="3">
        <f>(WMA_u!V11+SQRT(WMA_u!V11*WMA_u!V11+4*$B$3))/2</f>
        <v>5.739179811469792E-3</v>
      </c>
      <c r="W11" s="3">
        <f>(WMA_u!W11+SQRT(WMA_u!W11*WMA_u!W11+4*$B$3))/2</f>
        <v>5.739179811469792E-3</v>
      </c>
      <c r="X11" s="3">
        <f>(WMA_u!X11+SQRT(WMA_u!X11*WMA_u!X11+4*$B$3))/2</f>
        <v>5.739179811469792E-3</v>
      </c>
      <c r="Y11" s="3">
        <f>(WMA_u!Y11+SQRT(WMA_u!Y11*WMA_u!Y11+4*$B$3))/2</f>
        <v>5.739179811469792E-3</v>
      </c>
      <c r="Z11" s="3">
        <f>(WMA_u!Z11+SQRT(WMA_u!Z11*WMA_u!Z11+4*$B$3))/2</f>
        <v>5.739179811469792E-3</v>
      </c>
      <c r="AA11" s="3">
        <f>(WMA_u!AA11+SQRT(WMA_u!AA11*WMA_u!AA11+4*$B$3))/2</f>
        <v>5.739179811469792E-3</v>
      </c>
      <c r="AB11" s="3">
        <f>(WMA_u!AB11+SQRT(WMA_u!AB11*WMA_u!AB11+4*$B$3))/2</f>
        <v>5.739179811469792E-3</v>
      </c>
      <c r="AC11" s="3">
        <f>(WMA_u!AC11+SQRT(WMA_u!AC11*WMA_u!AC11+4*$B$3))/2</f>
        <v>5.739179811469792E-3</v>
      </c>
      <c r="AD11" s="3">
        <f>(WMA_u!AD11+SQRT(WMA_u!AD11*WMA_u!AD11+4*$B$3))/2</f>
        <v>5.739179811469792E-3</v>
      </c>
      <c r="AE11" s="3">
        <f>(WMA_u!AE11+SQRT(WMA_u!AE11*WMA_u!AE11+4*$B$3))/2</f>
        <v>5.739179811469792E-3</v>
      </c>
      <c r="AF11" s="3">
        <f>(WMA_u!AF11+SQRT(WMA_u!AF11*WMA_u!AF11+4*$B$3))/2</f>
        <v>5.739179811469792E-3</v>
      </c>
      <c r="AG11" s="3">
        <f>(WMA_u!AG11+SQRT(WMA_u!AG11*WMA_u!AG11+4*$B$3))/2</f>
        <v>5.739179811469792E-3</v>
      </c>
      <c r="AH11" s="3">
        <f>(WMA_u!AH11+SQRT(WMA_u!AH11*WMA_u!AH11+4*$B$3))/2</f>
        <v>5.739179811469792E-3</v>
      </c>
      <c r="AI11" s="3">
        <f>(WMA_u!AI11+SQRT(WMA_u!AI11*WMA_u!AI11+4*$B$3))/2</f>
        <v>5.739179811469792E-3</v>
      </c>
      <c r="AJ11" s="3">
        <f>(WMA_u!AJ11+SQRT(WMA_u!AJ11*WMA_u!AJ11+4*$B$3))/2</f>
        <v>5.739179811469792E-3</v>
      </c>
      <c r="AK11" s="3">
        <f>(WMA_u!AK11+SQRT(WMA_u!AK11*WMA_u!AK11+4*$B$3))/2</f>
        <v>5.739179811469792E-3</v>
      </c>
      <c r="AL11" s="3">
        <f>(WMA_u!AL11+SQRT(WMA_u!AL11*WMA_u!AL11+4*$B$3))/2</f>
        <v>5.739179811469792E-3</v>
      </c>
      <c r="AM11" s="3">
        <f>(WMA_u!AM11+SQRT(WMA_u!AM11*WMA_u!AM11+4*$B$3))/2</f>
        <v>5.739179811469792E-3</v>
      </c>
      <c r="AN11" s="3">
        <f>(WMA_u!AN11+SQRT(WMA_u!AN11*WMA_u!AN11+4*$B$3))/2</f>
        <v>5.739179811469792E-3</v>
      </c>
      <c r="AO11" s="3">
        <f>(WMA_u!AO11+SQRT(WMA_u!AO11*WMA_u!AO11+4*$B$3))/2</f>
        <v>5.739179811469792E-3</v>
      </c>
      <c r="AP11" s="3">
        <f>(WMA_u!AP11+SQRT(WMA_u!AP11*WMA_u!AP11+4*$B$3))/2</f>
        <v>5.739179811469792E-3</v>
      </c>
      <c r="AQ11" s="3">
        <f>(WMA_u!AQ11+SQRT(WMA_u!AQ11*WMA_u!AQ11+4*$B$3))/2</f>
        <v>5.739179811469792E-3</v>
      </c>
      <c r="AR11" s="3">
        <f>(WMA_u!AR11+SQRT(WMA_u!AR11*WMA_u!AR11+4*$B$3))/2</f>
        <v>5.739179811469792E-3</v>
      </c>
      <c r="AS11" s="3">
        <f>(WMA_u!AS11+SQRT(WMA_u!AS11*WMA_u!AS11+4*$B$3))/2</f>
        <v>5.739179811469792E-3</v>
      </c>
      <c r="AT11" s="3">
        <f>(WMA_u!AT11+SQRT(WMA_u!AT11*WMA_u!AT11+4*$B$3))/2</f>
        <v>5.739179811469792E-3</v>
      </c>
      <c r="AU11" s="3">
        <f>(WMA_u!AU11+SQRT(WMA_u!AU11*WMA_u!AU11+4*$B$3))/2</f>
        <v>5.739179811469792E-3</v>
      </c>
      <c r="AV11" s="3">
        <f>(WMA_u!AV11+SQRT(WMA_u!AV11*WMA_u!AV11+4*$B$3))/2</f>
        <v>5.739179811469792E-3</v>
      </c>
      <c r="AW11" s="3">
        <f>(WMA_u!AW11+SQRT(WMA_u!AW11*WMA_u!AW11+4*$B$3))/2</f>
        <v>5.739179811469792E-3</v>
      </c>
      <c r="AX11" s="3">
        <f>(WMA_u!AX11+SQRT(WMA_u!AX11*WMA_u!AX11+4*$B$3))/2</f>
        <v>5.739179811469792E-3</v>
      </c>
      <c r="AY11" s="3">
        <f>(WMA_u!AY11+SQRT(WMA_u!AY11*WMA_u!AY11+4*$B$3))/2</f>
        <v>5.739179811469792E-3</v>
      </c>
      <c r="AZ11" s="3">
        <f>(WMA_u!AZ11+SQRT(WMA_u!AZ11*WMA_u!AZ11+4*$B$3))/2</f>
        <v>5.739179811469792E-3</v>
      </c>
      <c r="BA11" s="3">
        <f>(WMA_u!BA11+SQRT(WMA_u!BA11*WMA_u!BA11+4*$B$3))/2</f>
        <v>5.739179811469792E-3</v>
      </c>
      <c r="BB11" s="3">
        <f>(WMA_u!BB11+SQRT(WMA_u!BB11*WMA_u!BB11+4*$B$3))/2</f>
        <v>5.739179811469792E-3</v>
      </c>
      <c r="BC11" s="3">
        <f>(WMA_u!BC11+SQRT(WMA_u!BC11*WMA_u!BC11+4*$B$3))/2</f>
        <v>5.739179811469792E-3</v>
      </c>
      <c r="BD11" s="3">
        <f>(WMA_u!BD11+SQRT(WMA_u!BD11*WMA_u!BD11+4*$B$3))/2</f>
        <v>5.739179811469792E-3</v>
      </c>
      <c r="BE11" s="3">
        <f>(WMA_u!BE11+SQRT(WMA_u!BE11*WMA_u!BE11+4*$B$3))/2</f>
        <v>5.739179811469792E-3</v>
      </c>
      <c r="BF11" s="3">
        <f>(WMA_u!BF11+SQRT(WMA_u!BF11*WMA_u!BF11+4*$B$3))/2</f>
        <v>5.739179811469792E-3</v>
      </c>
      <c r="BG11" s="3">
        <f>(WMA_u!BG11+SQRT(WMA_u!BG11*WMA_u!BG11+4*$B$3))/2</f>
        <v>5.739179811469792E-3</v>
      </c>
      <c r="BH11" s="3">
        <f>(WMA_u!BH11+SQRT(WMA_u!BH11*WMA_u!BH11+4*$B$3))/2</f>
        <v>5.739179811469792E-3</v>
      </c>
      <c r="BI11" s="3">
        <f>(WMA_u!BI11+SQRT(WMA_u!BI11*WMA_u!BI11+4*$B$3))/2</f>
        <v>5.739179811469792E-3</v>
      </c>
      <c r="BJ11" s="3">
        <f>(WMA_u!BJ11+SQRT(WMA_u!BJ11*WMA_u!BJ11+4*$B$3))/2</f>
        <v>5.739179811469792E-3</v>
      </c>
      <c r="BK11" s="3">
        <f>(WMA_u!BK11+SQRT(WMA_u!BK11*WMA_u!BK11+4*$B$3))/2</f>
        <v>5.739179811469792E-3</v>
      </c>
      <c r="BL11" s="3">
        <f>(WMA_u!BL11+SQRT(WMA_u!BL11*WMA_u!BL11+4*$B$3))/2</f>
        <v>5.739179811469792E-3</v>
      </c>
      <c r="BM11" s="3">
        <f>(WMA_u!BM11+SQRT(WMA_u!BM11*WMA_u!BM11+4*$B$3))/2</f>
        <v>5.739179811469792E-3</v>
      </c>
      <c r="BN11" s="3">
        <f>(WMA_u!BN11+SQRT(WMA_u!BN11*WMA_u!BN11+4*$B$3))/2</f>
        <v>5.739179811469792E-3</v>
      </c>
      <c r="BO11" s="3">
        <f>(WMA_u!BO11+SQRT(WMA_u!BO11*WMA_u!BO11+4*$B$3))/2</f>
        <v>5.739179811469792E-3</v>
      </c>
      <c r="BP11" s="3">
        <f>(WMA_u!BP11+SQRT(WMA_u!BP11*WMA_u!BP11+4*$B$3))/2</f>
        <v>5.739179811469792E-3</v>
      </c>
      <c r="BQ11" s="3">
        <f>(WMA_u!BQ11+SQRT(WMA_u!BQ11*WMA_u!BQ11+4*$B$3))/2</f>
        <v>5.739179811469792E-3</v>
      </c>
      <c r="BR11" s="3">
        <f>(WMA_u!BR11+SQRT(WMA_u!BR11*WMA_u!BR11+4*$B$3))/2</f>
        <v>5.739179811469792E-3</v>
      </c>
      <c r="BS11" s="3">
        <f>(WMA_u!BS11+SQRT(WMA_u!BS11*WMA_u!BS11+4*$B$3))/2</f>
        <v>5.739179811469792E-3</v>
      </c>
      <c r="BT11" s="3">
        <f>(WMA_u!BT11+SQRT(WMA_u!BT11*WMA_u!BT11+4*$B$3))/2</f>
        <v>5.739179811469792E-3</v>
      </c>
      <c r="BU11" s="3">
        <f>(WMA_u!BU11+SQRT(WMA_u!BU11*WMA_u!BU11+4*$B$3))/2</f>
        <v>5.739179811469792E-3</v>
      </c>
      <c r="BV11" s="3">
        <f>(WMA_u!BV11+SQRT(WMA_u!BV11*WMA_u!BV11+4*$B$3))/2</f>
        <v>5.739179811469792E-3</v>
      </c>
      <c r="BW11" s="3">
        <f>(WMA_u!BW11+SQRT(WMA_u!BW11*WMA_u!BW11+4*$B$3))/2</f>
        <v>5.739179811469792E-3</v>
      </c>
      <c r="BX11" s="3">
        <f>(WMA_u!BX11+SQRT(WMA_u!BX11*WMA_u!BX11+4*$B$3))/2</f>
        <v>5.739179811469792E-3</v>
      </c>
      <c r="BY11" s="3">
        <f>(WMA_u!BY11+SQRT(WMA_u!BY11*WMA_u!BY11+4*$B$3))/2</f>
        <v>5.739179811469792E-3</v>
      </c>
      <c r="BZ11" s="3">
        <f>(WMA_u!BZ11+SQRT(WMA_u!BZ11*WMA_u!BZ11+4*$B$3))/2</f>
        <v>5.739179811469792E-3</v>
      </c>
      <c r="CA11" s="3">
        <f>(WMA_u!CA11+SQRT(WMA_u!CA11*WMA_u!CA11+4*$B$3))/2</f>
        <v>5.739179811469792E-3</v>
      </c>
      <c r="CB11" s="3">
        <f>(WMA_u!CB11+SQRT(WMA_u!CB11*WMA_u!CB11+4*$B$3))/2</f>
        <v>5.739179811469792E-3</v>
      </c>
      <c r="CC11" s="3">
        <f>(WMA_u!CC11+SQRT(WMA_u!CC11*WMA_u!CC11+4*$B$3))/2</f>
        <v>5.739179811469792E-3</v>
      </c>
      <c r="CD11" s="3">
        <f>(WMA_u!CD11+SQRT(WMA_u!CD11*WMA_u!CD11+4*$B$3))/2</f>
        <v>5.739179811469792E-3</v>
      </c>
      <c r="CE11" s="3">
        <f>(WMA_u!CE11+SQRT(WMA_u!CE11*WMA_u!CE11+4*$B$3))/2</f>
        <v>5.739179811469792E-3</v>
      </c>
      <c r="CF11" s="3">
        <f>(WMA_u!CF11+SQRT(WMA_u!CF11*WMA_u!CF11+4*$B$3))/2</f>
        <v>5.739179811469792E-3</v>
      </c>
      <c r="CG11" s="3">
        <f>(WMA_u!CG11+SQRT(WMA_u!CG11*WMA_u!CG11+4*$B$3))/2</f>
        <v>5.739179811469792E-3</v>
      </c>
      <c r="CH11" s="3">
        <f>(WMA_u!CH11+SQRT(WMA_u!CH11*WMA_u!CH11+4*$B$3))/2</f>
        <v>5.739179811469792E-3</v>
      </c>
      <c r="CI11" s="3">
        <f>(WMA_u!CI11+SQRT(WMA_u!CI11*WMA_u!CI11+4*$B$3))/2</f>
        <v>5.739179811469792E-3</v>
      </c>
      <c r="CJ11" s="3">
        <f>(WMA_u!CJ11+SQRT(WMA_u!CJ11*WMA_u!CJ11+4*$B$3))/2</f>
        <v>5.739179811469792E-3</v>
      </c>
      <c r="CK11" s="3">
        <f>(WMA_u!CK11+SQRT(WMA_u!CK11*WMA_u!CK11+4*$B$3))/2</f>
        <v>5.739179811469792E-3</v>
      </c>
      <c r="CL11" s="3">
        <f>(WMA_u!CL11+SQRT(WMA_u!CL11*WMA_u!CL11+4*$B$3))/2</f>
        <v>5.739179811469792E-3</v>
      </c>
      <c r="CM11" s="3">
        <f>(WMA_u!CM11+SQRT(WMA_u!CM11*WMA_u!CM11+4*$B$3))/2</f>
        <v>5.739179811469792E-3</v>
      </c>
      <c r="CN11" s="3">
        <f>(WMA_u!CN11+SQRT(WMA_u!CN11*WMA_u!CN11+4*$B$3))/2</f>
        <v>5.739179811469792E-3</v>
      </c>
      <c r="CO11" s="3">
        <f>(WMA_u!CO11+SQRT(WMA_u!CO11*WMA_u!CO11+4*$B$3))/2</f>
        <v>5.739179811469792E-3</v>
      </c>
      <c r="CP11" s="3">
        <f>(WMA_u!CP11+SQRT(WMA_u!CP11*WMA_u!CP11+4*$B$3))/2</f>
        <v>5.739179811469792E-3</v>
      </c>
      <c r="CQ11" s="3">
        <f>(WMA_u!CQ11+SQRT(WMA_u!CQ11*WMA_u!CQ11+4*$B$3))/2</f>
        <v>5.739179811469792E-3</v>
      </c>
      <c r="CR11" s="3">
        <f>(WMA_u!CR11+SQRT(WMA_u!CR11*WMA_u!CR11+4*$B$3))/2</f>
        <v>5.739179811469792E-3</v>
      </c>
    </row>
    <row r="12" spans="1:96" x14ac:dyDescent="0.35">
      <c r="A12">
        <v>0</v>
      </c>
      <c r="B12" s="2" t="s">
        <v>2</v>
      </c>
      <c r="C12" t="str">
        <f>WMA_u!C12</f>
        <v>lam_i-1</v>
      </c>
      <c r="D12" t="str">
        <f>WMA_u!D12</f>
        <v>lam_i</v>
      </c>
      <c r="E12" t="str">
        <f>WMA_u!E12</f>
        <v>lam_i+1</v>
      </c>
      <c r="F12" s="3">
        <f>(WMA_u!F12+SQRT(WMA_u!F12*WMA_u!F12+4*$B$3))/2</f>
        <v>1.0000329371000558</v>
      </c>
      <c r="G12" s="3">
        <f>(WMA_u!G12+SQRT(WMA_u!G12*WMA_u!G12+4*$B$3))/2</f>
        <v>1.0000329371000558</v>
      </c>
      <c r="H12" s="3">
        <f>(WMA_u!H12+SQRT(WMA_u!H12*WMA_u!H12+4*$B$3))/2</f>
        <v>1.0000329371000558</v>
      </c>
      <c r="I12" s="3">
        <f>(WMA_u!I12+SQRT(WMA_u!I12*WMA_u!I12+4*$B$3))/2</f>
        <v>1.0000329371000558</v>
      </c>
      <c r="J12" s="3">
        <f>(WMA_u!J12+SQRT(WMA_u!J12*WMA_u!J12+4*$B$3))/2</f>
        <v>1.0000329371000558</v>
      </c>
      <c r="K12" s="3">
        <f>(WMA_u!K12+SQRT(WMA_u!K12*WMA_u!K12+4*$B$3))/2</f>
        <v>1.0000329371000558</v>
      </c>
      <c r="L12" s="3">
        <f>(WMA_u!L12+SQRT(WMA_u!L12*WMA_u!L12+4*$B$3))/2</f>
        <v>1.0000329371000558</v>
      </c>
      <c r="M12" s="3">
        <f>(WMA_u!M12+SQRT(WMA_u!M12*WMA_u!M12+4*$B$3))/2</f>
        <v>1.0000329371000558</v>
      </c>
      <c r="N12" s="3">
        <f>(WMA_u!N12+SQRT(WMA_u!N12*WMA_u!N12+4*$B$3))/2</f>
        <v>1.0000329371000558</v>
      </c>
      <c r="O12" s="3">
        <f>(WMA_u!O12+SQRT(WMA_u!O12*WMA_u!O12+4*$B$3))/2</f>
        <v>1.0000329371000558</v>
      </c>
      <c r="P12" s="3">
        <f>(WMA_u!P12+SQRT(WMA_u!P12*WMA_u!P12+4*$B$3))/2</f>
        <v>1.0000329371000558</v>
      </c>
      <c r="Q12" s="3">
        <f>(WMA_u!Q12+SQRT(WMA_u!Q12*WMA_u!Q12+4*$B$3))/2</f>
        <v>1.0000329371000558</v>
      </c>
      <c r="R12" s="3">
        <f>(WMA_u!R12+SQRT(WMA_u!R12*WMA_u!R12+4*$B$3))/2</f>
        <v>1.0000329371000558</v>
      </c>
      <c r="S12" s="3">
        <f>(WMA_u!S12+SQRT(WMA_u!S12*WMA_u!S12+4*$B$3))/2</f>
        <v>1.0000329371000558</v>
      </c>
      <c r="T12" s="3">
        <f>(WMA_u!T12+SQRT(WMA_u!T12*WMA_u!T12+4*$B$3))/2</f>
        <v>1.0000329371000558</v>
      </c>
      <c r="U12" s="3">
        <f>(WMA_u!U12+SQRT(WMA_u!U12*WMA_u!U12+4*$B$3))/2</f>
        <v>1.0000329371000558</v>
      </c>
      <c r="V12" s="3">
        <f>(WMA_u!V12+SQRT(WMA_u!V12*WMA_u!V12+4*$B$3))/2</f>
        <v>1.0000329371000558</v>
      </c>
      <c r="W12" s="3">
        <f>(WMA_u!W12+SQRT(WMA_u!W12*WMA_u!W12+4*$B$3))/2</f>
        <v>1.0000329371000558</v>
      </c>
      <c r="X12" s="3">
        <f>(WMA_u!X12+SQRT(WMA_u!X12*WMA_u!X12+4*$B$3))/2</f>
        <v>1.0000329371000558</v>
      </c>
      <c r="Y12" s="3">
        <f>(WMA_u!Y12+SQRT(WMA_u!Y12*WMA_u!Y12+4*$B$3))/2</f>
        <v>1.0000329371000558</v>
      </c>
      <c r="Z12" s="3">
        <f>(WMA_u!Z12+SQRT(WMA_u!Z12*WMA_u!Z12+4*$B$3))/2</f>
        <v>1.0000329371000558</v>
      </c>
      <c r="AA12" s="3">
        <f>(WMA_u!AA12+SQRT(WMA_u!AA12*WMA_u!AA12+4*$B$3))/2</f>
        <v>1.0000329371000558</v>
      </c>
      <c r="AB12" s="3">
        <f>(WMA_u!AB12+SQRT(WMA_u!AB12*WMA_u!AB12+4*$B$3))/2</f>
        <v>1.0000329371000558</v>
      </c>
      <c r="AC12" s="3">
        <f>(WMA_u!AC12+SQRT(WMA_u!AC12*WMA_u!AC12+4*$B$3))/2</f>
        <v>1.0000329371000558</v>
      </c>
      <c r="AD12" s="3">
        <f>(WMA_u!AD12+SQRT(WMA_u!AD12*WMA_u!AD12+4*$B$3))/2</f>
        <v>1.0000329371000558</v>
      </c>
      <c r="AE12" s="3">
        <f>(WMA_u!AE12+SQRT(WMA_u!AE12*WMA_u!AE12+4*$B$3))/2</f>
        <v>1.0000329371000558</v>
      </c>
      <c r="AF12" s="3">
        <f>(WMA_u!AF12+SQRT(WMA_u!AF12*WMA_u!AF12+4*$B$3))/2</f>
        <v>1.0000329371000558</v>
      </c>
      <c r="AG12" s="3">
        <f>(WMA_u!AG12+SQRT(WMA_u!AG12*WMA_u!AG12+4*$B$3))/2</f>
        <v>1.0000329371000558</v>
      </c>
      <c r="AH12" s="3">
        <f>(WMA_u!AH12+SQRT(WMA_u!AH12*WMA_u!AH12+4*$B$3))/2</f>
        <v>1.0000329371000558</v>
      </c>
      <c r="AI12" s="3">
        <f>(WMA_u!AI12+SQRT(WMA_u!AI12*WMA_u!AI12+4*$B$3))/2</f>
        <v>1.0000329371000558</v>
      </c>
      <c r="AJ12" s="3">
        <f>(WMA_u!AJ12+SQRT(WMA_u!AJ12*WMA_u!AJ12+4*$B$3))/2</f>
        <v>1.0000329371000558</v>
      </c>
      <c r="AK12" s="3">
        <f>(WMA_u!AK12+SQRT(WMA_u!AK12*WMA_u!AK12+4*$B$3))/2</f>
        <v>1.0000329371000558</v>
      </c>
      <c r="AL12" s="3">
        <f>(WMA_u!AL12+SQRT(WMA_u!AL12*WMA_u!AL12+4*$B$3))/2</f>
        <v>1.0000329371000558</v>
      </c>
      <c r="AM12" s="3">
        <f>(WMA_u!AM12+SQRT(WMA_u!AM12*WMA_u!AM12+4*$B$3))/2</f>
        <v>1.0000329371000558</v>
      </c>
      <c r="AN12" s="3">
        <f>(WMA_u!AN12+SQRT(WMA_u!AN12*WMA_u!AN12+4*$B$3))/2</f>
        <v>1.0000329371000558</v>
      </c>
      <c r="AO12" s="3">
        <f>(WMA_u!AO12+SQRT(WMA_u!AO12*WMA_u!AO12+4*$B$3))/2</f>
        <v>1.0000329371000558</v>
      </c>
      <c r="AP12" s="3">
        <f>(WMA_u!AP12+SQRT(WMA_u!AP12*WMA_u!AP12+4*$B$3))/2</f>
        <v>1.0000329371000558</v>
      </c>
      <c r="AQ12" s="3">
        <f>(WMA_u!AQ12+SQRT(WMA_u!AQ12*WMA_u!AQ12+4*$B$3))/2</f>
        <v>1.0000329371000558</v>
      </c>
      <c r="AR12" s="3">
        <f>(WMA_u!AR12+SQRT(WMA_u!AR12*WMA_u!AR12+4*$B$3))/2</f>
        <v>1.0000329371000558</v>
      </c>
      <c r="AS12" s="3">
        <f>(WMA_u!AS12+SQRT(WMA_u!AS12*WMA_u!AS12+4*$B$3))/2</f>
        <v>1.0000329371000558</v>
      </c>
      <c r="AT12" s="3">
        <f>(WMA_u!AT12+SQRT(WMA_u!AT12*WMA_u!AT12+4*$B$3))/2</f>
        <v>1.0000329371000558</v>
      </c>
      <c r="AU12" s="3">
        <f>(WMA_u!AU12+SQRT(WMA_u!AU12*WMA_u!AU12+4*$B$3))/2</f>
        <v>1.0000329371000558</v>
      </c>
      <c r="AV12" s="3">
        <f>(WMA_u!AV12+SQRT(WMA_u!AV12*WMA_u!AV12+4*$B$3))/2</f>
        <v>1.0000329371000558</v>
      </c>
      <c r="AW12" s="3">
        <f>(WMA_u!AW12+SQRT(WMA_u!AW12*WMA_u!AW12+4*$B$3))/2</f>
        <v>1.0000329371000558</v>
      </c>
      <c r="AX12" s="3">
        <f>(WMA_u!AX12+SQRT(WMA_u!AX12*WMA_u!AX12+4*$B$3))/2</f>
        <v>1.0000329371000558</v>
      </c>
      <c r="AY12" s="3">
        <f>(WMA_u!AY12+SQRT(WMA_u!AY12*WMA_u!AY12+4*$B$3))/2</f>
        <v>1.0000329371000558</v>
      </c>
      <c r="AZ12" s="3">
        <f>(WMA_u!AZ12+SQRT(WMA_u!AZ12*WMA_u!AZ12+4*$B$3))/2</f>
        <v>1.0000329371000558</v>
      </c>
      <c r="BA12" s="3">
        <f>(WMA_u!BA12+SQRT(WMA_u!BA12*WMA_u!BA12+4*$B$3))/2</f>
        <v>1.0000329371000558</v>
      </c>
      <c r="BB12" s="3">
        <f>(WMA_u!BB12+SQRT(WMA_u!BB12*WMA_u!BB12+4*$B$3))/2</f>
        <v>1.0000329371000558</v>
      </c>
      <c r="BC12" s="3">
        <f>(WMA_u!BC12+SQRT(WMA_u!BC12*WMA_u!BC12+4*$B$3))/2</f>
        <v>1.0000329371000558</v>
      </c>
      <c r="BD12" s="3">
        <f>(WMA_u!BD12+SQRT(WMA_u!BD12*WMA_u!BD12+4*$B$3))/2</f>
        <v>1.0000329371000558</v>
      </c>
      <c r="BE12" s="3">
        <f>(WMA_u!BE12+SQRT(WMA_u!BE12*WMA_u!BE12+4*$B$3))/2</f>
        <v>1.0000329371000558</v>
      </c>
      <c r="BF12" s="3">
        <f>(WMA_u!BF12+SQRT(WMA_u!BF12*WMA_u!BF12+4*$B$3))/2</f>
        <v>1.0000329371000558</v>
      </c>
      <c r="BG12" s="3">
        <f>(WMA_u!BG12+SQRT(WMA_u!BG12*WMA_u!BG12+4*$B$3))/2</f>
        <v>1.0000329371000558</v>
      </c>
      <c r="BH12" s="3">
        <f>(WMA_u!BH12+SQRT(WMA_u!BH12*WMA_u!BH12+4*$B$3))/2</f>
        <v>1.0000329371000558</v>
      </c>
      <c r="BI12" s="3">
        <f>(WMA_u!BI12+SQRT(WMA_u!BI12*WMA_u!BI12+4*$B$3))/2</f>
        <v>1.0000329371000558</v>
      </c>
      <c r="BJ12" s="3">
        <f>(WMA_u!BJ12+SQRT(WMA_u!BJ12*WMA_u!BJ12+4*$B$3))/2</f>
        <v>1.0000329371000558</v>
      </c>
      <c r="BK12" s="3">
        <f>(WMA_u!BK12+SQRT(WMA_u!BK12*WMA_u!BK12+4*$B$3))/2</f>
        <v>1.0000329371000558</v>
      </c>
      <c r="BL12" s="3">
        <f>(WMA_u!BL12+SQRT(WMA_u!BL12*WMA_u!BL12+4*$B$3))/2</f>
        <v>1.0000329371000558</v>
      </c>
      <c r="BM12" s="3">
        <f>(WMA_u!BM12+SQRT(WMA_u!BM12*WMA_u!BM12+4*$B$3))/2</f>
        <v>1.0000329371000558</v>
      </c>
      <c r="BN12" s="3">
        <f>(WMA_u!BN12+SQRT(WMA_u!BN12*WMA_u!BN12+4*$B$3))/2</f>
        <v>1.0000329371000558</v>
      </c>
      <c r="BO12" s="3">
        <f>(WMA_u!BO12+SQRT(WMA_u!BO12*WMA_u!BO12+4*$B$3))/2</f>
        <v>1.0000329371000558</v>
      </c>
      <c r="BP12" s="3">
        <f>(WMA_u!BP12+SQRT(WMA_u!BP12*WMA_u!BP12+4*$B$3))/2</f>
        <v>1.0000329371000558</v>
      </c>
      <c r="BQ12" s="3">
        <f>(WMA_u!BQ12+SQRT(WMA_u!BQ12*WMA_u!BQ12+4*$B$3))/2</f>
        <v>1.0000329371000558</v>
      </c>
      <c r="BR12" s="3">
        <f>(WMA_u!BR12+SQRT(WMA_u!BR12*WMA_u!BR12+4*$B$3))/2</f>
        <v>1.0000329371000558</v>
      </c>
      <c r="BS12" s="3">
        <f>(WMA_u!BS12+SQRT(WMA_u!BS12*WMA_u!BS12+4*$B$3))/2</f>
        <v>1.0000329371000558</v>
      </c>
      <c r="BT12" s="3">
        <f>(WMA_u!BT12+SQRT(WMA_u!BT12*WMA_u!BT12+4*$B$3))/2</f>
        <v>1.0000329371000558</v>
      </c>
      <c r="BU12" s="3">
        <f>(WMA_u!BU12+SQRT(WMA_u!BU12*WMA_u!BU12+4*$B$3))/2</f>
        <v>1.0000329371000558</v>
      </c>
      <c r="BV12" s="3">
        <f>(WMA_u!BV12+SQRT(WMA_u!BV12*WMA_u!BV12+4*$B$3))/2</f>
        <v>1.0000329371000558</v>
      </c>
      <c r="BW12" s="3">
        <f>(WMA_u!BW12+SQRT(WMA_u!BW12*WMA_u!BW12+4*$B$3))/2</f>
        <v>1.0000329371000558</v>
      </c>
      <c r="BX12" s="3">
        <f>(WMA_u!BX12+SQRT(WMA_u!BX12*WMA_u!BX12+4*$B$3))/2</f>
        <v>1.0000329371000558</v>
      </c>
      <c r="BY12" s="3">
        <f>(WMA_u!BY12+SQRT(WMA_u!BY12*WMA_u!BY12+4*$B$3))/2</f>
        <v>1.0000329371000558</v>
      </c>
      <c r="BZ12" s="3">
        <f>(WMA_u!BZ12+SQRT(WMA_u!BZ12*WMA_u!BZ12+4*$B$3))/2</f>
        <v>1.0000329371000558</v>
      </c>
      <c r="CA12" s="3">
        <f>(WMA_u!CA12+SQRT(WMA_u!CA12*WMA_u!CA12+4*$B$3))/2</f>
        <v>1.0000329371000558</v>
      </c>
      <c r="CB12" s="3">
        <f>(WMA_u!CB12+SQRT(WMA_u!CB12*WMA_u!CB12+4*$B$3))/2</f>
        <v>1.0000329371000558</v>
      </c>
      <c r="CC12" s="3">
        <f>(WMA_u!CC12+SQRT(WMA_u!CC12*WMA_u!CC12+4*$B$3))/2</f>
        <v>1.0000329371000558</v>
      </c>
      <c r="CD12" s="3">
        <f>(WMA_u!CD12+SQRT(WMA_u!CD12*WMA_u!CD12+4*$B$3))/2</f>
        <v>1.0000329371000558</v>
      </c>
      <c r="CE12" s="3">
        <f>(WMA_u!CE12+SQRT(WMA_u!CE12*WMA_u!CE12+4*$B$3))/2</f>
        <v>1.0000329371000558</v>
      </c>
      <c r="CF12" s="3">
        <f>(WMA_u!CF12+SQRT(WMA_u!CF12*WMA_u!CF12+4*$B$3))/2</f>
        <v>1.0000329371000558</v>
      </c>
      <c r="CG12" s="3">
        <f>(WMA_u!CG12+SQRT(WMA_u!CG12*WMA_u!CG12+4*$B$3))/2</f>
        <v>1.0000329371000558</v>
      </c>
      <c r="CH12" s="3">
        <f>(WMA_u!CH12+SQRT(WMA_u!CH12*WMA_u!CH12+4*$B$3))/2</f>
        <v>1.0000329371000558</v>
      </c>
      <c r="CI12" s="3">
        <f>(WMA_u!CI12+SQRT(WMA_u!CI12*WMA_u!CI12+4*$B$3))/2</f>
        <v>1.0000329371000558</v>
      </c>
      <c r="CJ12" s="3">
        <f>(WMA_u!CJ12+SQRT(WMA_u!CJ12*WMA_u!CJ12+4*$B$3))/2</f>
        <v>1.0000329371000558</v>
      </c>
      <c r="CK12" s="3">
        <f>(WMA_u!CK12+SQRT(WMA_u!CK12*WMA_u!CK12+4*$B$3))/2</f>
        <v>1.0000329371000558</v>
      </c>
      <c r="CL12" s="3">
        <f>(WMA_u!CL12+SQRT(WMA_u!CL12*WMA_u!CL12+4*$B$3))/2</f>
        <v>1.0000329371000558</v>
      </c>
      <c r="CM12" s="3">
        <f>(WMA_u!CM12+SQRT(WMA_u!CM12*WMA_u!CM12+4*$B$3))/2</f>
        <v>1.0000329371000558</v>
      </c>
      <c r="CN12" s="3">
        <f>(WMA_u!CN12+SQRT(WMA_u!CN12*WMA_u!CN12+4*$B$3))/2</f>
        <v>1.0000329371000558</v>
      </c>
      <c r="CO12" s="3">
        <f>(WMA_u!CO12+SQRT(WMA_u!CO12*WMA_u!CO12+4*$B$3))/2</f>
        <v>1.0000329371000558</v>
      </c>
      <c r="CP12" s="3">
        <f>(WMA_u!CP12+SQRT(WMA_u!CP12*WMA_u!CP12+4*$B$3))/2</f>
        <v>1.0000329371000558</v>
      </c>
      <c r="CQ12" s="3">
        <f>(WMA_u!CQ12+SQRT(WMA_u!CQ12*WMA_u!CQ12+4*$B$3))/2</f>
        <v>1.0000329371000558</v>
      </c>
      <c r="CR12" s="3">
        <f>(WMA_u!CR12+SQRT(WMA_u!CR12*WMA_u!CR12+4*$B$3))/2</f>
        <v>1.0000329371000558</v>
      </c>
    </row>
    <row r="13" spans="1:96" x14ac:dyDescent="0.35">
      <c r="A13">
        <f>IF(A12&lt;$B$8,A12+1,"")</f>
        <v>1</v>
      </c>
      <c r="B13">
        <f t="shared" ref="B13:B42" si="7">$B$11+(A13-1)*$B$7</f>
        <v>0.5</v>
      </c>
      <c r="C13">
        <f>WMA_u!C13</f>
        <v>0.4</v>
      </c>
      <c r="D13">
        <f>WMA_u!D13</f>
        <v>0.4</v>
      </c>
      <c r="E13">
        <f>WMA_u!E13</f>
        <v>0.2</v>
      </c>
      <c r="F13" s="3">
        <f>(WMA_u!F13+SQRT(WMA_u!F13*WMA_u!F13+4*$B$3))/2</f>
        <v>1.0000329371000558</v>
      </c>
      <c r="G13" s="14">
        <f t="array" ref="G13:G42">MMULT(Lambdas!$D$5:$AH$34,c_1!F12:F42)</f>
        <v>1.0000329923268714</v>
      </c>
      <c r="H13" s="14">
        <f t="array" ref="H13:H42">MMULT(Lambdas!$D$5:$AH$34,c_1!G12:G42)</f>
        <v>1.0000333071035159</v>
      </c>
      <c r="I13" s="14">
        <f t="array" ref="I13:I42">MMULT(Lambdas!$D$5:$AH$34,c_1!H12:H42)</f>
        <v>1.0000342987127453</v>
      </c>
      <c r="J13" s="14">
        <f t="array" ref="J13:J42">MMULT(Lambdas!$D$5:$AH$34,c_1!I12:I42)</f>
        <v>1.0000365811590695</v>
      </c>
      <c r="K13" s="14">
        <f t="array" ref="K13:K42">MMULT(Lambdas!$D$5:$AH$34,c_1!J12:J42)</f>
        <v>1.0000408686408777</v>
      </c>
      <c r="L13" s="14">
        <f t="array" ref="L13:L42">MMULT(Lambdas!$D$5:$AH$34,c_1!K12:K42)</f>
        <v>1.0000478360156331</v>
      </c>
      <c r="M13" s="14">
        <f t="array" ref="M13:M42">MMULT(Lambdas!$D$5:$AH$34,c_1!L12:L42)</f>
        <v>1.0000579834260499</v>
      </c>
      <c r="N13" s="14">
        <f t="array" ref="N13:N42">MMULT(Lambdas!$D$5:$AH$34,c_1!M12:M42)</f>
        <v>1.000071540834113</v>
      </c>
      <c r="O13" s="14">
        <f t="array" ref="O13:O42">MMULT(Lambdas!$D$5:$AH$34,c_1!N12:N42)</f>
        <v>1.000088428429132</v>
      </c>
      <c r="P13" s="14">
        <f t="array" ref="P13:P42">MMULT(Lambdas!$D$5:$AH$34,c_1!O12:O42)</f>
        <v>1.0001082709166476</v>
      </c>
      <c r="Q13" s="14">
        <f t="array" ref="Q13:Q42">MMULT(Lambdas!$D$5:$AH$34,c_1!P12:P42)</f>
        <v>1.0001304523454522</v>
      </c>
      <c r="R13" s="14">
        <f t="array" ref="R13:R42">MMULT(Lambdas!$D$5:$AH$34,c_1!Q12:Q42)</f>
        <v>1.0001541938515139</v>
      </c>
      <c r="S13" s="14">
        <f t="array" ref="S13:S42">MMULT(Lambdas!$D$5:$AH$34,c_1!R12:R42)</f>
        <v>1.0001786376921817</v>
      </c>
      <c r="T13" s="14">
        <f t="array" ref="T13:T42">MMULT(Lambdas!$D$5:$AH$34,c_1!S12:S42)</f>
        <v>1.0002029248413424</v>
      </c>
      <c r="U13" s="14">
        <f t="array" ref="U13:U42">MMULT(Lambdas!$D$5:$AH$34,c_1!T12:T42)</f>
        <v>1.0002262582172663</v>
      </c>
      <c r="V13" s="14">
        <f t="array" ref="V13:V42">MMULT(Lambdas!$D$5:$AH$34,c_1!U12:U42)</f>
        <v>1.0002479480200579</v>
      </c>
      <c r="W13" s="14">
        <f t="array" ref="W13:W42">MMULT(Lambdas!$D$5:$AH$34,c_1!V12:V42)</f>
        <v>1.000267439030458</v>
      </c>
      <c r="X13" s="14">
        <f t="array" ref="X13:X42">MMULT(Lambdas!$D$5:$AH$34,c_1!W12:W42)</f>
        <v>1.0002843219139725</v>
      </c>
      <c r="Y13" s="14">
        <f t="array" ref="Y13:Y42">MMULT(Lambdas!$D$5:$AH$34,c_1!X12:X42)</f>
        <v>1.0002983317136271</v>
      </c>
      <c r="Z13" s="14">
        <f t="array" ref="Z13:Z42">MMULT(Lambdas!$D$5:$AH$34,c_1!Y12:Y42)</f>
        <v>1.0003093370527238</v>
      </c>
      <c r="AA13" s="14">
        <f t="array" ref="AA13:AA42">MMULT(Lambdas!$D$5:$AH$34,c_1!Z12:Z42)</f>
        <v>1.0003173233761362</v>
      </c>
      <c r="AB13" s="14">
        <f t="array" ref="AB13:AB42">MMULT(Lambdas!$D$5:$AH$34,c_1!AA12:AA42)</f>
        <v>1.0003223730684463</v>
      </c>
      <c r="AC13" s="14">
        <f t="array" ref="AC13:AC42">MMULT(Lambdas!$D$5:$AH$34,c_1!AB12:AB42)</f>
        <v>1.0003246446754499</v>
      </c>
      <c r="AD13" s="14">
        <f t="array" ref="AD13:AD42">MMULT(Lambdas!$D$5:$AH$34,c_1!AC12:AC42)</f>
        <v>1.0003243528399088</v>
      </c>
      <c r="AE13" s="14">
        <f t="array" ref="AE13:AE42">MMULT(Lambdas!$D$5:$AH$34,c_1!AD12:AD42)</f>
        <v>1.000321750011562</v>
      </c>
      <c r="AF13" s="14">
        <f t="array" ref="AF13:AF42">MMULT(Lambdas!$D$5:$AH$34,c_1!AE12:AE42)</f>
        <v>1.0003171105375961</v>
      </c>
      <c r="AG13" s="14">
        <f t="array" ref="AG13:AG42">MMULT(Lambdas!$D$5:$AH$34,c_1!AF12:AF42)</f>
        <v>1.00031071739091</v>
      </c>
      <c r="AH13" s="14">
        <f t="array" ref="AH13:AH42">MMULT(Lambdas!$D$5:$AH$34,c_1!AG12:AG42)</f>
        <v>1.0003028515427812</v>
      </c>
      <c r="AI13" s="14">
        <f t="array" ref="AI13:AI42">MMULT(Lambdas!$D$5:$AH$34,c_1!AH12:AH42)</f>
        <v>1.0002937838197816</v>
      </c>
      <c r="AJ13" s="14">
        <f t="array" ref="AJ13:AJ42">MMULT(Lambdas!$D$5:$AH$34,c_1!AI12:AI42)</f>
        <v>1.0002837689851909</v>
      </c>
      <c r="AK13" s="14">
        <f t="array" ref="AK13:AK42">MMULT(Lambdas!$D$5:$AH$34,c_1!AJ12:AJ42)</f>
        <v>1.0002730417362626</v>
      </c>
      <c r="AL13" s="14">
        <f t="array" ref="AL13:AL42">MMULT(Lambdas!$D$5:$AH$34,c_1!AK12:AK42)</f>
        <v>1.0002618142959492</v>
      </c>
      <c r="AM13" s="14">
        <f t="array" ref="AM13:AM42">MMULT(Lambdas!$D$5:$AH$34,c_1!AL12:AL42)</f>
        <v>1.000250275289134</v>
      </c>
      <c r="AN13" s="14">
        <f t="array" ref="AN13:AN42">MMULT(Lambdas!$D$5:$AH$34,c_1!AM12:AM42)</f>
        <v>1.0002385896195982</v>
      </c>
      <c r="AO13" s="14">
        <f t="array" ref="AO13:AO42">MMULT(Lambdas!$D$5:$AH$34,c_1!AN12:AN42)</f>
        <v>1.0002268990980054</v>
      </c>
      <c r="AP13" s="14">
        <f t="array" ref="AP13:AP42">MMULT(Lambdas!$D$5:$AH$34,c_1!AO12:AO42)</f>
        <v>1.0002153236081122</v>
      </c>
      <c r="AQ13" s="14">
        <f t="array" ref="AQ13:AQ42">MMULT(Lambdas!$D$5:$AH$34,c_1!AP12:AP42)</f>
        <v>1.0002039626349613</v>
      </c>
      <c r="AR13" s="14">
        <f t="array" ref="AR13:AR42">MMULT(Lambdas!$D$5:$AH$34,c_1!AQ12:AQ42)</f>
        <v>1.0001928970129113</v>
      </c>
      <c r="AS13" s="14">
        <f t="array" ref="AS13:AS42">MMULT(Lambdas!$D$5:$AH$34,c_1!AR12:AR42)</f>
        <v>1.0001821907818662</v>
      </c>
      <c r="AT13" s="14">
        <f t="array" ref="AT13:AT42">MMULT(Lambdas!$D$5:$AH$34,c_1!AS12:AS42)</f>
        <v>1.0001718930665286</v>
      </c>
      <c r="AU13" s="14">
        <f t="array" ref="AU13:AU42">MMULT(Lambdas!$D$5:$AH$34,c_1!AT12:AT42)</f>
        <v>1.0001620399157949</v>
      </c>
      <c r="AV13" s="14">
        <f t="array" ref="AV13:AV42">MMULT(Lambdas!$D$5:$AH$34,c_1!AU12:AU42)</f>
        <v>1.0001526560578049</v>
      </c>
      <c r="AW13" s="14">
        <f t="array" ref="AW13:AW42">MMULT(Lambdas!$D$5:$AH$34,c_1!AV12:AV42)</f>
        <v>1.0001437565409601</v>
      </c>
      <c r="AX13" s="14">
        <f t="array" ref="AX13:AX42">MMULT(Lambdas!$D$5:$AH$34,c_1!AW12:AW42)</f>
        <v>1.0001353482429081</v>
      </c>
      <c r="AY13" s="14">
        <f t="array" ref="AY13:AY42">MMULT(Lambdas!$D$5:$AH$34,c_1!AX12:AX42)</f>
        <v>1.0001274312385018</v>
      </c>
      <c r="AZ13" s="14">
        <f t="array" ref="AZ13:AZ42">MMULT(Lambdas!$D$5:$AH$34,c_1!AY12:AY42)</f>
        <v>1.0001200000244819</v>
      </c>
      <c r="BA13" s="14">
        <f t="array" ref="BA13:BA42">MMULT(Lambdas!$D$5:$AH$34,c_1!AZ12:AZ42)</f>
        <v>1.0001130446035773</v>
      </c>
      <c r="BB13" s="14">
        <f t="array" ref="BB13:BB42">MMULT(Lambdas!$D$5:$AH$34,c_1!BA12:BA42)</f>
        <v>1.0001065514341472</v>
      </c>
      <c r="BC13" s="14">
        <f t="array" ref="BC13:BC42">MMULT(Lambdas!$D$5:$AH$34,c_1!BB12:BB42)</f>
        <v>1.0001005042537812</v>
      </c>
      <c r="BD13" s="14">
        <f t="array" ref="BD13:BD42">MMULT(Lambdas!$D$5:$AH$34,c_1!BC12:BC42)</f>
        <v>1.0000948847866351</v>
      </c>
      <c r="BE13" s="14">
        <f t="array" ref="BE13:BE42">MMULT(Lambdas!$D$5:$AH$34,c_1!BD12:BD42)</f>
        <v>1.0000896733449762</v>
      </c>
      <c r="BF13" s="14">
        <f t="array" ref="BF13:BF42">MMULT(Lambdas!$D$5:$AH$34,c_1!BE12:BE42)</f>
        <v>1.0000848493355765</v>
      </c>
      <c r="BG13" s="14">
        <f t="array" ref="BG13:BG42">MMULT(Lambdas!$D$5:$AH$34,c_1!BF12:BF42)</f>
        <v>1.0000803916814072</v>
      </c>
      <c r="BH13" s="14">
        <f t="array" ref="BH13:BH42">MMULT(Lambdas!$D$5:$AH$34,c_1!BG12:BG42)</f>
        <v>1.0000762791686342</v>
      </c>
      <c r="BI13" s="14">
        <f t="array" ref="BI13:BI42">MMULT(Lambdas!$D$5:$AH$34,c_1!BH12:BH42)</f>
        <v>1.0000724907283036</v>
      </c>
      <c r="BJ13" s="14">
        <f t="array" ref="BJ13:BJ42">MMULT(Lambdas!$D$5:$AH$34,c_1!BI12:BI42)</f>
        <v>1.0000690056613912</v>
      </c>
      <c r="BK13" s="14">
        <f t="array" ref="BK13:BK42">MMULT(Lambdas!$D$5:$AH$34,c_1!BJ12:BJ42)</f>
        <v>1.0000658038151216</v>
      </c>
      <c r="BL13" s="14">
        <f t="array" ref="BL13:BL42">MMULT(Lambdas!$D$5:$AH$34,c_1!BK12:BK42)</f>
        <v>1.0000628657176873</v>
      </c>
      <c r="BM13" s="14">
        <f t="array" ref="BM13:BM42">MMULT(Lambdas!$D$5:$AH$34,c_1!BL12:BL42)</f>
        <v>1.0000601726777527</v>
      </c>
      <c r="BN13" s="14">
        <f t="array" ref="BN13:BN42">MMULT(Lambdas!$D$5:$AH$34,c_1!BM12:BM42)</f>
        <v>1.0000577068543652</v>
      </c>
      <c r="BO13" s="14">
        <f t="array" ref="BO13:BO42">MMULT(Lambdas!$D$5:$AH$34,c_1!BN12:BN42)</f>
        <v>1.0000554513022519</v>
      </c>
      <c r="BP13" s="14">
        <f t="array" ref="BP13:BP42">MMULT(Lambdas!$D$5:$AH$34,c_1!BO12:BO42)</f>
        <v>1.0000533899968178</v>
      </c>
      <c r="BQ13" s="14">
        <f t="array" ref="BQ13:BQ42">MMULT(Lambdas!$D$5:$AH$34,c_1!BP12:BP42)</f>
        <v>1.0000515078426004</v>
      </c>
      <c r="BR13" s="14">
        <f t="array" ref="BR13:BR42">MMULT(Lambdas!$D$5:$AH$34,c_1!BQ12:BQ42)</f>
        <v>1.0000497906684047</v>
      </c>
      <c r="BS13" s="14">
        <f t="array" ref="BS13:BS42">MMULT(Lambdas!$D$5:$AH$34,c_1!BR12:BR42)</f>
        <v>1.0000482252118834</v>
      </c>
      <c r="BT13" s="14">
        <f t="array" ref="BT13:BT42">MMULT(Lambdas!$D$5:$AH$34,c_1!BS12:BS42)</f>
        <v>1.0000467990959081</v>
      </c>
      <c r="BU13" s="14">
        <f t="array" ref="BU13:BU42">MMULT(Lambdas!$D$5:$AH$34,c_1!BT12:BT42)</f>
        <v>1.0000455007987124</v>
      </c>
      <c r="BV13" s="14">
        <f t="array" ref="BV13:BV42">MMULT(Lambdas!$D$5:$AH$34,c_1!BU12:BU42)</f>
        <v>1.0000443196194657</v>
      </c>
      <c r="BW13" s="14">
        <f t="array" ref="BW13:BW42">MMULT(Lambdas!$D$5:$AH$34,c_1!BV12:BV42)</f>
        <v>1.0000432456406629</v>
      </c>
      <c r="BX13" s="14">
        <f t="array" ref="BX13:BX42">MMULT(Lambdas!$D$5:$AH$34,c_1!BW12:BW42)</f>
        <v>1.0000422696884641</v>
      </c>
      <c r="BY13" s="14">
        <f t="array" ref="BY13:BY42">MMULT(Lambdas!$D$5:$AH$34,c_1!BX12:BX42)</f>
        <v>1.000041383291925</v>
      </c>
      <c r="BZ13" s="14">
        <f t="array" ref="BZ13:BZ42">MMULT(Lambdas!$D$5:$AH$34,c_1!BY12:BY42)</f>
        <v>1.000040578641864</v>
      </c>
      <c r="CA13" s="14">
        <f t="array" ref="CA13:CA42">MMULT(Lambdas!$D$5:$AH$34,c_1!BZ12:BZ42)</f>
        <v>1.0000398485499711</v>
      </c>
      <c r="CB13" s="14">
        <f t="array" ref="CB13:CB42">MMULT(Lambdas!$D$5:$AH$34,c_1!CA12:CA42)</f>
        <v>1.000039186408634</v>
      </c>
      <c r="CC13" s="14">
        <f t="array" ref="CC13:CC42">MMULT(Lambdas!$D$5:$AH$34,c_1!CB12:CB42)</f>
        <v>1.0000385861518433</v>
      </c>
      <c r="CD13" s="14">
        <f t="array" ref="CD13:CD42">MMULT(Lambdas!$D$5:$AH$34,c_1!CC12:CC42)</f>
        <v>1.0000380422174522</v>
      </c>
      <c r="CE13" s="14">
        <f t="array" ref="CE13:CE42">MMULT(Lambdas!$D$5:$AH$34,c_1!CD12:CD42)</f>
        <v>1.0000375495109959</v>
      </c>
      <c r="CF13" s="14">
        <f t="array" ref="CF13:CF42">MMULT(Lambdas!$D$5:$AH$34,c_1!CE12:CE42)</f>
        <v>1.0000371033711999</v>
      </c>
      <c r="CG13" s="14">
        <f t="array" ref="CG13:CG42">MMULT(Lambdas!$D$5:$AH$34,c_1!CF12:CF42)</f>
        <v>1.0000366995372629</v>
      </c>
      <c r="CH13" s="14">
        <f t="array" ref="CH13:CH42">MMULT(Lambdas!$D$5:$AH$34,c_1!CG12:CG42)</f>
        <v>1.000036334117973</v>
      </c>
      <c r="CI13" s="14">
        <f t="array" ref="CI13:CI42">MMULT(Lambdas!$D$5:$AH$34,c_1!CH12:CH42)</f>
        <v>1.0000360035626474</v>
      </c>
      <c r="CJ13" s="14">
        <f t="array" ref="CJ13:CJ42">MMULT(Lambdas!$D$5:$AH$34,c_1!CI12:CI42)</f>
        <v>1.000035704633899</v>
      </c>
      <c r="CK13" s="14">
        <f t="array" ref="CK13:CK42">MMULT(Lambdas!$D$5:$AH$34,c_1!CJ12:CJ42)</f>
        <v>1.0000354343821836</v>
      </c>
      <c r="CL13" s="14">
        <f t="array" ref="CL13:CL42">MMULT(Lambdas!$D$5:$AH$34,c_1!CK12:CK42)</f>
        <v>1.0000351901220783</v>
      </c>
      <c r="CM13" s="14">
        <f t="array" ref="CM13:CM42">MMULT(Lambdas!$D$5:$AH$34,c_1!CL12:CL42)</f>
        <v>1.0000349694102366</v>
      </c>
      <c r="CN13" s="14">
        <f t="array" ref="CN13:CN42">MMULT(Lambdas!$D$5:$AH$34,c_1!CM12:CM42)</f>
        <v>1.0000347700249357</v>
      </c>
      <c r="CO13" s="14">
        <f t="array" ref="CO13:CO42">MMULT(Lambdas!$D$5:$AH$34,c_1!CN12:CN42)</f>
        <v>1.0000345899471452</v>
      </c>
      <c r="CP13" s="14">
        <f t="array" ref="CP13:CP42">MMULT(Lambdas!$D$5:$AH$34,c_1!CO12:CO42)</f>
        <v>1.0000344273430415</v>
      </c>
      <c r="CQ13" s="14">
        <f t="array" ref="CQ13:CQ42">MMULT(Lambdas!$D$5:$AH$34,c_1!CP12:CP42)</f>
        <v>1.0000342805478768</v>
      </c>
      <c r="CR13" s="14">
        <f t="array" ref="CR13:CR42">MMULT(Lambdas!$D$5:$AH$34,c_1!CQ12:CQ42)</f>
        <v>1.0000341480511292</v>
      </c>
    </row>
    <row r="14" spans="1:96" x14ac:dyDescent="0.35">
      <c r="A14">
        <f t="shared" ref="A14:A42" si="8">IF(A13&lt;$B$8,A13+1,"")</f>
        <v>2</v>
      </c>
      <c r="B14">
        <f t="shared" si="7"/>
        <v>1.5</v>
      </c>
      <c r="C14">
        <f>WMA_u!C14</f>
        <v>0.60000000000000009</v>
      </c>
      <c r="D14">
        <f>WMA_u!D14</f>
        <v>0.19999999999999996</v>
      </c>
      <c r="E14">
        <f>WMA_u!E14</f>
        <v>0.2</v>
      </c>
      <c r="F14" s="3">
        <f>(WMA_u!F14+SQRT(WMA_u!F14*WMA_u!F14+4*$B$3))/2</f>
        <v>1.0000329371000558</v>
      </c>
      <c r="G14" s="15">
        <v>1.0000333789145797</v>
      </c>
      <c r="H14" s="15">
        <v>1.0000356210027082</v>
      </c>
      <c r="I14" s="15">
        <v>1.000041979999382</v>
      </c>
      <c r="J14" s="15">
        <v>1.0000552815320649</v>
      </c>
      <c r="K14" s="15">
        <v>1.0000781691640721</v>
      </c>
      <c r="L14" s="15">
        <v>1.0001124707625839</v>
      </c>
      <c r="M14" s="15">
        <v>1.0001588131814696</v>
      </c>
      <c r="N14" s="15">
        <v>1.0002165354025994</v>
      </c>
      <c r="O14" s="15">
        <v>1.0002838491301713</v>
      </c>
      <c r="P14" s="15">
        <v>1.0003581510617043</v>
      </c>
      <c r="Q14" s="15">
        <v>1.0004363900596778</v>
      </c>
      <c r="R14" s="15">
        <v>1.0005154149677953</v>
      </c>
      <c r="S14" s="15">
        <v>1.0005922581650044</v>
      </c>
      <c r="T14" s="15">
        <v>1.0006643361557259</v>
      </c>
      <c r="U14" s="15">
        <v>1.0007295674167804</v>
      </c>
      <c r="V14" s="15">
        <v>1.0007864189578108</v>
      </c>
      <c r="W14" s="15">
        <v>1.0008338980243765</v>
      </c>
      <c r="X14" s="15">
        <v>1.0008715060370104</v>
      </c>
      <c r="Y14" s="15">
        <v>1.000899170012562</v>
      </c>
      <c r="Z14" s="15">
        <v>1.000917163722485</v>
      </c>
      <c r="AA14" s="15">
        <v>1.0009260276094332</v>
      </c>
      <c r="AB14" s="15">
        <v>1.0009264935258351</v>
      </c>
      <c r="AC14" s="15">
        <v>1.0009194179152643</v>
      </c>
      <c r="AD14" s="15">
        <v>1.0009057251909472</v>
      </c>
      <c r="AE14" s="15">
        <v>1.000886361737066</v>
      </c>
      <c r="AF14" s="15">
        <v>1.0008622600824837</v>
      </c>
      <c r="AG14" s="15">
        <v>1.0008343122745031</v>
      </c>
      <c r="AH14" s="15">
        <v>1.0008033512188785</v>
      </c>
      <c r="AI14" s="15">
        <v>1.0007701386718169</v>
      </c>
      <c r="AJ14" s="15">
        <v>1.000735358606708</v>
      </c>
      <c r="AK14" s="15">
        <v>1.0006996147851661</v>
      </c>
      <c r="AL14" s="15">
        <v>1.000663431504548</v>
      </c>
      <c r="AM14" s="15">
        <v>1.0006272566491359</v>
      </c>
      <c r="AN14" s="15">
        <v>1.0005914663247462</v>
      </c>
      <c r="AO14" s="15">
        <v>1.0005563704977563</v>
      </c>
      <c r="AP14" s="15">
        <v>1.0005222191848826</v>
      </c>
      <c r="AQ14" s="15">
        <v>1.0004892088476702</v>
      </c>
      <c r="AR14" s="15">
        <v>1.0004574887357438</v>
      </c>
      <c r="AS14" s="15">
        <v>1.0004271669965266</v>
      </c>
      <c r="AT14" s="15">
        <v>1.0003983164280938</v>
      </c>
      <c r="AU14" s="15">
        <v>1.0003709797980924</v>
      </c>
      <c r="AV14" s="15">
        <v>1.0003451746871388</v>
      </c>
      <c r="AW14" s="15">
        <v>1.0003208978417248</v>
      </c>
      <c r="AX14" s="15">
        <v>1.0002981290410242</v>
      </c>
      <c r="AY14" s="15">
        <v>1.0002768344956012</v>
      </c>
      <c r="AZ14" s="15">
        <v>1.0002569698051103</v>
      </c>
      <c r="BA14" s="15">
        <v>1.0002384825076636</v>
      </c>
      <c r="BB14" s="15">
        <v>1.0002213142564853</v>
      </c>
      <c r="BC14" s="15">
        <v>1.0002054026604865</v>
      </c>
      <c r="BD14" s="15">
        <v>1.0001906828249649</v>
      </c>
      <c r="BE14" s="15">
        <v>1.0001770886272714</v>
      </c>
      <c r="BF14" s="15">
        <v>1.0001645537602415</v>
      </c>
      <c r="BG14" s="15">
        <v>1.0001530125737774</v>
      </c>
      <c r="BH14" s="15">
        <v>1.0001424007423487</v>
      </c>
      <c r="BI14" s="15">
        <v>1.0001326557834969</v>
      </c>
      <c r="BJ14" s="15">
        <v>1.0001237174497919</v>
      </c>
      <c r="BK14" s="15">
        <v>1.0001155280141414</v>
      </c>
      <c r="BL14" s="15">
        <v>1.0001080324659795</v>
      </c>
      <c r="BM14" s="15">
        <v>1.0001011786336356</v>
      </c>
      <c r="BN14" s="15">
        <v>1.0000949172461788</v>
      </c>
      <c r="BO14" s="15">
        <v>1.0000892019461849</v>
      </c>
      <c r="BP14" s="15">
        <v>1.0000839892632614</v>
      </c>
      <c r="BQ14" s="15">
        <v>1.0000792385566761</v>
      </c>
      <c r="BR14" s="15">
        <v>1.0000749119341832</v>
      </c>
      <c r="BS14" s="15">
        <v>1.0000709741529807</v>
      </c>
      <c r="BT14" s="15">
        <v>1.0000673925077788</v>
      </c>
      <c r="BU14" s="15">
        <v>1.0000641367100833</v>
      </c>
      <c r="BV14" s="15">
        <v>1.0000611787620834</v>
      </c>
      <c r="BW14" s="15">
        <v>1.0000584928278846</v>
      </c>
      <c r="BX14" s="15">
        <v>1.0000560551043038</v>
      </c>
      <c r="BY14" s="15">
        <v>1.0000538436929822</v>
      </c>
      <c r="BZ14" s="15">
        <v>1.0000518384751877</v>
      </c>
      <c r="CA14" s="15">
        <v>1.0000500209903516</v>
      </c>
      <c r="CB14" s="15">
        <v>1.0000483743191186</v>
      </c>
      <c r="CC14" s="15">
        <v>1.0000468829714733</v>
      </c>
      <c r="CD14" s="15">
        <v>1.0000455327802993</v>
      </c>
      <c r="CE14" s="15">
        <v>1.0000443108006052</v>
      </c>
      <c r="CF14" s="15">
        <v>1.0000432052145103</v>
      </c>
      <c r="CG14" s="15">
        <v>1.0000422052419984</v>
      </c>
      <c r="CH14" s="15">
        <v>1.0000413010573617</v>
      </c>
      <c r="CI14" s="15">
        <v>1.0000404837112076</v>
      </c>
      <c r="CJ14" s="15">
        <v>1.0000397450578469</v>
      </c>
      <c r="CK14" s="15">
        <v>1.0000390776878592</v>
      </c>
      <c r="CL14" s="15">
        <v>1.0000384748655986</v>
      </c>
      <c r="CM14" s="15">
        <v>1.0000379304713942</v>
      </c>
      <c r="CN14" s="15">
        <v>1.0000374389481919</v>
      </c>
      <c r="CO14" s="15">
        <v>1.0000369952523722</v>
      </c>
      <c r="CP14" s="15">
        <v>1.0000365948084933</v>
      </c>
      <c r="CQ14" s="15">
        <v>1.0000362334676967</v>
      </c>
      <c r="CR14" s="15">
        <v>1.0000359074695375</v>
      </c>
    </row>
    <row r="15" spans="1:96" x14ac:dyDescent="0.35">
      <c r="A15">
        <f t="shared" si="8"/>
        <v>3</v>
      </c>
      <c r="B15">
        <f t="shared" si="7"/>
        <v>2.5</v>
      </c>
      <c r="C15">
        <f>WMA_u!C15</f>
        <v>0.60000000000000009</v>
      </c>
      <c r="D15">
        <f>WMA_u!D15</f>
        <v>0.19999999999999996</v>
      </c>
      <c r="E15">
        <f>WMA_u!E15</f>
        <v>0.2</v>
      </c>
      <c r="F15" s="3">
        <f>(WMA_u!F15+SQRT(WMA_u!F15*WMA_u!F15+4*$B$3))/2</f>
        <v>1.0000329371000558</v>
      </c>
      <c r="G15" s="15">
        <v>1.0000367477503271</v>
      </c>
      <c r="H15" s="15">
        <v>1.0000537732133201</v>
      </c>
      <c r="I15" s="15">
        <v>1.0000968189635286</v>
      </c>
      <c r="J15" s="15">
        <v>1.0001778905012317</v>
      </c>
      <c r="K15" s="15">
        <v>1.0003045091537204</v>
      </c>
      <c r="L15" s="15">
        <v>1.0004778833318848</v>
      </c>
      <c r="M15" s="15">
        <v>1.00069301495215</v>
      </c>
      <c r="N15" s="15">
        <v>1.0009401306921979</v>
      </c>
      <c r="O15" s="15">
        <v>1.0012066804093713</v>
      </c>
      <c r="P15" s="15">
        <v>1.0014793017413706</v>
      </c>
      <c r="Q15" s="15">
        <v>1.0017453988150253</v>
      </c>
      <c r="R15" s="15">
        <v>1.0019942035027414</v>
      </c>
      <c r="S15" s="15">
        <v>1.0022173362246281</v>
      </c>
      <c r="T15" s="15">
        <v>1.0024089607049047</v>
      </c>
      <c r="U15" s="15">
        <v>1.0025656519593873</v>
      </c>
      <c r="V15" s="15">
        <v>1.0026860900921279</v>
      </c>
      <c r="W15" s="15">
        <v>1.0027706709245994</v>
      </c>
      <c r="X15" s="15">
        <v>1.0028210990191573</v>
      </c>
      <c r="Y15" s="15">
        <v>1.0028400052975166</v>
      </c>
      <c r="Z15" s="15">
        <v>1.0028306127502318</v>
      </c>
      <c r="AA15" s="15">
        <v>1.0027964601706849</v>
      </c>
      <c r="AB15" s="15">
        <v>1.0027411848648686</v>
      </c>
      <c r="AC15" s="15">
        <v>1.0026683599263306</v>
      </c>
      <c r="AD15" s="15">
        <v>1.0025813789286018</v>
      </c>
      <c r="AE15" s="15">
        <v>1.0024833799144404</v>
      </c>
      <c r="AF15" s="15">
        <v>1.0023772006814318</v>
      </c>
      <c r="AG15" s="15">
        <v>1.0022653580924095</v>
      </c>
      <c r="AH15" s="15">
        <v>1.0021500451488414</v>
      </c>
      <c r="AI15" s="15">
        <v>1.0020331406480478</v>
      </c>
      <c r="AJ15" s="15">
        <v>1.0019162272795177</v>
      </c>
      <c r="AK15" s="15">
        <v>1.0018006149388998</v>
      </c>
      <c r="AL15" s="15">
        <v>1.0016873668252786</v>
      </c>
      <c r="AM15" s="15">
        <v>1.0015773265355576</v>
      </c>
      <c r="AN15" s="15">
        <v>1.001471144889104</v>
      </c>
      <c r="AO15" s="15">
        <v>1.0013693056220498</v>
      </c>
      <c r="AP15" s="15">
        <v>1.0012721494014796</v>
      </c>
      <c r="AQ15" s="15">
        <v>1.0011798958423941</v>
      </c>
      <c r="AR15" s="15">
        <v>1.0010926633804553</v>
      </c>
      <c r="AS15" s="15">
        <v>1.0010104869744769</v>
      </c>
      <c r="AT15" s="15">
        <v>1.0009333336957806</v>
      </c>
      <c r="AU15" s="15">
        <v>1.0008611163159882</v>
      </c>
      <c r="AV15" s="15">
        <v>1.0007937050378912</v>
      </c>
      <c r="AW15" s="15">
        <v>1.0007309375315379</v>
      </c>
      <c r="AX15" s="15">
        <v>1.0006726274439945</v>
      </c>
      <c r="AY15" s="15">
        <v>1.0006185715498446</v>
      </c>
      <c r="AZ15" s="15">
        <v>1.0005685557028794</v>
      </c>
      <c r="BA15" s="15">
        <v>1.0005223597395907</v>
      </c>
      <c r="BB15" s="15">
        <v>1.0004797614733194</v>
      </c>
      <c r="BC15" s="15">
        <v>1.0004405399053238</v>
      </c>
      <c r="BD15" s="15">
        <v>1.0004044777662351</v>
      </c>
      <c r="BE15" s="15">
        <v>1.0003713634888942</v>
      </c>
      <c r="BF15" s="15">
        <v>1.0003409927017259</v>
      </c>
      <c r="BG15" s="15">
        <v>1.0003131693207399</v>
      </c>
      <c r="BH15" s="15">
        <v>1.0002877063081332</v>
      </c>
      <c r="BI15" s="15">
        <v>1.0002644261562832</v>
      </c>
      <c r="BJ15" s="15">
        <v>1.000243161147669</v>
      </c>
      <c r="BK15" s="15">
        <v>1.0002237534339349</v>
      </c>
      <c r="BL15" s="15">
        <v>1.0002060549708529</v>
      </c>
      <c r="BM15" s="15">
        <v>1.0001899273402288</v>
      </c>
      <c r="BN15" s="15">
        <v>1.0001752414848746</v>
      </c>
      <c r="BO15" s="15">
        <v>1.0001618773784575</v>
      </c>
      <c r="BP15" s="15">
        <v>1.0001497236483334</v>
      </c>
      <c r="BQ15" s="15">
        <v>1.0001386771662741</v>
      </c>
      <c r="BR15" s="15">
        <v>1.0001286426192963</v>
      </c>
      <c r="BS15" s="15">
        <v>1.0001195320704588</v>
      </c>
      <c r="BT15" s="15">
        <v>1.0001112645175387</v>
      </c>
      <c r="BU15" s="15">
        <v>1.0001037654558482</v>
      </c>
      <c r="BV15" s="15">
        <v>1.000096966450043</v>
      </c>
      <c r="BW15" s="15">
        <v>1.000090804718643</v>
      </c>
      <c r="BX15" s="15">
        <v>1.0000852227339911</v>
      </c>
      <c r="BY15" s="15">
        <v>1.0000801678396076</v>
      </c>
      <c r="BZ15" s="15">
        <v>1.0000755918862361</v>
      </c>
      <c r="CA15" s="15">
        <v>1.0000714508873456</v>
      </c>
      <c r="CB15" s="15">
        <v>1.0000677046944373</v>
      </c>
      <c r="CC15" s="15">
        <v>1.0000643166921612</v>
      </c>
      <c r="CD15" s="15">
        <v>1.0000612535129896</v>
      </c>
      <c r="CE15" s="15">
        <v>1.0000584847709748</v>
      </c>
      <c r="CF15" s="15">
        <v>1.0000559828139799</v>
      </c>
      <c r="CG15" s="15">
        <v>1.0000537224936554</v>
      </c>
      <c r="CH15" s="15">
        <v>1.0000516809523547</v>
      </c>
      <c r="CI15" s="15">
        <v>1.0000498374261255</v>
      </c>
      <c r="CJ15" s="15">
        <v>1.0000481730628941</v>
      </c>
      <c r="CK15" s="15">
        <v>1.0000466707549542</v>
      </c>
      <c r="CL15" s="15">
        <v>1.0000453149848585</v>
      </c>
      <c r="CM15" s="15">
        <v>1.0000440916838464</v>
      </c>
      <c r="CN15" s="15">
        <v>1.0000429881019492</v>
      </c>
      <c r="CO15" s="15">
        <v>1.0000419926889568</v>
      </c>
      <c r="CP15" s="15">
        <v>1.000041094985453</v>
      </c>
      <c r="CQ15" s="15">
        <v>1.0000402855231727</v>
      </c>
      <c r="CR15" s="15">
        <v>1.0000395557339707</v>
      </c>
    </row>
    <row r="16" spans="1:96" x14ac:dyDescent="0.35">
      <c r="A16">
        <f t="shared" si="8"/>
        <v>4</v>
      </c>
      <c r="B16">
        <f t="shared" si="7"/>
        <v>3.5</v>
      </c>
      <c r="C16">
        <f>WMA_u!C16</f>
        <v>0.60000000000000009</v>
      </c>
      <c r="D16">
        <f>WMA_u!D16</f>
        <v>0.19999999999999996</v>
      </c>
      <c r="E16">
        <f>WMA_u!E16</f>
        <v>0.2</v>
      </c>
      <c r="F16" s="3">
        <f>(WMA_u!F16+SQRT(WMA_u!F16*WMA_u!F16+4*$B$3))/2</f>
        <v>1.0000329371000558</v>
      </c>
      <c r="G16" s="15">
        <v>1.0000659075089273</v>
      </c>
      <c r="H16" s="15">
        <v>1.0001933577844999</v>
      </c>
      <c r="I16" s="15">
        <v>1.0004765656494721</v>
      </c>
      <c r="J16" s="15">
        <v>1.0009510767075269</v>
      </c>
      <c r="K16" s="15">
        <v>1.0016166246250178</v>
      </c>
      <c r="L16" s="15">
        <v>1.0024409948179822</v>
      </c>
      <c r="M16" s="15">
        <v>1.0033712818763501</v>
      </c>
      <c r="N16" s="15">
        <v>1.0043464993337237</v>
      </c>
      <c r="O16" s="15">
        <v>1.0053079273742549</v>
      </c>
      <c r="P16" s="15">
        <v>1.0062058653363541</v>
      </c>
      <c r="Q16" s="15">
        <v>1.0070029155744429</v>
      </c>
      <c r="R16" s="15">
        <v>1.0076745977739223</v>
      </c>
      <c r="S16" s="15">
        <v>1.0082082392246285</v>
      </c>
      <c r="T16" s="15">
        <v>1.0086009618448784</v>
      </c>
      <c r="U16" s="15">
        <v>1.0088573667436227</v>
      </c>
      <c r="V16" s="15">
        <v>1.0089872987691804</v>
      </c>
      <c r="W16" s="15">
        <v>1.0090038980775862</v>
      </c>
      <c r="X16" s="15">
        <v>1.0089220223792086</v>
      </c>
      <c r="Y16" s="15">
        <v>1.0087570461229274</v>
      </c>
      <c r="Z16" s="15">
        <v>1.0085240003137597</v>
      </c>
      <c r="AA16" s="15">
        <v>1.008236997821494</v>
      </c>
      <c r="AB16" s="15">
        <v>1.0079088848832729</v>
      </c>
      <c r="AC16" s="15">
        <v>1.0075510634853293</v>
      </c>
      <c r="AD16" s="15">
        <v>1.0071734370850283</v>
      </c>
      <c r="AE16" s="15">
        <v>1.0067844410483711</v>
      </c>
      <c r="AF16" s="15">
        <v>1.0063911277533792</v>
      </c>
      <c r="AG16" s="15">
        <v>1.0059992838349534</v>
      </c>
      <c r="AH16" s="15">
        <v>1.0056135632734746</v>
      </c>
      <c r="AI16" s="15">
        <v>1.0052376249670598</v>
      </c>
      <c r="AJ16" s="15">
        <v>1.0048742672123296</v>
      </c>
      <c r="AK16" s="15">
        <v>1.0045255543357485</v>
      </c>
      <c r="AL16" s="15">
        <v>1.0041929327566723</v>
      </c>
      <c r="AM16" s="15">
        <v>1.003877335196959</v>
      </c>
      <c r="AN16" s="15">
        <v>1.0035792727270842</v>
      </c>
      <c r="AO16" s="15">
        <v>1.0032989149745537</v>
      </c>
      <c r="AP16" s="15">
        <v>1.0030361592107562</v>
      </c>
      <c r="AQ16" s="15">
        <v>1.0027906892492788</v>
      </c>
      <c r="AR16" s="15">
        <v>1.0025620251859644</v>
      </c>
      <c r="AS16" s="15">
        <v>1.0023495650284793</v>
      </c>
      <c r="AT16" s="15">
        <v>1.0021526192295087</v>
      </c>
      <c r="AU16" s="15">
        <v>1.0019704390732957</v>
      </c>
      <c r="AV16" s="15">
        <v>1.0018022397843189</v>
      </c>
      <c r="AW16" s="15">
        <v>1.0016472191389809</v>
      </c>
      <c r="AX16" s="15">
        <v>1.0015045722726292</v>
      </c>
      <c r="AY16" s="15">
        <v>1.0013735032890658</v>
      </c>
      <c r="AZ16" s="15">
        <v>1.0012532342001808</v>
      </c>
      <c r="BA16" s="15">
        <v>1.001143011650796</v>
      </c>
      <c r="BB16" s="15">
        <v>1.0010421118186033</v>
      </c>
      <c r="BC16" s="15">
        <v>1.0009498438212827</v>
      </c>
      <c r="BD16" s="15">
        <v>1.0008655519121463</v>
      </c>
      <c r="BE16" s="15">
        <v>1.0007886167014197</v>
      </c>
      <c r="BF16" s="15">
        <v>1.0007184556020836</v>
      </c>
      <c r="BG16" s="15">
        <v>1.0006545226662933</v>
      </c>
      <c r="BH16" s="15">
        <v>1.000596307950296</v>
      </c>
      <c r="BI16" s="15">
        <v>1.0005433365217997</v>
      </c>
      <c r="BJ16" s="15">
        <v>1.0004951672034523</v>
      </c>
      <c r="BK16" s="15">
        <v>1.0004513911289086</v>
      </c>
      <c r="BL16" s="15">
        <v>1.0004116301735402</v>
      </c>
      <c r="BM16" s="15">
        <v>1.0003755353097188</v>
      </c>
      <c r="BN16" s="15">
        <v>1.0003427849264979</v>
      </c>
      <c r="BO16" s="15">
        <v>1.0003130831450735</v>
      </c>
      <c r="BP16" s="15">
        <v>1.0002861581544593</v>
      </c>
      <c r="BQ16" s="15">
        <v>1.000261760586014</v>
      </c>
      <c r="BR16" s="15">
        <v>1.0002396619407574</v>
      </c>
      <c r="BS16" s="15">
        <v>1.000219653079526</v>
      </c>
      <c r="BT16" s="15">
        <v>1.0002015427828908</v>
      </c>
      <c r="BU16" s="15">
        <v>1.0001851563852346</v>
      </c>
      <c r="BV16" s="15">
        <v>1.0001703344853403</v>
      </c>
      <c r="BW16" s="15">
        <v>1.0001569317342762</v>
      </c>
      <c r="BX16" s="15">
        <v>1.0001448157000803</v>
      </c>
      <c r="BY16" s="15">
        <v>1.0001338658078014</v>
      </c>
      <c r="BZ16" s="15">
        <v>1.0001239723527171</v>
      </c>
      <c r="CA16" s="15">
        <v>1.0001150355840336</v>
      </c>
      <c r="CB16" s="15">
        <v>1.0001069648559768</v>
      </c>
      <c r="CC16" s="15">
        <v>1.0000996778429518</v>
      </c>
      <c r="CD16" s="15">
        <v>1.0000930998152944</v>
      </c>
      <c r="CE16" s="15">
        <v>1.0000871629720824</v>
      </c>
      <c r="CF16" s="15">
        <v>1.0000818058274696</v>
      </c>
      <c r="CG16" s="15">
        <v>1.0000769726470529</v>
      </c>
      <c r="CH16" s="15">
        <v>1.0000726129308724</v>
      </c>
      <c r="CI16" s="15">
        <v>1.0000686809397628</v>
      </c>
      <c r="CJ16" s="15">
        <v>1.000065135261903</v>
      </c>
      <c r="CK16" s="15">
        <v>1.0000619384165574</v>
      </c>
      <c r="CL16" s="15">
        <v>1.0000590564921756</v>
      </c>
      <c r="CM16" s="15">
        <v>1.0000564588161547</v>
      </c>
      <c r="CN16" s="15">
        <v>1.0000541176537479</v>
      </c>
      <c r="CO16" s="15">
        <v>1.0000520079337589</v>
      </c>
      <c r="CP16" s="15">
        <v>1.0000501069988204</v>
      </c>
      <c r="CQ16" s="15">
        <v>1.0000483943782048</v>
      </c>
      <c r="CR16" s="15">
        <v>1.0000468515812626</v>
      </c>
    </row>
    <row r="17" spans="1:96" x14ac:dyDescent="0.35">
      <c r="A17">
        <f t="shared" si="8"/>
        <v>5</v>
      </c>
      <c r="B17">
        <f t="shared" si="7"/>
        <v>4.5</v>
      </c>
      <c r="C17">
        <f>WMA_u!C17</f>
        <v>0.60000000000000009</v>
      </c>
      <c r="D17">
        <f>WMA_u!D17</f>
        <v>0.19999999999999996</v>
      </c>
      <c r="E17">
        <f>WMA_u!E17</f>
        <v>0.2</v>
      </c>
      <c r="F17" s="3">
        <f>(WMA_u!F17+SQRT(WMA_u!F17*WMA_u!F17+4*$B$3))/2</f>
        <v>1.0000329371000558</v>
      </c>
      <c r="G17" s="15">
        <v>1.0003182388290872</v>
      </c>
      <c r="H17" s="15">
        <v>1.0012493682779662</v>
      </c>
      <c r="I17" s="15">
        <v>1.003031854048053</v>
      </c>
      <c r="J17" s="15">
        <v>1.0056432045221726</v>
      </c>
      <c r="K17" s="15">
        <v>1.0088807298942821</v>
      </c>
      <c r="L17" s="15">
        <v>1.012452204898423</v>
      </c>
      <c r="M17" s="15">
        <v>1.0160575475852096</v>
      </c>
      <c r="N17" s="15">
        <v>1.0194417264076456</v>
      </c>
      <c r="O17" s="15">
        <v>1.0224188455222589</v>
      </c>
      <c r="P17" s="15">
        <v>1.0248752850085217</v>
      </c>
      <c r="Q17" s="15">
        <v>1.0267607569750137</v>
      </c>
      <c r="R17" s="15">
        <v>1.0280742312921578</v>
      </c>
      <c r="S17" s="15">
        <v>1.0288491940394113</v>
      </c>
      <c r="T17" s="15">
        <v>1.0291406150526496</v>
      </c>
      <c r="U17" s="15">
        <v>1.0290145698738047</v>
      </c>
      <c r="V17" s="15">
        <v>1.0285406164691904</v>
      </c>
      <c r="W17" s="15">
        <v>1.027786604701483</v>
      </c>
      <c r="X17" s="15">
        <v>1.0268154396314713</v>
      </c>
      <c r="Y17" s="15">
        <v>1.025683310086098</v>
      </c>
      <c r="Z17" s="15">
        <v>1.0244389539697345</v>
      </c>
      <c r="AA17" s="15">
        <v>1.0231236157554668</v>
      </c>
      <c r="AB17" s="15">
        <v>1.0217714353401843</v>
      </c>
      <c r="AC17" s="15">
        <v>1.0204100801468821</v>
      </c>
      <c r="AD17" s="15">
        <v>1.0190614906411588</v>
      </c>
      <c r="AE17" s="15">
        <v>1.0177426536943091</v>
      </c>
      <c r="AF17" s="15">
        <v>1.0164663504723817</v>
      </c>
      <c r="AG17" s="15">
        <v>1.0152418481940109</v>
      </c>
      <c r="AH17" s="15">
        <v>1.0140755204851337</v>
      </c>
      <c r="AI17" s="15">
        <v>1.0129713911158633</v>
      </c>
      <c r="AJ17" s="15">
        <v>1.0119316021780975</v>
      </c>
      <c r="AK17" s="15">
        <v>1.0109568114223206</v>
      </c>
      <c r="AL17" s="15">
        <v>1.0100465253768987</v>
      </c>
      <c r="AM17" s="15">
        <v>1.0091993756363169</v>
      </c>
      <c r="AN17" s="15">
        <v>1.0084133457543225</v>
      </c>
      <c r="AO17" s="15">
        <v>1.007685955806096</v>
      </c>
      <c r="AP17" s="15">
        <v>1.0070144110852792</v>
      </c>
      <c r="AQ17" s="15">
        <v>1.0063957207034646</v>
      </c>
      <c r="AR17" s="15">
        <v>1.0058267911408312</v>
      </c>
      <c r="AS17" s="15">
        <v>1.0053044991043547</v>
      </c>
      <c r="AT17" s="15">
        <v>1.0048257474104703</v>
      </c>
      <c r="AU17" s="15">
        <v>1.0043875070345174</v>
      </c>
      <c r="AV17" s="15">
        <v>1.0039868479633853</v>
      </c>
      <c r="AW17" s="15">
        <v>1.0036209610489337</v>
      </c>
      <c r="AX17" s="15">
        <v>1.0032871726834058</v>
      </c>
      <c r="AY17" s="15">
        <v>1.0029829537982935</v>
      </c>
      <c r="AZ17" s="15">
        <v>1.0027059244183849</v>
      </c>
      <c r="BA17" s="15">
        <v>1.0024538547766115</v>
      </c>
      <c r="BB17" s="15">
        <v>1.00222466380679</v>
      </c>
      <c r="BC17" s="15">
        <v>1.0020164156747837</v>
      </c>
      <c r="BD17" s="15">
        <v>1.0018273148792332</v>
      </c>
      <c r="BE17" s="15">
        <v>1.0016557003463908</v>
      </c>
      <c r="BF17" s="15">
        <v>1.0015000388560911</v>
      </c>
      <c r="BG17" s="15">
        <v>1.0013589180643254</v>
      </c>
      <c r="BH17" s="15">
        <v>1.0012310393295514</v>
      </c>
      <c r="BI17" s="15">
        <v>1.0011152105024683</v>
      </c>
      <c r="BJ17" s="15">
        <v>1.0010103388006626</v>
      </c>
      <c r="BK17" s="15">
        <v>1.00091542385864</v>
      </c>
      <c r="BL17" s="15">
        <v>1.0008295510189811</v>
      </c>
      <c r="BM17" s="15">
        <v>1.0007518849106249</v>
      </c>
      <c r="BN17" s="15">
        <v>1.0006816633446223</v>
      </c>
      <c r="BO17" s="15">
        <v>1.0006181915453896</v>
      </c>
      <c r="BP17" s="15">
        <v>1.0005608367259176</v>
      </c>
      <c r="BQ17" s="15">
        <v>1.0005090230079956</v>
      </c>
      <c r="BR17" s="15">
        <v>1.0004622266829006</v>
      </c>
      <c r="BS17" s="15">
        <v>1.000419971803844</v>
      </c>
      <c r="BT17" s="15">
        <v>1.0003818260984281</v>
      </c>
      <c r="BU17" s="15">
        <v>1.000347397187261</v>
      </c>
      <c r="BV17" s="15">
        <v>1.0003163290934993</v>
      </c>
      <c r="BW17" s="15">
        <v>1.0002882990272659</v>
      </c>
      <c r="BX17" s="15">
        <v>1.0002630144285158</v>
      </c>
      <c r="BY17" s="15">
        <v>1.0002402102519115</v>
      </c>
      <c r="BZ17" s="15">
        <v>1.0002196464774837</v>
      </c>
      <c r="CA17" s="15">
        <v>1.0002011058312845</v>
      </c>
      <c r="CB17" s="15">
        <v>1.0001843917008064</v>
      </c>
      <c r="CC17" s="15">
        <v>1.000169326230598</v>
      </c>
      <c r="CD17" s="15">
        <v>1.0001557485842407</v>
      </c>
      <c r="CE17" s="15">
        <v>1.0001435133596042</v>
      </c>
      <c r="CF17" s="15">
        <v>1.000132489145088</v>
      </c>
      <c r="CG17" s="15">
        <v>1.0001225572053341</v>
      </c>
      <c r="CH17" s="15">
        <v>1.0001136102856636</v>
      </c>
      <c r="CI17" s="15">
        <v>1.0001055515252453</v>
      </c>
      <c r="CJ17" s="15">
        <v>1.0000982934697222</v>
      </c>
      <c r="CK17" s="15">
        <v>1.0000917571747152</v>
      </c>
      <c r="CL17" s="15">
        <v>1.0000858713922813</v>
      </c>
      <c r="CM17" s="15">
        <v>1.0000805718330255</v>
      </c>
      <c r="CN17" s="15">
        <v>1.0000758004971479</v>
      </c>
      <c r="CO17" s="15">
        <v>1.0000715050682514</v>
      </c>
      <c r="CP17" s="15">
        <v>1.0000676383642577</v>
      </c>
      <c r="CQ17" s="15">
        <v>1.0000641578402429</v>
      </c>
      <c r="CR17" s="15">
        <v>1.0000610251384463</v>
      </c>
    </row>
    <row r="18" spans="1:96" x14ac:dyDescent="0.35">
      <c r="A18">
        <f t="shared" si="8"/>
        <v>6</v>
      </c>
      <c r="B18">
        <f t="shared" si="7"/>
        <v>5.5</v>
      </c>
      <c r="C18">
        <f>WMA_u!C18</f>
        <v>0.60000000000000009</v>
      </c>
      <c r="D18">
        <f>WMA_u!D18</f>
        <v>0.19999999999999996</v>
      </c>
      <c r="E18">
        <f>WMA_u!E18</f>
        <v>0.2</v>
      </c>
      <c r="F18" s="3">
        <f>(WMA_u!F18+SQRT(WMA_u!F18*WMA_u!F18+4*$B$3))/2</f>
        <v>1.0000329371000558</v>
      </c>
      <c r="G18" s="15">
        <v>1.0025017414347246</v>
      </c>
      <c r="H18" s="15">
        <v>1.0090730937364043</v>
      </c>
      <c r="I18" s="15">
        <v>1.0196102259035078</v>
      </c>
      <c r="J18" s="15">
        <v>1.032776459447051</v>
      </c>
      <c r="K18" s="15">
        <v>1.0468608351759721</v>
      </c>
      <c r="L18" s="15">
        <v>1.0603434136178156</v>
      </c>
      <c r="M18" s="15">
        <v>1.0721432957401591</v>
      </c>
      <c r="N18" s="15">
        <v>1.0816485641518951</v>
      </c>
      <c r="O18" s="15">
        <v>1.088637472427407</v>
      </c>
      <c r="P18" s="15">
        <v>1.0931660228332913</v>
      </c>
      <c r="Q18" s="15">
        <v>1.0954619181644434</v>
      </c>
      <c r="R18" s="15">
        <v>1.0958407694135817</v>
      </c>
      <c r="S18" s="15">
        <v>1.0946471219545308</v>
      </c>
      <c r="T18" s="15">
        <v>1.0922169099229881</v>
      </c>
      <c r="U18" s="15">
        <v>1.0888561622088793</v>
      </c>
      <c r="V18" s="15">
        <v>1.0848309894751926</v>
      </c>
      <c r="W18" s="15">
        <v>1.0803648311087213</v>
      </c>
      <c r="X18" s="15">
        <v>1.0756400108648057</v>
      </c>
      <c r="Y18" s="15">
        <v>1.0708015799606223</v>
      </c>
      <c r="Z18" s="15">
        <v>1.0659621426291019</v>
      </c>
      <c r="AA18" s="15">
        <v>1.0612068711013323</v>
      </c>
      <c r="AB18" s="15">
        <v>1.0565982633759015</v>
      </c>
      <c r="AC18" s="15">
        <v>1.0521804207502883</v>
      </c>
      <c r="AD18" s="15">
        <v>1.0479827598165845</v>
      </c>
      <c r="AE18" s="15">
        <v>1.0440231538533771</v>
      </c>
      <c r="AF18" s="15">
        <v>1.0403105417157381</v>
      </c>
      <c r="AG18" s="15">
        <v>1.0368470624858042</v>
      </c>
      <c r="AH18" s="15">
        <v>1.0336297806170309</v>
      </c>
      <c r="AI18" s="15">
        <v>1.0306520650799662</v>
      </c>
      <c r="AJ18" s="15">
        <v>1.0279046808365029</v>
      </c>
      <c r="AK18" s="15">
        <v>1.0253766440901024</v>
      </c>
      <c r="AL18" s="15">
        <v>1.0230558854864837</v>
      </c>
      <c r="AM18" s="15">
        <v>1.0209297584820403</v>
      </c>
      <c r="AN18" s="15">
        <v>1.0189854238017546</v>
      </c>
      <c r="AO18" s="15">
        <v>1.0172101354067524</v>
      </c>
      <c r="AP18" s="15">
        <v>1.0155914486950486</v>
      </c>
      <c r="AQ18" s="15">
        <v>1.0141173677157276</v>
      </c>
      <c r="AR18" s="15">
        <v>1.0127764449059655</v>
      </c>
      <c r="AS18" s="15">
        <v>1.0115578441720281</v>
      </c>
      <c r="AT18" s="15">
        <v>1.0104513759416915</v>
      </c>
      <c r="AU18" s="15">
        <v>1.0094475110354832</v>
      </c>
      <c r="AV18" s="15">
        <v>1.008537378766555</v>
      </c>
      <c r="AW18" s="15">
        <v>1.0077127535225101</v>
      </c>
      <c r="AX18" s="15">
        <v>1.0069660331554497</v>
      </c>
      <c r="AY18" s="15">
        <v>1.0062902117657031</v>
      </c>
      <c r="AZ18" s="15">
        <v>1.0056788488746149</v>
      </c>
      <c r="BA18" s="15">
        <v>1.0051260365131462</v>
      </c>
      <c r="BB18" s="15">
        <v>1.0046263653821386</v>
      </c>
      <c r="BC18" s="15">
        <v>1.0041748909475321</v>
      </c>
      <c r="BD18" s="15">
        <v>1.0037671001040163</v>
      </c>
      <c r="BE18" s="15">
        <v>1.0033988788608457</v>
      </c>
      <c r="BF18" s="15">
        <v>1.0030664813637804</v>
      </c>
      <c r="BG18" s="15">
        <v>1.0027665004590476</v>
      </c>
      <c r="BH18" s="15">
        <v>1.0024958399223838</v>
      </c>
      <c r="BI18" s="15">
        <v>1.0022516884133001</v>
      </c>
      <c r="BJ18" s="15">
        <v>1.0020314951675353</v>
      </c>
      <c r="BK18" s="15">
        <v>1.0018329474058318</v>
      </c>
      <c r="BL18" s="15">
        <v>1.0016539494120527</v>
      </c>
      <c r="BM18" s="15">
        <v>1.0014926032160429</v>
      </c>
      <c r="BN18" s="15">
        <v>1.0013471908049227</v>
      </c>
      <c r="BO18" s="15">
        <v>1.0012161577792116</v>
      </c>
      <c r="BP18" s="15">
        <v>1.0010980983663964</v>
      </c>
      <c r="BQ18" s="15">
        <v>1.0009917417032852</v>
      </c>
      <c r="BR18" s="15">
        <v>1.000895939299169</v>
      </c>
      <c r="BS18" s="15">
        <v>1.0008096535938882</v>
      </c>
      <c r="BT18" s="15">
        <v>1.0007319475279499</v>
      </c>
      <c r="BU18" s="15">
        <v>1.0006619750455734</v>
      </c>
      <c r="BV18" s="15">
        <v>1.0005989724556912</v>
      </c>
      <c r="BW18" s="15">
        <v>1.000542250580335</v>
      </c>
      <c r="BX18" s="15">
        <v>1.0004911876243234</v>
      </c>
      <c r="BY18" s="15">
        <v>1.000445222704655</v>
      </c>
      <c r="BZ18" s="15">
        <v>1.000403849982419</v>
      </c>
      <c r="CA18" s="15">
        <v>1.0003666133442817</v>
      </c>
      <c r="CB18" s="15">
        <v>1.0003331015847101</v>
      </c>
      <c r="CC18" s="15">
        <v>1.0003029440439533</v>
      </c>
      <c r="CD18" s="15">
        <v>1.0002758066604722</v>
      </c>
      <c r="CE18" s="15">
        <v>1.0002513883999387</v>
      </c>
      <c r="CF18" s="15">
        <v>1.0002294180261302</v>
      </c>
      <c r="CG18" s="15">
        <v>1.0002096511820269</v>
      </c>
      <c r="CH18" s="15">
        <v>1.0001918677521837</v>
      </c>
      <c r="CI18" s="15">
        <v>1.0001758694800047</v>
      </c>
      <c r="CJ18" s="15">
        <v>1.0001614778158918</v>
      </c>
      <c r="CK18" s="15">
        <v>1.000148531974417</v>
      </c>
      <c r="CL18" s="15">
        <v>1.0001368871806418</v>
      </c>
      <c r="CM18" s="15">
        <v>1.0001264130875327</v>
      </c>
      <c r="CN18" s="15">
        <v>1.000116992348097</v>
      </c>
      <c r="CO18" s="15">
        <v>1.0001085193273567</v>
      </c>
      <c r="CP18" s="15">
        <v>1.0001008989406939</v>
      </c>
      <c r="CQ18" s="15">
        <v>1.0000940456063594</v>
      </c>
      <c r="CR18" s="15">
        <v>1.0000878823010695</v>
      </c>
    </row>
    <row r="19" spans="1:96" x14ac:dyDescent="0.35">
      <c r="A19">
        <f t="shared" si="8"/>
        <v>7</v>
      </c>
      <c r="B19">
        <f t="shared" si="7"/>
        <v>6.5</v>
      </c>
      <c r="C19">
        <f>WMA_u!C19</f>
        <v>0.60000000000000009</v>
      </c>
      <c r="D19">
        <f>WMA_u!D19</f>
        <v>0.19999999999999996</v>
      </c>
      <c r="E19">
        <f>WMA_u!E19</f>
        <v>0.2</v>
      </c>
      <c r="F19" s="3">
        <f>(WMA_u!F19+SQRT(WMA_u!F19*WMA_u!F19+4*$B$3))/2</f>
        <v>1.0000329371000558</v>
      </c>
      <c r="G19" s="15">
        <v>1.0213962709249782</v>
      </c>
      <c r="H19" s="15">
        <v>1.0654014351356758</v>
      </c>
      <c r="I19" s="15">
        <v>1.1220316643152135</v>
      </c>
      <c r="J19" s="15">
        <v>1.180008372290777</v>
      </c>
      <c r="K19" s="15">
        <v>1.2312243030212964</v>
      </c>
      <c r="L19" s="15">
        <v>1.2714314321832731</v>
      </c>
      <c r="M19" s="15">
        <v>1.2994015943796478</v>
      </c>
      <c r="N19" s="15">
        <v>1.3157971245240896</v>
      </c>
      <c r="O19" s="15">
        <v>1.322239591659623</v>
      </c>
      <c r="P19" s="15">
        <v>1.3206826244456489</v>
      </c>
      <c r="Q19" s="15">
        <v>1.3130464165506075</v>
      </c>
      <c r="R19" s="15">
        <v>1.3010360573030439</v>
      </c>
      <c r="S19" s="15">
        <v>1.2860739530188725</v>
      </c>
      <c r="T19" s="15">
        <v>1.2692958829360093</v>
      </c>
      <c r="U19" s="15">
        <v>1.2515782157543638</v>
      </c>
      <c r="V19" s="15">
        <v>1.2335771331334064</v>
      </c>
      <c r="W19" s="15">
        <v>1.2157694891683977</v>
      </c>
      <c r="X19" s="15">
        <v>1.1984902869092851</v>
      </c>
      <c r="Y19" s="15">
        <v>1.1819648025829173</v>
      </c>
      <c r="Z19" s="15">
        <v>1.1663350044259948</v>
      </c>
      <c r="AA19" s="15">
        <v>1.1516806874763532</v>
      </c>
      <c r="AB19" s="15">
        <v>1.1380360521667481</v>
      </c>
      <c r="AC19" s="15">
        <v>1.125402517063139</v>
      </c>
      <c r="AD19" s="15">
        <v>1.1137585026991534</v>
      </c>
      <c r="AE19" s="15">
        <v>1.1030668240909971</v>
      </c>
      <c r="AF19" s="15">
        <v>1.0932802201585556</v>
      </c>
      <c r="AG19" s="15">
        <v>1.0843454458811108</v>
      </c>
      <c r="AH19" s="15">
        <v>1.0762062642924188</v>
      </c>
      <c r="AI19" s="15">
        <v>1.0688056018671235</v>
      </c>
      <c r="AJ19" s="15">
        <v>1.0620870715285262</v>
      </c>
      <c r="AK19" s="15">
        <v>1.0559960205165775</v>
      </c>
      <c r="AL19" s="15">
        <v>1.0504802235805282</v>
      </c>
      <c r="AM19" s="15">
        <v>1.0454903134205455</v>
      </c>
      <c r="AN19" s="15">
        <v>1.0409800182810336</v>
      </c>
      <c r="AO19" s="15">
        <v>1.0369062596758709</v>
      </c>
      <c r="AP19" s="15">
        <v>1.0332291502598188</v>
      </c>
      <c r="AQ19" s="15">
        <v>1.0299119219479425</v>
      </c>
      <c r="AR19" s="15">
        <v>1.0269208068204223</v>
      </c>
      <c r="AS19" s="15">
        <v>1.0242248875868889</v>
      </c>
      <c r="AT19" s="15">
        <v>1.0217959300007895</v>
      </c>
      <c r="AU19" s="15">
        <v>1.0196082062863248</v>
      </c>
      <c r="AV19" s="15">
        <v>1.0176383161198257</v>
      </c>
      <c r="AW19" s="15">
        <v>1.0158650098037778</v>
      </c>
      <c r="AX19" s="15">
        <v>1.0142690168394257</v>
      </c>
      <c r="AY19" s="15">
        <v>1.0128328820315036</v>
      </c>
      <c r="AZ19" s="15">
        <v>1.0115408104608212</v>
      </c>
      <c r="BA19" s="15">
        <v>1.0103785220717749</v>
      </c>
      <c r="BB19" s="15">
        <v>1.0093331161923138</v>
      </c>
      <c r="BC19" s="15">
        <v>1.0083929459951293</v>
      </c>
      <c r="BD19" s="15">
        <v>1.0075475026913894</v>
      </c>
      <c r="BE19" s="15">
        <v>1.0067873090997104</v>
      </c>
      <c r="BF19" s="15">
        <v>1.0061038221360525</v>
      </c>
      <c r="BG19" s="15">
        <v>1.005489343711506</v>
      </c>
      <c r="BH19" s="15">
        <v>1.004936939494578</v>
      </c>
      <c r="BI19" s="15">
        <v>1.0044403649847509</v>
      </c>
      <c r="BJ19" s="15">
        <v>1.0039939983490331</v>
      </c>
      <c r="BK19" s="15">
        <v>1.0035927794884281</v>
      </c>
      <c r="BL19" s="15">
        <v>1.0032321548234253</v>
      </c>
      <c r="BM19" s="15">
        <v>1.0029080273142459</v>
      </c>
      <c r="BN19" s="15">
        <v>1.0026167112607443</v>
      </c>
      <c r="BO19" s="15">
        <v>1.0023548914572853</v>
      </c>
      <c r="BP19" s="15">
        <v>1.0021195863084933</v>
      </c>
      <c r="BQ19" s="15">
        <v>1.0019081145418762</v>
      </c>
      <c r="BR19" s="15">
        <v>1.0017180651824107</v>
      </c>
      <c r="BS19" s="15">
        <v>1.0015472704819497</v>
      </c>
      <c r="BT19" s="15">
        <v>1.001393781522552</v>
      </c>
      <c r="BU19" s="15">
        <v>1.0012558462374208</v>
      </c>
      <c r="BV19" s="15">
        <v>1.001131889616059</v>
      </c>
      <c r="BW19" s="15">
        <v>1.0010204958814632</v>
      </c>
      <c r="BX19" s="15">
        <v>1.0009203924467629</v>
      </c>
      <c r="BY19" s="15">
        <v>1.0008304354766999</v>
      </c>
      <c r="BZ19" s="15">
        <v>1.0007495968958424</v>
      </c>
      <c r="CA19" s="15">
        <v>1.0006769527004842</v>
      </c>
      <c r="CB19" s="15">
        <v>1.0006116724449292</v>
      </c>
      <c r="CC19" s="15">
        <v>1.0005530097853652</v>
      </c>
      <c r="CD19" s="15">
        <v>1.0005002939758973</v>
      </c>
      <c r="CE19" s="15">
        <v>1.0004529222216119</v>
      </c>
      <c r="CF19" s="15">
        <v>1.0004103528029056</v>
      </c>
      <c r="CG19" s="15">
        <v>1.0003720988937568</v>
      </c>
      <c r="CH19" s="15">
        <v>1.000337723004278</v>
      </c>
      <c r="CI19" s="15">
        <v>1.0003068319847985</v>
      </c>
      <c r="CJ19" s="15">
        <v>1.0002790725349764</v>
      </c>
      <c r="CK19" s="15">
        <v>1.0002541271670695</v>
      </c>
      <c r="CL19" s="15">
        <v>1.0002317105775846</v>
      </c>
      <c r="CM19" s="15">
        <v>1.0002115663861091</v>
      </c>
      <c r="CN19" s="15">
        <v>1.000193464204252</v>
      </c>
      <c r="CO19" s="15">
        <v>1.0001771970013584</v>
      </c>
      <c r="CP19" s="15">
        <v>1.000162578737003</v>
      </c>
      <c r="CQ19" s="15">
        <v>1.0001494422332868</v>
      </c>
      <c r="CR19" s="15">
        <v>1.0001376372626942</v>
      </c>
    </row>
    <row r="20" spans="1:96" x14ac:dyDescent="0.35">
      <c r="A20">
        <f t="shared" si="8"/>
        <v>8</v>
      </c>
      <c r="B20">
        <f t="shared" si="7"/>
        <v>7.5</v>
      </c>
      <c r="C20">
        <f>WMA_u!C20</f>
        <v>0.60000000000000009</v>
      </c>
      <c r="D20">
        <f>WMA_u!D20</f>
        <v>0.19999999999999996</v>
      </c>
      <c r="E20">
        <f>WMA_u!E20</f>
        <v>0.2</v>
      </c>
      <c r="F20" s="3">
        <f>(WMA_u!F20+SQRT(WMA_u!F20*WMA_u!F20+4*$B$3))/2</f>
        <v>1.0000329371000558</v>
      </c>
      <c r="G20" s="15">
        <v>1.1848965285203521</v>
      </c>
      <c r="H20" s="15">
        <v>1.4544157072188215</v>
      </c>
      <c r="I20" s="15">
        <v>1.7124523039560633</v>
      </c>
      <c r="J20" s="15">
        <v>1.9115944181623361</v>
      </c>
      <c r="K20" s="15">
        <v>2.040402025905772</v>
      </c>
      <c r="L20" s="15">
        <v>2.105739087767335</v>
      </c>
      <c r="M20" s="15">
        <v>2.1210351246800379</v>
      </c>
      <c r="N20" s="15">
        <v>2.1002278958208289</v>
      </c>
      <c r="O20" s="15">
        <v>2.0552652012672312</v>
      </c>
      <c r="P20" s="15">
        <v>1.9954539198186305</v>
      </c>
      <c r="Q20" s="15">
        <v>1.9276245885009342</v>
      </c>
      <c r="R20" s="15">
        <v>1.8565752383977425</v>
      </c>
      <c r="S20" s="15">
        <v>1.7855484610785475</v>
      </c>
      <c r="T20" s="15">
        <v>1.7166464461165647</v>
      </c>
      <c r="U20" s="15">
        <v>1.651159534717239</v>
      </c>
      <c r="V20" s="15">
        <v>1.5898131889750993</v>
      </c>
      <c r="W20" s="15">
        <v>1.53294786981959</v>
      </c>
      <c r="X20" s="15">
        <v>1.48064736204114</v>
      </c>
      <c r="Y20" s="15">
        <v>1.4328289808830192</v>
      </c>
      <c r="Z20" s="15">
        <v>1.3893062441001707</v>
      </c>
      <c r="AA20" s="15">
        <v>1.3498319462165358</v>
      </c>
      <c r="AB20" s="15">
        <v>1.3141274187915459</v>
      </c>
      <c r="AC20" s="15">
        <v>1.2819021196435121</v>
      </c>
      <c r="AD20" s="15">
        <v>1.2528664877883566</v>
      </c>
      <c r="AE20" s="15">
        <v>1.2267401328049041</v>
      </c>
      <c r="AF20" s="15">
        <v>1.2032568104362464</v>
      </c>
      <c r="AG20" s="15">
        <v>1.1821672009709028</v>
      </c>
      <c r="AH20" s="15">
        <v>1.1632402010084952</v>
      </c>
      <c r="AI20" s="15">
        <v>1.1462632245336719</v>
      </c>
      <c r="AJ20" s="15">
        <v>1.1310418586303748</v>
      </c>
      <c r="AK20" s="15">
        <v>1.1173991134961849</v>
      </c>
      <c r="AL20" s="15">
        <v>1.1051744322209849</v>
      </c>
      <c r="AM20" s="15">
        <v>1.0942225736765403</v>
      </c>
      <c r="AN20" s="15">
        <v>1.0844124452562403</v>
      </c>
      <c r="AO20" s="15">
        <v>1.0756259365138967</v>
      </c>
      <c r="AP20" s="15">
        <v>1.0677567867591777</v>
      </c>
      <c r="AQ20" s="15">
        <v>1.0607095071146651</v>
      </c>
      <c r="AR20" s="15">
        <v>1.0543983688340777</v>
      </c>
      <c r="AS20" s="15">
        <v>1.0487464636987465</v>
      </c>
      <c r="AT20" s="15">
        <v>1.0436848382540216</v>
      </c>
      <c r="AU20" s="15">
        <v>1.0391517009537983</v>
      </c>
      <c r="AV20" s="15">
        <v>1.0350916995477537</v>
      </c>
      <c r="AW20" s="15">
        <v>1.0314552649857904</v>
      </c>
      <c r="AX20" s="15">
        <v>1.0281980175231216</v>
      </c>
      <c r="AY20" s="15">
        <v>1.0252802304417838</v>
      </c>
      <c r="AZ20" s="15">
        <v>1.0226663467560277</v>
      </c>
      <c r="BA20" s="15">
        <v>1.020324544366249</v>
      </c>
      <c r="BB20" s="15">
        <v>1.0182263453162814</v>
      </c>
      <c r="BC20" s="15">
        <v>1.0163462650551729</v>
      </c>
      <c r="BD20" s="15">
        <v>1.0146614978810193</v>
      </c>
      <c r="BE20" s="15">
        <v>1.0131516350333174</v>
      </c>
      <c r="BF20" s="15">
        <v>1.0117984121893382</v>
      </c>
      <c r="BG20" s="15">
        <v>1.0105854834013179</v>
      </c>
      <c r="BH20" s="15">
        <v>1.009498218779638</v>
      </c>
      <c r="BI20" s="15">
        <v>1.0085235234796011</v>
      </c>
      <c r="BJ20" s="15">
        <v>1.0076496757843474</v>
      </c>
      <c r="BK20" s="15">
        <v>1.006866182293283</v>
      </c>
      <c r="BL20" s="15">
        <v>1.0061636484242764</v>
      </c>
      <c r="BM20" s="15">
        <v>1.0055336626193101</v>
      </c>
      <c r="BN20" s="15">
        <v>1.0049686928081747</v>
      </c>
      <c r="BO20" s="15">
        <v>1.0044619938341282</v>
      </c>
      <c r="BP20" s="15">
        <v>1.0040075246803335</v>
      </c>
      <c r="BQ20" s="15">
        <v>1.0035998744574541</v>
      </c>
      <c r="BR20" s="15">
        <v>1.0032341962221629</v>
      </c>
      <c r="BS20" s="15">
        <v>1.002906147794566</v>
      </c>
      <c r="BT20" s="15">
        <v>1.0026118388306511</v>
      </c>
      <c r="BU20" s="15">
        <v>1.0023477834848966</v>
      </c>
      <c r="BV20" s="15">
        <v>1.0021108580688873</v>
      </c>
      <c r="BW20" s="15">
        <v>1.0018982631750755</v>
      </c>
      <c r="BX20" s="15">
        <v>1.0017074897914522</v>
      </c>
      <c r="BY20" s="15">
        <v>1.00153628898347</v>
      </c>
      <c r="BZ20" s="15">
        <v>1.0013826447647927</v>
      </c>
      <c r="CA20" s="15">
        <v>1.0012447498188426</v>
      </c>
      <c r="CB20" s="15">
        <v>1.0011209837691817</v>
      </c>
      <c r="CC20" s="15">
        <v>1.0010098937289951</v>
      </c>
      <c r="CD20" s="15">
        <v>1.000910176888695</v>
      </c>
      <c r="CE20" s="15">
        <v>1.000820664926368</v>
      </c>
      <c r="CF20" s="15">
        <v>1.0007403100486907</v>
      </c>
      <c r="CG20" s="15">
        <v>1.0006681724904449</v>
      </c>
      <c r="CH20" s="15">
        <v>1.0006034093190008</v>
      </c>
      <c r="CI20" s="15">
        <v>1.0005452644064836</v>
      </c>
      <c r="CJ20" s="15">
        <v>1.000493059446907</v>
      </c>
      <c r="CK20" s="15">
        <v>1.0004461859085432</v>
      </c>
      <c r="CL20" s="15">
        <v>1.000404097823453</v>
      </c>
      <c r="CM20" s="15">
        <v>1.0003663053264451</v>
      </c>
      <c r="CN20" s="15">
        <v>1.0003323688650287</v>
      </c>
      <c r="CO20" s="15">
        <v>1.000301894010184</v>
      </c>
      <c r="CP20" s="15">
        <v>1.0002745268051862</v>
      </c>
      <c r="CQ20" s="15">
        <v>1.0002499495963273</v>
      </c>
      <c r="CR20" s="15">
        <v>1.0002278772952804</v>
      </c>
    </row>
    <row r="21" spans="1:96" x14ac:dyDescent="0.35">
      <c r="A21">
        <f t="shared" si="8"/>
        <v>9</v>
      </c>
      <c r="B21">
        <f t="shared" si="7"/>
        <v>8.5</v>
      </c>
      <c r="C21">
        <f>WMA_u!C21</f>
        <v>0.60000000000000009</v>
      </c>
      <c r="D21">
        <f>WMA_u!D21</f>
        <v>0.19999999999999996</v>
      </c>
      <c r="E21">
        <f>WMA_u!E21</f>
        <v>0.2</v>
      </c>
      <c r="F21" s="3">
        <f>(WMA_u!F21+SQRT(WMA_u!F21*WMA_u!F21+4*$B$3))/2</f>
        <v>1.0000329371000558</v>
      </c>
      <c r="G21" s="15">
        <v>2.599715258407957</v>
      </c>
      <c r="H21" s="15">
        <v>3.9690799578203091</v>
      </c>
      <c r="I21" s="15">
        <v>4.7739239870588319</v>
      </c>
      <c r="J21" s="15">
        <v>5.1020884580004946</v>
      </c>
      <c r="K21" s="15">
        <v>5.1119960706907515</v>
      </c>
      <c r="L21" s="15">
        <v>4.9353677981632647</v>
      </c>
      <c r="M21" s="15">
        <v>4.6624341918823839</v>
      </c>
      <c r="N21" s="15">
        <v>4.3495004654004443</v>
      </c>
      <c r="O21" s="15">
        <v>4.0295432799590616</v>
      </c>
      <c r="P21" s="15">
        <v>3.7207246225286039</v>
      </c>
      <c r="Q21" s="15">
        <v>3.4322243214236505</v>
      </c>
      <c r="R21" s="15">
        <v>3.1679566798612604</v>
      </c>
      <c r="S21" s="15">
        <v>2.9288476299199284</v>
      </c>
      <c r="T21" s="15">
        <v>2.7141965691649546</v>
      </c>
      <c r="U21" s="15">
        <v>2.5224765050078619</v>
      </c>
      <c r="V21" s="15">
        <v>2.3517963384150455</v>
      </c>
      <c r="W21" s="15">
        <v>2.2001623398951811</v>
      </c>
      <c r="X21" s="15">
        <v>2.0656212547955444</v>
      </c>
      <c r="Y21" s="15">
        <v>1.9463341643302536</v>
      </c>
      <c r="Z21" s="15">
        <v>1.8406102442866452</v>
      </c>
      <c r="AA21" s="15">
        <v>1.7469176684275223</v>
      </c>
      <c r="AB21" s="15">
        <v>1.6638818436759204</v>
      </c>
      <c r="AC21" s="15">
        <v>1.5902769735126696</v>
      </c>
      <c r="AD21" s="15">
        <v>1.5250144547993572</v>
      </c>
      <c r="AE21" s="15">
        <v>1.4671301298641355</v>
      </c>
      <c r="AF21" s="15">
        <v>1.4157715318864157</v>
      </c>
      <c r="AG21" s="15">
        <v>1.3701857359275074</v>
      </c>
      <c r="AH21" s="15">
        <v>1.3297081170063789</v>
      </c>
      <c r="AI21" s="15">
        <v>1.2937521348469592</v>
      </c>
      <c r="AJ21" s="15">
        <v>1.2618001609724656</v>
      </c>
      <c r="AK21" s="15">
        <v>1.2333953067048098</v>
      </c>
      <c r="AL21" s="15">
        <v>1.2081341815545497</v>
      </c>
      <c r="AM21" s="15">
        <v>1.1856604990275235</v>
      </c>
      <c r="AN21" s="15">
        <v>1.1656594440614521</v>
      </c>
      <c r="AO21" s="15">
        <v>1.1478527188979912</v>
      </c>
      <c r="AP21" s="15">
        <v>1.1319941896230572</v>
      </c>
      <c r="AQ21" s="15">
        <v>1.1178660623291894</v>
      </c>
      <c r="AR21" s="15">
        <v>1.1052755249604698</v>
      </c>
      <c r="AS21" s="15">
        <v>1.0940517978753668</v>
      </c>
      <c r="AT21" s="15">
        <v>1.08404354272686</v>
      </c>
      <c r="AU21" s="15">
        <v>1.0751165852784597</v>
      </c>
      <c r="AV21" s="15">
        <v>1.0671519132017755</v>
      </c>
      <c r="AW21" s="15">
        <v>1.060043914738714</v>
      </c>
      <c r="AX21" s="15">
        <v>1.0536988283895152</v>
      </c>
      <c r="AY21" s="15">
        <v>1.0480333775507025</v>
      </c>
      <c r="AZ21" s="15">
        <v>1.0429735673242406</v>
      </c>
      <c r="BA21" s="15">
        <v>1.0384536236010262</v>
      </c>
      <c r="BB21" s="15">
        <v>1.0344150570363218</v>
      </c>
      <c r="BC21" s="15">
        <v>1.0308058367264912</v>
      </c>
      <c r="BD21" s="15">
        <v>1.0275796603057217</v>
      </c>
      <c r="BE21" s="15">
        <v>1.024695308844457</v>
      </c>
      <c r="BF21" s="15">
        <v>1.0221160763798227</v>
      </c>
      <c r="BG21" s="15">
        <v>1.0198092651704975</v>
      </c>
      <c r="BH21" s="15">
        <v>1.017745738868685</v>
      </c>
      <c r="BI21" s="15">
        <v>1.0158995267613533</v>
      </c>
      <c r="BJ21" s="15">
        <v>1.0142474730703184</v>
      </c>
      <c r="BK21" s="15">
        <v>1.0127689260319996</v>
      </c>
      <c r="BL21" s="15">
        <v>1.0114454621167694</v>
      </c>
      <c r="BM21" s="15">
        <v>1.0102606413066884</v>
      </c>
      <c r="BN21" s="15">
        <v>1.0091997898396117</v>
      </c>
      <c r="BO21" s="15">
        <v>1.0082498072560626</v>
      </c>
      <c r="BP21" s="15">
        <v>1.0073989949608368</v>
      </c>
      <c r="BQ21" s="15">
        <v>1.0066369038406988</v>
      </c>
      <c r="BR21" s="15">
        <v>1.0059541987687326</v>
      </c>
      <c r="BS21" s="15">
        <v>1.0053425380799068</v>
      </c>
      <c r="BT21" s="15">
        <v>1.0047944663257564</v>
      </c>
      <c r="BU21" s="15">
        <v>1.0043033188124915</v>
      </c>
      <c r="BV21" s="15">
        <v>1.0038631365998052</v>
      </c>
      <c r="BW21" s="15">
        <v>1.0034685907899286</v>
      </c>
      <c r="BX21" s="15">
        <v>1.0031149150707581</v>
      </c>
      <c r="BY21" s="15">
        <v>1.0027978455952797</v>
      </c>
      <c r="BZ21" s="15">
        <v>1.0025135673839811</v>
      </c>
      <c r="CA21" s="15">
        <v>1.002258666529233</v>
      </c>
      <c r="CB21" s="15">
        <v>1.0020300875620913</v>
      </c>
      <c r="CC21" s="15">
        <v>1.001825095414042</v>
      </c>
      <c r="CD21" s="15">
        <v>1.0016412414699321</v>
      </c>
      <c r="CE21" s="15">
        <v>1.0014763332646914</v>
      </c>
      <c r="CF21" s="15">
        <v>1.0013284074263979</v>
      </c>
      <c r="CG21" s="15">
        <v>1.001195705512421</v>
      </c>
      <c r="CH21" s="15">
        <v>1.0010766524245767</v>
      </c>
      <c r="CI21" s="15">
        <v>1.0009698371239577</v>
      </c>
      <c r="CJ21" s="15">
        <v>1.0008739953968979</v>
      </c>
      <c r="CK21" s="15">
        <v>1.00078799445088</v>
      </c>
      <c r="CL21" s="15">
        <v>1.0007108191434448</v>
      </c>
      <c r="CM21" s="15">
        <v>1.0006415596687297</v>
      </c>
      <c r="CN21" s="15">
        <v>1.0005794005453676</v>
      </c>
      <c r="CO21" s="15">
        <v>1.0005236107665394</v>
      </c>
      <c r="CP21" s="15">
        <v>1.0004735349880567</v>
      </c>
      <c r="CQ21" s="15">
        <v>1.0004285856438182</v>
      </c>
      <c r="CR21" s="15">
        <v>1.0003882358899523</v>
      </c>
    </row>
    <row r="22" spans="1:96" x14ac:dyDescent="0.35">
      <c r="A22">
        <f t="shared" si="8"/>
        <v>10</v>
      </c>
      <c r="B22">
        <f t="shared" si="7"/>
        <v>9.5</v>
      </c>
      <c r="C22">
        <f>WMA_u!C22</f>
        <v>0.60000000000000009</v>
      </c>
      <c r="D22">
        <f>WMA_u!D22</f>
        <v>0.19999999999999996</v>
      </c>
      <c r="E22">
        <f>WMA_u!E22</f>
        <v>0.2</v>
      </c>
      <c r="F22" s="11">
        <f>(WMA_u!F22+SQRT(WMA_u!F22*WMA_u!F22+4*$B$3))/2</f>
        <v>1.0000329371000558</v>
      </c>
      <c r="G22" s="15">
        <v>14.842583054610284</v>
      </c>
      <c r="H22" s="15">
        <v>18.359996224875868</v>
      </c>
      <c r="I22" s="15">
        <v>17.98260359182645</v>
      </c>
      <c r="J22" s="15">
        <v>16.31442515230097</v>
      </c>
      <c r="K22" s="15">
        <v>14.376342346559408</v>
      </c>
      <c r="L22" s="15">
        <v>12.541134777037191</v>
      </c>
      <c r="M22" s="15">
        <v>10.921982872091979</v>
      </c>
      <c r="N22" s="15">
        <v>9.5326670350446054</v>
      </c>
      <c r="O22" s="15">
        <v>8.3526074956005729</v>
      </c>
      <c r="P22" s="15">
        <v>7.352458046097067</v>
      </c>
      <c r="Q22" s="15">
        <v>6.5035355030256685</v>
      </c>
      <c r="R22" s="15">
        <v>5.7807753001029116</v>
      </c>
      <c r="S22" s="15">
        <v>5.16321149480292</v>
      </c>
      <c r="T22" s="15">
        <v>4.6336024089366301</v>
      </c>
      <c r="U22" s="15">
        <v>4.1778370798596285</v>
      </c>
      <c r="V22" s="15">
        <v>3.7843541817013198</v>
      </c>
      <c r="W22" s="15">
        <v>3.4436442550889041</v>
      </c>
      <c r="X22" s="15">
        <v>3.1478452984821166</v>
      </c>
      <c r="Y22" s="15">
        <v>2.8904213701400878</v>
      </c>
      <c r="Z22" s="15">
        <v>2.6659090943234043</v>
      </c>
      <c r="AA22" s="15">
        <v>2.4697177749184038</v>
      </c>
      <c r="AB22" s="15">
        <v>2.2979712137211332</v>
      </c>
      <c r="AC22" s="15">
        <v>2.1473818369676021</v>
      </c>
      <c r="AD22" s="15">
        <v>2.0151498845921778</v>
      </c>
      <c r="AE22" s="15">
        <v>1.8988821265491376</v>
      </c>
      <c r="AF22" s="15">
        <v>1.7965258838978857</v>
      </c>
      <c r="AG22" s="15">
        <v>1.7063151259522982</v>
      </c>
      <c r="AH22" s="15">
        <v>1.6267261625229512</v>
      </c>
      <c r="AI22" s="15">
        <v>1.5564410131064685</v>
      </c>
      <c r="AJ22" s="15">
        <v>1.4943169599563944</v>
      </c>
      <c r="AK22" s="15">
        <v>1.4393611146856535</v>
      </c>
      <c r="AL22" s="15">
        <v>1.3907090745733768</v>
      </c>
      <c r="AM22" s="15">
        <v>1.3476069343332469</v>
      </c>
      <c r="AN22" s="15">
        <v>1.3093960659066106</v>
      </c>
      <c r="AO22" s="15">
        <v>1.2755001933116181</v>
      </c>
      <c r="AP22" s="15">
        <v>1.2454143794410995</v>
      </c>
      <c r="AQ22" s="15">
        <v>1.2186956127134461</v>
      </c>
      <c r="AR22" s="15">
        <v>1.1949547379548633</v>
      </c>
      <c r="AS22" s="15">
        <v>1.1738495210792486</v>
      </c>
      <c r="AT22" s="15">
        <v>1.1550786735006249</v>
      </c>
      <c r="AU22" s="15">
        <v>1.1383766916469891</v>
      </c>
      <c r="AV22" s="15">
        <v>1.1235093908920859</v>
      </c>
      <c r="AW22" s="15">
        <v>1.1102700328036166</v>
      </c>
      <c r="AX22" s="15">
        <v>1.0984759606949086</v>
      </c>
      <c r="AY22" s="15">
        <v>1.0879656717450499</v>
      </c>
      <c r="AZ22" s="15">
        <v>1.078596264957703</v>
      </c>
      <c r="BA22" s="15">
        <v>1.0702412133872004</v>
      </c>
      <c r="BB22" s="15">
        <v>1.0627884167110473</v>
      </c>
      <c r="BC22" s="15">
        <v>1.0561384966420588</v>
      </c>
      <c r="BD22" s="15">
        <v>1.0502033030690903</v>
      </c>
      <c r="BE22" s="15">
        <v>1.0449046033690979</v>
      </c>
      <c r="BF22" s="15">
        <v>1.0401729311881105</v>
      </c>
      <c r="BG22" s="15">
        <v>1.0359465742612588</v>
      </c>
      <c r="BH22" s="15">
        <v>1.0321706836278155</v>
      </c>
      <c r="BI22" s="15">
        <v>1.0287964889747137</v>
      </c>
      <c r="BJ22" s="15">
        <v>1.0257806068759563</v>
      </c>
      <c r="BK22" s="15">
        <v>1.0230844304393794</v>
      </c>
      <c r="BL22" s="15">
        <v>1.0206735903708715</v>
      </c>
      <c r="BM22" s="15">
        <v>1.0185174787565978</v>
      </c>
      <c r="BN22" s="15">
        <v>1.0165888279770268</v>
      </c>
      <c r="BO22" s="15">
        <v>1.0148633381287442</v>
      </c>
      <c r="BP22" s="15">
        <v>1.0133193471630562</v>
      </c>
      <c r="BQ22" s="15">
        <v>1.0119375386727487</v>
      </c>
      <c r="BR22" s="15">
        <v>1.010700682885741</v>
      </c>
      <c r="BS22" s="15">
        <v>1.0095934069700523</v>
      </c>
      <c r="BT22" s="15">
        <v>1.008601991229745</v>
      </c>
      <c r="BU22" s="15">
        <v>1.0077141881859728</v>
      </c>
      <c r="BV22" s="15">
        <v>1.0069190618991584</v>
      </c>
      <c r="BW22" s="15">
        <v>1.0062068452046886</v>
      </c>
      <c r="BX22" s="15">
        <v>1.0055688128113731</v>
      </c>
      <c r="BY22" s="15">
        <v>1.0049971684544843</v>
      </c>
      <c r="BZ22" s="15">
        <v>1.0044849445078856</v>
      </c>
      <c r="CA22" s="15">
        <v>1.004025912646475</v>
      </c>
      <c r="CB22" s="15">
        <v>1.0036145043142124</v>
      </c>
      <c r="CC22" s="15">
        <v>1.0032457398972439</v>
      </c>
      <c r="CD22" s="15">
        <v>1.0029151656285704</v>
      </c>
      <c r="CE22" s="15">
        <v>1.0026187973625265</v>
      </c>
      <c r="CF22" s="15">
        <v>1.0023530704558645</v>
      </c>
      <c r="CG22" s="15">
        <v>1.0021147950791671</v>
      </c>
      <c r="CH22" s="15">
        <v>1.001901116359021</v>
      </c>
      <c r="CI22" s="15">
        <v>1.001709478819139</v>
      </c>
      <c r="CJ22" s="15">
        <v>1.0015375946485037</v>
      </c>
      <c r="CK22" s="15">
        <v>1.0013834153775436</v>
      </c>
      <c r="CL22" s="15">
        <v>1.0012451065902137</v>
      </c>
      <c r="CM22" s="15">
        <v>1.0011210253413143</v>
      </c>
      <c r="CN22" s="15">
        <v>1.0010096999851283</v>
      </c>
      <c r="CO22" s="15">
        <v>1.0009098121540023</v>
      </c>
      <c r="CP22" s="15">
        <v>1.0008201806543591</v>
      </c>
      <c r="CQ22" s="15">
        <v>1.0007397470732424</v>
      </c>
      <c r="CR22" s="15">
        <v>1.0006675629112034</v>
      </c>
    </row>
    <row r="23" spans="1:96" x14ac:dyDescent="0.35">
      <c r="A23">
        <f t="shared" si="8"/>
        <v>11</v>
      </c>
      <c r="B23">
        <f t="shared" si="7"/>
        <v>10.5</v>
      </c>
      <c r="C23">
        <f>WMA_u!C23</f>
        <v>0.60000000000000009</v>
      </c>
      <c r="D23">
        <f>WMA_u!D23</f>
        <v>0.19999999999999996</v>
      </c>
      <c r="E23">
        <f>WMA_u!E23</f>
        <v>0.2</v>
      </c>
      <c r="F23" s="3">
        <f>(WMA_u!F23+SQRT(WMA_u!F23*WMA_u!F23+4*$B$3))/2</f>
        <v>200.00000016469093</v>
      </c>
      <c r="G23" s="15">
        <v>120.78393703076836</v>
      </c>
      <c r="H23" s="15">
        <v>79.119953068673141</v>
      </c>
      <c r="I23" s="15">
        <v>55.72170659779551</v>
      </c>
      <c r="J23" s="15">
        <v>41.610562362563691</v>
      </c>
      <c r="K23" s="15">
        <v>32.478982801307637</v>
      </c>
      <c r="L23" s="15">
        <v>26.182411408480295</v>
      </c>
      <c r="M23" s="15">
        <v>21.604881581958416</v>
      </c>
      <c r="N23" s="15">
        <v>18.135598838923961</v>
      </c>
      <c r="O23" s="15">
        <v>15.42151307866739</v>
      </c>
      <c r="P23" s="15">
        <v>13.246921226065707</v>
      </c>
      <c r="Q23" s="15">
        <v>11.472866121789938</v>
      </c>
      <c r="R23" s="15">
        <v>10.005439635856758</v>
      </c>
      <c r="S23" s="15">
        <v>8.7784932914044553</v>
      </c>
      <c r="T23" s="15">
        <v>7.7437834832343846</v>
      </c>
      <c r="U23" s="15">
        <v>6.8651009003958272</v>
      </c>
      <c r="V23" s="15">
        <v>6.1146217087386683</v>
      </c>
      <c r="W23" s="15">
        <v>5.4705485835100536</v>
      </c>
      <c r="X23" s="15">
        <v>4.9155305663415128</v>
      </c>
      <c r="Y23" s="15">
        <v>4.4355709428290639</v>
      </c>
      <c r="Z23" s="15">
        <v>4.019251512102529</v>
      </c>
      <c r="AA23" s="15">
        <v>3.6571683679453653</v>
      </c>
      <c r="AB23" s="15">
        <v>3.3415129893774518</v>
      </c>
      <c r="AC23" s="15">
        <v>3.0657555974901674</v>
      </c>
      <c r="AD23" s="15">
        <v>2.8244020353006429</v>
      </c>
      <c r="AE23" s="15">
        <v>2.6128045117299421</v>
      </c>
      <c r="AF23" s="15">
        <v>2.4270124732437637</v>
      </c>
      <c r="AG23" s="15">
        <v>2.26365381933633</v>
      </c>
      <c r="AH23" s="15">
        <v>2.1198393724354307</v>
      </c>
      <c r="AI23" s="15">
        <v>1.9930853849093406</v>
      </c>
      <c r="AJ23" s="15">
        <v>1.8812501892976046</v>
      </c>
      <c r="AK23" s="15">
        <v>1.7824820482736976</v>
      </c>
      <c r="AL23" s="15">
        <v>1.6951759531851152</v>
      </c>
      <c r="AM23" s="15">
        <v>1.617937631035236</v>
      </c>
      <c r="AN23" s="15">
        <v>1.5495534015389743</v>
      </c>
      <c r="AO23" s="15">
        <v>1.4889648142876246</v>
      </c>
      <c r="AP23" s="15">
        <v>1.4352472161888452</v>
      </c>
      <c r="AQ23" s="15">
        <v>1.3875915689828915</v>
      </c>
      <c r="AR23" s="15">
        <v>1.3452889685271745</v>
      </c>
      <c r="AS23" s="15">
        <v>1.3077174209394105</v>
      </c>
      <c r="AT23" s="15">
        <v>1.274330512379237</v>
      </c>
      <c r="AU23" s="15">
        <v>1.2446476742544557</v>
      </c>
      <c r="AV23" s="15">
        <v>1.2182457977183894</v>
      </c>
      <c r="AW23" s="15">
        <v>1.1947519933136406</v>
      </c>
      <c r="AX23" s="15">
        <v>1.1738373256709722</v>
      </c>
      <c r="AY23" s="15">
        <v>1.1552113809431517</v>
      </c>
      <c r="AZ23" s="15">
        <v>1.1386175474193694</v>
      </c>
      <c r="BA23" s="15">
        <v>1.1238289085195137</v>
      </c>
      <c r="BB23" s="15">
        <v>1.1106446628871092</v>
      </c>
      <c r="BC23" s="15">
        <v>1.0988869991980417</v>
      </c>
      <c r="BD23" s="15">
        <v>1.0883983640653907</v>
      </c>
      <c r="BE23" s="15">
        <v>1.0790390704363135</v>
      </c>
      <c r="BF23" s="15">
        <v>1.0706852014556638</v>
      </c>
      <c r="BG23" s="15">
        <v>1.0632267711632477</v>
      </c>
      <c r="BH23" s="15">
        <v>1.0565661088001363</v>
      </c>
      <c r="BI23" s="15">
        <v>1.0506164380892145</v>
      </c>
      <c r="BJ23" s="15">
        <v>1.0453006267609566</v>
      </c>
      <c r="BK23" s="15">
        <v>1.0405500849279934</v>
      </c>
      <c r="BL23" s="15">
        <v>1.0363037937624784</v>
      </c>
      <c r="BM23" s="15">
        <v>1.0325074483740859</v>
      </c>
      <c r="BN23" s="15">
        <v>1.0291127008862233</v>
      </c>
      <c r="BO23" s="15">
        <v>1.026076491515943</v>
      </c>
      <c r="BP23" s="15">
        <v>1.0233604570226789</v>
      </c>
      <c r="BQ23" s="15">
        <v>1.0209304072388938</v>
      </c>
      <c r="BR23" s="15">
        <v>1.0187558615627599</v>
      </c>
      <c r="BS23" s="15">
        <v>1.016809638305032</v>
      </c>
      <c r="BT23" s="15">
        <v>1.0150674906613195</v>
      </c>
      <c r="BU23" s="15">
        <v>1.0135077838455115</v>
      </c>
      <c r="BV23" s="15">
        <v>1.0121112085861219</v>
      </c>
      <c r="BW23" s="15">
        <v>1.0108605267681565</v>
      </c>
      <c r="BX23" s="15">
        <v>1.0097403455103324</v>
      </c>
      <c r="BY23" s="15">
        <v>1.0087369164109585</v>
      </c>
      <c r="BZ23" s="15">
        <v>1.0078379570839262</v>
      </c>
      <c r="CA23" s="15">
        <v>1.0070324924463561</v>
      </c>
      <c r="CB23" s="15">
        <v>1.0063107135177363</v>
      </c>
      <c r="CC23" s="15">
        <v>1.005663851752252</v>
      </c>
      <c r="CD23" s="15">
        <v>1.0050840671561139</v>
      </c>
      <c r="CE23" s="15">
        <v>1.0045643486440703</v>
      </c>
      <c r="CF23" s="15">
        <v>1.004098425267393</v>
      </c>
      <c r="CG23" s="15">
        <v>1.0036806871025581</v>
      </c>
      <c r="CH23" s="15">
        <v>1.0033061147281408</v>
      </c>
      <c r="CI23" s="15">
        <v>1.0029702163394685</v>
      </c>
      <c r="CJ23" s="15">
        <v>1.0026689716582966</v>
      </c>
      <c r="CK23" s="15">
        <v>1.0023987818899049</v>
      </c>
      <c r="CL23" s="15">
        <v>1.0021564250641282</v>
      </c>
      <c r="CM23" s="15">
        <v>1.0019390161712052</v>
      </c>
      <c r="CN23" s="15">
        <v>1.0017439715691407</v>
      </c>
      <c r="CO23" s="15">
        <v>1.0015689771975711</v>
      </c>
      <c r="CP23" s="15">
        <v>1.0014119601847282</v>
      </c>
      <c r="CQ23" s="15">
        <v>1.0012710634798647</v>
      </c>
      <c r="CR23" s="15">
        <v>1.0011446231840588</v>
      </c>
    </row>
    <row r="24" spans="1:96" x14ac:dyDescent="0.35">
      <c r="A24">
        <f t="shared" si="8"/>
        <v>12</v>
      </c>
      <c r="B24">
        <f t="shared" si="7"/>
        <v>11.5</v>
      </c>
      <c r="C24">
        <f>WMA_u!C24</f>
        <v>0.60000000000000009</v>
      </c>
      <c r="D24">
        <f>WMA_u!D24</f>
        <v>0.19999999999999996</v>
      </c>
      <c r="E24">
        <f>WMA_u!E24</f>
        <v>0.2</v>
      </c>
      <c r="F24" s="3">
        <f>(WMA_u!F24+SQRT(WMA_u!F24*WMA_u!F24+4*$B$3))/2</f>
        <v>1.0000329371000558</v>
      </c>
      <c r="G24" s="15">
        <v>42.527683289629842</v>
      </c>
      <c r="H24" s="15">
        <v>53.079968478211512</v>
      </c>
      <c r="I24" s="15">
        <v>51.947794935072054</v>
      </c>
      <c r="J24" s="15">
        <v>46.943261206709593</v>
      </c>
      <c r="K24" s="15">
        <v>41.129013293874074</v>
      </c>
      <c r="L24" s="15">
        <v>35.623390496341074</v>
      </c>
      <c r="M24" s="15">
        <v>30.765934305877167</v>
      </c>
      <c r="N24" s="15">
        <v>26.597986034669752</v>
      </c>
      <c r="O24" s="15">
        <v>23.057806426456832</v>
      </c>
      <c r="P24" s="15">
        <v>20.057356887620394</v>
      </c>
      <c r="Q24" s="15">
        <v>17.510587882012832</v>
      </c>
      <c r="R24" s="15">
        <v>15.342305715603624</v>
      </c>
      <c r="S24" s="15">
        <v>13.489612559472194</v>
      </c>
      <c r="T24" s="15">
        <v>11.900783374086931</v>
      </c>
      <c r="U24" s="15">
        <v>10.53348526513502</v>
      </c>
      <c r="V24" s="15">
        <v>9.3530342492766607</v>
      </c>
      <c r="W24" s="15">
        <v>8.3309019452673532</v>
      </c>
      <c r="X24" s="15">
        <v>7.4435023497282868</v>
      </c>
      <c r="Y24" s="15">
        <v>6.6712276445214398</v>
      </c>
      <c r="Z24" s="15">
        <v>5.9976877164290814</v>
      </c>
      <c r="AA24" s="15">
        <v>5.4091104986120557</v>
      </c>
      <c r="AB24" s="15">
        <v>4.8938674255116483</v>
      </c>
      <c r="AC24" s="15">
        <v>4.4420958119533074</v>
      </c>
      <c r="AD24" s="15">
        <v>4.0453964199416106</v>
      </c>
      <c r="AE24" s="15">
        <v>3.6965896062340575</v>
      </c>
      <c r="AF24" s="15">
        <v>3.389517383906028</v>
      </c>
      <c r="AG24" s="15">
        <v>3.1188817119348928</v>
      </c>
      <c r="AH24" s="15">
        <v>2.8801115700191278</v>
      </c>
      <c r="AI24" s="15">
        <v>2.6692530643165338</v>
      </c>
      <c r="AJ24" s="15">
        <v>2.4828780850089678</v>
      </c>
      <c r="AK24" s="15">
        <v>2.3180080047245779</v>
      </c>
      <c r="AL24" s="15">
        <v>2.1720496463903256</v>
      </c>
      <c r="AM24" s="15">
        <v>2.0427413178139626</v>
      </c>
      <c r="AN24" s="15">
        <v>1.9281071506881715</v>
      </c>
      <c r="AO24" s="15">
        <v>1.8264183250925679</v>
      </c>
      <c r="AP24" s="15">
        <v>1.7361600301371245</v>
      </c>
      <c r="AQ24" s="15">
        <v>1.6560032244139211</v>
      </c>
      <c r="AR24" s="15">
        <v>1.5847804293399894</v>
      </c>
      <c r="AS24" s="15">
        <v>1.5214649240355687</v>
      </c>
      <c r="AT24" s="15">
        <v>1.4651528194898105</v>
      </c>
      <c r="AU24" s="15">
        <v>1.4150475780720573</v>
      </c>
      <c r="AV24" s="15">
        <v>1.37044661629604</v>
      </c>
      <c r="AW24" s="15">
        <v>1.3307296874975796</v>
      </c>
      <c r="AX24" s="15">
        <v>1.2953487893595779</v>
      </c>
      <c r="AY24" s="15">
        <v>1.263819381059379</v>
      </c>
      <c r="AZ24" s="15">
        <v>1.2357127278361049</v>
      </c>
      <c r="BA24" s="15">
        <v>1.210649218256681</v>
      </c>
      <c r="BB24" s="15">
        <v>1.1882925224159215</v>
      </c>
      <c r="BC24" s="15">
        <v>1.168344478552386</v>
      </c>
      <c r="BD24" s="15">
        <v>1.1505406117520844</v>
      </c>
      <c r="BE24" s="15">
        <v>1.1346462020756891</v>
      </c>
      <c r="BF24" s="15">
        <v>1.1204528310109538</v>
      </c>
      <c r="BG24" s="15">
        <v>1.1077753449706607</v>
      </c>
      <c r="BH24" s="15">
        <v>1.0964491829141798</v>
      </c>
      <c r="BI24" s="15">
        <v>1.0863280223032012</v>
      </c>
      <c r="BJ24" s="15">
        <v>1.0772817037037203</v>
      </c>
      <c r="BK24" s="15">
        <v>1.069194399577833</v>
      </c>
      <c r="BL24" s="15">
        <v>1.0619629973041387</v>
      </c>
      <c r="BM24" s="15">
        <v>1.0554956703359379</v>
      </c>
      <c r="BN24" s="15">
        <v>1.0497106147453272</v>
      </c>
      <c r="BO24" s="15">
        <v>1.0445349312868728</v>
      </c>
      <c r="BP24" s="15">
        <v>1.0399036356127069</v>
      </c>
      <c r="BQ24" s="15">
        <v>1.0357587814371167</v>
      </c>
      <c r="BR24" s="15">
        <v>1.0320486833300293</v>
      </c>
      <c r="BS24" s="15">
        <v>1.0287272274550561</v>
      </c>
      <c r="BT24" s="15">
        <v>1.025753259992868</v>
      </c>
      <c r="BU24" s="15">
        <v>1.0230900442334825</v>
      </c>
      <c r="BV24" s="15">
        <v>1.0207047784062169</v>
      </c>
      <c r="BW24" s="15">
        <v>1.0185681672647438</v>
      </c>
      <c r="BX24" s="15">
        <v>1.0166540412749179</v>
      </c>
      <c r="BY24" s="15">
        <v>1.0149390179804239</v>
      </c>
      <c r="BZ24" s="15">
        <v>1.0134022007592083</v>
      </c>
      <c r="CA24" s="15">
        <v>1.0120249107436117</v>
      </c>
      <c r="CB24" s="15">
        <v>1.010790448169125</v>
      </c>
      <c r="CC24" s="15">
        <v>1.0096838798493453</v>
      </c>
      <c r="CD24" s="15">
        <v>1.0086918498555029</v>
      </c>
      <c r="CE24" s="15">
        <v>1.0078024108143115</v>
      </c>
      <c r="CF24" s="15">
        <v>1.0070048735335544</v>
      </c>
      <c r="CG24" s="15">
        <v>1.0062896729255812</v>
      </c>
      <c r="CH24" s="15">
        <v>1.0056482484290943</v>
      </c>
      <c r="CI24" s="15">
        <v>1.0050729373329126</v>
      </c>
      <c r="CJ24" s="15">
        <v>1.0045568795851034</v>
      </c>
      <c r="CK24" s="15">
        <v>1.0040939328297853</v>
      </c>
      <c r="CL24" s="15">
        <v>1.0036785965545159</v>
      </c>
      <c r="CM24" s="15">
        <v>1.0033059443556738</v>
      </c>
      <c r="CN24" s="15">
        <v>1.0029715634395084</v>
      </c>
      <c r="CO24" s="15">
        <v>1.0026715005742637</v>
      </c>
      <c r="CP24" s="15">
        <v>1.0024022137954314</v>
      </c>
      <c r="CQ24" s="15">
        <v>1.0021605292430535</v>
      </c>
      <c r="CR24" s="15">
        <v>1.0019436025782007</v>
      </c>
    </row>
    <row r="25" spans="1:96" x14ac:dyDescent="0.35">
      <c r="A25">
        <f t="shared" si="8"/>
        <v>13</v>
      </c>
      <c r="B25">
        <f t="shared" si="7"/>
        <v>12.5</v>
      </c>
      <c r="C25">
        <f>WMA_u!C25</f>
        <v>0.60000000000000009</v>
      </c>
      <c r="D25">
        <f>WMA_u!D25</f>
        <v>0.19999999999999996</v>
      </c>
      <c r="E25">
        <f>WMA_u!E25</f>
        <v>0.2</v>
      </c>
      <c r="F25" s="3">
        <f>(WMA_u!F25+SQRT(WMA_u!F25*WMA_u!F25+4*$B$3))/2</f>
        <v>1.0000329371000558</v>
      </c>
      <c r="G25" s="15">
        <v>15.39717382886303</v>
      </c>
      <c r="H25" s="15">
        <v>27.721567267665396</v>
      </c>
      <c r="I25" s="15">
        <v>34.965197127520391</v>
      </c>
      <c r="J25" s="15">
        <v>37.918692175360754</v>
      </c>
      <c r="K25" s="15">
        <v>38.007867701765335</v>
      </c>
      <c r="L25" s="15">
        <v>36.418216039319276</v>
      </c>
      <c r="M25" s="15">
        <v>33.961813724247996</v>
      </c>
      <c r="N25" s="15">
        <v>31.145408484292695</v>
      </c>
      <c r="O25" s="15">
        <v>28.265790721701197</v>
      </c>
      <c r="P25" s="15">
        <v>25.486418583469035</v>
      </c>
      <c r="Q25" s="15">
        <v>22.889910680200508</v>
      </c>
      <c r="R25" s="15">
        <v>20.511495829536646</v>
      </c>
      <c r="S25" s="15">
        <v>18.35950746682947</v>
      </c>
      <c r="T25" s="15">
        <v>16.427640192196581</v>
      </c>
      <c r="U25" s="15">
        <v>14.702151083370783</v>
      </c>
      <c r="V25" s="15">
        <v>13.166020260418899</v>
      </c>
      <c r="W25" s="15">
        <v>11.801304179141036</v>
      </c>
      <c r="X25" s="15">
        <v>10.590423586367914</v>
      </c>
      <c r="Y25" s="15">
        <v>9.516828274739451</v>
      </c>
      <c r="Z25" s="15">
        <v>8.5653009142769836</v>
      </c>
      <c r="AA25" s="15">
        <v>7.7220551838297249</v>
      </c>
      <c r="AB25" s="15">
        <v>6.974719886263113</v>
      </c>
      <c r="AC25" s="15">
        <v>6.3122630155151622</v>
      </c>
      <c r="AD25" s="15">
        <v>5.7248873228243893</v>
      </c>
      <c r="AE25" s="15">
        <v>5.2039155791472824</v>
      </c>
      <c r="AF25" s="15">
        <v>4.7416757766101467</v>
      </c>
      <c r="AG25" s="15">
        <v>4.3313917806307245</v>
      </c>
      <c r="AH25" s="15">
        <v>3.9670821457655983</v>
      </c>
      <c r="AI25" s="15">
        <v>3.6434681723067976</v>
      </c>
      <c r="AJ25" s="15">
        <v>3.3558913449982981</v>
      </c>
      <c r="AK25" s="15">
        <v>3.1002397810853761</v>
      </c>
      <c r="AL25" s="15">
        <v>2.8728830531593577</v>
      </c>
      <c r="AM25" s="15">
        <v>2.6706146400387016</v>
      </c>
      <c r="AN25" s="15">
        <v>2.4906012335386629</v>
      </c>
      <c r="AO25" s="15">
        <v>2.3303381522553264</v>
      </c>
      <c r="AP25" s="15">
        <v>2.1876101622964876</v>
      </c>
      <c r="AQ25" s="15">
        <v>2.0604570653573004</v>
      </c>
      <c r="AR25" s="15">
        <v>1.9471434784908763</v>
      </c>
      <c r="AS25" s="15">
        <v>1.8461322927007286</v>
      </c>
      <c r="AT25" s="15">
        <v>1.7560613565706709</v>
      </c>
      <c r="AU25" s="15">
        <v>1.6757229853404507</v>
      </c>
      <c r="AV25" s="15">
        <v>1.6040459447024336</v>
      </c>
      <c r="AW25" s="15">
        <v>1.5400796021575953</v>
      </c>
      <c r="AX25" s="15">
        <v>1.4829799772984273</v>
      </c>
      <c r="AY25" s="15">
        <v>1.4319974562775135</v>
      </c>
      <c r="AZ25" s="15">
        <v>1.3864659654188354</v>
      </c>
      <c r="BA25" s="15">
        <v>1.345793424885618</v>
      </c>
      <c r="BB25" s="15">
        <v>1.3094533259662495</v>
      </c>
      <c r="BC25" s="15">
        <v>1.2769772952792422</v>
      </c>
      <c r="BD25" s="15">
        <v>1.2479485263928121</v>
      </c>
      <c r="BE25" s="15">
        <v>1.2219959743292086</v>
      </c>
      <c r="BF25" s="15">
        <v>1.1987892214658429</v>
      </c>
      <c r="BG25" s="15">
        <v>1.1780339347069326</v>
      </c>
      <c r="BH25" s="15">
        <v>1.1594678437014463</v>
      </c>
      <c r="BI25" s="15">
        <v>1.1428571785177435</v>
      </c>
      <c r="BJ25" s="15">
        <v>1.1279935127193563</v>
      </c>
      <c r="BK25" s="15">
        <v>1.114690964364661</v>
      </c>
      <c r="BL25" s="15">
        <v>1.1027837132010938</v>
      </c>
      <c r="BM25" s="15">
        <v>1.0921237973507527</v>
      </c>
      <c r="BN25" s="15">
        <v>1.0825791571826202</v>
      </c>
      <c r="BO25" s="15">
        <v>1.0740318979187238</v>
      </c>
      <c r="BP25" s="15">
        <v>1.0663767458976878</v>
      </c>
      <c r="BQ25" s="15">
        <v>1.0595196763805168</v>
      </c>
      <c r="BR25" s="15">
        <v>1.0533766933828914</v>
      </c>
      <c r="BS25" s="15">
        <v>1.0478727443017835</v>
      </c>
      <c r="BT25" s="15">
        <v>1.04294075411159</v>
      </c>
      <c r="BU25" s="15">
        <v>1.038520765670947</v>
      </c>
      <c r="BV25" s="15">
        <v>1.0345591742359657</v>
      </c>
      <c r="BW25" s="15">
        <v>1.0310080456451176</v>
      </c>
      <c r="BX25" s="15">
        <v>1.0278245088481608</v>
      </c>
      <c r="BY25" s="15">
        <v>1.0249702145162738</v>
      </c>
      <c r="BZ25" s="15">
        <v>1.0224108524103157</v>
      </c>
      <c r="CA25" s="15">
        <v>1.0201157210140337</v>
      </c>
      <c r="CB25" s="15">
        <v>1.018057343672347</v>
      </c>
      <c r="CC25" s="15">
        <v>1.0162111261231366</v>
      </c>
      <c r="CD25" s="15">
        <v>1.0145550508844667</v>
      </c>
      <c r="CE25" s="15">
        <v>1.0130694044666748</v>
      </c>
      <c r="CF25" s="15">
        <v>1.0117365338281998</v>
      </c>
      <c r="CG25" s="15">
        <v>1.0105406288921184</v>
      </c>
      <c r="CH25" s="15">
        <v>1.0094675282932215</v>
      </c>
      <c r="CI25" s="15">
        <v>1.0085045458383306</v>
      </c>
      <c r="CJ25" s="15">
        <v>1.0076403154400924</v>
      </c>
      <c r="CK25" s="15">
        <v>1.0068646525307874</v>
      </c>
      <c r="CL25" s="15">
        <v>1.0061684301813549</v>
      </c>
      <c r="CM25" s="15">
        <v>1.0055434683450319</v>
      </c>
      <c r="CN25" s="15">
        <v>1.0049824348175656</v>
      </c>
      <c r="CO25" s="15">
        <v>1.0044787566592819</v>
      </c>
      <c r="CP25" s="15">
        <v>1.0040265409606837</v>
      </c>
      <c r="CQ25" s="15">
        <v>1.003620503954485</v>
      </c>
      <c r="CR25" s="15">
        <v>1.003255907584907</v>
      </c>
    </row>
    <row r="26" spans="1:96" x14ac:dyDescent="0.35">
      <c r="A26">
        <f t="shared" si="8"/>
        <v>14</v>
      </c>
      <c r="B26">
        <f t="shared" si="7"/>
        <v>13.5</v>
      </c>
      <c r="C26">
        <f>WMA_u!C26</f>
        <v>0.60000000000000009</v>
      </c>
      <c r="D26">
        <f>WMA_u!D26</f>
        <v>0.19999999999999996</v>
      </c>
      <c r="E26">
        <f>WMA_u!E26</f>
        <v>0.2</v>
      </c>
      <c r="F26" s="3">
        <f>(WMA_u!F26+SQRT(WMA_u!F26*WMA_u!F26+4*$B$3))/2</f>
        <v>1.0000329371000558</v>
      </c>
      <c r="G26" s="15">
        <v>5.9913499053774721</v>
      </c>
      <c r="H26" s="15">
        <v>13.268472964338869</v>
      </c>
      <c r="I26" s="15">
        <v>20.235558425661708</v>
      </c>
      <c r="J26" s="15">
        <v>25.612462296639041</v>
      </c>
      <c r="K26" s="15">
        <v>29.090309709080817</v>
      </c>
      <c r="L26" s="15">
        <v>30.854435238195521</v>
      </c>
      <c r="M26" s="15">
        <v>31.267441207753066</v>
      </c>
      <c r="N26" s="15">
        <v>30.705650445176303</v>
      </c>
      <c r="O26" s="15">
        <v>29.491655661831199</v>
      </c>
      <c r="P26" s="15">
        <v>27.876743933206793</v>
      </c>
      <c r="Q26" s="15">
        <v>26.045340619784664</v>
      </c>
      <c r="R26" s="15">
        <v>24.126993104818769</v>
      </c>
      <c r="S26" s="15">
        <v>22.209251702253848</v>
      </c>
      <c r="T26" s="15">
        <v>20.348875753053164</v>
      </c>
      <c r="U26" s="15">
        <v>18.580704637590141</v>
      </c>
      <c r="V26" s="15">
        <v>16.924325996330357</v>
      </c>
      <c r="W26" s="15">
        <v>15.388932473299242</v>
      </c>
      <c r="X26" s="15">
        <v>13.97678651934687</v>
      </c>
      <c r="Y26" s="15">
        <v>12.685655986478345</v>
      </c>
      <c r="Z26" s="15">
        <v>11.510506279035882</v>
      </c>
      <c r="AA26" s="15">
        <v>10.444663354468263</v>
      </c>
      <c r="AB26" s="15">
        <v>9.4806037380974786</v>
      </c>
      <c r="AC26" s="15">
        <v>8.61048341340509</v>
      </c>
      <c r="AD26" s="15">
        <v>7.8264848824722835</v>
      </c>
      <c r="AE26" s="15">
        <v>7.1210382539536514</v>
      </c>
      <c r="AF26" s="15">
        <v>6.4869555594614985</v>
      </c>
      <c r="AG26" s="15">
        <v>5.9175057467675618</v>
      </c>
      <c r="AH26" s="15">
        <v>5.4064495374972834</v>
      </c>
      <c r="AI26" s="15">
        <v>4.9480475401887922</v>
      </c>
      <c r="AJ26" s="15">
        <v>4.5370509432046795</v>
      </c>
      <c r="AK26" s="15">
        <v>4.1686812584576955</v>
      </c>
      <c r="AL26" s="15">
        <v>3.8386035833189469</v>
      </c>
      <c r="AM26" s="15">
        <v>3.542896440657552</v>
      </c>
      <c r="AN26" s="15">
        <v>3.2780202683901685</v>
      </c>
      <c r="AO26" s="15">
        <v>3.040785936178481</v>
      </c>
      <c r="AP26" s="15">
        <v>2.8283241811048905</v>
      </c>
      <c r="AQ26" s="15">
        <v>2.6380565152463951</v>
      </c>
      <c r="AR26" s="15">
        <v>2.467667923066351</v>
      </c>
      <c r="AS26" s="15">
        <v>2.3150815050920444</v>
      </c>
      <c r="AT26" s="15">
        <v>2.1784351149401955</v>
      </c>
      <c r="AU26" s="15">
        <v>2.0560599641263448</v>
      </c>
      <c r="AV26" s="15">
        <v>1.9464611223859469</v>
      </c>
      <c r="AW26" s="15">
        <v>1.8482998127048638</v>
      </c>
      <c r="AX26" s="15">
        <v>1.7603773843842083</v>
      </c>
      <c r="AY26" s="15">
        <v>1.6816208403104529</v>
      </c>
      <c r="AZ26" s="15">
        <v>1.6110697933594851</v>
      </c>
      <c r="BA26" s="15">
        <v>1.5478647295360117</v>
      </c>
      <c r="BB26" s="15">
        <v>1.4912364606224926</v>
      </c>
      <c r="BC26" s="15">
        <v>1.4404966557875056</v>
      </c>
      <c r="BD26" s="15">
        <v>1.3950293490854562</v>
      </c>
      <c r="BE26" s="15">
        <v>1.3542833275869695</v>
      </c>
      <c r="BF26" s="15">
        <v>1.3177653126860285</v>
      </c>
      <c r="BG26" s="15">
        <v>1.285033854720669</v>
      </c>
      <c r="BH26" s="15">
        <v>1.2556938682822569</v>
      </c>
      <c r="BI26" s="15">
        <v>1.2293917423933918</v>
      </c>
      <c r="BJ26" s="15">
        <v>1.2058109660646865</v>
      </c>
      <c r="BK26" s="15">
        <v>1.1846682155814632</v>
      </c>
      <c r="BL26" s="15">
        <v>1.1657098552264722</v>
      </c>
      <c r="BM26" s="15">
        <v>1.148708808029943</v>
      </c>
      <c r="BN26" s="15">
        <v>1.1334617575768215</v>
      </c>
      <c r="BO26" s="15">
        <v>1.119786645920837</v>
      </c>
      <c r="BP26" s="15">
        <v>1.1075204362859026</v>
      </c>
      <c r="BQ26" s="15">
        <v>1.0965171125078861</v>
      </c>
      <c r="BR26" s="15">
        <v>1.0866458901141607</v>
      </c>
      <c r="BS26" s="15">
        <v>1.0777896165835761</v>
      </c>
      <c r="BT26" s="15">
        <v>1.0698433407031738</v>
      </c>
      <c r="BU26" s="15">
        <v>1.0627130330658465</v>
      </c>
      <c r="BV26" s="15">
        <v>1.0563144416591321</v>
      </c>
      <c r="BW26" s="15">
        <v>1.0505720682014286</v>
      </c>
      <c r="BX26" s="15">
        <v>1.0454182524082607</v>
      </c>
      <c r="BY26" s="15">
        <v>1.0407923527361382</v>
      </c>
      <c r="BZ26" s="15">
        <v>1.0366400133716756</v>
      </c>
      <c r="CA26" s="15">
        <v>1.0329125083240258</v>
      </c>
      <c r="CB26" s="15">
        <v>1.0295661544528967</v>
      </c>
      <c r="CC26" s="15">
        <v>1.0265617861347178</v>
      </c>
      <c r="CD26" s="15">
        <v>1.0238642850468591</v>
      </c>
      <c r="CE26" s="15">
        <v>1.0214421592440701</v>
      </c>
      <c r="CF26" s="15">
        <v>1.0192671663213431</v>
      </c>
      <c r="CG26" s="15">
        <v>1.0173139760111158</v>
      </c>
      <c r="CH26" s="15">
        <v>1.01555986805723</v>
      </c>
      <c r="CI26" s="15">
        <v>1.013984461649682</v>
      </c>
      <c r="CJ26" s="15">
        <v>1.0125694730986072</v>
      </c>
      <c r="CK26" s="15">
        <v>1.0112984987781948</v>
      </c>
      <c r="CL26" s="15">
        <v>1.0101568206858706</v>
      </c>
      <c r="CM26" s="15">
        <v>1.0091312322431258</v>
      </c>
      <c r="CN26" s="15">
        <v>1.008209882215457</v>
      </c>
      <c r="CO26" s="15">
        <v>1.0073821348531602</v>
      </c>
      <c r="CP26" s="15">
        <v>1.0066384445551724</v>
      </c>
      <c r="CQ26" s="15">
        <v>1.00597024353721</v>
      </c>
      <c r="CR26" s="15">
        <v>1.0053698411455272</v>
      </c>
    </row>
    <row r="27" spans="1:96" x14ac:dyDescent="0.35">
      <c r="A27">
        <f t="shared" si="8"/>
        <v>15</v>
      </c>
      <c r="B27">
        <f t="shared" si="7"/>
        <v>14.5</v>
      </c>
      <c r="C27">
        <f>WMA_u!C27</f>
        <v>0.60000000000000009</v>
      </c>
      <c r="D27">
        <f>WMA_u!D27</f>
        <v>0.19999999999999996</v>
      </c>
      <c r="E27">
        <f>WMA_u!E27</f>
        <v>0.2</v>
      </c>
      <c r="F27" s="3">
        <f>(WMA_u!F27+SQRT(WMA_u!F27*WMA_u!F27+4*$B$3))/2</f>
        <v>1.0000329371000558</v>
      </c>
      <c r="G27" s="15">
        <v>2.7304629763078867</v>
      </c>
      <c r="H27" s="15">
        <v>6.2949384364402148</v>
      </c>
      <c r="I27" s="15">
        <v>10.882081998225193</v>
      </c>
      <c r="J27" s="15">
        <v>15.578295603523509</v>
      </c>
      <c r="K27" s="15">
        <v>19.726874258385536</v>
      </c>
      <c r="L27" s="15">
        <v>22.983721225985512</v>
      </c>
      <c r="M27" s="15">
        <v>25.24935397052624</v>
      </c>
      <c r="N27" s="15">
        <v>26.577422872151722</v>
      </c>
      <c r="O27" s="15">
        <v>27.099276897537084</v>
      </c>
      <c r="P27" s="15">
        <v>26.973161691034843</v>
      </c>
      <c r="Q27" s="15">
        <v>26.354614270841196</v>
      </c>
      <c r="R27" s="15">
        <v>25.381747822617182</v>
      </c>
      <c r="S27" s="15">
        <v>24.169777945210488</v>
      </c>
      <c r="T27" s="15">
        <v>22.810703334833807</v>
      </c>
      <c r="U27" s="15">
        <v>21.3755104754398</v>
      </c>
      <c r="V27" s="15">
        <v>19.917350868248576</v>
      </c>
      <c r="W27" s="15">
        <v>18.474850739071339</v>
      </c>
      <c r="X27" s="15">
        <v>17.075146684295799</v>
      </c>
      <c r="Y27" s="15">
        <v>15.736487739090546</v>
      </c>
      <c r="Z27" s="15">
        <v>14.470375271599572</v>
      </c>
      <c r="AA27" s="15">
        <v>13.283274839561685</v>
      </c>
      <c r="AB27" s="15">
        <v>12.177958973758088</v>
      </c>
      <c r="AC27" s="15">
        <v>11.154544915558674</v>
      </c>
      <c r="AD27" s="15">
        <v>10.211287010751654</v>
      </c>
      <c r="AE27" s="15">
        <v>9.3451754118523755</v>
      </c>
      <c r="AF27" s="15">
        <v>8.5523838813495416</v>
      </c>
      <c r="AG27" s="15">
        <v>7.8286011922626528</v>
      </c>
      <c r="AH27" s="15">
        <v>7.1692734338851114</v>
      </c>
      <c r="AI27" s="15">
        <v>6.5697785711175909</v>
      </c>
      <c r="AJ27" s="15">
        <v>6.0255497993105056</v>
      </c>
      <c r="AK27" s="15">
        <v>5.5321604291851783</v>
      </c>
      <c r="AL27" s="15">
        <v>5.0853800569541319</v>
      </c>
      <c r="AM27" s="15">
        <v>4.6812094626105232</v>
      </c>
      <c r="AN27" s="15">
        <v>4.3158998954847521</v>
      </c>
      <c r="AO27" s="15">
        <v>3.9859610355334234</v>
      </c>
      <c r="AP27" s="15">
        <v>3.6881608688375329</v>
      </c>
      <c r="AQ27" s="15">
        <v>3.4195199132361025</v>
      </c>
      <c r="AR27" s="15">
        <v>3.1773016177148765</v>
      </c>
      <c r="AS27" s="15">
        <v>2.9590002927770289</v>
      </c>
      <c r="AT27" s="15">
        <v>2.7623275743658016</v>
      </c>
      <c r="AU27" s="15">
        <v>2.5851981547274407</v>
      </c>
      <c r="AV27" s="15">
        <v>2.4257153097627944</v>
      </c>
      <c r="AW27" s="15">
        <v>2.2821565985000811</v>
      </c>
      <c r="AX27" s="15">
        <v>2.1529599945307232</v>
      </c>
      <c r="AY27" s="15">
        <v>2.0367106225565457</v>
      </c>
      <c r="AZ27" s="15">
        <v>1.9321282086913949</v>
      </c>
      <c r="BA27" s="15">
        <v>1.8380553055550604</v>
      </c>
      <c r="BB27" s="15">
        <v>1.7534463184436142</v>
      </c>
      <c r="BC27" s="15">
        <v>1.6773573338570971</v>
      </c>
      <c r="BD27" s="15">
        <v>1.6089367340382985</v>
      </c>
      <c r="BE27" s="15">
        <v>1.54741656910657</v>
      </c>
      <c r="BF27" s="15">
        <v>1.4921046504661182</v>
      </c>
      <c r="BG27" s="15">
        <v>1.4423773243642561</v>
      </c>
      <c r="BH27" s="15">
        <v>1.3976728819582189</v>
      </c>
      <c r="BI27" s="15">
        <v>1.3574855613989729</v>
      </c>
      <c r="BJ27" s="15">
        <v>1.3213600977851994</v>
      </c>
      <c r="BK27" s="15">
        <v>1.2888867780224769</v>
      </c>
      <c r="BL27" s="15">
        <v>1.2596969593717067</v>
      </c>
      <c r="BM27" s="15">
        <v>1.2334590125843439</v>
      </c>
      <c r="BN27" s="15">
        <v>1.2098746528492406</v>
      </c>
      <c r="BO27" s="15">
        <v>1.1886756242055541</v>
      </c>
      <c r="BP27" s="15">
        <v>1.1696207055274201</v>
      </c>
      <c r="BQ27" s="15">
        <v>1.1524930086010683</v>
      </c>
      <c r="BR27" s="15">
        <v>1.1370975411535886</v>
      </c>
      <c r="BS27" s="15">
        <v>1.1232590099276771</v>
      </c>
      <c r="BT27" s="15">
        <v>1.1108198410113677</v>
      </c>
      <c r="BU27" s="15">
        <v>1.0996383966164895</v>
      </c>
      <c r="BV27" s="15">
        <v>1.0895873693502305</v>
      </c>
      <c r="BW27" s="15">
        <v>1.0805523367406078</v>
      </c>
      <c r="BX27" s="15">
        <v>1.0724304603615933</v>
      </c>
      <c r="BY27" s="15">
        <v>1.0651293153616923</v>
      </c>
      <c r="BZ27" s="15">
        <v>1.0585658375369678</v>
      </c>
      <c r="CA27" s="15">
        <v>1.0526653763125164</v>
      </c>
      <c r="CB27" s="15">
        <v>1.0473608431124872</v>
      </c>
      <c r="CC27" s="15">
        <v>1.0425919456151778</v>
      </c>
      <c r="CD27" s="15">
        <v>1.0383044993139205</v>
      </c>
      <c r="CE27" s="15">
        <v>1.0344498086434657</v>
      </c>
      <c r="CF27" s="15">
        <v>1.0309841106922688</v>
      </c>
      <c r="CG27" s="15">
        <v>1.0278680752100329</v>
      </c>
      <c r="CH27" s="15">
        <v>1.0250663552431456</v>
      </c>
      <c r="CI27" s="15">
        <v>1.02254718329413</v>
      </c>
      <c r="CJ27" s="15">
        <v>1.0202820084101387</v>
      </c>
      <c r="CK27" s="15">
        <v>1.0182451700649544</v>
      </c>
      <c r="CL27" s="15">
        <v>1.0164136051133603</v>
      </c>
      <c r="CM27" s="15">
        <v>1.0147665844704274</v>
      </c>
      <c r="CN27" s="15">
        <v>1.0132854765049981</v>
      </c>
      <c r="CO27" s="15">
        <v>1.0119535344400101</v>
      </c>
      <c r="CP27" s="15">
        <v>1.0107557053254483</v>
      </c>
      <c r="CQ27" s="15">
        <v>1.0096784583956551</v>
      </c>
      <c r="CR27" s="15">
        <v>1.0087096308439827</v>
      </c>
    </row>
    <row r="28" spans="1:96" x14ac:dyDescent="0.35">
      <c r="A28">
        <f t="shared" si="8"/>
        <v>16</v>
      </c>
      <c r="B28">
        <f t="shared" si="7"/>
        <v>15.5</v>
      </c>
      <c r="C28">
        <f>WMA_u!C28</f>
        <v>0.60000000000000009</v>
      </c>
      <c r="D28">
        <f>WMA_u!D28</f>
        <v>0.19999999999999996</v>
      </c>
      <c r="E28">
        <f>WMA_u!E28</f>
        <v>0.2</v>
      </c>
      <c r="F28" s="3">
        <f>(WMA_u!F28+SQRT(WMA_u!F28*WMA_u!F28+4*$B$3))/2</f>
        <v>1.0000329371000558</v>
      </c>
      <c r="G28" s="15">
        <v>1.5999523851382813</v>
      </c>
      <c r="H28" s="15">
        <v>3.1968150974505787</v>
      </c>
      <c r="I28" s="15">
        <v>5.7573958874772124</v>
      </c>
      <c r="J28" s="15">
        <v>8.956871838410839</v>
      </c>
      <c r="K28" s="15">
        <v>12.379464488017204</v>
      </c>
      <c r="L28" s="15">
        <v>15.655815545109204</v>
      </c>
      <c r="M28" s="15">
        <v>18.52325675058264</v>
      </c>
      <c r="N28" s="15">
        <v>20.83308508639303</v>
      </c>
      <c r="O28" s="15">
        <v>22.5314109938139</v>
      </c>
      <c r="P28" s="15">
        <v>23.631839121946498</v>
      </c>
      <c r="Q28" s="15">
        <v>24.189698291033803</v>
      </c>
      <c r="R28" s="15">
        <v>24.281679911772567</v>
      </c>
      <c r="S28" s="15">
        <v>23.99150749362347</v>
      </c>
      <c r="T28" s="15">
        <v>23.40081327998497</v>
      </c>
      <c r="U28" s="15">
        <v>22.583964001265663</v>
      </c>
      <c r="V28" s="15">
        <v>21.605627825604696</v>
      </c>
      <c r="W28" s="15">
        <v>20.520105346161746</v>
      </c>
      <c r="X28" s="15">
        <v>19.371707448247285</v>
      </c>
      <c r="Y28" s="15">
        <v>18.195688910050599</v>
      </c>
      <c r="Z28" s="15">
        <v>17.019420655698394</v>
      </c>
      <c r="AA28" s="15">
        <v>15.863607991464381</v>
      </c>
      <c r="AB28" s="15">
        <v>14.74344632933842</v>
      </c>
      <c r="AC28" s="15">
        <v>13.66966023679803</v>
      </c>
      <c r="AD28" s="15">
        <v>12.649405112183905</v>
      </c>
      <c r="AE28" s="15">
        <v>11.687030272378431</v>
      </c>
      <c r="AF28" s="15">
        <v>10.784712721299147</v>
      </c>
      <c r="AG28" s="15">
        <v>9.9429757590617456</v>
      </c>
      <c r="AH28" s="15">
        <v>9.1611081577885809</v>
      </c>
      <c r="AI28" s="15">
        <v>8.4374993277165569</v>
      </c>
      <c r="AJ28" s="15">
        <v>7.7699046353893086</v>
      </c>
      <c r="AK28" s="15">
        <v>7.1556533625826191</v>
      </c>
      <c r="AL28" s="15">
        <v>6.5918100270955646</v>
      </c>
      <c r="AM28" s="15">
        <v>6.0752980966882246</v>
      </c>
      <c r="AN28" s="15">
        <v>5.6029935990626543</v>
      </c>
      <c r="AO28" s="15">
        <v>5.1717947956688022</v>
      </c>
      <c r="AP28" s="15">
        <v>4.7786729478066263</v>
      </c>
      <c r="AQ28" s="15">
        <v>4.4207082472130157</v>
      </c>
      <c r="AR28" s="15">
        <v>4.0951141903148081</v>
      </c>
      <c r="AS28" s="15">
        <v>3.7992530236819562</v>
      </c>
      <c r="AT28" s="15">
        <v>3.5306443564829575</v>
      </c>
      <c r="AU28" s="15">
        <v>3.2869686042735968</v>
      </c>
      <c r="AV28" s="15">
        <v>3.0660665799231714</v>
      </c>
      <c r="AW28" s="15">
        <v>2.8659362670313988</v>
      </c>
      <c r="AX28" s="15">
        <v>2.6847275862731945</v>
      </c>
      <c r="AY28" s="15">
        <v>2.520735785283847</v>
      </c>
      <c r="AZ28" s="15">
        <v>2.37239393934692</v>
      </c>
      <c r="BA28" s="15">
        <v>2.2382649362116465</v>
      </c>
      <c r="BB28" s="15">
        <v>2.1170332280915765</v>
      </c>
      <c r="BC28" s="15">
        <v>2.0074965626111294</v>
      </c>
      <c r="BD28" s="15">
        <v>1.9085578483919663</v>
      </c>
      <c r="BE28" s="15">
        <v>1.8192172670561182</v>
      </c>
      <c r="BF28" s="15">
        <v>1.7385647092099157</v>
      </c>
      <c r="BG28" s="15">
        <v>1.665772585485459</v>
      </c>
      <c r="BH28" s="15">
        <v>1.6000890433673089</v>
      </c>
      <c r="BI28" s="15">
        <v>1.5408316050478961</v>
      </c>
      <c r="BJ28" s="15">
        <v>1.4873812299158609</v>
      </c>
      <c r="BK28" s="15">
        <v>1.4391767966707385</v>
      </c>
      <c r="BL28" s="15">
        <v>1.395709993822817</v>
      </c>
      <c r="BM28" s="15">
        <v>1.3565206029578727</v>
      </c>
      <c r="BN28" s="15">
        <v>1.3211921562079809</v>
      </c>
      <c r="BO28" s="15">
        <v>1.2893479475416525</v>
      </c>
      <c r="BP28" s="15">
        <v>1.2606473765072439</v>
      </c>
      <c r="BQ28" s="15">
        <v>1.2347826027255535</v>
      </c>
      <c r="BR28" s="15">
        <v>1.2114754895670277</v>
      </c>
      <c r="BS28" s="15">
        <v>1.1904748159373462</v>
      </c>
      <c r="BT28" s="15">
        <v>1.1715537358315176</v>
      </c>
      <c r="BU28" s="15">
        <v>1.1545074662224448</v>
      </c>
      <c r="BV28" s="15">
        <v>1.1391511848645026</v>
      </c>
      <c r="BW28" s="15">
        <v>1.1253181206692917</v>
      </c>
      <c r="BX28" s="15">
        <v>1.1128578204140211</v>
      </c>
      <c r="BY28" s="15">
        <v>1.1016345766462934</v>
      </c>
      <c r="BZ28" s="15">
        <v>1.091526002732869</v>
      </c>
      <c r="CA28" s="15">
        <v>1.0824217420501432</v>
      </c>
      <c r="CB28" s="15">
        <v>1.0742222993208208</v>
      </c>
      <c r="CC28" s="15">
        <v>1.066837983058097</v>
      </c>
      <c r="CD28" s="15">
        <v>1.0601879489816879</v>
      </c>
      <c r="CE28" s="15">
        <v>1.0541993351173768</v>
      </c>
      <c r="CF28" s="15">
        <v>1.0488064800828842</v>
      </c>
      <c r="CG28" s="15">
        <v>1.0439502167984991</v>
      </c>
      <c r="CH28" s="15">
        <v>1.0395772345425196</v>
      </c>
      <c r="CI28" s="15">
        <v>1.0356395029011318</v>
      </c>
      <c r="CJ28" s="15">
        <v>1.0320937517423541</v>
      </c>
      <c r="CK28" s="15">
        <v>1.0289010018767586</v>
      </c>
      <c r="CL28" s="15">
        <v>1.0260261415566201</v>
      </c>
      <c r="CM28" s="15">
        <v>1.023437544412781</v>
      </c>
      <c r="CN28" s="15">
        <v>1.021106724837739</v>
      </c>
      <c r="CO28" s="15">
        <v>1.0190080271969415</v>
      </c>
      <c r="CP28" s="15">
        <v>1.017118345590782</v>
      </c>
      <c r="CQ28" s="15">
        <v>1.0154168711998286</v>
      </c>
      <c r="CR28" s="15">
        <v>1.013884864527856</v>
      </c>
    </row>
    <row r="29" spans="1:96" x14ac:dyDescent="0.35">
      <c r="A29">
        <f t="shared" si="8"/>
        <v>17</v>
      </c>
      <c r="B29">
        <f t="shared" si="7"/>
        <v>16.5</v>
      </c>
      <c r="C29">
        <f>WMA_u!C29</f>
        <v>0.60000000000000009</v>
      </c>
      <c r="D29">
        <f>WMA_u!D29</f>
        <v>0.19999999999999996</v>
      </c>
      <c r="E29">
        <f>WMA_u!E29</f>
        <v>0.2</v>
      </c>
      <c r="F29" s="3">
        <f>(WMA_u!F29+SQRT(WMA_u!F29*WMA_u!F29+4*$B$3))/2</f>
        <v>1.0000329371000558</v>
      </c>
      <c r="G29" s="15">
        <v>1.2080178518205889</v>
      </c>
      <c r="H29" s="15">
        <v>1.8868198978739501</v>
      </c>
      <c r="I29" s="15">
        <v>3.1862777798680675</v>
      </c>
      <c r="J29" s="15">
        <v>5.0899964967136757</v>
      </c>
      <c r="K29" s="15">
        <v>7.4502055944075884</v>
      </c>
      <c r="L29" s="15">
        <v>10.053857201212711</v>
      </c>
      <c r="M29" s="15">
        <v>12.682172860648624</v>
      </c>
      <c r="N29" s="15">
        <v>15.149214346173297</v>
      </c>
      <c r="O29" s="15">
        <v>17.319443344773081</v>
      </c>
      <c r="P29" s="15">
        <v>19.110012359846543</v>
      </c>
      <c r="Q29" s="15">
        <v>20.484246383230797</v>
      </c>
      <c r="R29" s="15">
        <v>21.441384409139982</v>
      </c>
      <c r="S29" s="15">
        <v>22.005834150092387</v>
      </c>
      <c r="T29" s="15">
        <v>22.217672148516932</v>
      </c>
      <c r="U29" s="15">
        <v>22.125078302391401</v>
      </c>
      <c r="V29" s="15">
        <v>21.778777965324693</v>
      </c>
      <c r="W29" s="15">
        <v>21.228256955326774</v>
      </c>
      <c r="X29" s="15">
        <v>20.519400483887896</v>
      </c>
      <c r="Y29" s="15">
        <v>19.693200021878543</v>
      </c>
      <c r="Z29" s="15">
        <v>18.785215890621156</v>
      </c>
      <c r="AA29" s="15">
        <v>17.825544552481233</v>
      </c>
      <c r="AB29" s="15">
        <v>16.839100591503684</v>
      </c>
      <c r="AC29" s="15">
        <v>15.8460763308042</v>
      </c>
      <c r="AD29" s="15">
        <v>14.862484480552391</v>
      </c>
      <c r="AE29" s="15">
        <v>13.900721443233156</v>
      </c>
      <c r="AF29" s="15">
        <v>12.970112381922812</v>
      </c>
      <c r="AG29" s="15">
        <v>12.077415658586702</v>
      </c>
      <c r="AH29" s="15">
        <v>11.227275453285513</v>
      </c>
      <c r="AI29" s="15">
        <v>10.422618702081584</v>
      </c>
      <c r="AJ29" s="15">
        <v>9.6649970656840711</v>
      </c>
      <c r="AK29" s="15">
        <v>8.9548773140411821</v>
      </c>
      <c r="AL29" s="15">
        <v>8.2918849084670221</v>
      </c>
      <c r="AM29" s="15">
        <v>7.6750061282595246</v>
      </c>
      <c r="AN29" s="15">
        <v>7.1027541341832503</v>
      </c>
      <c r="AO29" s="15">
        <v>6.5733040989734279</v>
      </c>
      <c r="AP29" s="15">
        <v>6.0846021067655851</v>
      </c>
      <c r="AQ29" s="15">
        <v>5.6344520210127174</v>
      </c>
      <c r="AR29" s="15">
        <v>5.2205840017196179</v>
      </c>
      <c r="AS29" s="15">
        <v>4.8407078522125531</v>
      </c>
      <c r="AT29" s="15">
        <v>4.4925539122805889</v>
      </c>
      <c r="AU29" s="15">
        <v>4.1739037974892295</v>
      </c>
      <c r="AV29" s="15">
        <v>3.8826129165995242</v>
      </c>
      <c r="AW29" s="15">
        <v>3.6166263793477325</v>
      </c>
      <c r="AX29" s="15">
        <v>3.3739896322236547</v>
      </c>
      <c r="AY29" s="15">
        <v>3.15285492612393</v>
      </c>
      <c r="AZ29" s="15">
        <v>2.9514845222450914</v>
      </c>
      <c r="BA29" s="15">
        <v>2.7682513767282355</v>
      </c>
      <c r="BB29" s="15">
        <v>2.601637906033178</v>
      </c>
      <c r="BC29" s="15">
        <v>2.450233319840168</v>
      </c>
      <c r="BD29" s="15">
        <v>2.3127299129141461</v>
      </c>
      <c r="BE29" s="15">
        <v>2.1879186287163939</v>
      </c>
      <c r="BF29" s="15">
        <v>2.0746841429225</v>
      </c>
      <c r="BG29" s="15">
        <v>1.971999662097357</v>
      </c>
      <c r="BH29" s="15">
        <v>1.8789215896236116</v>
      </c>
      <c r="BI29" s="15">
        <v>1.7945841759181724</v>
      </c>
      <c r="BJ29" s="15">
        <v>1.7181942416031502</v>
      </c>
      <c r="BK29" s="15">
        <v>1.649026039450243</v>
      </c>
      <c r="BL29" s="15">
        <v>1.5864163026112779</v>
      </c>
      <c r="BM29" s="15">
        <v>1.5297595120662451</v>
      </c>
      <c r="BN29" s="15">
        <v>1.4785034046858261</v>
      </c>
      <c r="BO29" s="15">
        <v>1.4321447342562184</v>
      </c>
      <c r="BP29" s="15">
        <v>1.390225290785476</v>
      </c>
      <c r="BQ29" s="15">
        <v>1.3523281780192338</v>
      </c>
      <c r="BR29" s="15">
        <v>1.318074345023899</v>
      </c>
      <c r="BS29" s="15">
        <v>1.2871193646878059</v>
      </c>
      <c r="BT29" s="15">
        <v>1.2591504498326413</v>
      </c>
      <c r="BU29" s="15">
        <v>1.2338836961447106</v>
      </c>
      <c r="BV29" s="15">
        <v>1.2110615401861755</v>
      </c>
      <c r="BW29" s="15">
        <v>1.1904504202146498</v>
      </c>
      <c r="BX29" s="15">
        <v>1.1718386273315522</v>
      </c>
      <c r="BY29" s="15">
        <v>1.1550343345194245</v>
      </c>
      <c r="BZ29" s="15">
        <v>1.1398637913547558</v>
      </c>
      <c r="CA29" s="15">
        <v>1.126169672546516</v>
      </c>
      <c r="CB29" s="15">
        <v>1.1138095689123138</v>
      </c>
      <c r="CC29" s="15">
        <v>1.1026546099325782</v>
      </c>
      <c r="CD29" s="15">
        <v>1.0925882075938635</v>
      </c>
      <c r="CE29" s="15">
        <v>1.0835049118259512</v>
      </c>
      <c r="CF29" s="15">
        <v>1.0753093684389938</v>
      </c>
      <c r="CG29" s="15">
        <v>1.0679153710651035</v>
      </c>
      <c r="CH29" s="15">
        <v>1.0612449991949413</v>
      </c>
      <c r="CI29" s="15">
        <v>1.0552278349677779</v>
      </c>
      <c r="CJ29" s="15">
        <v>1.0498002519186449</v>
      </c>
      <c r="CK29" s="15">
        <v>1.0449047694056173</v>
      </c>
      <c r="CL29" s="15">
        <v>1.0404894669320091</v>
      </c>
      <c r="CM29" s="15">
        <v>1.0365074530414213</v>
      </c>
      <c r="CN29" s="15">
        <v>1.0329163838977553</v>
      </c>
      <c r="CO29" s="15">
        <v>1.029678027067821</v>
      </c>
      <c r="CP29" s="15">
        <v>1.0267578664015431</v>
      </c>
      <c r="CQ29" s="15">
        <v>1.0241247442550163</v>
      </c>
      <c r="CR29" s="15">
        <v>1.0217505376257869</v>
      </c>
    </row>
    <row r="30" spans="1:96" x14ac:dyDescent="0.35">
      <c r="A30">
        <f t="shared" si="8"/>
        <v>18</v>
      </c>
      <c r="B30">
        <f t="shared" si="7"/>
        <v>17.5</v>
      </c>
      <c r="C30">
        <f>WMA_u!C30</f>
        <v>0.60000000000000009</v>
      </c>
      <c r="D30">
        <f>WMA_u!D30</f>
        <v>0.19999999999999996</v>
      </c>
      <c r="E30">
        <f>WMA_u!E30</f>
        <v>0.2</v>
      </c>
      <c r="F30" s="3">
        <f>(WMA_u!F30+SQRT(WMA_u!F30*WMA_u!F30+4*$B$3))/2</f>
        <v>1.0000329371000558</v>
      </c>
      <c r="G30" s="15">
        <v>1.0721388254701745</v>
      </c>
      <c r="H30" s="15">
        <v>1.350872711482447</v>
      </c>
      <c r="I30" s="15">
        <v>1.970246454361094</v>
      </c>
      <c r="J30" s="15">
        <v>3.0079877529030292</v>
      </c>
      <c r="K30" s="15">
        <v>4.4634873920580009</v>
      </c>
      <c r="L30" s="15">
        <v>6.2662470150106007</v>
      </c>
      <c r="M30" s="15">
        <v>8.3005031436449794</v>
      </c>
      <c r="N30" s="15">
        <v>10.432811587807404</v>
      </c>
      <c r="O30" s="15">
        <v>12.534686560129527</v>
      </c>
      <c r="P30" s="15">
        <v>14.497377836881633</v>
      </c>
      <c r="Q30" s="15">
        <v>16.239061187450702</v>
      </c>
      <c r="R30" s="15">
        <v>17.70618827866533</v>
      </c>
      <c r="S30" s="15">
        <v>18.871062976772578</v>
      </c>
      <c r="T30" s="15">
        <v>19.727438845240336</v>
      </c>
      <c r="U30" s="15">
        <v>20.285452048009564</v>
      </c>
      <c r="V30" s="15">
        <v>20.566726764797373</v>
      </c>
      <c r="W30" s="15">
        <v>20.600106805115303</v>
      </c>
      <c r="X30" s="15">
        <v>20.418197323326357</v>
      </c>
      <c r="Y30" s="15">
        <v>20.054731163372455</v>
      </c>
      <c r="Z30" s="15">
        <v>19.542681089287885</v>
      </c>
      <c r="AA30" s="15">
        <v>18.912997736256219</v>
      </c>
      <c r="AB30" s="15">
        <v>18.193843812503573</v>
      </c>
      <c r="AC30" s="15">
        <v>17.410203603214313</v>
      </c>
      <c r="AD30" s="15">
        <v>16.583763689219836</v>
      </c>
      <c r="AE30" s="15">
        <v>15.732980191346197</v>
      </c>
      <c r="AF30" s="15">
        <v>14.873266553070296</v>
      </c>
      <c r="AG30" s="15">
        <v>14.017252316295602</v>
      </c>
      <c r="AH30" s="15">
        <v>13.175076975266641</v>
      </c>
      <c r="AI30" s="15">
        <v>12.354693823345146</v>
      </c>
      <c r="AJ30" s="15">
        <v>11.562167026685225</v>
      </c>
      <c r="AK30" s="15">
        <v>10.801951365540162</v>
      </c>
      <c r="AL30" s="15">
        <v>10.077148588050589</v>
      </c>
      <c r="AM30" s="15">
        <v>9.38973749734226</v>
      </c>
      <c r="AN30" s="15">
        <v>8.7407770598262093</v>
      </c>
      <c r="AO30" s="15">
        <v>8.1305832408953087</v>
      </c>
      <c r="AP30" s="15">
        <v>7.5588811489624943</v>
      </c>
      <c r="AQ30" s="15">
        <v>7.024934557810969</v>
      </c>
      <c r="AR30" s="15">
        <v>6.5276550993716693</v>
      </c>
      <c r="AS30" s="15">
        <v>6.0656934621410556</v>
      </c>
      <c r="AT30" s="15">
        <v>5.6375148582703378</v>
      </c>
      <c r="AU30" s="15">
        <v>5.2414608803569918</v>
      </c>
      <c r="AV30" s="15">
        <v>4.8757996889207869</v>
      </c>
      <c r="AW30" s="15">
        <v>4.5387662751336784</v>
      </c>
      <c r="AX30" s="15">
        <v>4.2285943449570302</v>
      </c>
      <c r="AY30" s="15">
        <v>3.9435411795424868</v>
      </c>
      <c r="AZ30" s="15">
        <v>3.6819066480069718</v>
      </c>
      <c r="BA30" s="15">
        <v>3.4420473853806781</v>
      </c>
      <c r="BB30" s="15">
        <v>3.2223870018095946</v>
      </c>
      <c r="BC30" s="15">
        <v>3.0214230590020277</v>
      </c>
      <c r="BD30" s="15">
        <v>2.8377314357640757</v>
      </c>
      <c r="BE30" s="15">
        <v>2.669968605179172</v>
      </c>
      <c r="BF30" s="15">
        <v>2.5168722602445066</v>
      </c>
      <c r="BG30" s="15">
        <v>2.3772606511958294</v>
      </c>
      <c r="BH30" s="15">
        <v>2.2500309349538048</v>
      </c>
      <c r="BI30" s="15">
        <v>2.1341567837938822</v>
      </c>
      <c r="BJ30" s="15">
        <v>2.0286854552561002</v>
      </c>
      <c r="BK30" s="15">
        <v>1.9327344873590986</v>
      </c>
      <c r="BL30" s="15">
        <v>1.8454881513667745</v>
      </c>
      <c r="BM30" s="15">
        <v>1.7661937677923973</v>
      </c>
      <c r="BN30" s="15">
        <v>1.6941579692374069</v>
      </c>
      <c r="BO30" s="15">
        <v>1.6287429753739273</v>
      </c>
      <c r="BP30" s="15">
        <v>1.5693629303051457</v>
      </c>
      <c r="BQ30" s="15">
        <v>1.5154803401713008</v>
      </c>
      <c r="BR30" s="15">
        <v>1.4666026387779127</v>
      </c>
      <c r="BS30" s="15">
        <v>1.422278900837225</v>
      </c>
      <c r="BT30" s="15">
        <v>1.3820967158185966</v>
      </c>
      <c r="BU30" s="15">
        <v>1.3456792301316061</v>
      </c>
      <c r="BV30" s="15">
        <v>1.3126823611907881</v>
      </c>
      <c r="BW30" s="15">
        <v>1.282792183642486</v>
      </c>
      <c r="BX30" s="15">
        <v>1.2557224855117599</v>
      </c>
      <c r="BY30" s="15">
        <v>1.2312124901159236</v>
      </c>
      <c r="BZ30" s="15">
        <v>1.2090247381783481</v>
      </c>
      <c r="CA30" s="15">
        <v>1.1889431235674879</v>
      </c>
      <c r="CB30" s="15">
        <v>1.1707710754032516</v>
      </c>
      <c r="CC30" s="15">
        <v>1.1543298788508032</v>
      </c>
      <c r="CD30" s="15">
        <v>1.1394571267066105</v>
      </c>
      <c r="CE30" s="15">
        <v>1.1260052938287199</v>
      </c>
      <c r="CF30" s="15">
        <v>1.1138404265360826</v>
      </c>
      <c r="CG30" s="15">
        <v>1.1028409392704546</v>
      </c>
      <c r="CH30" s="15">
        <v>1.0928965110543372</v>
      </c>
      <c r="CI30" s="15">
        <v>1.0839070745699235</v>
      </c>
      <c r="CJ30" s="15">
        <v>1.0757818910109116</v>
      </c>
      <c r="CK30" s="15">
        <v>1.0684387042086048</v>
      </c>
      <c r="CL30" s="15">
        <v>1.06180296789568</v>
      </c>
      <c r="CM30" s="15">
        <v>1.0558071403373601</v>
      </c>
      <c r="CN30" s="15">
        <v>1.0503900409242239</v>
      </c>
      <c r="CO30" s="15">
        <v>1.0454962636787453</v>
      </c>
      <c r="CP30" s="15">
        <v>1.0410756429752863</v>
      </c>
      <c r="CQ30" s="15">
        <v>1.0370827671080769</v>
      </c>
      <c r="CR30" s="15">
        <v>1.0334765356618436</v>
      </c>
    </row>
    <row r="31" spans="1:96" x14ac:dyDescent="0.35">
      <c r="A31">
        <f t="shared" si="8"/>
        <v>19</v>
      </c>
      <c r="B31">
        <f t="shared" si="7"/>
        <v>18.5</v>
      </c>
      <c r="C31">
        <f>WMA_u!C31</f>
        <v>0.60000000000000009</v>
      </c>
      <c r="D31">
        <f>WMA_u!D31</f>
        <v>0.19999999999999996</v>
      </c>
      <c r="E31">
        <f>WMA_u!E31</f>
        <v>0.2</v>
      </c>
      <c r="F31" s="3">
        <f>(WMA_u!F31+SQRT(WMA_u!F31*WMA_u!F31+4*$B$3))/2</f>
        <v>1.0000329371000558</v>
      </c>
      <c r="G31" s="15">
        <v>1.0250311882695229</v>
      </c>
      <c r="H31" s="15">
        <v>1.1367115984788188</v>
      </c>
      <c r="I31" s="15">
        <v>1.4190420943589421</v>
      </c>
      <c r="J31" s="15">
        <v>1.9506920487462656</v>
      </c>
      <c r="K31" s="15">
        <v>2.7808492340926874</v>
      </c>
      <c r="L31" s="15">
        <v>3.9172259973725452</v>
      </c>
      <c r="M31" s="15">
        <v>5.3267813681808667</v>
      </c>
      <c r="N31" s="15">
        <v>6.9451494871650246</v>
      </c>
      <c r="O31" s="15">
        <v>8.689793427593651</v>
      </c>
      <c r="P31" s="15">
        <v>10.472932087873829</v>
      </c>
      <c r="Q31" s="15">
        <v>12.211923240944152</v>
      </c>
      <c r="R31" s="15">
        <v>13.836235897728407</v>
      </c>
      <c r="S31" s="15">
        <v>15.291123294596256</v>
      </c>
      <c r="T31" s="15">
        <v>16.538618494939357</v>
      </c>
      <c r="U31" s="15">
        <v>17.556639434640513</v>
      </c>
      <c r="V31" s="15">
        <v>18.336946833913384</v>
      </c>
      <c r="W31" s="15">
        <v>18.882556615635718</v>
      </c>
      <c r="X31" s="15">
        <v>19.205040480797216</v>
      </c>
      <c r="Y31" s="15">
        <v>19.321993836524236</v>
      </c>
      <c r="Z31" s="15">
        <v>19.254826372959574</v>
      </c>
      <c r="AA31" s="15">
        <v>19.026940597907359</v>
      </c>
      <c r="AB31" s="15">
        <v>18.662303956356837</v>
      </c>
      <c r="AC31" s="15">
        <v>18.184384503881223</v>
      </c>
      <c r="AD31" s="15">
        <v>17.615401911178719</v>
      </c>
      <c r="AE31" s="15">
        <v>16.975839153885861</v>
      </c>
      <c r="AF31" s="15">
        <v>16.284161129856066</v>
      </c>
      <c r="AG31" s="15">
        <v>15.556691412923467</v>
      </c>
      <c r="AH31" s="15">
        <v>14.807605201602037</v>
      </c>
      <c r="AI31" s="15">
        <v>14.049003856751934</v>
      </c>
      <c r="AJ31" s="15">
        <v>13.291043424816481</v>
      </c>
      <c r="AK31" s="15">
        <v>12.542095787409545</v>
      </c>
      <c r="AL31" s="15">
        <v>11.808926392474884</v>
      </c>
      <c r="AM31" s="15">
        <v>11.096876889353137</v>
      </c>
      <c r="AN31" s="15">
        <v>10.410044477528418</v>
      </c>
      <c r="AO31" s="15">
        <v>9.7514524948685466</v>
      </c>
      <c r="AP31" s="15">
        <v>9.1232088371827853</v>
      </c>
      <c r="AQ31" s="15">
        <v>8.5266503354193652</v>
      </c>
      <c r="AR31" s="15">
        <v>7.9624723271999391</v>
      </c>
      <c r="AS31" s="15">
        <v>7.4308434383789033</v>
      </c>
      <c r="AT31" s="15">
        <v>6.9315061153343347</v>
      </c>
      <c r="AU31" s="15">
        <v>6.4638637827116412</v>
      </c>
      <c r="AV31" s="15">
        <v>6.0270556945069185</v>
      </c>
      <c r="AW31" s="15">
        <v>5.6200206379387438</v>
      </c>
      <c r="AX31" s="15">
        <v>5.2415506697289294</v>
      </c>
      <c r="AY31" s="15">
        <v>4.8903360361022976</v>
      </c>
      <c r="AZ31" s="15">
        <v>4.5650023681236718</v>
      </c>
      <c r="BA31" s="15">
        <v>4.2641411654725907</v>
      </c>
      <c r="BB31" s="15">
        <v>3.9863344934596312</v>
      </c>
      <c r="BC31" s="15">
        <v>3.7301747263849818</v>
      </c>
      <c r="BD31" s="15">
        <v>3.4942800795887687</v>
      </c>
      <c r="BE31" s="15">
        <v>3.2773065856063717</v>
      </c>
      <c r="BF31" s="15">
        <v>3.0779570884878806</v>
      </c>
      <c r="BG31" s="15">
        <v>2.8949877555461332</v>
      </c>
      <c r="BH31" s="15">
        <v>2.7272125379818064</v>
      </c>
      <c r="BI31" s="15">
        <v>2.5735059510320033</v>
      </c>
      <c r="BJ31" s="15">
        <v>2.4328044902799624</v>
      </c>
      <c r="BK31" s="15">
        <v>2.304106953165908</v>
      </c>
      <c r="BL31" s="15">
        <v>2.1864738930769096</v>
      </c>
      <c r="BM31" s="15">
        <v>2.0790263971459169</v>
      </c>
      <c r="BN31" s="15">
        <v>1.9809443475237303</v>
      </c>
      <c r="BO31" s="15">
        <v>1.891464298879951</v>
      </c>
      <c r="BP31" s="15">
        <v>1.8098770817422087</v>
      </c>
      <c r="BQ31" s="15">
        <v>1.735525221533099</v>
      </c>
      <c r="BR31" s="15">
        <v>1.6678002463854174</v>
      </c>
      <c r="BS31" s="15">
        <v>1.6061399426224114</v>
      </c>
      <c r="BT31" s="15">
        <v>1.5500256048346353</v>
      </c>
      <c r="BU31" s="15">
        <v>1.4989793174604038</v>
      </c>
      <c r="BV31" s="15">
        <v>1.452561296410475</v>
      </c>
      <c r="BW31" s="15">
        <v>1.4103673123302498</v>
      </c>
      <c r="BX31" s="15">
        <v>1.3720262113553972</v>
      </c>
      <c r="BY31" s="15">
        <v>1.3371975445075259</v>
      </c>
      <c r="BZ31" s="15">
        <v>1.305569313037741</v>
      </c>
      <c r="CA31" s="15">
        <v>1.2768558339216343</v>
      </c>
      <c r="CB31" s="15">
        <v>1.2507957272224348</v>
      </c>
      <c r="CC31" s="15">
        <v>1.2271500250693588</v>
      </c>
      <c r="CD31" s="15">
        <v>1.2057004004598466</v>
      </c>
      <c r="CE31" s="15">
        <v>1.186247512914266</v>
      </c>
      <c r="CF31" s="15">
        <v>1.1686094671276268</v>
      </c>
      <c r="CG31" s="15">
        <v>1.1526203801222443</v>
      </c>
      <c r="CH31" s="15">
        <v>1.1381290519635765</v>
      </c>
      <c r="CI31" s="15">
        <v>1.1249977348211735</v>
      </c>
      <c r="CJ31" s="15">
        <v>1.113100995006282</v>
      </c>
      <c r="CK31" s="15">
        <v>1.1023246625708081</v>
      </c>
      <c r="CL31" s="15">
        <v>1.092564863087035</v>
      </c>
      <c r="CM31" s="15">
        <v>1.0837271263254367</v>
      </c>
      <c r="CN31" s="15">
        <v>1.0757255666939971</v>
      </c>
      <c r="CO31" s="15">
        <v>1.0684821304841823</v>
      </c>
      <c r="CP31" s="15">
        <v>1.0619259051758878</v>
      </c>
      <c r="CQ31" s="15">
        <v>1.055992486277997</v>
      </c>
      <c r="CR31" s="15">
        <v>1.0506233974159296</v>
      </c>
    </row>
    <row r="32" spans="1:96" x14ac:dyDescent="0.35">
      <c r="A32">
        <f t="shared" si="8"/>
        <v>20</v>
      </c>
      <c r="B32">
        <f t="shared" si="7"/>
        <v>19.5</v>
      </c>
      <c r="C32">
        <f>WMA_u!C32</f>
        <v>0.60000000000000009</v>
      </c>
      <c r="D32">
        <f>WMA_u!D32</f>
        <v>0.19999999999999996</v>
      </c>
      <c r="E32">
        <f>WMA_u!E32</f>
        <v>0.2</v>
      </c>
      <c r="F32" s="3">
        <f>(WMA_u!F32+SQRT(WMA_u!F32*WMA_u!F32+4*$B$3))/2</f>
        <v>1.0000329371000558</v>
      </c>
      <c r="G32" s="15">
        <v>1.0086995325149</v>
      </c>
      <c r="H32" s="15">
        <v>1.052634306121236</v>
      </c>
      <c r="I32" s="15">
        <v>1.1770912947416026</v>
      </c>
      <c r="J32" s="15">
        <v>1.4370715357352639</v>
      </c>
      <c r="K32" s="15">
        <v>1.8837393174863821</v>
      </c>
      <c r="L32" s="15">
        <v>2.5520619424808637</v>
      </c>
      <c r="M32" s="15">
        <v>3.453403388140849</v>
      </c>
      <c r="N32" s="15">
        <v>4.5740105418951993</v>
      </c>
      <c r="O32" s="15">
        <v>5.8783380022711924</v>
      </c>
      <c r="P32" s="15">
        <v>7.3152908442221376</v>
      </c>
      <c r="Q32" s="15">
        <v>8.8254668933961167</v>
      </c>
      <c r="R32" s="15">
        <v>10.34794315384131</v>
      </c>
      <c r="S32" s="15">
        <v>11.825741957887493</v>
      </c>
      <c r="T32" s="15">
        <v>13.209633919092303</v>
      </c>
      <c r="U32" s="15">
        <v>14.460306601038846</v>
      </c>
      <c r="V32" s="15">
        <v>15.549144236531612</v>
      </c>
      <c r="W32" s="15">
        <v>16.457955083095062</v>
      </c>
      <c r="X32" s="15">
        <v>17.17798936041148</v>
      </c>
      <c r="Y32" s="15">
        <v>17.708548688363095</v>
      </c>
      <c r="Z32" s="15">
        <v>18.055424945665703</v>
      </c>
      <c r="AA32" s="15">
        <v>18.229340343131497</v>
      </c>
      <c r="AB32" s="15">
        <v>18.24450121988648</v>
      </c>
      <c r="AC32" s="15">
        <v>18.117329994225063</v>
      </c>
      <c r="AD32" s="15">
        <v>17.865403681183341</v>
      </c>
      <c r="AE32" s="15">
        <v>17.506602344957887</v>
      </c>
      <c r="AF32" s="15">
        <v>17.058454857276278</v>
      </c>
      <c r="AG32" s="15">
        <v>16.537660267481122</v>
      </c>
      <c r="AH32" s="15">
        <v>15.959759010210801</v>
      </c>
      <c r="AI32" s="15">
        <v>15.338927460535984</v>
      </c>
      <c r="AJ32" s="15">
        <v>14.687870733707157</v>
      </c>
      <c r="AK32" s="15">
        <v>14.017791191313425</v>
      </c>
      <c r="AL32" s="15">
        <v>13.338413212395555</v>
      </c>
      <c r="AM32" s="15">
        <v>12.65804799194178</v>
      </c>
      <c r="AN32" s="15">
        <v>11.983685179355321</v>
      </c>
      <c r="AO32" s="15">
        <v>11.321100921778401</v>
      </c>
      <c r="AP32" s="15">
        <v>10.674974266781192</v>
      </c>
      <c r="AQ32" s="15">
        <v>10.049005892285752</v>
      </c>
      <c r="AR32" s="15">
        <v>9.4460347860425884</v>
      </c>
      <c r="AS32" s="15">
        <v>8.8681498267261798</v>
      </c>
      <c r="AT32" s="15">
        <v>8.3167942654785243</v>
      </c>
      <c r="AU32" s="15">
        <v>7.7928619137640887</v>
      </c>
      <c r="AV32" s="15">
        <v>7.2967844519684277</v>
      </c>
      <c r="AW32" s="15">
        <v>6.8286097206364316</v>
      </c>
      <c r="AX32" s="15">
        <v>6.3880711752316248</v>
      </c>
      <c r="AY32" s="15">
        <v>5.97464890353685</v>
      </c>
      <c r="AZ32" s="15">
        <v>5.5876227453784963</v>
      </c>
      <c r="BA32" s="15">
        <v>5.2261181360916584</v>
      </c>
      <c r="BB32" s="15">
        <v>4.8891453332146053</v>
      </c>
      <c r="BC32" s="15">
        <v>4.5756326923301316</v>
      </c>
      <c r="BD32" s="15">
        <v>4.2844546421600551</v>
      </c>
      <c r="BE32" s="15">
        <v>4.0144549782184464</v>
      </c>
      <c r="BF32" s="15">
        <v>3.7644660540493589</v>
      </c>
      <c r="BG32" s="15">
        <v>3.5333244034362496</v>
      </c>
      <c r="BH32" s="15">
        <v>3.3198832789953459</v>
      </c>
      <c r="BI32" s="15">
        <v>3.1230225444195345</v>
      </c>
      <c r="BJ32" s="15">
        <v>2.941656310827256</v>
      </c>
      <c r="BK32" s="15">
        <v>2.7747386631928252</v>
      </c>
      <c r="BL32" s="15">
        <v>2.6212677813116527</v>
      </c>
      <c r="BM32" s="15">
        <v>2.4802887215265996</v>
      </c>
      <c r="BN32" s="15">
        <v>2.3508950906463912</v>
      </c>
      <c r="BO32" s="15">
        <v>2.2322298121152473</v>
      </c>
      <c r="BP32" s="15">
        <v>2.1234851564363368</v>
      </c>
      <c r="BQ32" s="15">
        <v>2.0239021829369208</v>
      </c>
      <c r="BR32" s="15">
        <v>1.9327697179764549</v>
      </c>
      <c r="BS32" s="15">
        <v>1.849422975406158</v>
      </c>
      <c r="BT32" s="15">
        <v>1.7732419082471655</v>
      </c>
      <c r="BU32" s="15">
        <v>1.7036493659244711</v>
      </c>
      <c r="BV32" s="15">
        <v>1.640109118743494</v>
      </c>
      <c r="BW32" s="15">
        <v>1.582123800406432</v>
      </c>
      <c r="BX32" s="15">
        <v>1.5292328100325565</v>
      </c>
      <c r="BY32" s="15">
        <v>1.481010207183131</v>
      </c>
      <c r="BZ32" s="15">
        <v>1.4370626266270581</v>
      </c>
      <c r="CA32" s="15">
        <v>1.3970272338640137</v>
      </c>
      <c r="CB32" s="15">
        <v>1.360569737609882</v>
      </c>
      <c r="CC32" s="15">
        <v>1.3273824714221185</v>
      </c>
      <c r="CD32" s="15">
        <v>1.2971825532916397</v>
      </c>
      <c r="CE32" s="15">
        <v>1.2697101292572455</v>
      </c>
      <c r="CF32" s="15">
        <v>1.2447267048244426</v>
      </c>
      <c r="CG32" s="15">
        <v>1.222013566119472</v>
      </c>
      <c r="CH32" s="15">
        <v>1.201370291217438</v>
      </c>
      <c r="CI32" s="15">
        <v>1.1826133508952263</v>
      </c>
      <c r="CJ32" s="15">
        <v>1.1655747971274342</v>
      </c>
      <c r="CK32" s="15">
        <v>1.1501010369254736</v>
      </c>
      <c r="CL32" s="15">
        <v>1.1360516885807594</v>
      </c>
      <c r="CM32" s="15">
        <v>1.1232985169820495</v>
      </c>
      <c r="CN32" s="15">
        <v>1.1117244444085146</v>
      </c>
      <c r="CO32" s="15">
        <v>1.1012226330318056</v>
      </c>
      <c r="CP32" s="15">
        <v>1.0916956352734708</v>
      </c>
      <c r="CQ32" s="15">
        <v>1.0830546081426229</v>
      </c>
      <c r="CR32" s="15">
        <v>1.0752185877093252</v>
      </c>
    </row>
    <row r="33" spans="1:96" x14ac:dyDescent="0.35">
      <c r="A33">
        <f t="shared" si="8"/>
        <v>21</v>
      </c>
      <c r="B33">
        <f t="shared" si="7"/>
        <v>20.5</v>
      </c>
      <c r="C33">
        <f>WMA_u!C33</f>
        <v>0.60000000000000009</v>
      </c>
      <c r="D33">
        <f>WMA_u!D33</f>
        <v>0.19999999999999996</v>
      </c>
      <c r="E33">
        <f>WMA_u!E33</f>
        <v>0.2</v>
      </c>
      <c r="F33" s="3">
        <f>(WMA_u!F33+SQRT(WMA_u!F33*WMA_u!F33+4*$B$3))/2</f>
        <v>1.0000329371000558</v>
      </c>
      <c r="G33" s="15">
        <v>1.0030375423252544</v>
      </c>
      <c r="H33" s="15">
        <v>1.020077704851454</v>
      </c>
      <c r="I33" s="15">
        <v>1.073527749439765</v>
      </c>
      <c r="J33" s="15">
        <v>1.1961199677148164</v>
      </c>
      <c r="K33" s="15">
        <v>1.4257620890500275</v>
      </c>
      <c r="L33" s="15">
        <v>1.7981980132186792</v>
      </c>
      <c r="M33" s="15">
        <v>2.3399897990560214</v>
      </c>
      <c r="N33" s="15">
        <v>3.0636393008550353</v>
      </c>
      <c r="O33" s="15">
        <v>3.9656158468131695</v>
      </c>
      <c r="P33" s="15">
        <v>5.0271359039485617</v>
      </c>
      <c r="Q33" s="15">
        <v>6.2169811462106441</v>
      </c>
      <c r="R33" s="15">
        <v>7.4954482580932558</v>
      </c>
      <c r="S33" s="15">
        <v>8.818593331745026</v>
      </c>
      <c r="T33" s="15">
        <v>10.142140916989254</v>
      </c>
      <c r="U33" s="15">
        <v>11.424672131579886</v>
      </c>
      <c r="V33" s="15">
        <v>12.629925041676842</v>
      </c>
      <c r="W33" s="15">
        <v>13.728205000209551</v>
      </c>
      <c r="X33" s="15">
        <v>14.697007573166182</v>
      </c>
      <c r="Y33" s="15">
        <v>15.521010006397683</v>
      </c>
      <c r="Z33" s="15">
        <v>16.191602029795927</v>
      </c>
      <c r="AA33" s="15">
        <v>16.706116617903668</v>
      </c>
      <c r="AB33" s="15">
        <v>17.06689742995491</v>
      </c>
      <c r="AC33" s="15">
        <v>17.280310365634648</v>
      </c>
      <c r="AD33" s="15">
        <v>17.355777454927487</v>
      </c>
      <c r="AE33" s="15">
        <v>17.304885272312266</v>
      </c>
      <c r="AF33" s="15">
        <v>17.140598647989464</v>
      </c>
      <c r="AG33" s="15">
        <v>16.876593945375198</v>
      </c>
      <c r="AH33" s="15">
        <v>16.526714233628461</v>
      </c>
      <c r="AI33" s="15">
        <v>16.104540632420424</v>
      </c>
      <c r="AJ33" s="15">
        <v>15.623069164228159</v>
      </c>
      <c r="AK33" s="15">
        <v>15.094479862233438</v>
      </c>
      <c r="AL33" s="15">
        <v>14.529983986044893</v>
      </c>
      <c r="AM33" s="15">
        <v>13.939735447375096</v>
      </c>
      <c r="AN33" s="15">
        <v>13.332793517513563</v>
      </c>
      <c r="AO33" s="15">
        <v>12.717125260170281</v>
      </c>
      <c r="AP33" s="15">
        <v>12.099637680369531</v>
      </c>
      <c r="AQ33" s="15">
        <v>11.486231148715611</v>
      </c>
      <c r="AR33" s="15">
        <v>10.881867152445986</v>
      </c>
      <c r="AS33" s="15">
        <v>10.290644783218449</v>
      </c>
      <c r="AT33" s="15">
        <v>9.71588156864021</v>
      </c>
      <c r="AU33" s="15">
        <v>9.1601952820024248</v>
      </c>
      <c r="AV33" s="15">
        <v>8.6255842271320251</v>
      </c>
      <c r="AW33" s="15">
        <v>8.1135042049177741</v>
      </c>
      <c r="AX33" s="15">
        <v>7.6249409411026612</v>
      </c>
      <c r="AY33" s="15">
        <v>7.1604772090884943</v>
      </c>
      <c r="AZ33" s="15">
        <v>6.7203542344369938</v>
      </c>
      <c r="BA33" s="15">
        <v>6.3045272361120448</v>
      </c>
      <c r="BB33" s="15">
        <v>5.9127151583608315</v>
      </c>
      <c r="BC33" s="15">
        <v>5.54444478974826</v>
      </c>
      <c r="BD33" s="15">
        <v>5.1990895636659191</v>
      </c>
      <c r="BE33" s="15">
        <v>4.8759033972944152</v>
      </c>
      <c r="BF33" s="15">
        <v>4.5740499615458408</v>
      </c>
      <c r="BG33" s="15">
        <v>4.2926277895484866</v>
      </c>
      <c r="BH33" s="15">
        <v>4.0306916311018925</v>
      </c>
      <c r="BI33" s="15">
        <v>3.7872704494994784</v>
      </c>
      <c r="BJ33" s="15">
        <v>3.5613824385618633</v>
      </c>
      <c r="BK33" s="15">
        <v>3.3520474142738994</v>
      </c>
      <c r="BL33" s="15">
        <v>3.1582969090888984</v>
      </c>
      <c r="BM33" s="15">
        <v>2.9791822692756766</v>
      </c>
      <c r="BN33" s="15">
        <v>2.8137810277622513</v>
      </c>
      <c r="BO33" s="15">
        <v>2.6612017975835185</v>
      </c>
      <c r="BP33" s="15">
        <v>2.5205879048314315</v>
      </c>
      <c r="BQ33" s="15">
        <v>2.3911199553059519</v>
      </c>
      <c r="BR33" s="15">
        <v>2.2720175060975647</v>
      </c>
      <c r="BS33" s="15">
        <v>2.1625399922116189</v>
      </c>
      <c r="BT33" s="15">
        <v>2.0619870391033586</v>
      </c>
      <c r="BU33" s="15">
        <v>1.9696982746039009</v>
      </c>
      <c r="BV33" s="15">
        <v>1.8850527381139106</v>
      </c>
      <c r="BW33" s="15">
        <v>1.8074679710280732</v>
      </c>
      <c r="BX33" s="15">
        <v>1.7363988600176818</v>
      </c>
      <c r="BY33" s="15">
        <v>1.6713362939192915</v>
      </c>
      <c r="BZ33" s="15">
        <v>1.6118056854299403</v>
      </c>
      <c r="CA33" s="15">
        <v>1.5573654004701405</v>
      </c>
      <c r="CB33" s="15">
        <v>1.5076051308248846</v>
      </c>
      <c r="CC33" s="15">
        <v>1.462144239396344</v>
      </c>
      <c r="CD33" s="15">
        <v>1.4206301019929546</v>
      </c>
      <c r="CE33" s="15">
        <v>1.3827364649392246</v>
      </c>
      <c r="CF33" s="15">
        <v>1.3481618338280861</v>
      </c>
      <c r="CG33" s="15">
        <v>1.31662790537031</v>
      </c>
      <c r="CH33" s="15">
        <v>1.2878780514487311</v>
      </c>
      <c r="CI33" s="15">
        <v>1.2616758620916919</v>
      </c>
      <c r="CJ33" s="15">
        <v>1.2378037520803236</v>
      </c>
      <c r="CK33" s="15">
        <v>1.21606163424467</v>
      </c>
      <c r="CL33" s="15">
        <v>1.196265661137135</v>
      </c>
      <c r="CM33" s="15">
        <v>1.1782470356566355</v>
      </c>
      <c r="CN33" s="15">
        <v>1.1618508902966926</v>
      </c>
      <c r="CO33" s="15">
        <v>1.1469352339734771</v>
      </c>
      <c r="CP33" s="15">
        <v>1.1333699648276552</v>
      </c>
      <c r="CQ33" s="15">
        <v>1.1210359469625446</v>
      </c>
      <c r="CR33" s="15">
        <v>1.1098241487595006</v>
      </c>
    </row>
    <row r="34" spans="1:96" x14ac:dyDescent="0.35">
      <c r="A34">
        <f t="shared" si="8"/>
        <v>22</v>
      </c>
      <c r="B34">
        <f t="shared" si="7"/>
        <v>21.5</v>
      </c>
      <c r="C34">
        <f>WMA_u!C34</f>
        <v>0.60000000000000009</v>
      </c>
      <c r="D34">
        <f>WMA_u!D34</f>
        <v>0.19999999999999996</v>
      </c>
      <c r="E34">
        <f>WMA_u!E34</f>
        <v>0.2</v>
      </c>
      <c r="F34" s="3">
        <f>(WMA_u!F34+SQRT(WMA_u!F34*WMA_u!F34+4*$B$3))/2</f>
        <v>1.0000329371000558</v>
      </c>
      <c r="G34" s="15">
        <v>1.0010745978823086</v>
      </c>
      <c r="H34" s="15">
        <v>1.0076092044994065</v>
      </c>
      <c r="I34" s="15">
        <v>1.0300887782507022</v>
      </c>
      <c r="J34" s="15">
        <v>1.086230124155851</v>
      </c>
      <c r="K34" s="15">
        <v>1.2000485127331839</v>
      </c>
      <c r="L34" s="15">
        <v>1.3987969547926968</v>
      </c>
      <c r="M34" s="15">
        <v>1.7087205276449076</v>
      </c>
      <c r="N34" s="15">
        <v>2.1507846443001335</v>
      </c>
      <c r="O34" s="15">
        <v>2.7373413764582333</v>
      </c>
      <c r="P34" s="15">
        <v>3.4702782250012416</v>
      </c>
      <c r="Q34" s="15">
        <v>4.3407549821307523</v>
      </c>
      <c r="R34" s="15">
        <v>5.3303025213567246</v>
      </c>
      <c r="S34" s="15">
        <v>6.4128751717666157</v>
      </c>
      <c r="T34" s="15">
        <v>7.5574014667493064</v>
      </c>
      <c r="U34" s="15">
        <v>8.7304259294996278</v>
      </c>
      <c r="V34" s="15">
        <v>9.8985327974191417</v>
      </c>
      <c r="W34" s="15">
        <v>11.030355094667661</v>
      </c>
      <c r="X34" s="15">
        <v>12.098075458605329</v>
      </c>
      <c r="Y34" s="15">
        <v>13.078406390370656</v>
      </c>
      <c r="Z34" s="15">
        <v>13.953093578909465</v>
      </c>
      <c r="AA34" s="15">
        <v>14.70901850332065</v>
      </c>
      <c r="AB34" s="15">
        <v>15.337990199898334</v>
      </c>
      <c r="AC34" s="15">
        <v>15.836316210147666</v>
      </c>
      <c r="AD34" s="15">
        <v>16.204234257214701</v>
      </c>
      <c r="AE34" s="15">
        <v>16.445273166685713</v>
      </c>
      <c r="AF34" s="15">
        <v>16.565596921248869</v>
      </c>
      <c r="AG34" s="15">
        <v>16.573371491549597</v>
      </c>
      <c r="AH34" s="15">
        <v>16.47818137828688</v>
      </c>
      <c r="AI34" s="15">
        <v>16.290512186996999</v>
      </c>
      <c r="AJ34" s="15">
        <v>16.021307175541736</v>
      </c>
      <c r="AK34" s="15">
        <v>15.681599445205961</v>
      </c>
      <c r="AL34" s="15">
        <v>15.282217029329802</v>
      </c>
      <c r="AM34" s="15">
        <v>14.833555250278145</v>
      </c>
      <c r="AN34" s="15">
        <v>14.345409042890354</v>
      </c>
      <c r="AO34" s="15">
        <v>13.826857182718753</v>
      </c>
      <c r="AP34" s="15">
        <v>13.286190253775409</v>
      </c>
      <c r="AQ34" s="15">
        <v>12.730874532670557</v>
      </c>
      <c r="AR34" s="15">
        <v>12.167544588322006</v>
      </c>
      <c r="AS34" s="15">
        <v>11.602018173476795</v>
      </c>
      <c r="AT34" s="15">
        <v>11.039327824896194</v>
      </c>
      <c r="AU34" s="15">
        <v>10.48376442974606</v>
      </c>
      <c r="AV34" s="15">
        <v>9.9389288147848642</v>
      </c>
      <c r="AW34" s="15">
        <v>9.4077881471137257</v>
      </c>
      <c r="AX34" s="15">
        <v>8.8927345873904731</v>
      </c>
      <c r="AY34" s="15">
        <v>8.3956442038971382</v>
      </c>
      <c r="AZ34" s="15">
        <v>7.917934639845928</v>
      </c>
      <c r="BA34" s="15">
        <v>7.4606204316511606</v>
      </c>
      <c r="BB34" s="15">
        <v>7.0243652095594005</v>
      </c>
      <c r="BC34" s="15">
        <v>6.6095302820264159</v>
      </c>
      <c r="BD34" s="15">
        <v>6.216219319842005</v>
      </c>
      <c r="BE34" s="15">
        <v>5.8443190232899092</v>
      </c>
      <c r="BF34" s="15">
        <v>5.4935357831125122</v>
      </c>
      <c r="BG34" s="15">
        <v>5.1634284405447071</v>
      </c>
      <c r="BH34" s="15">
        <v>4.8534373192222411</v>
      </c>
      <c r="BI34" s="15">
        <v>4.5629097476001244</v>
      </c>
      <c r="BJ34" s="15">
        <v>4.2911223191188403</v>
      </c>
      <c r="BK34" s="15">
        <v>4.0373001525104231</v>
      </c>
      <c r="BL34" s="15">
        <v>3.8006334194890865</v>
      </c>
      <c r="BM34" s="15">
        <v>3.5802914042100071</v>
      </c>
      <c r="BN34" s="15">
        <v>3.3754343504079771</v>
      </c>
      <c r="BO34" s="15">
        <v>3.1852233397335876</v>
      </c>
      <c r="BP34" s="15">
        <v>3.0088284298272208</v>
      </c>
      <c r="BQ34" s="15">
        <v>2.8454352641569289</v>
      </c>
      <c r="BR34" s="15">
        <v>2.6942503484005673</v>
      </c>
      <c r="BS34" s="15">
        <v>2.5545051707832678</v>
      </c>
      <c r="BT34" s="15">
        <v>2.4254593267364806</v>
      </c>
      <c r="BU34" s="15">
        <v>2.3064027918445924</v>
      </c>
      <c r="BV34" s="15">
        <v>2.1966574715079981</v>
      </c>
      <c r="BW34" s="15">
        <v>2.0955781412166412</v>
      </c>
      <c r="BX34" s="15">
        <v>2.0025528778731285</v>
      </c>
      <c r="BY34" s="15">
        <v>1.9170030702607153</v>
      </c>
      <c r="BZ34" s="15">
        <v>1.8383830855149033</v>
      </c>
      <c r="CA34" s="15">
        <v>1.7661796582993028</v>
      </c>
      <c r="CB34" s="15">
        <v>1.6999110602600287</v>
      </c>
      <c r="CC34" s="15">
        <v>1.6391260991798193</v>
      </c>
      <c r="CD34" s="15">
        <v>1.583402990007696</v>
      </c>
      <c r="CE34" s="15">
        <v>1.532348133532905</v>
      </c>
      <c r="CF34" s="15">
        <v>1.4855948328328661</v>
      </c>
      <c r="CG34" s="15">
        <v>1.4428019726842729</v>
      </c>
      <c r="CH34" s="15">
        <v>1.4036526828172928</v>
      </c>
      <c r="CI34" s="15">
        <v>1.3678530021509501</v>
      </c>
      <c r="CJ34" s="15">
        <v>1.3351305579131956</v>
      </c>
      <c r="CK34" s="15">
        <v>1.3052332707660215</v>
      </c>
      <c r="CL34" s="15">
        <v>1.2779280946727121</v>
      </c>
      <c r="CM34" s="15">
        <v>1.2529997982139149</v>
      </c>
      <c r="CN34" s="15">
        <v>1.230249792338806</v>
      </c>
      <c r="CO34" s="15">
        <v>1.2094950080886242</v>
      </c>
      <c r="CP34" s="15">
        <v>1.1905668266174469</v>
      </c>
      <c r="CQ34" s="15">
        <v>1.1733100628282678</v>
      </c>
      <c r="CR34" s="15">
        <v>1.1575820031135009</v>
      </c>
    </row>
    <row r="35" spans="1:96" x14ac:dyDescent="0.35">
      <c r="A35">
        <f t="shared" si="8"/>
        <v>23</v>
      </c>
      <c r="B35">
        <f t="shared" si="7"/>
        <v>22.5</v>
      </c>
      <c r="C35">
        <f>WMA_u!C35</f>
        <v>0.60000000000000009</v>
      </c>
      <c r="D35">
        <f>WMA_u!D35</f>
        <v>0.19999999999999996</v>
      </c>
      <c r="E35">
        <f>WMA_u!E35</f>
        <v>0.2</v>
      </c>
      <c r="F35" s="3">
        <f>(WMA_u!F35+SQRT(WMA_u!F35*WMA_u!F35+4*$B$3))/2</f>
        <v>1.0000329371000558</v>
      </c>
      <c r="G35" s="15">
        <v>1.000394068464735</v>
      </c>
      <c r="H35" s="15">
        <v>1.0028769070276944</v>
      </c>
      <c r="I35" s="15">
        <v>1.0121702464965749</v>
      </c>
      <c r="J35" s="15">
        <v>1.0372687780631533</v>
      </c>
      <c r="K35" s="15">
        <v>1.0920031215237582</v>
      </c>
      <c r="L35" s="15">
        <v>1.1943422745408567</v>
      </c>
      <c r="M35" s="15">
        <v>1.3645397000371484</v>
      </c>
      <c r="N35" s="15">
        <v>1.6225518430408672</v>
      </c>
      <c r="O35" s="15">
        <v>1.9853118807481609</v>
      </c>
      <c r="P35" s="15">
        <v>2.4643981638336201</v>
      </c>
      <c r="Q35" s="15">
        <v>3.0644671198255509</v>
      </c>
      <c r="R35" s="15">
        <v>3.7826081153472044</v>
      </c>
      <c r="S35" s="15">
        <v>4.6085876578659999</v>
      </c>
      <c r="T35" s="15">
        <v>5.5258172587519576</v>
      </c>
      <c r="U35" s="15">
        <v>6.5128115452243209</v>
      </c>
      <c r="V35" s="15">
        <v>7.5448917685907304</v>
      </c>
      <c r="W35" s="15">
        <v>8.59591784053511</v>
      </c>
      <c r="X35" s="15">
        <v>9.6398816332888906</v>
      </c>
      <c r="Y35" s="15">
        <v>10.652250700310718</v>
      </c>
      <c r="Z35" s="15">
        <v>11.611004524024402</v>
      </c>
      <c r="AA35" s="15">
        <v>12.497349032181642</v>
      </c>
      <c r="AB35" s="15">
        <v>13.296127167278753</v>
      </c>
      <c r="AC35" s="15">
        <v>13.995963914705246</v>
      </c>
      <c r="AD35" s="15">
        <v>14.589194979950026</v>
      </c>
      <c r="AE35" s="15">
        <v>15.071631450354667</v>
      </c>
      <c r="AF35" s="15">
        <v>15.442210548909067</v>
      </c>
      <c r="AG35" s="15">
        <v>15.702577005832817</v>
      </c>
      <c r="AH35" s="15">
        <v>15.856632265358506</v>
      </c>
      <c r="AI35" s="15">
        <v>15.910080913841728</v>
      </c>
      <c r="AJ35" s="15">
        <v>15.869996176247323</v>
      </c>
      <c r="AK35" s="15">
        <v>15.74441957481387</v>
      </c>
      <c r="AL35" s="15">
        <v>15.542004124034655</v>
      </c>
      <c r="AM35" s="15">
        <v>15.271705823152109</v>
      </c>
      <c r="AN35" s="15">
        <v>14.942524659909333</v>
      </c>
      <c r="AO35" s="15">
        <v>14.563293748895788</v>
      </c>
      <c r="AP35" s="15">
        <v>14.142513453377315</v>
      </c>
      <c r="AQ35" s="15">
        <v>13.688226230997262</v>
      </c>
      <c r="AR35" s="15">
        <v>13.207927357298402</v>
      </c>
      <c r="AS35" s="15">
        <v>12.708506487499006</v>
      </c>
      <c r="AT35" s="15">
        <v>12.196215105953646</v>
      </c>
      <c r="AU35" s="15">
        <v>11.67665519352899</v>
      </c>
      <c r="AV35" s="15">
        <v>11.154784843780476</v>
      </c>
      <c r="AW35" s="15">
        <v>10.634937024175912</v>
      </c>
      <c r="AX35" s="15">
        <v>10.120848167886233</v>
      </c>
      <c r="AY35" s="15">
        <v>9.61569376590041</v>
      </c>
      <c r="AZ35" s="15">
        <v>9.122128588929673</v>
      </c>
      <c r="BA35" s="15">
        <v>8.6423295915901281</v>
      </c>
      <c r="BB35" s="15">
        <v>8.1780399310626528</v>
      </c>
      <c r="BC35" s="15">
        <v>7.7306128662241198</v>
      </c>
      <c r="BD35" s="15">
        <v>7.3010545913526217</v>
      </c>
      <c r="BE35" s="15">
        <v>6.8900653030504282</v>
      </c>
      <c r="BF35" s="15">
        <v>6.4980780032961496</v>
      </c>
      <c r="BG35" s="15">
        <v>6.1252947094707499</v>
      </c>
      <c r="BH35" s="15">
        <v>5.7717198780003267</v>
      </c>
      <c r="BI35" s="15">
        <v>5.4371909561172407</v>
      </c>
      <c r="BJ35" s="15">
        <v>5.1214060601731637</v>
      </c>
      <c r="BK35" s="15">
        <v>4.8239488426644517</v>
      </c>
      <c r="BL35" s="15">
        <v>4.5443106570219562</v>
      </c>
      <c r="BM35" s="15">
        <v>4.2819101622669944</v>
      </c>
      <c r="BN35" s="15">
        <v>4.0361105314590251</v>
      </c>
      <c r="BO35" s="15">
        <v>3.8062344407130233</v>
      </c>
      <c r="BP35" s="15">
        <v>3.5915770213640341</v>
      </c>
      <c r="BQ35" s="15">
        <v>3.3914169582163418</v>
      </c>
      <c r="BR35" s="15">
        <v>3.2050259130763319</v>
      </c>
      <c r="BS35" s="15">
        <v>3.0316764460344454</v>
      </c>
      <c r="BT35" s="15">
        <v>2.8706485981288483</v>
      </c>
      <c r="BU35" s="15">
        <v>2.7212352888110849</v>
      </c>
      <c r="BV35" s="15">
        <v>2.582746670612031</v>
      </c>
      <c r="BW35" s="15">
        <v>2.4545135720194176</v>
      </c>
      <c r="BX35" s="15">
        <v>2.3358901481663885</v>
      </c>
      <c r="BY35" s="15">
        <v>2.2262558477489232</v>
      </c>
      <c r="BZ35" s="15">
        <v>2.1250167938236006</v>
      </c>
      <c r="CA35" s="15">
        <v>2.0316066659150964</v>
      </c>
      <c r="CB35" s="15">
        <v>1.9454871612694078</v>
      </c>
      <c r="CC35" s="15">
        <v>1.8661481041730985</v>
      </c>
      <c r="CD35" s="15">
        <v>1.7931072640428416</v>
      </c>
      <c r="CE35" s="15">
        <v>1.725909935474248</v>
      </c>
      <c r="CF35" s="15">
        <v>1.6641283266100815</v>
      </c>
      <c r="CG35" s="15">
        <v>1.6073607960199829</v>
      </c>
      <c r="CH35" s="15">
        <v>1.555230972743425</v>
      </c>
      <c r="CI35" s="15">
        <v>1.507386789196584</v>
      </c>
      <c r="CJ35" s="15">
        <v>1.4634994522408458</v>
      </c>
      <c r="CK35" s="15">
        <v>1.4232623738133596</v>
      </c>
      <c r="CL35" s="15">
        <v>1.3863900790858872</v>
      </c>
      <c r="CM35" s="15">
        <v>1.3526171071055344</v>
      </c>
      <c r="CN35" s="15">
        <v>1.3216969162398526</v>
      </c>
      <c r="CO35" s="15">
        <v>1.2934008044610998</v>
      </c>
      <c r="CP35" s="15">
        <v>1.2675168525245948</v>
      </c>
      <c r="CQ35" s="15">
        <v>1.2438488963907495</v>
      </c>
      <c r="CR35" s="15">
        <v>1.222215533778926</v>
      </c>
    </row>
    <row r="36" spans="1:96" x14ac:dyDescent="0.35">
      <c r="A36">
        <f t="shared" si="8"/>
        <v>24</v>
      </c>
      <c r="B36">
        <f t="shared" si="7"/>
        <v>23.5</v>
      </c>
      <c r="C36">
        <f>WMA_u!C36</f>
        <v>0.60000000000000009</v>
      </c>
      <c r="D36">
        <f>WMA_u!D36</f>
        <v>0.19999999999999996</v>
      </c>
      <c r="E36">
        <f>WMA_u!E36</f>
        <v>0.2</v>
      </c>
      <c r="F36" s="3">
        <f>(WMA_u!F36+SQRT(WMA_u!F36*WMA_u!F36+4*$B$3))/2</f>
        <v>1.0000329371000558</v>
      </c>
      <c r="G36" s="15">
        <v>1.0001581370354087</v>
      </c>
      <c r="H36" s="15">
        <v>1.0010942665777172</v>
      </c>
      <c r="I36" s="15">
        <v>1.0048815283858741</v>
      </c>
      <c r="J36" s="15">
        <v>1.0158779289482029</v>
      </c>
      <c r="K36" s="15">
        <v>1.041540026650565</v>
      </c>
      <c r="L36" s="15">
        <v>1.0926769353609129</v>
      </c>
      <c r="M36" s="15">
        <v>1.1829895471518548</v>
      </c>
      <c r="N36" s="15">
        <v>1.3279216668192684</v>
      </c>
      <c r="O36" s="15">
        <v>1.5430325426997271</v>
      </c>
      <c r="P36" s="15">
        <v>1.8421984983772881</v>
      </c>
      <c r="Q36" s="15">
        <v>2.2359564988859844</v>
      </c>
      <c r="R36" s="15">
        <v>2.7302366384037047</v>
      </c>
      <c r="S36" s="15">
        <v>3.3256281195413786</v>
      </c>
      <c r="T36" s="15">
        <v>4.0172166441011612</v>
      </c>
      <c r="U36" s="15">
        <v>4.7949428014797686</v>
      </c>
      <c r="V36" s="15">
        <v>5.6443719914010781</v>
      </c>
      <c r="W36" s="15">
        <v>6.547738046524179</v>
      </c>
      <c r="X36" s="15">
        <v>7.4851202999562894</v>
      </c>
      <c r="Y36" s="15">
        <v>8.4356298286561504</v>
      </c>
      <c r="Z36" s="15">
        <v>9.3785071096061898</v>
      </c>
      <c r="AA36" s="15">
        <v>10.294063620411819</v>
      </c>
      <c r="AB36" s="15">
        <v>11.164429079420998</v>
      </c>
      <c r="AC36" s="15">
        <v>11.974091006319775</v>
      </c>
      <c r="AD36" s="15">
        <v>12.710232645663094</v>
      </c>
      <c r="AE36" s="15">
        <v>13.362888773260597</v>
      </c>
      <c r="AF36" s="15">
        <v>13.924947006891713</v>
      </c>
      <c r="AG36" s="15">
        <v>14.392025888501569</v>
      </c>
      <c r="AH36" s="15">
        <v>14.762261260709325</v>
      </c>
      <c r="AI36" s="15">
        <v>15.036030361287398</v>
      </c>
      <c r="AJ36" s="15">
        <v>15.215639508352007</v>
      </c>
      <c r="AK36" s="15">
        <v>15.304996972498087</v>
      </c>
      <c r="AL36" s="15">
        <v>15.309288172322887</v>
      </c>
      <c r="AM36" s="15">
        <v>15.234666061000061</v>
      </c>
      <c r="AN36" s="15">
        <v>15.087965727177146</v>
      </c>
      <c r="AO36" s="15">
        <v>14.876448936580225</v>
      </c>
      <c r="AP36" s="15">
        <v>14.607581633490593</v>
      </c>
      <c r="AQ36" s="15">
        <v>14.288845290470601</v>
      </c>
      <c r="AR36" s="15">
        <v>13.927581392412552</v>
      </c>
      <c r="AS36" s="15">
        <v>13.530867200336772</v>
      </c>
      <c r="AT36" s="15">
        <v>13.105420187093923</v>
      </c>
      <c r="AU36" s="15">
        <v>12.657528097263596</v>
      </c>
      <c r="AV36" s="15">
        <v>12.193001388293428</v>
      </c>
      <c r="AW36" s="15">
        <v>11.717144798371432</v>
      </c>
      <c r="AX36" s="15">
        <v>11.234744906775216</v>
      </c>
      <c r="AY36" s="15">
        <v>10.750070761743224</v>
      </c>
      <c r="AZ36" s="15">
        <v>10.266884915113391</v>
      </c>
      <c r="BA36" s="15">
        <v>9.7884624956224471</v>
      </c>
      <c r="BB36" s="15">
        <v>9.3176162540343785</v>
      </c>
      <c r="BC36" s="15">
        <v>8.8567258088838052</v>
      </c>
      <c r="BD36" s="15">
        <v>8.4077696017851231</v>
      </c>
      <c r="BE36" s="15">
        <v>7.9723583297261076</v>
      </c>
      <c r="BF36" s="15">
        <v>7.5517688550221127</v>
      </c>
      <c r="BG36" s="15">
        <v>7.1469778001818351</v>
      </c>
      <c r="BH36" s="15">
        <v>6.7586942148325155</v>
      </c>
      <c r="BI36" s="15">
        <v>6.3873908560978299</v>
      </c>
      <c r="BJ36" s="15">
        <v>6.0333337541096119</v>
      </c>
      <c r="BK36" s="15">
        <v>5.6966098427538867</v>
      </c>
      <c r="BL36" s="15">
        <v>5.3771525245840603</v>
      </c>
      <c r="BM36" s="15">
        <v>5.0747651104061591</v>
      </c>
      <c r="BN36" s="15">
        <v>4.7891421306223894</v>
      </c>
      <c r="BO36" s="15">
        <v>4.5198885591542632</v>
      </c>
      <c r="BP36" s="15">
        <v>4.2665370236321412</v>
      </c>
      <c r="BQ36" s="15">
        <v>4.0285630993218531</v>
      </c>
      <c r="BR36" s="15">
        <v>3.8053988005516786</v>
      </c>
      <c r="BS36" s="15">
        <v>3.5964443935988872</v>
      </c>
      <c r="BT36" s="15">
        <v>3.401078660302649</v>
      </c>
      <c r="BU36" s="15">
        <v>3.2186677431236452</v>
      </c>
      <c r="BV36" s="15">
        <v>3.0485727008459307</v>
      </c>
      <c r="BW36" s="15">
        <v>2.8901559003472621</v>
      </c>
      <c r="BX36" s="15">
        <v>2.7427863644581714</v>
      </c>
      <c r="BY36" s="15">
        <v>2.6058441893857416</v>
      </c>
      <c r="BZ36" s="15">
        <v>2.4787241378987699</v>
      </c>
      <c r="CA36" s="15">
        <v>2.3608385067789883</v>
      </c>
      <c r="CB36" s="15">
        <v>2.2516193591919698</v>
      </c>
      <c r="CC36" s="15">
        <v>2.1505202048171435</v>
      </c>
      <c r="CD36" s="15">
        <v>2.0570172029470384</v>
      </c>
      <c r="CE36" s="15">
        <v>1.970609956430061</v>
      </c>
      <c r="CF36" s="15">
        <v>1.8908219573651939</v>
      </c>
      <c r="CG36" s="15">
        <v>1.8172007389112852</v>
      </c>
      <c r="CH36" s="15">
        <v>1.7493177814780116</v>
      </c>
      <c r="CI36" s="15">
        <v>1.6867682159334443</v>
      </c>
      <c r="CJ36" s="15">
        <v>1.6291703612954846</v>
      </c>
      <c r="CK36" s="15">
        <v>1.5761651296625647</v>
      </c>
      <c r="CL36" s="15">
        <v>1.5274153268673933</v>
      </c>
      <c r="CM36" s="15">
        <v>1.482604873485531</v>
      </c>
      <c r="CN36" s="15">
        <v>1.4414379673742972</v>
      </c>
      <c r="CO36" s="15">
        <v>1.4036382058309524</v>
      </c>
      <c r="CP36" s="15">
        <v>1.3689476827152554</v>
      </c>
      <c r="CQ36" s="15">
        <v>1.337126073453162</v>
      </c>
      <c r="CR36" s="15">
        <v>1.3079497186987368</v>
      </c>
    </row>
    <row r="37" spans="1:96" x14ac:dyDescent="0.35">
      <c r="A37">
        <f t="shared" si="8"/>
        <v>25</v>
      </c>
      <c r="B37">
        <f t="shared" si="7"/>
        <v>24.5</v>
      </c>
      <c r="C37">
        <f>WMA_u!C37</f>
        <v>0.60000000000000009</v>
      </c>
      <c r="D37">
        <f>WMA_u!D37</f>
        <v>0.19999999999999996</v>
      </c>
      <c r="E37">
        <f>WMA_u!E37</f>
        <v>0.2</v>
      </c>
      <c r="F37" s="3">
        <f>(WMA_u!F37+SQRT(WMA_u!F37*WMA_u!F37+4*$B$3))/2</f>
        <v>1.0000329371000558</v>
      </c>
      <c r="G37" s="15">
        <v>1.0000763424241919</v>
      </c>
      <c r="H37" s="15">
        <v>1.0004270134509115</v>
      </c>
      <c r="I37" s="15">
        <v>1.001951745708241</v>
      </c>
      <c r="J37" s="15">
        <v>1.0066875731862157</v>
      </c>
      <c r="K37" s="15">
        <v>1.0184617404235652</v>
      </c>
      <c r="L37" s="15">
        <v>1.043366673250351</v>
      </c>
      <c r="M37" s="15">
        <v>1.0899046234869676</v>
      </c>
      <c r="N37" s="15">
        <v>1.1686960080888995</v>
      </c>
      <c r="O37" s="15">
        <v>1.2917550938108362</v>
      </c>
      <c r="P37" s="15">
        <v>1.4714368656322709</v>
      </c>
      <c r="Q37" s="15">
        <v>1.71922268701417</v>
      </c>
      <c r="R37" s="15">
        <v>2.0445305133368583</v>
      </c>
      <c r="S37" s="15">
        <v>2.453713513199812</v>
      </c>
      <c r="T37" s="15">
        <v>2.9493628240799876</v>
      </c>
      <c r="U37" s="15">
        <v>3.5299716074990641</v>
      </c>
      <c r="V37" s="15">
        <v>4.1899618752054844</v>
      </c>
      <c r="W37" s="15">
        <v>4.9200314148008841</v>
      </c>
      <c r="X37" s="15">
        <v>5.7077494284104526</v>
      </c>
      <c r="Y37" s="15">
        <v>6.5383162519202314</v>
      </c>
      <c r="Z37" s="15">
        <v>7.3954023142449676</v>
      </c>
      <c r="AA37" s="15">
        <v>8.2619907181955128</v>
      </c>
      <c r="AB37" s="15">
        <v>9.1211626915614357</v>
      </c>
      <c r="AC37" s="15">
        <v>9.9567823469783132</v>
      </c>
      <c r="AD37" s="15">
        <v>10.754054158146607</v>
      </c>
      <c r="AE37" s="15">
        <v>11.499941613411593</v>
      </c>
      <c r="AF37" s="15">
        <v>12.18344771805727</v>
      </c>
      <c r="AG37" s="15">
        <v>12.795767065107045</v>
      </c>
      <c r="AH37" s="15">
        <v>13.330325192088072</v>
      </c>
      <c r="AI37" s="15">
        <v>13.78272426412039</v>
      </c>
      <c r="AJ37" s="15">
        <v>14.150615278521082</v>
      </c>
      <c r="AK37" s="15">
        <v>14.433516511888167</v>
      </c>
      <c r="AL37" s="15">
        <v>14.63259633406188</v>
      </c>
      <c r="AM37" s="15">
        <v>14.750436232093703</v>
      </c>
      <c r="AN37" s="15">
        <v>14.790787274128279</v>
      </c>
      <c r="AO37" s="15">
        <v>14.75833056426927</v>
      </c>
      <c r="AP37" s="15">
        <v>14.658449682318025</v>
      </c>
      <c r="AQ37" s="15">
        <v>14.497020786791088</v>
      </c>
      <c r="AR37" s="15">
        <v>14.280224052143719</v>
      </c>
      <c r="AS37" s="15">
        <v>14.014378437363538</v>
      </c>
      <c r="AT37" s="15">
        <v>13.705800439905671</v>
      </c>
      <c r="AU37" s="15">
        <v>13.360686454130708</v>
      </c>
      <c r="AV37" s="15">
        <v>12.985017593525741</v>
      </c>
      <c r="AW37" s="15">
        <v>12.584485312181013</v>
      </c>
      <c r="AX37" s="15">
        <v>12.164435833192975</v>
      </c>
      <c r="AY37" s="15">
        <v>11.729831221408459</v>
      </c>
      <c r="AZ37" s="15">
        <v>11.285224890097941</v>
      </c>
      <c r="BA37" s="15">
        <v>10.834749374902495</v>
      </c>
      <c r="BB37" s="15">
        <v>10.382114317507908</v>
      </c>
      <c r="BC37" s="15">
        <v>9.9306127542933442</v>
      </c>
      <c r="BD37" s="15">
        <v>9.4831339842747866</v>
      </c>
      <c r="BE37" s="15">
        <v>9.0421814824269795</v>
      </c>
      <c r="BF37" s="15">
        <v>8.6098945186401501</v>
      </c>
      <c r="BG37" s="15">
        <v>8.1880723316567092</v>
      </c>
      <c r="BH37" s="15">
        <v>7.7781998861347219</v>
      </c>
      <c r="BI37" s="15">
        <v>7.3814744061337807</v>
      </c>
      <c r="BJ37" s="15">
        <v>6.998832027886694</v>
      </c>
      <c r="BK37" s="15">
        <v>6.6309740478748367</v>
      </c>
      <c r="BL37" s="15">
        <v>6.2783923589441812</v>
      </c>
      <c r="BM37" s="15">
        <v>5.9413937680370301</v>
      </c>
      <c r="BN37" s="15">
        <v>5.6201229750153345</v>
      </c>
      <c r="BO37" s="15">
        <v>5.3145840642017328</v>
      </c>
      <c r="BP37" s="15">
        <v>5.0246604199812577</v>
      </c>
      <c r="BQ37" s="15">
        <v>4.7501330264541464</v>
      </c>
      <c r="BR37" s="15">
        <v>4.4906971500581143</v>
      </c>
      <c r="BS37" s="15">
        <v>4.2459774345807295</v>
      </c>
      <c r="BT37" s="15">
        <v>4.0155414612691764</v>
      </c>
      <c r="BU37" s="15">
        <v>3.7989118439250245</v>
      </c>
      <c r="BV37" s="15">
        <v>3.595576940946974</v>
      </c>
      <c r="BW37" s="15">
        <v>3.4050002741452134</v>
      </c>
      <c r="BX37" s="15">
        <v>3.2266287485794298</v>
      </c>
      <c r="BY37" s="15">
        <v>3.0598997693482142</v>
      </c>
      <c r="BZ37" s="15">
        <v>2.9042473507645212</v>
      </c>
      <c r="CA37" s="15">
        <v>2.7591073111865763</v>
      </c>
      <c r="CB37" s="15">
        <v>2.6239216433542554</v>
      </c>
      <c r="CC37" s="15">
        <v>2.4981421457556974</v>
      </c>
      <c r="CD37" s="15">
        <v>2.3812333956046281</v>
      </c>
      <c r="CE37" s="15">
        <v>2.272675138679189</v>
      </c>
      <c r="CF37" s="15">
        <v>2.1719641657455524</v>
      </c>
      <c r="CG37" s="15">
        <v>2.0786157397128204</v>
      </c>
      <c r="CH37" s="15">
        <v>1.9921646321548021</v>
      </c>
      <c r="CI37" s="15">
        <v>1.9121658224769278</v>
      </c>
      <c r="CJ37" s="15">
        <v>1.838194907867051</v>
      </c>
      <c r="CK37" s="15">
        <v>1.7698482672927693</v>
      </c>
      <c r="CL37" s="15">
        <v>1.7067430182250953</v>
      </c>
      <c r="CM37" s="15">
        <v>1.648516800496346</v>
      </c>
      <c r="CN37" s="15">
        <v>1.5948274177467385</v>
      </c>
      <c r="CO37" s="15">
        <v>1.5453523632792463</v>
      </c>
      <c r="CP37" s="15">
        <v>1.4997882538198943</v>
      </c>
      <c r="CQ37" s="15">
        <v>1.4578501916604618</v>
      </c>
      <c r="CR37" s="15">
        <v>1.4192710729289335</v>
      </c>
    </row>
    <row r="38" spans="1:96" x14ac:dyDescent="0.35">
      <c r="A38">
        <f t="shared" si="8"/>
        <v>26</v>
      </c>
      <c r="B38">
        <f t="shared" si="7"/>
        <v>25.5</v>
      </c>
      <c r="C38">
        <f>WMA_u!C38</f>
        <v>0.60000000000000009</v>
      </c>
      <c r="D38">
        <f>WMA_u!D38</f>
        <v>0.19999999999999996</v>
      </c>
      <c r="E38">
        <f>WMA_u!E38</f>
        <v>0.2</v>
      </c>
      <c r="F38" s="3">
        <f>(WMA_u!F38+SQRT(WMA_u!F38*WMA_u!F38+4*$B$3))/2</f>
        <v>1.0000329371000558</v>
      </c>
      <c r="G38" s="15">
        <v>1.0000479852112221</v>
      </c>
      <c r="H38" s="15">
        <v>1.0001786163157971</v>
      </c>
      <c r="I38" s="15">
        <v>1.0007860807082616</v>
      </c>
      <c r="J38" s="15">
        <v>1.0027957094803464</v>
      </c>
      <c r="K38" s="15">
        <v>1.0080979019201317</v>
      </c>
      <c r="L38" s="15">
        <v>1.019961014988696</v>
      </c>
      <c r="M38" s="15">
        <v>1.0433406466091506</v>
      </c>
      <c r="N38" s="15">
        <v>1.0849780065047521</v>
      </c>
      <c r="O38" s="15">
        <v>1.1532216595748255</v>
      </c>
      <c r="P38" s="15">
        <v>1.2575659078537706</v>
      </c>
      <c r="Q38" s="15">
        <v>1.4079567586063881</v>
      </c>
      <c r="R38" s="15">
        <v>1.6139583382842064</v>
      </c>
      <c r="S38" s="15">
        <v>1.8838916902360272</v>
      </c>
      <c r="T38" s="15">
        <v>2.2240542779494183</v>
      </c>
      <c r="U38" s="15">
        <v>2.6381073722355555</v>
      </c>
      <c r="V38" s="15">
        <v>3.1266873027288709</v>
      </c>
      <c r="W38" s="15">
        <v>3.6872627404965539</v>
      </c>
      <c r="X38" s="15">
        <v>4.3142296272831828</v>
      </c>
      <c r="Y38" s="15">
        <v>4.999211754942789</v>
      </c>
      <c r="Z38" s="15">
        <v>5.7315198595318257</v>
      </c>
      <c r="AA38" s="15">
        <v>6.4987152667275581</v>
      </c>
      <c r="AB38" s="15">
        <v>7.2872243348699213</v>
      </c>
      <c r="AC38" s="15">
        <v>8.0829553598544148</v>
      </c>
      <c r="AD38" s="15">
        <v>8.8718782920440145</v>
      </c>
      <c r="AE38" s="15">
        <v>9.6405378180446615</v>
      </c>
      <c r="AF38" s="15">
        <v>10.376480680744036</v>
      </c>
      <c r="AG38" s="15">
        <v>11.068587557845468</v>
      </c>
      <c r="AH38" s="15">
        <v>11.707307788673264</v>
      </c>
      <c r="AI38" s="15">
        <v>12.284801454273479</v>
      </c>
      <c r="AJ38" s="15">
        <v>12.794997747491633</v>
      </c>
      <c r="AK38" s="15">
        <v>13.233581357043427</v>
      </c>
      <c r="AL38" s="15">
        <v>13.597919970983154</v>
      </c>
      <c r="AM38" s="15">
        <v>13.886946262753437</v>
      </c>
      <c r="AN38" s="15">
        <v>14.101007143479309</v>
      </c>
      <c r="AO38" s="15">
        <v>14.241691911459377</v>
      </c>
      <c r="AP38" s="15">
        <v>14.311649430996525</v>
      </c>
      <c r="AQ38" s="15">
        <v>14.314402811641433</v>
      </c>
      <c r="AR38" s="15">
        <v>14.254168375937779</v>
      </c>
      <c r="AS38" s="15">
        <v>14.135684099228579</v>
      </c>
      <c r="AT38" s="15">
        <v>13.96405124497894</v>
      </c>
      <c r="AU38" s="15">
        <v>13.744591641331505</v>
      </c>
      <c r="AV38" s="15">
        <v>13.48272196547734</v>
      </c>
      <c r="AW38" s="15">
        <v>13.183845522214719</v>
      </c>
      <c r="AX38" s="15">
        <v>12.853261311138057</v>
      </c>
      <c r="AY38" s="15">
        <v>12.496089655700128</v>
      </c>
      <c r="AZ38" s="15">
        <v>12.117213295629041</v>
      </c>
      <c r="BA38" s="15">
        <v>11.721232599181434</v>
      </c>
      <c r="BB38" s="15">
        <v>11.312433411084664</v>
      </c>
      <c r="BC38" s="15">
        <v>10.894765994769022</v>
      </c>
      <c r="BD38" s="15">
        <v>10.471833534683537</v>
      </c>
      <c r="BE38" s="15">
        <v>10.046888719590147</v>
      </c>
      <c r="BF38" s="15">
        <v>9.6228370166972557</v>
      </c>
      <c r="BG38" s="15">
        <v>9.2022453577036778</v>
      </c>
      <c r="BH38" s="15">
        <v>8.7873550819054529</v>
      </c>
      <c r="BI38" s="15">
        <v>8.3800981111122699</v>
      </c>
      <c r="BJ38" s="15">
        <v>7.9821154606225715</v>
      </c>
      <c r="BK38" s="15">
        <v>7.594777315799921</v>
      </c>
      <c r="BL38" s="15">
        <v>7.2192040219957754</v>
      </c>
      <c r="BM38" s="15">
        <v>6.8562874447947033</v>
      </c>
      <c r="BN38" s="15">
        <v>6.5067122567311158</v>
      </c>
      <c r="BO38" s="15">
        <v>6.1709767952696808</v>
      </c>
      <c r="BP38" s="15">
        <v>5.8494132149455451</v>
      </c>
      <c r="BQ38" s="15">
        <v>5.5422067244512467</v>
      </c>
      <c r="BR38" s="15">
        <v>5.2494137576942315</v>
      </c>
      <c r="BS38" s="15">
        <v>4.9709789771416881</v>
      </c>
      <c r="BT38" s="15">
        <v>4.7067510489143576</v>
      </c>
      <c r="BU38" s="15">
        <v>4.4564971629212433</v>
      </c>
      <c r="BV38" s="15">
        <v>4.2199162986768952</v>
      </c>
      <c r="BW38" s="15">
        <v>3.9966512591204526</v>
      </c>
      <c r="BX38" s="15">
        <v>3.7862995115256748</v>
      </c>
      <c r="BY38" s="15">
        <v>3.5884228871630799</v>
      </c>
      <c r="BZ38" s="15">
        <v>3.4025562003967704</v>
      </c>
      <c r="CA38" s="15">
        <v>3.2282148539524727</v>
      </c>
      <c r="CB38" s="15">
        <v>3.0649015006982769</v>
      </c>
      <c r="CC38" s="15">
        <v>2.9121118338914949</v>
      </c>
      <c r="CD38" s="15">
        <v>2.7693395778608094</v>
      </c>
      <c r="CE38" s="15">
        <v>2.6360807498543806</v>
      </c>
      <c r="CF38" s="15">
        <v>2.5118372615836813</v>
      </c>
      <c r="CG38" s="15">
        <v>2.3961199260760027</v>
      </c>
      <c r="CH38" s="15">
        <v>2.2884509320221569</v>
      </c>
      <c r="CI38" s="15">
        <v>2.1883658440404026</v>
      </c>
      <c r="CJ38" s="15">
        <v>2.0954151833126611</v>
      </c>
      <c r="CK38" s="15">
        <v>2.0091656389971764</v>
      </c>
      <c r="CL38" s="15">
        <v>1.9292009567723414</v>
      </c>
      <c r="CM38" s="15">
        <v>1.8551225468892398</v>
      </c>
      <c r="CN38" s="15">
        <v>1.7865498502585335</v>
      </c>
      <c r="CO38" s="15">
        <v>1.7231204974098886</v>
      </c>
      <c r="CP38" s="15">
        <v>1.6644902916667612</v>
      </c>
      <c r="CQ38" s="15">
        <v>1.6103330445942101</v>
      </c>
      <c r="CR38" s="15">
        <v>1.5603402887128941</v>
      </c>
    </row>
    <row r="39" spans="1:96" x14ac:dyDescent="0.35">
      <c r="A39">
        <f t="shared" si="8"/>
        <v>27</v>
      </c>
      <c r="B39">
        <f t="shared" si="7"/>
        <v>26.5</v>
      </c>
      <c r="C39">
        <f>WMA_u!C39</f>
        <v>0.60000000000000009</v>
      </c>
      <c r="D39">
        <f>WMA_u!D39</f>
        <v>0.19999999999999996</v>
      </c>
      <c r="E39">
        <f>WMA_u!E39</f>
        <v>0.2</v>
      </c>
      <c r="F39" s="3">
        <f>(WMA_u!F39+SQRT(WMA_u!F39*WMA_u!F39+4*$B$3))/2</f>
        <v>1.0000329371000558</v>
      </c>
      <c r="G39" s="15">
        <v>1.0000381541281431</v>
      </c>
      <c r="H39" s="15">
        <v>1.0000865828989434</v>
      </c>
      <c r="I39" s="15">
        <v>1.0003264152152109</v>
      </c>
      <c r="J39" s="15">
        <v>1.0011682852890302</v>
      </c>
      <c r="K39" s="15">
        <v>1.0035174137090479</v>
      </c>
      <c r="L39" s="15">
        <v>1.0090597755390145</v>
      </c>
      <c r="M39" s="15">
        <v>1.0205472805581171</v>
      </c>
      <c r="N39" s="15">
        <v>1.0420116775035959</v>
      </c>
      <c r="O39" s="15">
        <v>1.0788413001882629</v>
      </c>
      <c r="P39" s="15">
        <v>1.1376770997208738</v>
      </c>
      <c r="Q39" s="15">
        <v>1.2261173847852602</v>
      </c>
      <c r="R39" s="15">
        <v>1.3522550833889881</v>
      </c>
      <c r="S39" s="15">
        <v>1.5240991363767586</v>
      </c>
      <c r="T39" s="15">
        <v>1.7489479363105249</v>
      </c>
      <c r="U39" s="15">
        <v>2.0327861744697087</v>
      </c>
      <c r="V39" s="15">
        <v>2.3797686083493748</v>
      </c>
      <c r="W39" s="15">
        <v>2.7918384614247653</v>
      </c>
      <c r="X39" s="15">
        <v>3.2685083928985961</v>
      </c>
      <c r="Y39" s="15">
        <v>3.8068118955234529</v>
      </c>
      <c r="Z39" s="15">
        <v>4.4014153811612102</v>
      </c>
      <c r="AA39" s="15">
        <v>5.0448677957022809</v>
      </c>
      <c r="AB39" s="15">
        <v>5.7279560413013941</v>
      </c>
      <c r="AC39" s="15">
        <v>6.440130635042034</v>
      </c>
      <c r="AD39" s="15">
        <v>7.1699662129675961</v>
      </c>
      <c r="AE39" s="15">
        <v>7.9056247229145802</v>
      </c>
      <c r="AF39" s="15">
        <v>8.6352943897537973</v>
      </c>
      <c r="AG39" s="15">
        <v>9.3475838095439272</v>
      </c>
      <c r="AH39" s="15">
        <v>10.031857027485486</v>
      </c>
      <c r="AI39" s="15">
        <v>10.678501575137004</v>
      </c>
      <c r="AJ39" s="15">
        <v>11.279126786428563</v>
      </c>
      <c r="AK39" s="15">
        <v>11.826694062346167</v>
      </c>
      <c r="AL39" s="15">
        <v>12.315584039660651</v>
      </c>
      <c r="AM39" s="15">
        <v>12.741607875932186</v>
      </c>
      <c r="AN39" s="15">
        <v>13.101971198114512</v>
      </c>
      <c r="AO39" s="15">
        <v>13.395199821795032</v>
      </c>
      <c r="AP39" s="15">
        <v>13.621036293914511</v>
      </c>
      <c r="AQ39" s="15">
        <v>13.780315802688961</v>
      </c>
      <c r="AR39" s="15">
        <v>13.874829179379969</v>
      </c>
      <c r="AS39" s="15">
        <v>13.907179712008521</v>
      </c>
      <c r="AT39" s="15">
        <v>13.880639402394673</v>
      </c>
      <c r="AU39" s="15">
        <v>13.799009203207763</v>
      </c>
      <c r="AV39" s="15">
        <v>13.666486727847927</v>
      </c>
      <c r="AW39" s="15">
        <v>13.487543971177589</v>
      </c>
      <c r="AX39" s="15">
        <v>13.266816736209138</v>
      </c>
      <c r="AY39" s="15">
        <v>13.00900674147927</v>
      </c>
      <c r="AZ39" s="15">
        <v>12.718796787464461</v>
      </c>
      <c r="BA39" s="15">
        <v>12.400778882928268</v>
      </c>
      <c r="BB39" s="15">
        <v>12.059394864107775</v>
      </c>
      <c r="BC39" s="15">
        <v>11.698888769142219</v>
      </c>
      <c r="BD39" s="15">
        <v>11.323270043919635</v>
      </c>
      <c r="BE39" s="15">
        <v>10.936286540175692</v>
      </c>
      <c r="BF39" s="15">
        <v>10.54140620935036</v>
      </c>
      <c r="BG39" s="15">
        <v>10.141806384501743</v>
      </c>
      <c r="BH39" s="15">
        <v>9.7403695668529959</v>
      </c>
      <c r="BI39" s="15">
        <v>9.3396846840440695</v>
      </c>
      <c r="BJ39" s="15">
        <v>8.9420528560060077</v>
      </c>
      <c r="BK39" s="15">
        <v>8.549496785041983</v>
      </c>
      <c r="BL39" s="15">
        <v>8.1637729738975331</v>
      </c>
      <c r="BM39" s="15">
        <v>7.7863860651538399</v>
      </c>
      <c r="BN39" s="15">
        <v>7.4186046839774331</v>
      </c>
      <c r="BO39" s="15">
        <v>7.0614782517329253</v>
      </c>
      <c r="BP39" s="15">
        <v>6.7158543185336299</v>
      </c>
      <c r="BQ39" s="15">
        <v>6.3823960373610191</v>
      </c>
      <c r="BR39" s="15">
        <v>6.0615994702784359</v>
      </c>
      <c r="BS39" s="15">
        <v>5.7538104782085782</v>
      </c>
      <c r="BT39" s="15">
        <v>5.4592409997243285</v>
      </c>
      <c r="BU39" s="15">
        <v>5.1779845715095165</v>
      </c>
      <c r="BV39" s="15">
        <v>4.9100309839162444</v>
      </c>
      <c r="BW39" s="15">
        <v>4.6552799998125538</v>
      </c>
      <c r="BX39" s="15">
        <v>4.4135540941713414</v>
      </c>
      <c r="BY39" s="15">
        <v>4.1846101961215565</v>
      </c>
      <c r="BZ39" s="15">
        <v>3.9681504349950849</v>
      </c>
      <c r="CA39" s="15">
        <v>3.7638319077768498</v>
      </c>
      <c r="CB39" s="15">
        <v>3.5712754977984904</v>
      </c>
      <c r="CC39" s="15">
        <v>3.3900737839742257</v>
      </c>
      <c r="CD39" s="15">
        <v>3.2197980867922205</v>
      </c>
      <c r="CE39" s="15">
        <v>3.0600047020386278</v>
      </c>
      <c r="CF39" s="15">
        <v>2.9102403761979869</v>
      </c>
      <c r="CG39" s="15">
        <v>2.7700470789575187</v>
      </c>
      <c r="CH39" s="15">
        <v>2.6389661285213797</v>
      </c>
      <c r="CI39" s="15">
        <v>2.5165417247561188</v>
      </c>
      <c r="CJ39" s="15">
        <v>2.402323943749721</v>
      </c>
      <c r="CK39" s="15">
        <v>2.2958712453529087</v>
      </c>
      <c r="CL39" s="15">
        <v>2.1967525428348584</v>
      </c>
      <c r="CM39" s="15">
        <v>2.1045488810538764</v>
      </c>
      <c r="CN39" s="15">
        <v>2.0188547666229892</v>
      </c>
      <c r="CO39" s="15">
        <v>1.9392791905279452</v>
      </c>
      <c r="CP39" s="15">
        <v>1.8654463806013801</v>
      </c>
      <c r="CQ39" s="15">
        <v>1.7969963182281701</v>
      </c>
      <c r="CR39" s="15">
        <v>1.7335850506972512</v>
      </c>
    </row>
    <row r="40" spans="1:96" x14ac:dyDescent="0.35">
      <c r="A40">
        <f t="shared" si="8"/>
        <v>28</v>
      </c>
      <c r="B40">
        <f t="shared" si="7"/>
        <v>27.5</v>
      </c>
      <c r="C40">
        <f>WMA_u!C40</f>
        <v>0.60000000000000009</v>
      </c>
      <c r="D40">
        <f>WMA_u!D40</f>
        <v>0.19999999999999996</v>
      </c>
      <c r="E40">
        <f>WMA_u!E40</f>
        <v>0.2</v>
      </c>
      <c r="F40" s="3">
        <f>(WMA_u!F40+SQRT(WMA_u!F40*WMA_u!F40+4*$B$3))/2</f>
        <v>1.0000329371000558</v>
      </c>
      <c r="G40" s="15">
        <v>1.0000347460193426</v>
      </c>
      <c r="H40" s="15">
        <v>1.0000526273571946</v>
      </c>
      <c r="I40" s="15">
        <v>1.0001465829337597</v>
      </c>
      <c r="J40" s="15">
        <v>1.0004953710993369</v>
      </c>
      <c r="K40" s="15">
        <v>1.0015216139763654</v>
      </c>
      <c r="L40" s="15">
        <v>1.0040679270905355</v>
      </c>
      <c r="M40" s="15">
        <v>1.009604858530005</v>
      </c>
      <c r="N40" s="15">
        <v>1.0204350216118323</v>
      </c>
      <c r="O40" s="15">
        <v>1.0398490586399887</v>
      </c>
      <c r="P40" s="15">
        <v>1.072191031224804</v>
      </c>
      <c r="Q40" s="15">
        <v>1.1228029637001844</v>
      </c>
      <c r="R40" s="15">
        <v>1.1978371963376495</v>
      </c>
      <c r="S40" s="15">
        <v>1.3039462179649084</v>
      </c>
      <c r="T40" s="15">
        <v>1.4478782182776964</v>
      </c>
      <c r="U40" s="15">
        <v>1.6360194741723639</v>
      </c>
      <c r="V40" s="15">
        <v>1.8739303344426341</v>
      </c>
      <c r="W40" s="15">
        <v>2.165920108608411</v>
      </c>
      <c r="X40" s="15">
        <v>2.5146989355848386</v>
      </c>
      <c r="Y40" s="15">
        <v>2.9211337142411651</v>
      </c>
      <c r="Z40" s="15">
        <v>3.3841225734441238</v>
      </c>
      <c r="AA40" s="15">
        <v>3.9005900411802457</v>
      </c>
      <c r="AB40" s="15">
        <v>4.4655944520467887</v>
      </c>
      <c r="AC40" s="15">
        <v>5.072531061923403</v>
      </c>
      <c r="AD40" s="15">
        <v>5.7134091497887232</v>
      </c>
      <c r="AE40" s="15">
        <v>6.3791789937569403</v>
      </c>
      <c r="AF40" s="15">
        <v>7.0600846372214354</v>
      </c>
      <c r="AG40" s="15">
        <v>7.7460202759216656</v>
      </c>
      <c r="AH40" s="15">
        <v>8.4268713088494387</v>
      </c>
      <c r="AI40" s="15">
        <v>9.0928250431342406</v>
      </c>
      <c r="AJ40" s="15">
        <v>9.7346402416519453</v>
      </c>
      <c r="AK40" s="15">
        <v>10.343868772641773</v>
      </c>
      <c r="AL40" s="15">
        <v>10.913026294181671</v>
      </c>
      <c r="AM40" s="15">
        <v>11.435712017209912</v>
      </c>
      <c r="AN40" s="15">
        <v>11.90668006087299</v>
      </c>
      <c r="AO40" s="15">
        <v>12.321866734043558</v>
      </c>
      <c r="AP40" s="15">
        <v>12.678379286989609</v>
      </c>
      <c r="AQ40" s="15">
        <v>12.974452349252839</v>
      </c>
      <c r="AR40" s="15">
        <v>13.209378492667687</v>
      </c>
      <c r="AS40" s="15">
        <v>13.383419226462349</v>
      </c>
      <c r="AT40" s="15">
        <v>13.497702336038095</v>
      </c>
      <c r="AU40" s="15">
        <v>13.554110901525478</v>
      </c>
      <c r="AV40" s="15">
        <v>13.555168648330257</v>
      </c>
      <c r="AW40" s="15">
        <v>13.503925548614442</v>
      </c>
      <c r="AX40" s="15">
        <v>13.403846856246773</v>
      </c>
      <c r="AY40" s="15">
        <v>13.258708052535399</v>
      </c>
      <c r="AZ40" s="15">
        <v>13.072497529835564</v>
      </c>
      <c r="BA40" s="15">
        <v>12.849328259831104</v>
      </c>
      <c r="BB40" s="15">
        <v>12.593359190643426</v>
      </c>
      <c r="BC40" s="15">
        <v>12.308726694055292</v>
      </c>
      <c r="BD40" s="15">
        <v>11.9994860390357</v>
      </c>
      <c r="BE40" s="15">
        <v>11.669562595509847</v>
      </c>
      <c r="BF40" s="15">
        <v>11.322712266170759</v>
      </c>
      <c r="BG40" s="15">
        <v>10.962490496285072</v>
      </c>
      <c r="BH40" s="15">
        <v>10.59222911372226</v>
      </c>
      <c r="BI40" s="15">
        <v>10.215020195733457</v>
      </c>
      <c r="BJ40" s="15">
        <v>9.8337061376320776</v>
      </c>
      <c r="BK40" s="15">
        <v>9.4508751044193939</v>
      </c>
      <c r="BL40" s="15">
        <v>9.068861073239189</v>
      </c>
      <c r="BM40" s="15">
        <v>8.6897477168265311</v>
      </c>
      <c r="BN40" s="15">
        <v>8.315375431134715</v>
      </c>
      <c r="BO40" s="15">
        <v>7.9473508701557494</v>
      </c>
      <c r="BP40" s="15">
        <v>7.5870584143877329</v>
      </c>
      <c r="BQ40" s="15">
        <v>7.2356730638920173</v>
      </c>
      <c r="BR40" s="15">
        <v>6.8941743104431286</v>
      </c>
      <c r="BS40" s="15">
        <v>6.5633606044196222</v>
      </c>
      <c r="BT40" s="15">
        <v>6.243864089749974</v>
      </c>
      <c r="BU40" s="15">
        <v>5.9361653336989946</v>
      </c>
      <c r="BV40" s="15">
        <v>5.6406078271272184</v>
      </c>
      <c r="BW40" s="15">
        <v>5.3574120748761525</v>
      </c>
      <c r="BX40" s="15">
        <v>5.0866891351017891</v>
      </c>
      <c r="BY40" s="15">
        <v>4.8284535008075506</v>
      </c>
      <c r="BZ40" s="15">
        <v>4.5826352467249079</v>
      </c>
      <c r="CA40" s="15">
        <v>4.3490913903326991</v>
      </c>
      <c r="CB40" s="15">
        <v>4.1276164375164868</v>
      </c>
      <c r="CC40" s="15">
        <v>3.9179521014933139</v>
      </c>
      <c r="CD40" s="15">
        <v>3.7197961985209584</v>
      </c>
      <c r="CE40" s="15">
        <v>3.5328107359273684</v>
      </c>
      <c r="CF40" s="15">
        <v>3.3566292174779266</v>
      </c>
      <c r="CG40" s="15">
        <v>3.1908631983705882</v>
      </c>
      <c r="CH40" s="15">
        <v>3.035108127515517</v>
      </c>
      <c r="CI40" s="15">
        <v>2.8889485184963757</v>
      </c>
      <c r="CJ40" s="15">
        <v>2.7519624929795126</v>
      </c>
      <c r="CK40" s="15">
        <v>2.6237257415639328</v>
      </c>
      <c r="CL40" s="15">
        <v>2.5038149473532072</v>
      </c>
      <c r="CM40" s="15">
        <v>2.3918107170602418</v>
      </c>
      <c r="CN40" s="15">
        <v>2.2873000633843894</v>
      </c>
      <c r="CO40" s="15">
        <v>2.189878480863777</v>
      </c>
      <c r="CP40" s="15">
        <v>2.0991516555207372</v>
      </c>
      <c r="CQ40" s="15">
        <v>2.014736846483971</v>
      </c>
      <c r="CR40" s="15">
        <v>1.9362639754708975</v>
      </c>
    </row>
    <row r="41" spans="1:96" x14ac:dyDescent="0.35">
      <c r="A41">
        <f t="shared" si="8"/>
        <v>29</v>
      </c>
      <c r="B41">
        <f t="shared" si="7"/>
        <v>28.5</v>
      </c>
      <c r="C41">
        <f>WMA_u!C41</f>
        <v>0.60000000000000009</v>
      </c>
      <c r="D41">
        <f>WMA_u!D41</f>
        <v>0.19999999999999996</v>
      </c>
      <c r="E41">
        <f>WMA_u!E41</f>
        <v>0.2</v>
      </c>
      <c r="F41" s="3">
        <f>(WMA_u!F41+SQRT(WMA_u!F41*WMA_u!F41+4*$B$3))/2</f>
        <v>1.0000329371000558</v>
      </c>
      <c r="G41" s="15">
        <v>1.0000335662893731</v>
      </c>
      <c r="H41" s="15">
        <v>1.0000401677176007</v>
      </c>
      <c r="I41" s="15">
        <v>1.0000768648795137</v>
      </c>
      <c r="J41" s="15">
        <v>1.0002205721400972</v>
      </c>
      <c r="K41" s="15">
        <v>1.0006654371087231</v>
      </c>
      <c r="L41" s="15">
        <v>1.0018239687274519</v>
      </c>
      <c r="M41" s="15">
        <v>1.0044623041656857</v>
      </c>
      <c r="N41" s="15">
        <v>1.0098559996292245</v>
      </c>
      <c r="O41" s="15">
        <v>1.019942808137791</v>
      </c>
      <c r="P41" s="15">
        <v>1.0374432771640953</v>
      </c>
      <c r="Q41" s="15">
        <v>1.0659204523550074</v>
      </c>
      <c r="R41" s="15">
        <v>1.1097565192388708</v>
      </c>
      <c r="S41" s="15">
        <v>1.1740353073097083</v>
      </c>
      <c r="T41" s="15">
        <v>1.264332764201763</v>
      </c>
      <c r="U41" s="15">
        <v>1.3864301687819287</v>
      </c>
      <c r="V41" s="15">
        <v>1.5459748396055462</v>
      </c>
      <c r="W41" s="15">
        <v>1.7481190785392646</v>
      </c>
      <c r="X41" s="15">
        <v>1.9971696459037747</v>
      </c>
      <c r="Y41" s="15">
        <v>2.2962775596498255</v>
      </c>
      <c r="Z41" s="15">
        <v>2.6471923650042033</v>
      </c>
      <c r="AA41" s="15">
        <v>3.0500974268480006</v>
      </c>
      <c r="AB41" s="15">
        <v>3.5035344726201538</v>
      </c>
      <c r="AC41" s="15">
        <v>4.0044176137067309</v>
      </c>
      <c r="AD41" s="15">
        <v>4.5481301848736395</v>
      </c>
      <c r="AE41" s="15">
        <v>5.1286924495596189</v>
      </c>
      <c r="AF41" s="15">
        <v>5.7389847256316768</v>
      </c>
      <c r="AG41" s="15">
        <v>6.3710087598185261</v>
      </c>
      <c r="AH41" s="15">
        <v>7.0161700188766725</v>
      </c>
      <c r="AI41" s="15">
        <v>7.665564668418904</v>
      </c>
      <c r="AJ41" s="15">
        <v>8.3102570292961335</v>
      </c>
      <c r="AK41" s="15">
        <v>8.9415358920777113</v>
      </c>
      <c r="AL41" s="15">
        <v>9.5511409229269972</v>
      </c>
      <c r="AM41" s="15">
        <v>10.131453253220883</v>
      </c>
      <c r="AN41" s="15">
        <v>10.675647016573109</v>
      </c>
      <c r="AO41" s="15">
        <v>11.177800947868546</v>
      </c>
      <c r="AP41" s="15">
        <v>11.632971112395786</v>
      </c>
      <c r="AQ41" s="15">
        <v>12.037227358526385</v>
      </c>
      <c r="AR41" s="15">
        <v>12.387657190091986</v>
      </c>
      <c r="AS41" s="15">
        <v>12.682341465985186</v>
      </c>
      <c r="AT41" s="15">
        <v>12.920306702493276</v>
      </c>
      <c r="AU41" s="15">
        <v>13.101458835213483</v>
      </c>
      <c r="AV41" s="15">
        <v>13.22650315150698</v>
      </c>
      <c r="AW41" s="15">
        <v>13.296854788877946</v>
      </c>
      <c r="AX41" s="15">
        <v>13.314543762039293</v>
      </c>
      <c r="AY41" s="15">
        <v>13.282117977615464</v>
      </c>
      <c r="AZ41" s="15">
        <v>13.202547158689232</v>
      </c>
      <c r="BA41" s="15">
        <v>13.079130062244955</v>
      </c>
      <c r="BB41" s="15">
        <v>12.915406854174751</v>
      </c>
      <c r="BC41" s="15">
        <v>12.715078025455313</v>
      </c>
      <c r="BD41" s="15">
        <v>12.481930800207827</v>
      </c>
      <c r="BE41" s="15">
        <v>12.219773607702203</v>
      </c>
      <c r="BF41" s="15">
        <v>11.932378868238294</v>
      </c>
      <c r="BG41" s="15">
        <v>11.623434076594769</v>
      </c>
      <c r="BH41" s="15">
        <v>11.296500953619674</v>
      </c>
      <c r="BI41" s="15">
        <v>10.954982272335297</v>
      </c>
      <c r="BJ41" s="15">
        <v>10.602095844544161</v>
      </c>
      <c r="BK41" s="15">
        <v>10.240855071810122</v>
      </c>
      <c r="BL41" s="15">
        <v>9.8740554152088489</v>
      </c>
      <c r="BM41" s="15">
        <v>9.5042661159107151</v>
      </c>
      <c r="BN41" s="15">
        <v>9.1338264983272897</v>
      </c>
      <c r="BO41" s="15">
        <v>8.7648462045196727</v>
      </c>
      <c r="BP41" s="15">
        <v>8.3992087386472498</v>
      </c>
      <c r="BQ41" s="15">
        <v>8.0385777397837472</v>
      </c>
      <c r="BR41" s="15">
        <v>7.6844054473359753</v>
      </c>
      <c r="BS41" s="15">
        <v>7.3379428729762139</v>
      </c>
      <c r="BT41" s="15">
        <v>7.0002512443252831</v>
      </c>
      <c r="BU41" s="15">
        <v>6.6722143369155251</v>
      </c>
      <c r="BV41" s="15">
        <v>6.3545513609185473</v>
      </c>
      <c r="BW41" s="15">
        <v>6.047830116770549</v>
      </c>
      <c r="BX41" s="15">
        <v>5.7524801784794191</v>
      </c>
      <c r="BY41" s="15">
        <v>5.4688059045995772</v>
      </c>
      <c r="BZ41" s="15">
        <v>5.1969991143526437</v>
      </c>
      <c r="CA41" s="15">
        <v>4.9371513000497682</v>
      </c>
      <c r="CB41" s="15">
        <v>4.6892652768512235</v>
      </c>
      <c r="CC41" s="15">
        <v>4.4532661970896381</v>
      </c>
      <c r="CD41" s="15">
        <v>4.2290118790616633</v>
      </c>
      <c r="CE41" s="15">
        <v>4.0163024195824804</v>
      </c>
      <c r="CF41" s="15">
        <v>3.8148890759523781</v>
      </c>
      <c r="CG41" s="15">
        <v>3.6244824165747929</v>
      </c>
      <c r="CH41" s="15">
        <v>3.4447597505667837</v>
      </c>
      <c r="CI41" s="15">
        <v>3.2753718555892064</v>
      </c>
      <c r="CJ41" s="15">
        <v>3.1159490300592729</v>
      </c>
      <c r="CK41" s="15">
        <v>2.9661065011438277</v>
      </c>
      <c r="CL41" s="15">
        <v>2.825449223702118</v>
      </c>
      <c r="CM41" s="15">
        <v>2.693576107868429</v>
      </c>
      <c r="CN41" s="15">
        <v>2.5700837144346749</v>
      </c>
      <c r="CO41" s="15">
        <v>2.4545694577884283</v>
      </c>
      <c r="CP41" s="15">
        <v>2.3466343560411862</v>
      </c>
      <c r="CQ41" s="15">
        <v>2.2458853672847217</v>
      </c>
      <c r="CR41" s="15">
        <v>2.1519373497624312</v>
      </c>
    </row>
    <row r="42" spans="1:96" x14ac:dyDescent="0.35">
      <c r="A42">
        <f t="shared" si="8"/>
        <v>30</v>
      </c>
      <c r="B42">
        <f t="shared" si="7"/>
        <v>29.5</v>
      </c>
      <c r="C42">
        <f>WMA_u!C42</f>
        <v>0.60000000000000009</v>
      </c>
      <c r="D42">
        <f>WMA_u!D42</f>
        <v>0.4</v>
      </c>
      <c r="E42">
        <f>WMA_u!E42</f>
        <v>0</v>
      </c>
      <c r="F42" s="3">
        <f>(WMA_u!F42+SQRT(WMA_u!F42*WMA_u!F42+4*$B$3))/2</f>
        <v>1.0000329371000558</v>
      </c>
      <c r="G42" s="16">
        <v>1.0000331730460499</v>
      </c>
      <c r="H42" s="16">
        <v>1.000035796043049</v>
      </c>
      <c r="I42" s="16">
        <v>1.0000511968419297</v>
      </c>
      <c r="J42" s="16">
        <v>1.0001147125333565</v>
      </c>
      <c r="K42" s="16">
        <v>1.0003212341191272</v>
      </c>
      <c r="L42" s="16">
        <v>1.0008847592436703</v>
      </c>
      <c r="M42" s="16">
        <v>1.0022263376689518</v>
      </c>
      <c r="N42" s="16">
        <v>1.0050874586109617</v>
      </c>
      <c r="O42" s="16">
        <v>1.0106582092477248</v>
      </c>
      <c r="P42" s="16">
        <v>1.0207025975584543</v>
      </c>
      <c r="Q42" s="16">
        <v>1.0376592676817828</v>
      </c>
      <c r="R42" s="16">
        <v>1.0646956877142117</v>
      </c>
      <c r="S42" s="16">
        <v>1.1056979570441541</v>
      </c>
      <c r="T42" s="16">
        <v>1.1651858658349314</v>
      </c>
      <c r="U42" s="16">
        <v>1.2481522647792811</v>
      </c>
      <c r="V42" s="16">
        <v>1.3598354384043527</v>
      </c>
      <c r="W42" s="16">
        <v>1.5054414407763781</v>
      </c>
      <c r="X42" s="16">
        <v>1.6898391039533018</v>
      </c>
      <c r="Y42" s="16">
        <v>1.9172530878773963</v>
      </c>
      <c r="Z42" s="16">
        <v>2.1909798852201532</v>
      </c>
      <c r="AA42" s="16">
        <v>2.5131485602473393</v>
      </c>
      <c r="AB42" s="16">
        <v>2.8845429174870163</v>
      </c>
      <c r="AC42" s="16">
        <v>3.3044956183045571</v>
      </c>
      <c r="AD42" s="16">
        <v>3.7708583203166985</v>
      </c>
      <c r="AE42" s="16">
        <v>4.2800459044209926</v>
      </c>
      <c r="AF42" s="16">
        <v>4.8271477884711818</v>
      </c>
      <c r="AG42" s="16">
        <v>5.4060955131118682</v>
      </c>
      <c r="AH42" s="16">
        <v>6.0098733415420096</v>
      </c>
      <c r="AI42" s="16">
        <v>6.6307575010152036</v>
      </c>
      <c r="AJ42" s="16">
        <v>7.2605697546631438</v>
      </c>
      <c r="AK42" s="16">
        <v>7.890932001673912</v>
      </c>
      <c r="AL42" s="16">
        <v>8.5135103045400875</v>
      </c>
      <c r="AM42" s="16">
        <v>9.1202388771728984</v>
      </c>
      <c r="AN42" s="16">
        <v>9.7035169038568103</v>
      </c>
      <c r="AO42" s="16">
        <v>10.256373400743975</v>
      </c>
      <c r="AP42" s="16">
        <v>10.772597527726582</v>
      </c>
      <c r="AQ42" s="16">
        <v>11.246833703125599</v>
      </c>
      <c r="AR42" s="16">
        <v>11.674642502525135</v>
      </c>
      <c r="AS42" s="16">
        <v>12.052529607904848</v>
      </c>
      <c r="AT42" s="16">
        <v>12.377946014231556</v>
      </c>
      <c r="AU42" s="16">
        <v>12.649263319304215</v>
      </c>
      <c r="AV42" s="16">
        <v>12.865728254582827</v>
      </c>
      <c r="AW42" s="16">
        <v>13.027400703853019</v>
      </c>
      <c r="AX42" s="16">
        <v>13.13507935004449</v>
      </c>
      <c r="AY42" s="16">
        <v>13.190218835008732</v>
      </c>
      <c r="AZ42" s="16">
        <v>13.194841956087265</v>
      </c>
      <c r="BA42" s="16">
        <v>13.151449995509617</v>
      </c>
      <c r="BB42" s="16">
        <v>13.062933816895672</v>
      </c>
      <c r="BC42" s="16">
        <v>12.932487894136937</v>
      </c>
      <c r="BD42" s="16">
        <v>12.763528982470604</v>
      </c>
      <c r="BE42" s="16">
        <v>12.55962071490306</v>
      </c>
      <c r="BF42" s="16">
        <v>12.324405019680549</v>
      </c>
      <c r="BG42" s="16">
        <v>12.061540912502068</v>
      </c>
      <c r="BH42" s="16">
        <v>11.774650923499243</v>
      </c>
      <c r="BI42" s="16">
        <v>11.46727517388836</v>
      </c>
      <c r="BJ42" s="16">
        <v>11.14283291885538</v>
      </c>
      <c r="BK42" s="16">
        <v>10.804591218477198</v>
      </c>
      <c r="BL42" s="16">
        <v>10.455640283204074</v>
      </c>
      <c r="BM42" s="16">
        <v>10.098874960004926</v>
      </c>
      <c r="BN42" s="16">
        <v>9.7369817748882337</v>
      </c>
      <c r="BO42" s="16">
        <v>9.3724309223809446</v>
      </c>
      <c r="BP42" s="16">
        <v>9.007472588121221</v>
      </c>
      <c r="BQ42" s="16">
        <v>8.6441370027851434</v>
      </c>
      <c r="BR42" s="16">
        <v>8.2842376503230994</v>
      </c>
      <c r="BS42" s="16">
        <v>7.9293770875823775</v>
      </c>
      <c r="BT42" s="16">
        <v>7.580954872952649</v>
      </c>
      <c r="BU42" s="16">
        <v>7.2401771462557081</v>
      </c>
      <c r="BV42" s="16">
        <v>6.9080674486996827</v>
      </c>
      <c r="BW42" s="16">
        <v>6.5854784187101032</v>
      </c>
      <c r="BX42" s="16">
        <v>6.2731040455646871</v>
      </c>
      <c r="BY42" s="16">
        <v>5.9714922070308258</v>
      </c>
      <c r="BZ42" s="16">
        <v>5.6810572589344055</v>
      </c>
      <c r="CA42" s="16">
        <v>5.4020924832988326</v>
      </c>
      <c r="CB42" s="16">
        <v>5.1347822370918337</v>
      </c>
      <c r="CC42" s="16">
        <v>4.8792136755634488</v>
      </c>
      <c r="CD42" s="16">
        <v>4.6353879526290989</v>
      </c>
      <c r="CE42" s="16">
        <v>4.4032308258168262</v>
      </c>
      <c r="CF42" s="16">
        <v>4.1826026150965703</v>
      </c>
      <c r="CG42" s="16">
        <v>3.9733074836299203</v>
      </c>
      <c r="CH42" s="16">
        <v>3.7751020243422344</v>
      </c>
      <c r="CI42" s="16">
        <v>3.5877031494660092</v>
      </c>
      <c r="CJ42" s="16">
        <v>3.410795291084586</v>
      </c>
      <c r="CK42" s="16">
        <v>3.2440369294687414</v>
      </c>
      <c r="CL42" s="16">
        <v>3.0870664728898141</v>
      </c>
      <c r="CM42" s="16">
        <v>2.9395075178455632</v>
      </c>
      <c r="CN42" s="16">
        <v>2.8009735224689467</v>
      </c>
      <c r="CO42" s="16">
        <v>2.6710719285095137</v>
      </c>
      <c r="CP42" s="16">
        <v>2.5494077688690764</v>
      </c>
      <c r="CQ42" s="16">
        <v>2.4355867984069208</v>
      </c>
      <c r="CR42" s="16">
        <v>2.3292181857567309</v>
      </c>
    </row>
  </sheetData>
  <pageMargins left="0.75" right="0.75" top="1" bottom="1" header="0" footer="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R42"/>
  <sheetViews>
    <sheetView zoomScale="129" zoomScaleNormal="129" workbookViewId="0">
      <selection activeCell="E14" sqref="E14"/>
    </sheetView>
  </sheetViews>
  <sheetFormatPr baseColWidth="10" defaultColWidth="11.46484375" defaultRowHeight="12.75" x14ac:dyDescent="0.35"/>
  <cols>
    <col min="1" max="96" width="9.796875" customWidth="1"/>
  </cols>
  <sheetData>
    <row r="1" spans="1:96" x14ac:dyDescent="0.35">
      <c r="D1" s="2" t="s">
        <v>19</v>
      </c>
      <c r="E1">
        <f>Data!$C6</f>
        <v>0.2</v>
      </c>
      <c r="F1">
        <f>Data!$C6</f>
        <v>0.2</v>
      </c>
      <c r="G1">
        <f>Data!$C6</f>
        <v>0.2</v>
      </c>
      <c r="H1">
        <f>Data!$C6</f>
        <v>0.2</v>
      </c>
      <c r="I1">
        <f>Data!$C6</f>
        <v>0.2</v>
      </c>
      <c r="J1">
        <f>Data!$C6</f>
        <v>0.2</v>
      </c>
      <c r="K1">
        <f>Data!$C6</f>
        <v>0.2</v>
      </c>
      <c r="L1">
        <f>Data!$C6</f>
        <v>0.2</v>
      </c>
      <c r="M1">
        <f>Data!$C6</f>
        <v>0.2</v>
      </c>
      <c r="N1">
        <f>Data!$C6</f>
        <v>0.2</v>
      </c>
      <c r="O1">
        <f>Data!$C6</f>
        <v>0.2</v>
      </c>
      <c r="P1">
        <f>Data!$C6</f>
        <v>0.2</v>
      </c>
      <c r="Q1">
        <f>Data!$C6</f>
        <v>0.2</v>
      </c>
      <c r="R1">
        <f>Data!$C6</f>
        <v>0.2</v>
      </c>
      <c r="S1">
        <f>Data!$C6</f>
        <v>0.2</v>
      </c>
      <c r="T1">
        <f>Data!$C6</f>
        <v>0.2</v>
      </c>
      <c r="U1">
        <f>Data!$C6</f>
        <v>0.2</v>
      </c>
      <c r="V1">
        <f>Data!$C6</f>
        <v>0.2</v>
      </c>
      <c r="W1">
        <f>Data!$C6</f>
        <v>0.2</v>
      </c>
      <c r="X1">
        <f>Data!$C6</f>
        <v>0.2</v>
      </c>
      <c r="Y1">
        <f>Data!$C6</f>
        <v>0.2</v>
      </c>
      <c r="Z1">
        <f>Data!$C6</f>
        <v>0.2</v>
      </c>
      <c r="AA1">
        <f>Data!$C6</f>
        <v>0.2</v>
      </c>
      <c r="AB1">
        <f>Data!$C6</f>
        <v>0.2</v>
      </c>
      <c r="AC1">
        <f>Data!$C6</f>
        <v>0.2</v>
      </c>
      <c r="AD1">
        <f>Data!$C6</f>
        <v>0.2</v>
      </c>
      <c r="AE1">
        <f>Data!$C6</f>
        <v>0.2</v>
      </c>
      <c r="AF1">
        <f>Data!$C6</f>
        <v>0.2</v>
      </c>
      <c r="AG1">
        <f>Data!$C6</f>
        <v>0.2</v>
      </c>
      <c r="AH1">
        <f>Data!$C6</f>
        <v>0.2</v>
      </c>
      <c r="AI1">
        <f>Data!$C6</f>
        <v>0.2</v>
      </c>
      <c r="AJ1">
        <f>Data!$C6</f>
        <v>0.2</v>
      </c>
      <c r="AK1">
        <f>Data!$C6</f>
        <v>0.2</v>
      </c>
      <c r="AL1">
        <f>Data!$C6</f>
        <v>0.2</v>
      </c>
      <c r="AM1">
        <f>Data!$C6</f>
        <v>0.2</v>
      </c>
      <c r="AN1">
        <f>Data!$C6</f>
        <v>0.2</v>
      </c>
      <c r="AO1">
        <f>Data!$C6</f>
        <v>0.2</v>
      </c>
      <c r="AP1">
        <f>Data!$C6</f>
        <v>0.2</v>
      </c>
      <c r="AQ1">
        <f>Data!$C6</f>
        <v>0.2</v>
      </c>
      <c r="AR1">
        <f>Data!$C6</f>
        <v>0.2</v>
      </c>
      <c r="AS1">
        <f>Data!$C6</f>
        <v>0.2</v>
      </c>
      <c r="AT1">
        <f>Data!$C6</f>
        <v>0.2</v>
      </c>
      <c r="AU1">
        <f>Data!$C6</f>
        <v>0.2</v>
      </c>
      <c r="AV1">
        <f>Data!$C6</f>
        <v>0.2</v>
      </c>
      <c r="AW1">
        <f>Data!$C6</f>
        <v>0.2</v>
      </c>
      <c r="AX1">
        <f>Data!$C6</f>
        <v>0.2</v>
      </c>
      <c r="AY1">
        <f>Data!$C6</f>
        <v>0.2</v>
      </c>
      <c r="AZ1">
        <f>Data!$C6</f>
        <v>0.2</v>
      </c>
      <c r="BA1">
        <f>Data!$C6</f>
        <v>0.2</v>
      </c>
      <c r="BB1">
        <f>Data!$C6</f>
        <v>0.2</v>
      </c>
      <c r="BC1">
        <f>Data!$C6</f>
        <v>0.2</v>
      </c>
      <c r="BD1">
        <f>Data!$C6</f>
        <v>0.2</v>
      </c>
      <c r="BE1">
        <f>Data!$C6</f>
        <v>0.2</v>
      </c>
      <c r="BF1">
        <f>Data!$C6</f>
        <v>0.2</v>
      </c>
      <c r="BG1">
        <f>Data!$C6</f>
        <v>0.2</v>
      </c>
      <c r="BH1">
        <f>Data!$C6</f>
        <v>0.2</v>
      </c>
      <c r="BI1">
        <f>Data!$C6</f>
        <v>0.2</v>
      </c>
      <c r="BJ1">
        <f>Data!$C6</f>
        <v>0.2</v>
      </c>
      <c r="BK1">
        <f>Data!$C6</f>
        <v>0.2</v>
      </c>
      <c r="BL1">
        <f>Data!$C6</f>
        <v>0.2</v>
      </c>
      <c r="BM1">
        <f>Data!$C6</f>
        <v>0.2</v>
      </c>
      <c r="BN1">
        <f>Data!$C6</f>
        <v>0.2</v>
      </c>
      <c r="BO1">
        <f>Data!$C6</f>
        <v>0.2</v>
      </c>
      <c r="BP1">
        <f>Data!$C6</f>
        <v>0.2</v>
      </c>
      <c r="BQ1">
        <f>Data!$C6</f>
        <v>0.2</v>
      </c>
      <c r="BR1">
        <f>Data!$C6</f>
        <v>0.2</v>
      </c>
      <c r="BS1">
        <f>Data!$C6</f>
        <v>0.2</v>
      </c>
      <c r="BT1">
        <f>Data!$C6</f>
        <v>0.2</v>
      </c>
      <c r="BU1">
        <f>Data!$C6</f>
        <v>0.2</v>
      </c>
      <c r="BV1">
        <f>Data!$C6</f>
        <v>0.2</v>
      </c>
      <c r="BW1">
        <f>Data!$C6</f>
        <v>0.2</v>
      </c>
      <c r="BX1">
        <f>Data!$C6</f>
        <v>0.2</v>
      </c>
      <c r="BY1">
        <f>Data!$C6</f>
        <v>0.2</v>
      </c>
      <c r="BZ1">
        <f>Data!$C6</f>
        <v>0.2</v>
      </c>
      <c r="CA1">
        <f>Data!$C6</f>
        <v>0.2</v>
      </c>
      <c r="CB1">
        <f>Data!$C6</f>
        <v>0.2</v>
      </c>
      <c r="CC1">
        <f>Data!$C6</f>
        <v>0.2</v>
      </c>
      <c r="CD1">
        <f>Data!$C6</f>
        <v>0.2</v>
      </c>
      <c r="CE1">
        <f>Data!$C6</f>
        <v>0.2</v>
      </c>
      <c r="CF1">
        <f>Data!$C6</f>
        <v>0.2</v>
      </c>
      <c r="CG1">
        <f>Data!$C6</f>
        <v>0.2</v>
      </c>
      <c r="CH1">
        <f>Data!$C6</f>
        <v>0.2</v>
      </c>
      <c r="CI1">
        <f>Data!$C6</f>
        <v>0.2</v>
      </c>
      <c r="CJ1">
        <f>Data!$C6</f>
        <v>0.2</v>
      </c>
      <c r="CK1">
        <f>Data!$C6</f>
        <v>0.2</v>
      </c>
      <c r="CL1">
        <f>Data!$C6</f>
        <v>0.2</v>
      </c>
      <c r="CM1">
        <f>Data!$C6</f>
        <v>0.2</v>
      </c>
      <c r="CN1">
        <f>Data!$C6</f>
        <v>0.2</v>
      </c>
      <c r="CO1">
        <f>Data!$C6</f>
        <v>0.2</v>
      </c>
      <c r="CP1">
        <f>Data!$C6</f>
        <v>0.2</v>
      </c>
      <c r="CQ1">
        <f>Data!$C6</f>
        <v>0.2</v>
      </c>
      <c r="CR1">
        <f>Data!$C6</f>
        <v>0.2</v>
      </c>
    </row>
    <row r="2" spans="1:96" x14ac:dyDescent="0.35">
      <c r="D2" t="s">
        <v>0</v>
      </c>
      <c r="E2">
        <f>Data!$C$5</f>
        <v>0.4</v>
      </c>
      <c r="F2">
        <f>Data!$C$5</f>
        <v>0.4</v>
      </c>
      <c r="G2">
        <f>Data!$C$5</f>
        <v>0.4</v>
      </c>
      <c r="H2">
        <f>Data!$C$5</f>
        <v>0.4</v>
      </c>
      <c r="I2">
        <f>Data!$C$5</f>
        <v>0.4</v>
      </c>
      <c r="J2">
        <f>Data!$C$5</f>
        <v>0.4</v>
      </c>
      <c r="K2">
        <f>Data!$C$5</f>
        <v>0.4</v>
      </c>
      <c r="L2">
        <f>Data!$C$5</f>
        <v>0.4</v>
      </c>
      <c r="M2">
        <f>Data!$C$5</f>
        <v>0.4</v>
      </c>
      <c r="N2">
        <f>Data!$C$5</f>
        <v>0.4</v>
      </c>
      <c r="O2">
        <f>Data!$C$5</f>
        <v>0.4</v>
      </c>
      <c r="P2">
        <f>Data!$C$5</f>
        <v>0.4</v>
      </c>
      <c r="Q2">
        <f>Data!$C$5</f>
        <v>0.4</v>
      </c>
      <c r="R2">
        <f>Data!$C$5</f>
        <v>0.4</v>
      </c>
      <c r="S2">
        <f>Data!$C$5</f>
        <v>0.4</v>
      </c>
      <c r="T2">
        <f>Data!$C$5</f>
        <v>0.4</v>
      </c>
      <c r="U2">
        <f>Data!$C$5</f>
        <v>0.4</v>
      </c>
      <c r="V2">
        <f>Data!$C$5</f>
        <v>0.4</v>
      </c>
      <c r="W2">
        <f>Data!$C$5</f>
        <v>0.4</v>
      </c>
      <c r="X2">
        <f>Data!$C$5</f>
        <v>0.4</v>
      </c>
      <c r="Y2">
        <f>Data!$C$5</f>
        <v>0.4</v>
      </c>
      <c r="Z2">
        <f>Data!$C$5</f>
        <v>0.4</v>
      </c>
      <c r="AA2">
        <f>Data!$C$5</f>
        <v>0.4</v>
      </c>
      <c r="AB2">
        <f>Data!$C$5</f>
        <v>0.4</v>
      </c>
      <c r="AC2">
        <f>Data!$C$5</f>
        <v>0.4</v>
      </c>
      <c r="AD2">
        <f>Data!$C$5</f>
        <v>0.4</v>
      </c>
      <c r="AE2">
        <f>Data!$C$5</f>
        <v>0.4</v>
      </c>
      <c r="AF2">
        <f>Data!$C$5</f>
        <v>0.4</v>
      </c>
      <c r="AG2">
        <f>Data!$C$5</f>
        <v>0.4</v>
      </c>
      <c r="AH2">
        <f>Data!$C$5</f>
        <v>0.4</v>
      </c>
      <c r="AI2">
        <f>Data!$C$5</f>
        <v>0.4</v>
      </c>
      <c r="AJ2">
        <f>Data!$C$5</f>
        <v>0.4</v>
      </c>
      <c r="AK2">
        <f>Data!$C$5</f>
        <v>0.4</v>
      </c>
      <c r="AL2">
        <f>Data!$C$5</f>
        <v>0.4</v>
      </c>
      <c r="AM2">
        <f>Data!$C$5</f>
        <v>0.4</v>
      </c>
      <c r="AN2">
        <f>Data!$C$5</f>
        <v>0.4</v>
      </c>
      <c r="AO2">
        <f>Data!$C$5</f>
        <v>0.4</v>
      </c>
      <c r="AP2">
        <f>Data!$C$5</f>
        <v>0.4</v>
      </c>
      <c r="AQ2">
        <f>Data!$C$5</f>
        <v>0.4</v>
      </c>
      <c r="AR2">
        <f>Data!$C$5</f>
        <v>0.4</v>
      </c>
      <c r="AS2">
        <f>Data!$C$5</f>
        <v>0.4</v>
      </c>
      <c r="AT2">
        <f>Data!$C$5</f>
        <v>0.4</v>
      </c>
      <c r="AU2">
        <f>Data!$C$5</f>
        <v>0.4</v>
      </c>
      <c r="AV2">
        <f>Data!$C$5</f>
        <v>0.4</v>
      </c>
      <c r="AW2">
        <f>Data!$C$5</f>
        <v>0.4</v>
      </c>
      <c r="AX2">
        <f>Data!$C$5</f>
        <v>0.4</v>
      </c>
      <c r="AY2">
        <f>Data!$C$5</f>
        <v>0.4</v>
      </c>
      <c r="AZ2">
        <f>Data!$C$5</f>
        <v>0.4</v>
      </c>
      <c r="BA2">
        <f>Data!$C$5</f>
        <v>0.4</v>
      </c>
      <c r="BB2">
        <f>Data!$C$5</f>
        <v>0.4</v>
      </c>
      <c r="BC2">
        <f>Data!$C$5</f>
        <v>0.4</v>
      </c>
      <c r="BD2">
        <f>Data!$C$5</f>
        <v>0.4</v>
      </c>
      <c r="BE2">
        <f>Data!$C$5</f>
        <v>0.4</v>
      </c>
      <c r="BF2">
        <f>Data!$C$5</f>
        <v>0.4</v>
      </c>
      <c r="BG2">
        <f>Data!$C$5</f>
        <v>0.4</v>
      </c>
      <c r="BH2">
        <f>Data!$C$5</f>
        <v>0.4</v>
      </c>
      <c r="BI2">
        <f>Data!$C$5</f>
        <v>0.4</v>
      </c>
      <c r="BJ2">
        <f>Data!$C$5</f>
        <v>0.4</v>
      </c>
      <c r="BK2">
        <f>Data!$C$5</f>
        <v>0.4</v>
      </c>
      <c r="BL2">
        <f>Data!$C$5</f>
        <v>0.4</v>
      </c>
      <c r="BM2">
        <f>Data!$C$5</f>
        <v>0.4</v>
      </c>
      <c r="BN2">
        <f>Data!$C$5</f>
        <v>0.4</v>
      </c>
      <c r="BO2">
        <f>Data!$C$5</f>
        <v>0.4</v>
      </c>
      <c r="BP2">
        <f>Data!$C$5</f>
        <v>0.4</v>
      </c>
      <c r="BQ2">
        <f>Data!$C$5</f>
        <v>0.4</v>
      </c>
      <c r="BR2">
        <f>Data!$C$5</f>
        <v>0.4</v>
      </c>
      <c r="BS2">
        <f>Data!$C$5</f>
        <v>0.4</v>
      </c>
      <c r="BT2">
        <f>Data!$C$5</f>
        <v>0.4</v>
      </c>
      <c r="BU2">
        <f>Data!$C$5</f>
        <v>0.4</v>
      </c>
      <c r="BV2">
        <f>Data!$C$5</f>
        <v>0.4</v>
      </c>
      <c r="BW2">
        <f>Data!$C$5</f>
        <v>0.4</v>
      </c>
      <c r="BX2">
        <f>Data!$C$5</f>
        <v>0.4</v>
      </c>
      <c r="BY2">
        <f>Data!$C$5</f>
        <v>0.4</v>
      </c>
      <c r="BZ2">
        <f>Data!$C$5</f>
        <v>0.4</v>
      </c>
      <c r="CA2">
        <f>Data!$C$5</f>
        <v>0.4</v>
      </c>
      <c r="CB2">
        <f>Data!$C$5</f>
        <v>0.4</v>
      </c>
      <c r="CC2">
        <f>Data!$C$5</f>
        <v>0.4</v>
      </c>
      <c r="CD2">
        <f>Data!$C$5</f>
        <v>0.4</v>
      </c>
      <c r="CE2">
        <f>Data!$C$5</f>
        <v>0.4</v>
      </c>
      <c r="CF2">
        <f>Data!$C$5</f>
        <v>0.4</v>
      </c>
      <c r="CG2">
        <f>Data!$C$5</f>
        <v>0.4</v>
      </c>
      <c r="CH2">
        <f>Data!$C$5</f>
        <v>0.4</v>
      </c>
      <c r="CI2">
        <f>Data!$C$5</f>
        <v>0.4</v>
      </c>
      <c r="CJ2">
        <f>Data!$C$5</f>
        <v>0.4</v>
      </c>
      <c r="CK2">
        <f>Data!$C$5</f>
        <v>0.4</v>
      </c>
      <c r="CL2">
        <f>Data!$C$5</f>
        <v>0.4</v>
      </c>
      <c r="CM2">
        <f>Data!$C$5</f>
        <v>0.4</v>
      </c>
      <c r="CN2">
        <f>Data!$C$5</f>
        <v>0.4</v>
      </c>
      <c r="CO2">
        <f>Data!$C$5</f>
        <v>0.4</v>
      </c>
      <c r="CP2">
        <f>Data!$C$5</f>
        <v>0.4</v>
      </c>
      <c r="CQ2">
        <f>Data!$C$5</f>
        <v>0.4</v>
      </c>
      <c r="CR2">
        <f>Data!$C$5</f>
        <v>0.4</v>
      </c>
    </row>
    <row r="3" spans="1:96" x14ac:dyDescent="0.35">
      <c r="A3" s="2" t="s">
        <v>37</v>
      </c>
      <c r="B3" s="1">
        <f>Data!B20</f>
        <v>3.2938184908382438E-5</v>
      </c>
      <c r="D3" s="2" t="s">
        <v>24</v>
      </c>
      <c r="E3" t="e">
        <f t="shared" ref="E3:AJ3" si="0">SQRT(2*E1*E$10)</f>
        <v>#NUM!</v>
      </c>
      <c r="F3">
        <f t="shared" si="0"/>
        <v>0</v>
      </c>
      <c r="G3">
        <f t="shared" si="0"/>
        <v>0.63245553203367588</v>
      </c>
      <c r="H3">
        <f t="shared" si="0"/>
        <v>0.89442719099991586</v>
      </c>
      <c r="I3">
        <f t="shared" si="0"/>
        <v>1.0954451150103324</v>
      </c>
      <c r="J3">
        <f t="shared" si="0"/>
        <v>1.2649110640673518</v>
      </c>
      <c r="K3">
        <f t="shared" si="0"/>
        <v>1.4142135623730951</v>
      </c>
      <c r="L3">
        <f t="shared" si="0"/>
        <v>1.5491933384829668</v>
      </c>
      <c r="M3">
        <f t="shared" si="0"/>
        <v>1.6733200530681511</v>
      </c>
      <c r="N3">
        <f t="shared" si="0"/>
        <v>1.7888543819998317</v>
      </c>
      <c r="O3">
        <f t="shared" si="0"/>
        <v>1.8973665961010275</v>
      </c>
      <c r="P3">
        <f t="shared" si="0"/>
        <v>2</v>
      </c>
      <c r="Q3">
        <f t="shared" si="0"/>
        <v>2.0976176963403033</v>
      </c>
      <c r="R3">
        <f t="shared" si="0"/>
        <v>2.1908902300206647</v>
      </c>
      <c r="S3">
        <f t="shared" si="0"/>
        <v>2.2803508501982761</v>
      </c>
      <c r="T3">
        <f t="shared" si="0"/>
        <v>2.3664319132398464</v>
      </c>
      <c r="U3">
        <f t="shared" si="0"/>
        <v>2.4494897427831779</v>
      </c>
      <c r="V3">
        <f t="shared" si="0"/>
        <v>2.5298221281347035</v>
      </c>
      <c r="W3">
        <f t="shared" si="0"/>
        <v>2.6076809620810595</v>
      </c>
      <c r="X3">
        <f t="shared" si="0"/>
        <v>2.6832815729997477</v>
      </c>
      <c r="Y3">
        <f t="shared" si="0"/>
        <v>2.7568097504180447</v>
      </c>
      <c r="Z3">
        <f t="shared" si="0"/>
        <v>2.8284271247461903</v>
      </c>
      <c r="AA3">
        <f t="shared" si="0"/>
        <v>2.8982753492378879</v>
      </c>
      <c r="AB3">
        <f t="shared" si="0"/>
        <v>2.9664793948382653</v>
      </c>
      <c r="AC3">
        <f t="shared" si="0"/>
        <v>3.0331501776206204</v>
      </c>
      <c r="AD3">
        <f t="shared" si="0"/>
        <v>3.0983866769659336</v>
      </c>
      <c r="AE3">
        <f t="shared" si="0"/>
        <v>3.1622776601683795</v>
      </c>
      <c r="AF3">
        <f t="shared" si="0"/>
        <v>3.2249030993194201</v>
      </c>
      <c r="AG3">
        <f t="shared" si="0"/>
        <v>3.2863353450309969</v>
      </c>
      <c r="AH3">
        <f t="shared" si="0"/>
        <v>3.3466401061363023</v>
      </c>
      <c r="AI3">
        <f t="shared" si="0"/>
        <v>3.4058772731852804</v>
      </c>
      <c r="AJ3">
        <f t="shared" si="0"/>
        <v>3.4641016151377544</v>
      </c>
      <c r="AK3">
        <f t="shared" ref="AK3:BP3" si="1">SQRT(2*AK1*AK$10)</f>
        <v>3.5213633723318019</v>
      </c>
      <c r="AL3">
        <f t="shared" si="1"/>
        <v>3.5777087639996634</v>
      </c>
      <c r="AM3">
        <f t="shared" si="1"/>
        <v>3.6331804249169903</v>
      </c>
      <c r="AN3">
        <f t="shared" si="1"/>
        <v>3.687817782917155</v>
      </c>
      <c r="AO3">
        <f t="shared" si="1"/>
        <v>3.7416573867739413</v>
      </c>
      <c r="AP3">
        <f t="shared" si="1"/>
        <v>3.7947331922020551</v>
      </c>
      <c r="AQ3">
        <f t="shared" si="1"/>
        <v>3.8470768123342691</v>
      </c>
      <c r="AR3">
        <f t="shared" si="1"/>
        <v>3.8987177379235858</v>
      </c>
      <c r="AS3">
        <f t="shared" si="1"/>
        <v>3.9496835316263001</v>
      </c>
      <c r="AT3">
        <f t="shared" si="1"/>
        <v>4</v>
      </c>
      <c r="AU3">
        <f t="shared" si="1"/>
        <v>4.0496913462633177</v>
      </c>
      <c r="AV3">
        <f t="shared" si="1"/>
        <v>4.0987803063838397</v>
      </c>
      <c r="AW3">
        <f t="shared" si="1"/>
        <v>4.1472882706655438</v>
      </c>
      <c r="AX3">
        <f t="shared" si="1"/>
        <v>4.1952353926806065</v>
      </c>
      <c r="AY3">
        <f t="shared" si="1"/>
        <v>4.2426406871192848</v>
      </c>
      <c r="AZ3">
        <f t="shared" si="1"/>
        <v>4.2895221179054435</v>
      </c>
      <c r="BA3">
        <f t="shared" si="1"/>
        <v>4.3358966777357599</v>
      </c>
      <c r="BB3">
        <f t="shared" si="1"/>
        <v>4.3817804600413295</v>
      </c>
      <c r="BC3">
        <f t="shared" si="1"/>
        <v>4.4271887242357311</v>
      </c>
      <c r="BD3">
        <f t="shared" si="1"/>
        <v>4.4721359549995796</v>
      </c>
      <c r="BE3">
        <f t="shared" si="1"/>
        <v>4.5166359162544865</v>
      </c>
      <c r="BF3">
        <f t="shared" si="1"/>
        <v>4.5607017003965522</v>
      </c>
      <c r="BG3">
        <f t="shared" si="1"/>
        <v>4.6043457732885358</v>
      </c>
      <c r="BH3">
        <f t="shared" si="1"/>
        <v>4.6475800154489004</v>
      </c>
      <c r="BI3">
        <f t="shared" si="1"/>
        <v>4.6904157598234297</v>
      </c>
      <c r="BJ3">
        <f t="shared" si="1"/>
        <v>4.7328638264796927</v>
      </c>
      <c r="BK3">
        <f t="shared" si="1"/>
        <v>4.7749345545253288</v>
      </c>
      <c r="BL3">
        <f t="shared" si="1"/>
        <v>4.8166378315169185</v>
      </c>
      <c r="BM3">
        <f t="shared" si="1"/>
        <v>4.8579831205964474</v>
      </c>
      <c r="BN3">
        <f t="shared" si="1"/>
        <v>4.8989794855663558</v>
      </c>
      <c r="BO3">
        <f t="shared" si="1"/>
        <v>4.9396356140913875</v>
      </c>
      <c r="BP3">
        <f t="shared" si="1"/>
        <v>4.9799598391954927</v>
      </c>
      <c r="BQ3">
        <f t="shared" ref="BQ3:CR3" si="2">SQRT(2*BQ1*BQ$10)</f>
        <v>5.0199601592044534</v>
      </c>
      <c r="BR3">
        <f t="shared" si="2"/>
        <v>5.0596442562694071</v>
      </c>
      <c r="BS3">
        <f t="shared" si="2"/>
        <v>5.0990195135927845</v>
      </c>
      <c r="BT3">
        <f t="shared" si="2"/>
        <v>5.1380930314660516</v>
      </c>
      <c r="BU3">
        <f t="shared" si="2"/>
        <v>5.1768716422179137</v>
      </c>
      <c r="BV3">
        <f t="shared" si="2"/>
        <v>5.215361924162119</v>
      </c>
      <c r="BW3">
        <f t="shared" si="2"/>
        <v>5.253570214625479</v>
      </c>
      <c r="BX3">
        <f t="shared" si="2"/>
        <v>5.2915026221291814</v>
      </c>
      <c r="BY3">
        <f t="shared" si="2"/>
        <v>5.3291650377896911</v>
      </c>
      <c r="BZ3">
        <f t="shared" si="2"/>
        <v>5.3665631459994954</v>
      </c>
      <c r="CA3">
        <f t="shared" si="2"/>
        <v>5.4037024344425184</v>
      </c>
      <c r="CB3">
        <f t="shared" si="2"/>
        <v>5.440588203494177</v>
      </c>
      <c r="CC3">
        <f t="shared" si="2"/>
        <v>5.4772255750516612</v>
      </c>
      <c r="CD3">
        <f t="shared" si="2"/>
        <v>5.5136195008360893</v>
      </c>
      <c r="CE3">
        <f t="shared" si="2"/>
        <v>5.5497747702046434</v>
      </c>
      <c r="CF3">
        <f t="shared" si="2"/>
        <v>5.5856960175075772</v>
      </c>
      <c r="CG3">
        <f t="shared" si="2"/>
        <v>5.6213877290220786</v>
      </c>
      <c r="CH3">
        <f t="shared" si="2"/>
        <v>5.6568542494923806</v>
      </c>
      <c r="CI3">
        <f t="shared" si="2"/>
        <v>5.6920997883030831</v>
      </c>
      <c r="CJ3">
        <f t="shared" si="2"/>
        <v>5.7271284253105419</v>
      </c>
      <c r="CK3">
        <f t="shared" si="2"/>
        <v>5.7619441163551732</v>
      </c>
      <c r="CL3">
        <f t="shared" si="2"/>
        <v>5.7965506984757758</v>
      </c>
      <c r="CM3">
        <f t="shared" si="2"/>
        <v>5.8309518948453007</v>
      </c>
      <c r="CN3">
        <f t="shared" si="2"/>
        <v>5.8651513194460723</v>
      </c>
      <c r="CO3">
        <f t="shared" si="2"/>
        <v>5.8991524815010505</v>
      </c>
      <c r="CP3">
        <f t="shared" si="2"/>
        <v>5.9329587896765306</v>
      </c>
      <c r="CQ3">
        <f t="shared" si="2"/>
        <v>5.9665735560705189</v>
      </c>
      <c r="CR3">
        <f t="shared" si="2"/>
        <v>6</v>
      </c>
    </row>
    <row r="4" spans="1:96" x14ac:dyDescent="0.35">
      <c r="A4" t="str">
        <f>Data!A21</f>
        <v>u0</v>
      </c>
      <c r="B4">
        <f>Data!B21</f>
        <v>1</v>
      </c>
      <c r="D4" s="2" t="s">
        <v>29</v>
      </c>
      <c r="E4" t="e">
        <f>Data!$C$2/(SQRT(2*PI())*Data!$C$4*E3)</f>
        <v>#NUM!</v>
      </c>
      <c r="F4" t="e">
        <f>Data!$C$2/(SQRT(2*PI())*Data!$C$4*F3)</f>
        <v>#DIV/0!</v>
      </c>
      <c r="G4">
        <f>Data!$C$2/(SQRT(2*PI())*Data!$C$4*G3)</f>
        <v>126.15662610100802</v>
      </c>
      <c r="H4">
        <f>Data!$C$2/(SQRT(2*PI())*Data!$C$4*H3)</f>
        <v>89.206205807638568</v>
      </c>
      <c r="I4">
        <f>Data!$C$2/(SQRT(2*PI())*Data!$C$4*I3)</f>
        <v>72.836562039471943</v>
      </c>
      <c r="J4">
        <f>Data!$C$2/(SQRT(2*PI())*Data!$C$4*J3)</f>
        <v>63.078313050504008</v>
      </c>
      <c r="K4">
        <f>Data!$C$2/(SQRT(2*PI())*Data!$C$4*K3)</f>
        <v>56.418958354775633</v>
      </c>
      <c r="L4">
        <f>Data!$C$2/(SQRT(2*PI())*Data!$C$4*L3)</f>
        <v>51.503226936425278</v>
      </c>
      <c r="M4">
        <f>Data!$C$2/(SQRT(2*PI())*Data!$C$4*M3)</f>
        <v>47.682722700889613</v>
      </c>
      <c r="N4">
        <f>Data!$C$2/(SQRT(2*PI())*Data!$C$4*N3)</f>
        <v>44.603102903819284</v>
      </c>
      <c r="O4">
        <f>Data!$C$2/(SQRT(2*PI())*Data!$C$4*O3)</f>
        <v>42.05220870033601</v>
      </c>
      <c r="P4">
        <f>Data!$C$2/(SQRT(2*PI())*Data!$C$4*P3)</f>
        <v>39.894228040143275</v>
      </c>
      <c r="Q4">
        <f>Data!$C$2/(SQRT(2*PI())*Data!$C$4*Q3)</f>
        <v>38.037653963109115</v>
      </c>
      <c r="R4">
        <f>Data!$C$2/(SQRT(2*PI())*Data!$C$4*R3)</f>
        <v>36.418281019735971</v>
      </c>
      <c r="S4">
        <f>Data!$C$2/(SQRT(2*PI())*Data!$C$4*S3)</f>
        <v>34.989552626671006</v>
      </c>
      <c r="T4">
        <f>Data!$C$2/(SQRT(2*PI())*Data!$C$4*T3)</f>
        <v>33.716776567236778</v>
      </c>
      <c r="U4">
        <f>Data!$C$2/(SQRT(2*PI())*Data!$C$4*U3)</f>
        <v>32.573500793527998</v>
      </c>
      <c r="V4">
        <f>Data!$C$2/(SQRT(2*PI())*Data!$C$4*V3)</f>
        <v>31.539156525252004</v>
      </c>
      <c r="W4">
        <f>Data!$C$2/(SQRT(2*PI())*Data!$C$4*W3)</f>
        <v>30.597476163882938</v>
      </c>
      <c r="X4">
        <f>Data!$C$2/(SQRT(2*PI())*Data!$C$4*X3)</f>
        <v>29.735401935879519</v>
      </c>
      <c r="Y4">
        <f>Data!$C$2/(SQRT(2*PI())*Data!$C$4*Y3)</f>
        <v>28.942314959596818</v>
      </c>
      <c r="Z4">
        <f>Data!$C$2/(SQRT(2*PI())*Data!$C$4*Z3)</f>
        <v>28.209479177387816</v>
      </c>
      <c r="AA4">
        <f>Data!$C$2/(SQRT(2*PI())*Data!$C$4*AA3)</f>
        <v>27.529632787052897</v>
      </c>
      <c r="AB4">
        <f>Data!$C$2/(SQRT(2*PI())*Data!$C$4*AB3)</f>
        <v>26.896683057741811</v>
      </c>
      <c r="AC4">
        <f>Data!$C$2/(SQRT(2*PI())*Data!$C$4*AC3)</f>
        <v>26.305474970869149</v>
      </c>
      <c r="AD4">
        <f>Data!$C$2/(SQRT(2*PI())*Data!$C$4*AD3)</f>
        <v>25.751613468212639</v>
      </c>
      <c r="AE4">
        <f>Data!$C$2/(SQRT(2*PI())*Data!$C$4*AE3)</f>
        <v>25.231325220201601</v>
      </c>
      <c r="AF4">
        <f>Data!$C$2/(SQRT(2*PI())*Data!$C$4*AF3)</f>
        <v>24.741349933002642</v>
      </c>
      <c r="AG4">
        <f>Data!$C$2/(SQRT(2*PI())*Data!$C$4*AG3)</f>
        <v>24.278854013157311</v>
      </c>
      <c r="AH4">
        <f>Data!$C$2/(SQRT(2*PI())*Data!$C$4*AH3)</f>
        <v>23.841361350444807</v>
      </c>
      <c r="AI4">
        <f>Data!$C$2/(SQRT(2*PI())*Data!$C$4*AI3)</f>
        <v>23.426697347102571</v>
      </c>
      <c r="AJ4">
        <f>Data!$C$2/(SQRT(2*PI())*Data!$C$4*AJ3)</f>
        <v>23.032943298089034</v>
      </c>
      <c r="AK4">
        <f>Data!$C$2/(SQRT(2*PI())*Data!$C$4*AK3)</f>
        <v>22.658398933550458</v>
      </c>
      <c r="AL4">
        <f>Data!$C$2/(SQRT(2*PI())*Data!$C$4*AL3)</f>
        <v>22.301551451909642</v>
      </c>
      <c r="AM4">
        <f>Data!$C$2/(SQRT(2*PI())*Data!$C$4*AM3)</f>
        <v>21.961049754942881</v>
      </c>
      <c r="AN4">
        <f>Data!$C$2/(SQRT(2*PI())*Data!$C$4*AN3)</f>
        <v>21.635682882675376</v>
      </c>
      <c r="AO4">
        <f>Data!$C$2/(SQRT(2*PI())*Data!$C$4*AO3)</f>
        <v>21.324361862292314</v>
      </c>
      <c r="AP4">
        <f>Data!$C$2/(SQRT(2*PI())*Data!$C$4*AP3)</f>
        <v>21.026104350168005</v>
      </c>
      <c r="AQ4">
        <f>Data!$C$2/(SQRT(2*PI())*Data!$C$4*AQ3)</f>
        <v>20.740021572866322</v>
      </c>
      <c r="AR4">
        <f>Data!$C$2/(SQRT(2*PI())*Data!$C$4*AR3)</f>
        <v>20.465307171167769</v>
      </c>
      <c r="AS4">
        <f>Data!$C$2/(SQRT(2*PI())*Data!$C$4*AS3)</f>
        <v>20.201227627833081</v>
      </c>
      <c r="AT4">
        <f>Data!$C$2/(SQRT(2*PI())*Data!$C$4*AT3)</f>
        <v>19.947114020071638</v>
      </c>
      <c r="AU4">
        <f>Data!$C$2/(SQRT(2*PI())*Data!$C$4*AU3)</f>
        <v>19.702354885368727</v>
      </c>
      <c r="AV4">
        <f>Data!$C$2/(SQRT(2*PI())*Data!$C$4*AV3)</f>
        <v>19.466390027300619</v>
      </c>
      <c r="AW4">
        <f>Data!$C$2/(SQRT(2*PI())*Data!$C$4*AW3)</f>
        <v>19.23870511838868</v>
      </c>
      <c r="AX4">
        <f>Data!$C$2/(SQRT(2*PI())*Data!$C$4*AX3)</f>
        <v>19.018826981554557</v>
      </c>
      <c r="AY4">
        <f>Data!$C$2/(SQRT(2*PI())*Data!$C$4*AY3)</f>
        <v>18.806319451591879</v>
      </c>
      <c r="AZ4">
        <f>Data!$C$2/(SQRT(2*PI())*Data!$C$4*AZ3)</f>
        <v>18.600779734234575</v>
      </c>
      <c r="BA4">
        <f>Data!$C$2/(SQRT(2*PI())*Data!$C$4*BA3)</f>
        <v>18.401835193626596</v>
      </c>
      <c r="BB4">
        <f>Data!$C$2/(SQRT(2*PI())*Data!$C$4*BB3)</f>
        <v>18.209140509867986</v>
      </c>
      <c r="BC4">
        <f>Data!$C$2/(SQRT(2*PI())*Data!$C$4*BC3)</f>
        <v>18.022375157286859</v>
      </c>
      <c r="BD4">
        <f>Data!$C$2/(SQRT(2*PI())*Data!$C$4*BD3)</f>
        <v>17.841241161527712</v>
      </c>
      <c r="BE4">
        <f>Data!$C$2/(SQRT(2*PI())*Data!$C$4*BE3)</f>
        <v>17.66546109974097</v>
      </c>
      <c r="BF4">
        <f>Data!$C$2/(SQRT(2*PI())*Data!$C$4*BF3)</f>
        <v>17.494776313335503</v>
      </c>
      <c r="BG4">
        <f>Data!$C$2/(SQRT(2*PI())*Data!$C$4*BG3)</f>
        <v>17.328945307098358</v>
      </c>
      <c r="BH4">
        <f>Data!$C$2/(SQRT(2*PI())*Data!$C$4*BH3)</f>
        <v>17.167742312141762</v>
      </c>
      <c r="BI4">
        <f>Data!$C$2/(SQRT(2*PI())*Data!$C$4*BI3)</f>
        <v>17.010955993225252</v>
      </c>
      <c r="BJ4">
        <f>Data!$C$2/(SQRT(2*PI())*Data!$C$4*BJ3)</f>
        <v>16.858388283618389</v>
      </c>
      <c r="BK4">
        <f>Data!$C$2/(SQRT(2*PI())*Data!$C$4*BK3)</f>
        <v>16.709853332894156</v>
      </c>
      <c r="BL4">
        <f>Data!$C$2/(SQRT(2*PI())*Data!$C$4*BL3)</f>
        <v>16.565176554941132</v>
      </c>
      <c r="BM4">
        <f>Data!$C$2/(SQRT(2*PI())*Data!$C$4*BM3)</f>
        <v>16.424193765105212</v>
      </c>
      <c r="BN4">
        <f>Data!$C$2/(SQRT(2*PI())*Data!$C$4*BN3)</f>
        <v>16.286750396763999</v>
      </c>
      <c r="BO4">
        <f>Data!$C$2/(SQRT(2*PI())*Data!$C$4*BO3)</f>
        <v>16.152700788834014</v>
      </c>
      <c r="BP4">
        <f>Data!$C$2/(SQRT(2*PI())*Data!$C$4*BP3)</f>
        <v>16.021907536743569</v>
      </c>
      <c r="BQ4">
        <f>Data!$C$2/(SQRT(2*PI())*Data!$C$4*BQ3)</f>
        <v>15.894240900296538</v>
      </c>
      <c r="BR4">
        <f>Data!$C$2/(SQRT(2*PI())*Data!$C$4*BR3)</f>
        <v>15.769578262626002</v>
      </c>
      <c r="BS4">
        <f>Data!$C$2/(SQRT(2*PI())*Data!$C$4*BS3)</f>
        <v>15.647803635108538</v>
      </c>
      <c r="BT4">
        <f>Data!$C$2/(SQRT(2*PI())*Data!$C$4*BT3)</f>
        <v>15.52880720369528</v>
      </c>
      <c r="BU4">
        <f>Data!$C$2/(SQRT(2*PI())*Data!$C$4*BU3)</f>
        <v>15.412484912626303</v>
      </c>
      <c r="BV4">
        <f>Data!$C$2/(SQRT(2*PI())*Data!$C$4*BV3)</f>
        <v>15.298738081941469</v>
      </c>
      <c r="BW4">
        <f>Data!$C$2/(SQRT(2*PI())*Data!$C$4*BW3)</f>
        <v>15.187473055592267</v>
      </c>
      <c r="BX4">
        <f>Data!$C$2/(SQRT(2*PI())*Data!$C$4*BX3)</f>
        <v>15.078600877302687</v>
      </c>
      <c r="BY4">
        <f>Data!$C$2/(SQRT(2*PI())*Data!$C$4*BY3)</f>
        <v>14.972036991629624</v>
      </c>
      <c r="BZ4">
        <f>Data!$C$2/(SQRT(2*PI())*Data!$C$4*BZ3)</f>
        <v>14.86770096793976</v>
      </c>
      <c r="CA4">
        <f>Data!$C$2/(SQRT(2*PI())*Data!$C$4*CA3)</f>
        <v>14.765516245255286</v>
      </c>
      <c r="CB4">
        <f>Data!$C$2/(SQRT(2*PI())*Data!$C$4*CB3)</f>
        <v>14.665409896129063</v>
      </c>
      <c r="CC4">
        <f>Data!$C$2/(SQRT(2*PI())*Data!$C$4*CC3)</f>
        <v>14.56731240789439</v>
      </c>
      <c r="CD4">
        <f>Data!$C$2/(SQRT(2*PI())*Data!$C$4*CD3)</f>
        <v>14.471157479798409</v>
      </c>
      <c r="CE4">
        <f>Data!$C$2/(SQRT(2*PI())*Data!$C$4*CE3)</f>
        <v>14.376881834673879</v>
      </c>
      <c r="CF4">
        <f>Data!$C$2/(SQRT(2*PI())*Data!$C$4*CF3)</f>
        <v>14.284425043933803</v>
      </c>
      <c r="CG4">
        <f>Data!$C$2/(SQRT(2*PI())*Data!$C$4*CG3)</f>
        <v>14.193729364789233</v>
      </c>
      <c r="CH4">
        <f>Data!$C$2/(SQRT(2*PI())*Data!$C$4*CH3)</f>
        <v>14.104739588693908</v>
      </c>
      <c r="CI4">
        <f>Data!$C$2/(SQRT(2*PI())*Data!$C$4*CI3)</f>
        <v>14.017402900112002</v>
      </c>
      <c r="CJ4">
        <f>Data!$C$2/(SQRT(2*PI())*Data!$C$4*CJ3)</f>
        <v>13.93166874478813</v>
      </c>
      <c r="CK4">
        <f>Data!$C$2/(SQRT(2*PI())*Data!$C$4*CK3)</f>
        <v>13.8474887067732</v>
      </c>
      <c r="CL4">
        <f>Data!$C$2/(SQRT(2*PI())*Data!$C$4*CL3)</f>
        <v>13.764816393526448</v>
      </c>
      <c r="CM4">
        <f>Data!$C$2/(SQRT(2*PI())*Data!$C$4*CM3)</f>
        <v>13.683607328474348</v>
      </c>
      <c r="CN4">
        <f>Data!$C$2/(SQRT(2*PI())*Data!$C$4*CN3)</f>
        <v>13.603818850460977</v>
      </c>
      <c r="CO4">
        <f>Data!$C$2/(SQRT(2*PI())*Data!$C$4*CO3)</f>
        <v>13.52541001957356</v>
      </c>
      <c r="CP4">
        <f>Data!$C$2/(SQRT(2*PI())*Data!$C$4*CP3)</f>
        <v>13.448341528870905</v>
      </c>
      <c r="CQ4">
        <f>Data!$C$2/(SQRT(2*PI())*Data!$C$4*CQ3)</f>
        <v>13.372575621582351</v>
      </c>
      <c r="CR4">
        <f>Data!$C$2/(SQRT(2*PI())*Data!$C$4*CR3)</f>
        <v>13.29807601338109</v>
      </c>
    </row>
    <row r="5" spans="1:96" x14ac:dyDescent="0.35">
      <c r="D5" s="2" t="s">
        <v>35</v>
      </c>
      <c r="E5">
        <f>E1*Data!$B$12/$B$7/$B$7</f>
        <v>0.2</v>
      </c>
      <c r="F5">
        <f>F1*Data!$B$12/$B$7/$B$7</f>
        <v>0.2</v>
      </c>
      <c r="G5">
        <f>G1*Data!$B$12/$B$7/$B$7</f>
        <v>0.2</v>
      </c>
      <c r="H5">
        <f>H1*Data!$B$12/$B$7/$B$7</f>
        <v>0.2</v>
      </c>
      <c r="I5">
        <f>I1*Data!$B$12/$B$7/$B$7</f>
        <v>0.2</v>
      </c>
      <c r="J5">
        <f>J1*Data!$B$12/$B$7/$B$7</f>
        <v>0.2</v>
      </c>
      <c r="K5">
        <f>K1*Data!$B$12/$B$7/$B$7</f>
        <v>0.2</v>
      </c>
      <c r="L5">
        <f>L1*Data!$B$12/$B$7/$B$7</f>
        <v>0.2</v>
      </c>
      <c r="M5">
        <f>M1*Data!$B$12/$B$7/$B$7</f>
        <v>0.2</v>
      </c>
      <c r="N5">
        <f>N1*Data!$B$12/$B$7/$B$7</f>
        <v>0.2</v>
      </c>
      <c r="O5">
        <f>O1*Data!$B$12/$B$7/$B$7</f>
        <v>0.2</v>
      </c>
      <c r="P5">
        <f>P1*Data!$B$12/$B$7/$B$7</f>
        <v>0.2</v>
      </c>
      <c r="Q5">
        <f>Q1*Data!$B$12/$B$7/$B$7</f>
        <v>0.2</v>
      </c>
      <c r="R5">
        <f>R1*Data!$B$12/$B$7/$B$7</f>
        <v>0.2</v>
      </c>
      <c r="S5">
        <f>S1*Data!$B$12/$B$7/$B$7</f>
        <v>0.2</v>
      </c>
      <c r="T5">
        <f>T1*Data!$B$12/$B$7/$B$7</f>
        <v>0.2</v>
      </c>
      <c r="U5">
        <f>U1*Data!$B$12/$B$7/$B$7</f>
        <v>0.2</v>
      </c>
      <c r="V5">
        <f>V1*Data!$B$12/$B$7/$B$7</f>
        <v>0.2</v>
      </c>
      <c r="W5">
        <f>W1*Data!$B$12/$B$7/$B$7</f>
        <v>0.2</v>
      </c>
      <c r="X5">
        <f>X1*Data!$B$12/$B$7/$B$7</f>
        <v>0.2</v>
      </c>
      <c r="Y5">
        <f>Y1*Data!$B$12/$B$7/$B$7</f>
        <v>0.2</v>
      </c>
      <c r="Z5">
        <f>Z1*Data!$B$12/$B$7/$B$7</f>
        <v>0.2</v>
      </c>
      <c r="AA5">
        <f>AA1*Data!$B$12/$B$7/$B$7</f>
        <v>0.2</v>
      </c>
      <c r="AB5">
        <f>AB1*Data!$B$12/$B$7/$B$7</f>
        <v>0.2</v>
      </c>
      <c r="AC5">
        <f>AC1*Data!$B$12/$B$7/$B$7</f>
        <v>0.2</v>
      </c>
      <c r="AD5">
        <f>AD1*Data!$B$12/$B$7/$B$7</f>
        <v>0.2</v>
      </c>
      <c r="AE5">
        <f>AE1*Data!$B$12/$B$7/$B$7</f>
        <v>0.2</v>
      </c>
      <c r="AF5">
        <f>AF1*Data!$B$12/$B$7/$B$7</f>
        <v>0.2</v>
      </c>
      <c r="AG5">
        <f>AG1*Data!$B$12/$B$7/$B$7</f>
        <v>0.2</v>
      </c>
      <c r="AH5">
        <f>AH1*Data!$B$12/$B$7/$B$7</f>
        <v>0.2</v>
      </c>
      <c r="AI5">
        <f>AI1*Data!$B$12/$B$7/$B$7</f>
        <v>0.2</v>
      </c>
      <c r="AJ5">
        <f>AJ1*Data!$B$12/$B$7/$B$7</f>
        <v>0.2</v>
      </c>
      <c r="AK5">
        <f>AK1*Data!$B$12/$B$7/$B$7</f>
        <v>0.2</v>
      </c>
      <c r="AL5">
        <f>AL1*Data!$B$12/$B$7/$B$7</f>
        <v>0.2</v>
      </c>
      <c r="AM5">
        <f>AM1*Data!$B$12/$B$7/$B$7</f>
        <v>0.2</v>
      </c>
      <c r="AN5">
        <f>AN1*Data!$B$12/$B$7/$B$7</f>
        <v>0.2</v>
      </c>
      <c r="AO5">
        <f>AO1*Data!$B$12/$B$7/$B$7</f>
        <v>0.2</v>
      </c>
      <c r="AP5">
        <f>AP1*Data!$B$12/$B$7/$B$7</f>
        <v>0.2</v>
      </c>
      <c r="AQ5">
        <f>AQ1*Data!$B$12/$B$7/$B$7</f>
        <v>0.2</v>
      </c>
      <c r="AR5">
        <f>AR1*Data!$B$12/$B$7/$B$7</f>
        <v>0.2</v>
      </c>
      <c r="AS5">
        <f>AS1*Data!$B$12/$B$7/$B$7</f>
        <v>0.2</v>
      </c>
      <c r="AT5">
        <f>AT1*Data!$B$12/$B$7/$B$7</f>
        <v>0.2</v>
      </c>
      <c r="AU5">
        <f>AU1*Data!$B$12/$B$7/$B$7</f>
        <v>0.2</v>
      </c>
      <c r="AV5">
        <f>AV1*Data!$B$12/$B$7/$B$7</f>
        <v>0.2</v>
      </c>
      <c r="AW5">
        <f>AW1*Data!$B$12/$B$7/$B$7</f>
        <v>0.2</v>
      </c>
      <c r="AX5">
        <f>AX1*Data!$B$12/$B$7/$B$7</f>
        <v>0.2</v>
      </c>
      <c r="AY5">
        <f>AY1*Data!$B$12/$B$7/$B$7</f>
        <v>0.2</v>
      </c>
      <c r="AZ5">
        <f>AZ1*Data!$B$12/$B$7/$B$7</f>
        <v>0.2</v>
      </c>
      <c r="BA5">
        <f>BA1*Data!$B$12/$B$7/$B$7</f>
        <v>0.2</v>
      </c>
      <c r="BB5">
        <f>BB1*Data!$B$12/$B$7/$B$7</f>
        <v>0.2</v>
      </c>
      <c r="BC5">
        <f>BC1*Data!$B$12/$B$7/$B$7</f>
        <v>0.2</v>
      </c>
      <c r="BD5">
        <f>BD1*Data!$B$12/$B$7/$B$7</f>
        <v>0.2</v>
      </c>
      <c r="BE5">
        <f>BE1*Data!$B$12/$B$7/$B$7</f>
        <v>0.2</v>
      </c>
      <c r="BF5">
        <f>BF1*Data!$B$12/$B$7/$B$7</f>
        <v>0.2</v>
      </c>
      <c r="BG5">
        <f>BG1*Data!$B$12/$B$7/$B$7</f>
        <v>0.2</v>
      </c>
      <c r="BH5">
        <f>BH1*Data!$B$12/$B$7/$B$7</f>
        <v>0.2</v>
      </c>
      <c r="BI5">
        <f>BI1*Data!$B$12/$B$7/$B$7</f>
        <v>0.2</v>
      </c>
      <c r="BJ5">
        <f>BJ1*Data!$B$12/$B$7/$B$7</f>
        <v>0.2</v>
      </c>
      <c r="BK5">
        <f>BK1*Data!$B$12/$B$7/$B$7</f>
        <v>0.2</v>
      </c>
      <c r="BL5">
        <f>BL1*Data!$B$12/$B$7/$B$7</f>
        <v>0.2</v>
      </c>
      <c r="BM5">
        <f>BM1*Data!$B$12/$B$7/$B$7</f>
        <v>0.2</v>
      </c>
      <c r="BN5">
        <f>BN1*Data!$B$12/$B$7/$B$7</f>
        <v>0.2</v>
      </c>
      <c r="BO5">
        <f>BO1*Data!$B$12/$B$7/$B$7</f>
        <v>0.2</v>
      </c>
      <c r="BP5">
        <f>BP1*Data!$B$12/$B$7/$B$7</f>
        <v>0.2</v>
      </c>
      <c r="BQ5">
        <f>BQ1*Data!$B$12/$B$7/$B$7</f>
        <v>0.2</v>
      </c>
      <c r="BR5">
        <f>BR1*Data!$B$12/$B$7/$B$7</f>
        <v>0.2</v>
      </c>
      <c r="BS5">
        <f>BS1*Data!$B$12/$B$7/$B$7</f>
        <v>0.2</v>
      </c>
      <c r="BT5">
        <f>BT1*Data!$B$12/$B$7/$B$7</f>
        <v>0.2</v>
      </c>
      <c r="BU5">
        <f>BU1*Data!$B$12/$B$7/$B$7</f>
        <v>0.2</v>
      </c>
      <c r="BV5">
        <f>BV1*Data!$B$12/$B$7/$B$7</f>
        <v>0.2</v>
      </c>
      <c r="BW5">
        <f>BW1*Data!$B$12/$B$7/$B$7</f>
        <v>0.2</v>
      </c>
      <c r="BX5">
        <f>BX1*Data!$B$12/$B$7/$B$7</f>
        <v>0.2</v>
      </c>
      <c r="BY5">
        <f>BY1*Data!$B$12/$B$7/$B$7</f>
        <v>0.2</v>
      </c>
      <c r="BZ5">
        <f>BZ1*Data!$B$12/$B$7/$B$7</f>
        <v>0.2</v>
      </c>
      <c r="CA5">
        <f>CA1*Data!$B$12/$B$7/$B$7</f>
        <v>0.2</v>
      </c>
      <c r="CB5">
        <f>CB1*Data!$B$12/$B$7/$B$7</f>
        <v>0.2</v>
      </c>
      <c r="CC5">
        <f>CC1*Data!$B$12/$B$7/$B$7</f>
        <v>0.2</v>
      </c>
      <c r="CD5">
        <f>CD1*Data!$B$12/$B$7/$B$7</f>
        <v>0.2</v>
      </c>
      <c r="CE5">
        <f>CE1*Data!$B$12/$B$7/$B$7</f>
        <v>0.2</v>
      </c>
      <c r="CF5">
        <f>CF1*Data!$B$12/$B$7/$B$7</f>
        <v>0.2</v>
      </c>
      <c r="CG5">
        <f>CG1*Data!$B$12/$B$7/$B$7</f>
        <v>0.2</v>
      </c>
      <c r="CH5">
        <f>CH1*Data!$B$12/$B$7/$B$7</f>
        <v>0.2</v>
      </c>
      <c r="CI5">
        <f>CI1*Data!$B$12/$B$7/$B$7</f>
        <v>0.2</v>
      </c>
      <c r="CJ5">
        <f>CJ1*Data!$B$12/$B$7/$B$7</f>
        <v>0.2</v>
      </c>
      <c r="CK5">
        <f>CK1*Data!$B$12/$B$7/$B$7</f>
        <v>0.2</v>
      </c>
      <c r="CL5">
        <f>CL1*Data!$B$12/$B$7/$B$7</f>
        <v>0.2</v>
      </c>
      <c r="CM5">
        <f>CM1*Data!$B$12/$B$7/$B$7</f>
        <v>0.2</v>
      </c>
      <c r="CN5">
        <f>CN1*Data!$B$12/$B$7/$B$7</f>
        <v>0.2</v>
      </c>
      <c r="CO5">
        <f>CO1*Data!$B$12/$B$7/$B$7</f>
        <v>0.2</v>
      </c>
      <c r="CP5">
        <f>CP1*Data!$B$12/$B$7/$B$7</f>
        <v>0.2</v>
      </c>
      <c r="CQ5">
        <f>CQ1*Data!$B$12/$B$7/$B$7</f>
        <v>0.2</v>
      </c>
      <c r="CR5">
        <f>CR1*Data!$B$12/$B$7/$B$7</f>
        <v>0.2</v>
      </c>
    </row>
    <row r="6" spans="1:96" x14ac:dyDescent="0.35">
      <c r="A6" t="str">
        <f>Data!A12</f>
        <v>Delt</v>
      </c>
      <c r="B6">
        <f>Data!B12</f>
        <v>1</v>
      </c>
      <c r="D6" s="2" t="s">
        <v>36</v>
      </c>
      <c r="E6">
        <f>1-2*E5</f>
        <v>0.6</v>
      </c>
      <c r="F6">
        <f t="shared" ref="F6:BQ6" si="3">1-2*F5</f>
        <v>0.6</v>
      </c>
      <c r="G6">
        <f t="shared" si="3"/>
        <v>0.6</v>
      </c>
      <c r="H6">
        <f t="shared" si="3"/>
        <v>0.6</v>
      </c>
      <c r="I6">
        <f t="shared" si="3"/>
        <v>0.6</v>
      </c>
      <c r="J6">
        <f t="shared" si="3"/>
        <v>0.6</v>
      </c>
      <c r="K6">
        <f t="shared" si="3"/>
        <v>0.6</v>
      </c>
      <c r="L6">
        <f t="shared" si="3"/>
        <v>0.6</v>
      </c>
      <c r="M6">
        <f t="shared" si="3"/>
        <v>0.6</v>
      </c>
      <c r="N6">
        <f t="shared" si="3"/>
        <v>0.6</v>
      </c>
      <c r="O6">
        <f t="shared" si="3"/>
        <v>0.6</v>
      </c>
      <c r="P6">
        <f t="shared" si="3"/>
        <v>0.6</v>
      </c>
      <c r="Q6">
        <f t="shared" si="3"/>
        <v>0.6</v>
      </c>
      <c r="R6">
        <f t="shared" si="3"/>
        <v>0.6</v>
      </c>
      <c r="S6">
        <f t="shared" si="3"/>
        <v>0.6</v>
      </c>
      <c r="T6">
        <f t="shared" si="3"/>
        <v>0.6</v>
      </c>
      <c r="U6">
        <f t="shared" si="3"/>
        <v>0.6</v>
      </c>
      <c r="V6">
        <f t="shared" si="3"/>
        <v>0.6</v>
      </c>
      <c r="W6">
        <f t="shared" si="3"/>
        <v>0.6</v>
      </c>
      <c r="X6">
        <f t="shared" si="3"/>
        <v>0.6</v>
      </c>
      <c r="Y6">
        <f t="shared" si="3"/>
        <v>0.6</v>
      </c>
      <c r="Z6">
        <f t="shared" si="3"/>
        <v>0.6</v>
      </c>
      <c r="AA6">
        <f t="shared" si="3"/>
        <v>0.6</v>
      </c>
      <c r="AB6">
        <f t="shared" si="3"/>
        <v>0.6</v>
      </c>
      <c r="AC6">
        <f t="shared" si="3"/>
        <v>0.6</v>
      </c>
      <c r="AD6">
        <f t="shared" si="3"/>
        <v>0.6</v>
      </c>
      <c r="AE6">
        <f t="shared" si="3"/>
        <v>0.6</v>
      </c>
      <c r="AF6">
        <f t="shared" si="3"/>
        <v>0.6</v>
      </c>
      <c r="AG6">
        <f t="shared" si="3"/>
        <v>0.6</v>
      </c>
      <c r="AH6">
        <f t="shared" si="3"/>
        <v>0.6</v>
      </c>
      <c r="AI6">
        <f t="shared" si="3"/>
        <v>0.6</v>
      </c>
      <c r="AJ6">
        <f t="shared" si="3"/>
        <v>0.6</v>
      </c>
      <c r="AK6">
        <f t="shared" si="3"/>
        <v>0.6</v>
      </c>
      <c r="AL6">
        <f t="shared" si="3"/>
        <v>0.6</v>
      </c>
      <c r="AM6">
        <f t="shared" si="3"/>
        <v>0.6</v>
      </c>
      <c r="AN6">
        <f t="shared" si="3"/>
        <v>0.6</v>
      </c>
      <c r="AO6">
        <f t="shared" si="3"/>
        <v>0.6</v>
      </c>
      <c r="AP6">
        <f t="shared" si="3"/>
        <v>0.6</v>
      </c>
      <c r="AQ6">
        <f t="shared" si="3"/>
        <v>0.6</v>
      </c>
      <c r="AR6">
        <f t="shared" si="3"/>
        <v>0.6</v>
      </c>
      <c r="AS6">
        <f t="shared" si="3"/>
        <v>0.6</v>
      </c>
      <c r="AT6">
        <f t="shared" si="3"/>
        <v>0.6</v>
      </c>
      <c r="AU6">
        <f t="shared" si="3"/>
        <v>0.6</v>
      </c>
      <c r="AV6">
        <f t="shared" si="3"/>
        <v>0.6</v>
      </c>
      <c r="AW6">
        <f t="shared" si="3"/>
        <v>0.6</v>
      </c>
      <c r="AX6">
        <f t="shared" si="3"/>
        <v>0.6</v>
      </c>
      <c r="AY6">
        <f t="shared" si="3"/>
        <v>0.6</v>
      </c>
      <c r="AZ6">
        <f t="shared" si="3"/>
        <v>0.6</v>
      </c>
      <c r="BA6">
        <f t="shared" si="3"/>
        <v>0.6</v>
      </c>
      <c r="BB6">
        <f t="shared" si="3"/>
        <v>0.6</v>
      </c>
      <c r="BC6">
        <f t="shared" si="3"/>
        <v>0.6</v>
      </c>
      <c r="BD6">
        <f t="shared" si="3"/>
        <v>0.6</v>
      </c>
      <c r="BE6">
        <f t="shared" si="3"/>
        <v>0.6</v>
      </c>
      <c r="BF6">
        <f t="shared" si="3"/>
        <v>0.6</v>
      </c>
      <c r="BG6">
        <f t="shared" si="3"/>
        <v>0.6</v>
      </c>
      <c r="BH6">
        <f t="shared" si="3"/>
        <v>0.6</v>
      </c>
      <c r="BI6">
        <f t="shared" si="3"/>
        <v>0.6</v>
      </c>
      <c r="BJ6">
        <f t="shared" si="3"/>
        <v>0.6</v>
      </c>
      <c r="BK6">
        <f t="shared" si="3"/>
        <v>0.6</v>
      </c>
      <c r="BL6">
        <f t="shared" si="3"/>
        <v>0.6</v>
      </c>
      <c r="BM6">
        <f t="shared" si="3"/>
        <v>0.6</v>
      </c>
      <c r="BN6">
        <f t="shared" si="3"/>
        <v>0.6</v>
      </c>
      <c r="BO6">
        <f t="shared" si="3"/>
        <v>0.6</v>
      </c>
      <c r="BP6">
        <f t="shared" si="3"/>
        <v>0.6</v>
      </c>
      <c r="BQ6">
        <f t="shared" si="3"/>
        <v>0.6</v>
      </c>
      <c r="BR6">
        <f t="shared" ref="BR6:CR6" si="4">1-2*BR5</f>
        <v>0.6</v>
      </c>
      <c r="BS6">
        <f t="shared" si="4"/>
        <v>0.6</v>
      </c>
      <c r="BT6">
        <f t="shared" si="4"/>
        <v>0.6</v>
      </c>
      <c r="BU6">
        <f t="shared" si="4"/>
        <v>0.6</v>
      </c>
      <c r="BV6">
        <f t="shared" si="4"/>
        <v>0.6</v>
      </c>
      <c r="BW6">
        <f t="shared" si="4"/>
        <v>0.6</v>
      </c>
      <c r="BX6">
        <f t="shared" si="4"/>
        <v>0.6</v>
      </c>
      <c r="BY6">
        <f t="shared" si="4"/>
        <v>0.6</v>
      </c>
      <c r="BZ6">
        <f t="shared" si="4"/>
        <v>0.6</v>
      </c>
      <c r="CA6">
        <f t="shared" si="4"/>
        <v>0.6</v>
      </c>
      <c r="CB6">
        <f t="shared" si="4"/>
        <v>0.6</v>
      </c>
      <c r="CC6">
        <f t="shared" si="4"/>
        <v>0.6</v>
      </c>
      <c r="CD6">
        <f t="shared" si="4"/>
        <v>0.6</v>
      </c>
      <c r="CE6">
        <f t="shared" si="4"/>
        <v>0.6</v>
      </c>
      <c r="CF6">
        <f t="shared" si="4"/>
        <v>0.6</v>
      </c>
      <c r="CG6">
        <f t="shared" si="4"/>
        <v>0.6</v>
      </c>
      <c r="CH6">
        <f t="shared" si="4"/>
        <v>0.6</v>
      </c>
      <c r="CI6">
        <f t="shared" si="4"/>
        <v>0.6</v>
      </c>
      <c r="CJ6">
        <f t="shared" si="4"/>
        <v>0.6</v>
      </c>
      <c r="CK6">
        <f t="shared" si="4"/>
        <v>0.6</v>
      </c>
      <c r="CL6">
        <f t="shared" si="4"/>
        <v>0.6</v>
      </c>
      <c r="CM6">
        <f t="shared" si="4"/>
        <v>0.6</v>
      </c>
      <c r="CN6">
        <f t="shared" si="4"/>
        <v>0.6</v>
      </c>
      <c r="CO6">
        <f t="shared" si="4"/>
        <v>0.6</v>
      </c>
      <c r="CP6">
        <f t="shared" si="4"/>
        <v>0.6</v>
      </c>
      <c r="CQ6">
        <f t="shared" si="4"/>
        <v>0.6</v>
      </c>
      <c r="CR6">
        <f t="shared" si="4"/>
        <v>0.6</v>
      </c>
    </row>
    <row r="7" spans="1:96" x14ac:dyDescent="0.35">
      <c r="A7" t="str">
        <f>Data!A13</f>
        <v>Delx</v>
      </c>
      <c r="B7">
        <f>Data!B13</f>
        <v>1</v>
      </c>
      <c r="F7" t="str">
        <f>CONCATENATE("WM_C1, t=",F9)</f>
        <v>WM_C1, t=0</v>
      </c>
      <c r="G7" t="str">
        <f t="shared" ref="G7:BR7" si="5">CONCATENATE("WM_C1, t=",G9)</f>
        <v>WM_C1, t=1</v>
      </c>
      <c r="H7" t="str">
        <f t="shared" si="5"/>
        <v>WM_C1, t=2</v>
      </c>
      <c r="I7" t="str">
        <f t="shared" si="5"/>
        <v>WM_C1, t=3</v>
      </c>
      <c r="J7" t="str">
        <f t="shared" si="5"/>
        <v>WM_C1, t=4</v>
      </c>
      <c r="K7" t="str">
        <f t="shared" si="5"/>
        <v>WM_C1, t=5</v>
      </c>
      <c r="L7" t="str">
        <f t="shared" si="5"/>
        <v>WM_C1, t=6</v>
      </c>
      <c r="M7" t="str">
        <f t="shared" si="5"/>
        <v>WM_C1, t=7</v>
      </c>
      <c r="N7" t="str">
        <f t="shared" si="5"/>
        <v>WM_C1, t=8</v>
      </c>
      <c r="O7" t="str">
        <f t="shared" si="5"/>
        <v>WM_C1, t=9</v>
      </c>
      <c r="P7" t="str">
        <f t="shared" si="5"/>
        <v>WM_C1, t=10</v>
      </c>
      <c r="Q7" t="str">
        <f t="shared" si="5"/>
        <v>WM_C1, t=11</v>
      </c>
      <c r="R7" t="str">
        <f t="shared" si="5"/>
        <v>WM_C1, t=12</v>
      </c>
      <c r="S7" t="str">
        <f t="shared" si="5"/>
        <v>WM_C1, t=13</v>
      </c>
      <c r="T7" t="str">
        <f t="shared" si="5"/>
        <v>WM_C1, t=14</v>
      </c>
      <c r="U7" t="str">
        <f t="shared" si="5"/>
        <v>WM_C1, t=15</v>
      </c>
      <c r="V7" t="str">
        <f t="shared" si="5"/>
        <v>WM_C1, t=16</v>
      </c>
      <c r="W7" t="str">
        <f t="shared" si="5"/>
        <v>WM_C1, t=17</v>
      </c>
      <c r="X7" t="str">
        <f t="shared" si="5"/>
        <v>WM_C1, t=18</v>
      </c>
      <c r="Y7" t="str">
        <f t="shared" si="5"/>
        <v>WM_C1, t=19</v>
      </c>
      <c r="Z7" t="str">
        <f t="shared" si="5"/>
        <v>WM_C1, t=20</v>
      </c>
      <c r="AA7" t="str">
        <f t="shared" si="5"/>
        <v>WM_C1, t=21</v>
      </c>
      <c r="AB7" t="str">
        <f t="shared" si="5"/>
        <v>WM_C1, t=22</v>
      </c>
      <c r="AC7" t="str">
        <f t="shared" si="5"/>
        <v>WM_C1, t=23</v>
      </c>
      <c r="AD7" t="str">
        <f t="shared" si="5"/>
        <v>WM_C1, t=24</v>
      </c>
      <c r="AE7" t="str">
        <f t="shared" si="5"/>
        <v>WM_C1, t=25</v>
      </c>
      <c r="AF7" t="str">
        <f t="shared" si="5"/>
        <v>WM_C1, t=26</v>
      </c>
      <c r="AG7" t="str">
        <f t="shared" si="5"/>
        <v>WM_C1, t=27</v>
      </c>
      <c r="AH7" t="str">
        <f t="shared" si="5"/>
        <v>WM_C1, t=28</v>
      </c>
      <c r="AI7" t="str">
        <f t="shared" si="5"/>
        <v>WM_C1, t=29</v>
      </c>
      <c r="AJ7" t="str">
        <f t="shared" si="5"/>
        <v>WM_C1, t=30</v>
      </c>
      <c r="AK7" t="str">
        <f t="shared" si="5"/>
        <v>WM_C1, t=31</v>
      </c>
      <c r="AL7" t="str">
        <f t="shared" si="5"/>
        <v>WM_C1, t=32</v>
      </c>
      <c r="AM7" t="str">
        <f t="shared" si="5"/>
        <v>WM_C1, t=33</v>
      </c>
      <c r="AN7" t="str">
        <f t="shared" si="5"/>
        <v>WM_C1, t=34</v>
      </c>
      <c r="AO7" t="str">
        <f t="shared" si="5"/>
        <v>WM_C1, t=35</v>
      </c>
      <c r="AP7" t="str">
        <f t="shared" si="5"/>
        <v>WM_C1, t=36</v>
      </c>
      <c r="AQ7" t="str">
        <f t="shared" si="5"/>
        <v>WM_C1, t=37</v>
      </c>
      <c r="AR7" t="str">
        <f t="shared" si="5"/>
        <v>WM_C1, t=38</v>
      </c>
      <c r="AS7" t="str">
        <f t="shared" si="5"/>
        <v>WM_C1, t=39</v>
      </c>
      <c r="AT7" t="str">
        <f t="shared" si="5"/>
        <v>WM_C1, t=40</v>
      </c>
      <c r="AU7" t="str">
        <f t="shared" si="5"/>
        <v>WM_C1, t=41</v>
      </c>
      <c r="AV7" t="str">
        <f t="shared" si="5"/>
        <v>WM_C1, t=42</v>
      </c>
      <c r="AW7" t="str">
        <f t="shared" si="5"/>
        <v>WM_C1, t=43</v>
      </c>
      <c r="AX7" t="str">
        <f t="shared" si="5"/>
        <v>WM_C1, t=44</v>
      </c>
      <c r="AY7" t="str">
        <f t="shared" si="5"/>
        <v>WM_C1, t=45</v>
      </c>
      <c r="AZ7" t="str">
        <f t="shared" si="5"/>
        <v>WM_C1, t=46</v>
      </c>
      <c r="BA7" t="str">
        <f t="shared" si="5"/>
        <v>WM_C1, t=47</v>
      </c>
      <c r="BB7" t="str">
        <f t="shared" si="5"/>
        <v>WM_C1, t=48</v>
      </c>
      <c r="BC7" t="str">
        <f t="shared" si="5"/>
        <v>WM_C1, t=49</v>
      </c>
      <c r="BD7" t="str">
        <f t="shared" si="5"/>
        <v>WM_C1, t=50</v>
      </c>
      <c r="BE7" t="str">
        <f t="shared" si="5"/>
        <v>WM_C1, t=51</v>
      </c>
      <c r="BF7" t="str">
        <f t="shared" si="5"/>
        <v>WM_C1, t=52</v>
      </c>
      <c r="BG7" t="str">
        <f t="shared" si="5"/>
        <v>WM_C1, t=53</v>
      </c>
      <c r="BH7" t="str">
        <f t="shared" si="5"/>
        <v>WM_C1, t=54</v>
      </c>
      <c r="BI7" t="str">
        <f t="shared" si="5"/>
        <v>WM_C1, t=55</v>
      </c>
      <c r="BJ7" t="str">
        <f t="shared" si="5"/>
        <v>WM_C1, t=56</v>
      </c>
      <c r="BK7" t="str">
        <f t="shared" si="5"/>
        <v>WM_C1, t=57</v>
      </c>
      <c r="BL7" t="str">
        <f t="shared" si="5"/>
        <v>WM_C1, t=58</v>
      </c>
      <c r="BM7" t="str">
        <f t="shared" si="5"/>
        <v>WM_C1, t=59</v>
      </c>
      <c r="BN7" t="str">
        <f t="shared" si="5"/>
        <v>WM_C1, t=60</v>
      </c>
      <c r="BO7" t="str">
        <f t="shared" si="5"/>
        <v>WM_C1, t=61</v>
      </c>
      <c r="BP7" t="str">
        <f t="shared" si="5"/>
        <v>WM_C1, t=62</v>
      </c>
      <c r="BQ7" t="str">
        <f t="shared" si="5"/>
        <v>WM_C1, t=63</v>
      </c>
      <c r="BR7" t="str">
        <f t="shared" si="5"/>
        <v>WM_C1, t=64</v>
      </c>
      <c r="BS7" t="str">
        <f t="shared" ref="BS7:CR7" si="6">CONCATENATE("WM_C1, t=",BS9)</f>
        <v>WM_C1, t=65</v>
      </c>
      <c r="BT7" t="str">
        <f t="shared" si="6"/>
        <v>WM_C1, t=66</v>
      </c>
      <c r="BU7" t="str">
        <f t="shared" si="6"/>
        <v>WM_C1, t=67</v>
      </c>
      <c r="BV7" t="str">
        <f t="shared" si="6"/>
        <v>WM_C1, t=68</v>
      </c>
      <c r="BW7" t="str">
        <f t="shared" si="6"/>
        <v>WM_C1, t=69</v>
      </c>
      <c r="BX7" t="str">
        <f t="shared" si="6"/>
        <v>WM_C1, t=70</v>
      </c>
      <c r="BY7" t="str">
        <f t="shared" si="6"/>
        <v>WM_C1, t=71</v>
      </c>
      <c r="BZ7" t="str">
        <f t="shared" si="6"/>
        <v>WM_C1, t=72</v>
      </c>
      <c r="CA7" t="str">
        <f t="shared" si="6"/>
        <v>WM_C1, t=73</v>
      </c>
      <c r="CB7" t="str">
        <f t="shared" si="6"/>
        <v>WM_C1, t=74</v>
      </c>
      <c r="CC7" t="str">
        <f t="shared" si="6"/>
        <v>WM_C1, t=75</v>
      </c>
      <c r="CD7" t="str">
        <f t="shared" si="6"/>
        <v>WM_C1, t=76</v>
      </c>
      <c r="CE7" t="str">
        <f t="shared" si="6"/>
        <v>WM_C1, t=77</v>
      </c>
      <c r="CF7" t="str">
        <f t="shared" si="6"/>
        <v>WM_C1, t=78</v>
      </c>
      <c r="CG7" t="str">
        <f t="shared" si="6"/>
        <v>WM_C1, t=79</v>
      </c>
      <c r="CH7" t="str">
        <f t="shared" si="6"/>
        <v>WM_C1, t=80</v>
      </c>
      <c r="CI7" t="str">
        <f t="shared" si="6"/>
        <v>WM_C1, t=81</v>
      </c>
      <c r="CJ7" t="str">
        <f t="shared" si="6"/>
        <v>WM_C1, t=82</v>
      </c>
      <c r="CK7" t="str">
        <f t="shared" si="6"/>
        <v>WM_C1, t=83</v>
      </c>
      <c r="CL7" t="str">
        <f t="shared" si="6"/>
        <v>WM_C1, t=84</v>
      </c>
      <c r="CM7" t="str">
        <f t="shared" si="6"/>
        <v>WM_C1, t=85</v>
      </c>
      <c r="CN7" t="str">
        <f t="shared" si="6"/>
        <v>WM_C1, t=86</v>
      </c>
      <c r="CO7" t="str">
        <f t="shared" si="6"/>
        <v>WM_C1, t=87</v>
      </c>
      <c r="CP7" t="str">
        <f t="shared" si="6"/>
        <v>WM_C1, t=88</v>
      </c>
      <c r="CQ7" t="str">
        <f t="shared" si="6"/>
        <v>WM_C1, t=89</v>
      </c>
      <c r="CR7" t="str">
        <f t="shared" si="6"/>
        <v>WM_C1, t=90</v>
      </c>
    </row>
    <row r="8" spans="1:96" x14ac:dyDescent="0.35">
      <c r="A8" s="2" t="s">
        <v>25</v>
      </c>
      <c r="B8">
        <f>Data!D14</f>
        <v>30</v>
      </c>
      <c r="C8" s="2" t="s">
        <v>31</v>
      </c>
      <c r="E8">
        <v>-1</v>
      </c>
      <c r="F8">
        <v>0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11</v>
      </c>
      <c r="R8">
        <v>12</v>
      </c>
      <c r="S8">
        <v>13</v>
      </c>
      <c r="T8">
        <v>14</v>
      </c>
      <c r="U8">
        <v>15</v>
      </c>
      <c r="V8">
        <v>16</v>
      </c>
      <c r="W8">
        <v>17</v>
      </c>
      <c r="X8">
        <v>18</v>
      </c>
      <c r="Y8">
        <v>19</v>
      </c>
      <c r="Z8">
        <v>20</v>
      </c>
      <c r="AA8">
        <v>21</v>
      </c>
      <c r="AB8">
        <v>22</v>
      </c>
      <c r="AC8">
        <v>23</v>
      </c>
      <c r="AD8">
        <v>24</v>
      </c>
      <c r="AE8">
        <v>25</v>
      </c>
      <c r="AF8">
        <v>26</v>
      </c>
      <c r="AG8">
        <v>27</v>
      </c>
      <c r="AH8">
        <v>28</v>
      </c>
      <c r="AI8">
        <v>29</v>
      </c>
      <c r="AJ8">
        <v>30</v>
      </c>
      <c r="AK8">
        <v>31</v>
      </c>
      <c r="AL8">
        <v>32</v>
      </c>
      <c r="AM8">
        <v>33</v>
      </c>
      <c r="AN8">
        <v>34</v>
      </c>
      <c r="AO8">
        <v>35</v>
      </c>
      <c r="AP8">
        <v>36</v>
      </c>
      <c r="AQ8">
        <v>37</v>
      </c>
      <c r="AR8">
        <v>38</v>
      </c>
      <c r="AS8">
        <v>39</v>
      </c>
      <c r="AT8">
        <v>40</v>
      </c>
      <c r="AU8">
        <v>41</v>
      </c>
      <c r="AV8">
        <v>42</v>
      </c>
      <c r="AW8">
        <v>43</v>
      </c>
      <c r="AX8">
        <v>44</v>
      </c>
      <c r="AY8">
        <v>45</v>
      </c>
      <c r="AZ8">
        <v>46</v>
      </c>
      <c r="BA8">
        <v>47</v>
      </c>
      <c r="BB8">
        <v>48</v>
      </c>
      <c r="BC8">
        <v>49</v>
      </c>
      <c r="BD8">
        <v>50</v>
      </c>
      <c r="BE8">
        <v>51</v>
      </c>
      <c r="BF8">
        <v>52</v>
      </c>
      <c r="BG8">
        <v>53</v>
      </c>
      <c r="BH8">
        <v>54</v>
      </c>
      <c r="BI8">
        <v>55</v>
      </c>
      <c r="BJ8">
        <v>56</v>
      </c>
      <c r="BK8">
        <v>57</v>
      </c>
      <c r="BL8">
        <v>58</v>
      </c>
      <c r="BM8">
        <v>59</v>
      </c>
      <c r="BN8">
        <v>60</v>
      </c>
      <c r="BO8">
        <v>61</v>
      </c>
      <c r="BP8">
        <v>62</v>
      </c>
      <c r="BQ8">
        <v>63</v>
      </c>
      <c r="BR8">
        <v>64</v>
      </c>
      <c r="BS8">
        <v>65</v>
      </c>
      <c r="BT8">
        <v>66</v>
      </c>
      <c r="BU8">
        <v>67</v>
      </c>
      <c r="BV8">
        <v>68</v>
      </c>
      <c r="BW8">
        <v>69</v>
      </c>
      <c r="BX8">
        <v>70</v>
      </c>
      <c r="BY8">
        <v>71</v>
      </c>
      <c r="BZ8">
        <v>72</v>
      </c>
      <c r="CA8">
        <v>73</v>
      </c>
      <c r="CB8">
        <v>74</v>
      </c>
      <c r="CC8">
        <v>75</v>
      </c>
      <c r="CD8">
        <v>76</v>
      </c>
      <c r="CE8">
        <v>77</v>
      </c>
      <c r="CF8">
        <v>78</v>
      </c>
      <c r="CG8">
        <v>79</v>
      </c>
      <c r="CH8">
        <v>80</v>
      </c>
      <c r="CI8">
        <v>81</v>
      </c>
      <c r="CJ8">
        <v>82</v>
      </c>
      <c r="CK8">
        <v>83</v>
      </c>
      <c r="CL8">
        <v>84</v>
      </c>
      <c r="CM8">
        <v>85</v>
      </c>
      <c r="CN8">
        <v>86</v>
      </c>
      <c r="CO8">
        <v>87</v>
      </c>
      <c r="CP8">
        <v>88</v>
      </c>
      <c r="CQ8">
        <v>89</v>
      </c>
      <c r="CR8">
        <v>90</v>
      </c>
    </row>
    <row r="9" spans="1:96" x14ac:dyDescent="0.35">
      <c r="A9" s="2"/>
      <c r="D9" s="2" t="s">
        <v>34</v>
      </c>
      <c r="E9">
        <f>E8*Data!$B$12</f>
        <v>-1</v>
      </c>
      <c r="F9">
        <f>F8*Data!$B$12</f>
        <v>0</v>
      </c>
      <c r="G9">
        <f>G8*Data!$B$12</f>
        <v>1</v>
      </c>
      <c r="H9">
        <f>H8*Data!$B$12</f>
        <v>2</v>
      </c>
      <c r="I9">
        <f>I8*Data!$B$12</f>
        <v>3</v>
      </c>
      <c r="J9">
        <f>J8*Data!$B$12</f>
        <v>4</v>
      </c>
      <c r="K9">
        <f>K8*Data!$B$12</f>
        <v>5</v>
      </c>
      <c r="L9">
        <f>L8*Data!$B$12</f>
        <v>6</v>
      </c>
      <c r="M9">
        <f>M8*Data!$B$12</f>
        <v>7</v>
      </c>
      <c r="N9">
        <f>N8*Data!$B$12</f>
        <v>8</v>
      </c>
      <c r="O9">
        <f>O8*Data!$B$12</f>
        <v>9</v>
      </c>
      <c r="P9">
        <f>P8*Data!$B$12</f>
        <v>10</v>
      </c>
      <c r="Q9">
        <f>Q8*Data!$B$12</f>
        <v>11</v>
      </c>
      <c r="R9">
        <f>R8*Data!$B$12</f>
        <v>12</v>
      </c>
      <c r="S9">
        <f>S8*Data!$B$12</f>
        <v>13</v>
      </c>
      <c r="T9">
        <f>T8*Data!$B$12</f>
        <v>14</v>
      </c>
      <c r="U9">
        <f>U8*Data!$B$12</f>
        <v>15</v>
      </c>
      <c r="V9">
        <f>V8*Data!$B$12</f>
        <v>16</v>
      </c>
      <c r="W9">
        <f>W8*Data!$B$12</f>
        <v>17</v>
      </c>
      <c r="X9">
        <f>X8*Data!$B$12</f>
        <v>18</v>
      </c>
      <c r="Y9">
        <f>Y8*Data!$B$12</f>
        <v>19</v>
      </c>
      <c r="Z9">
        <f>Z8*Data!$B$12</f>
        <v>20</v>
      </c>
      <c r="AA9">
        <f>AA8*Data!$B$12</f>
        <v>21</v>
      </c>
      <c r="AB9">
        <f>AB8*Data!$B$12</f>
        <v>22</v>
      </c>
      <c r="AC9">
        <f>AC8*Data!$B$12</f>
        <v>23</v>
      </c>
      <c r="AD9">
        <f>AD8*Data!$B$12</f>
        <v>24</v>
      </c>
      <c r="AE9">
        <f>AE8*Data!$B$12</f>
        <v>25</v>
      </c>
      <c r="AF9">
        <f>AF8*Data!$B$12</f>
        <v>26</v>
      </c>
      <c r="AG9">
        <f>AG8*Data!$B$12</f>
        <v>27</v>
      </c>
      <c r="AH9">
        <f>AH8*Data!$B$12</f>
        <v>28</v>
      </c>
      <c r="AI9">
        <f>AI8*Data!$B$12</f>
        <v>29</v>
      </c>
      <c r="AJ9">
        <f>AJ8*Data!$B$12</f>
        <v>30</v>
      </c>
      <c r="AK9">
        <f>AK8*Data!$B$12</f>
        <v>31</v>
      </c>
      <c r="AL9">
        <f>AL8*Data!$B$12</f>
        <v>32</v>
      </c>
      <c r="AM9">
        <f>AM8*Data!$B$12</f>
        <v>33</v>
      </c>
      <c r="AN9">
        <f>AN8*Data!$B$12</f>
        <v>34</v>
      </c>
      <c r="AO9">
        <f>AO8*Data!$B$12</f>
        <v>35</v>
      </c>
      <c r="AP9">
        <f>AP8*Data!$B$12</f>
        <v>36</v>
      </c>
      <c r="AQ9">
        <f>AQ8*Data!$B$12</f>
        <v>37</v>
      </c>
      <c r="AR9">
        <f>AR8*Data!$B$12</f>
        <v>38</v>
      </c>
      <c r="AS9">
        <f>AS8*Data!$B$12</f>
        <v>39</v>
      </c>
      <c r="AT9">
        <f>AT8*Data!$B$12</f>
        <v>40</v>
      </c>
      <c r="AU9">
        <f>AU8*Data!$B$12</f>
        <v>41</v>
      </c>
      <c r="AV9">
        <f>AV8*Data!$B$12</f>
        <v>42</v>
      </c>
      <c r="AW9">
        <f>AW8*Data!$B$12</f>
        <v>43</v>
      </c>
      <c r="AX9">
        <f>AX8*Data!$B$12</f>
        <v>44</v>
      </c>
      <c r="AY9">
        <f>AY8*Data!$B$12</f>
        <v>45</v>
      </c>
      <c r="AZ9">
        <f>AZ8*Data!$B$12</f>
        <v>46</v>
      </c>
      <c r="BA9">
        <f>BA8*Data!$B$12</f>
        <v>47</v>
      </c>
      <c r="BB9">
        <f>BB8*Data!$B$12</f>
        <v>48</v>
      </c>
      <c r="BC9">
        <f>BC8*Data!$B$12</f>
        <v>49</v>
      </c>
      <c r="BD9">
        <f>BD8*Data!$B$12</f>
        <v>50</v>
      </c>
      <c r="BE9">
        <f>BE8*Data!$B$12</f>
        <v>51</v>
      </c>
      <c r="BF9">
        <f>BF8*Data!$B$12</f>
        <v>52</v>
      </c>
      <c r="BG9">
        <f>BG8*Data!$B$12</f>
        <v>53</v>
      </c>
      <c r="BH9">
        <f>BH8*Data!$B$12</f>
        <v>54</v>
      </c>
      <c r="BI9">
        <f>BI8*Data!$B$12</f>
        <v>55</v>
      </c>
      <c r="BJ9">
        <f>BJ8*Data!$B$12</f>
        <v>56</v>
      </c>
      <c r="BK9">
        <f>BK8*Data!$B$12</f>
        <v>57</v>
      </c>
      <c r="BL9">
        <f>BL8*Data!$B$12</f>
        <v>58</v>
      </c>
      <c r="BM9">
        <f>BM8*Data!$B$12</f>
        <v>59</v>
      </c>
      <c r="BN9">
        <f>BN8*Data!$B$12</f>
        <v>60</v>
      </c>
      <c r="BO9">
        <f>BO8*Data!$B$12</f>
        <v>61</v>
      </c>
      <c r="BP9">
        <f>BP8*Data!$B$12</f>
        <v>62</v>
      </c>
      <c r="BQ9">
        <f>BQ8*Data!$B$12</f>
        <v>63</v>
      </c>
      <c r="BR9">
        <f>BR8*Data!$B$12</f>
        <v>64</v>
      </c>
      <c r="BS9">
        <f>BS8*Data!$B$12</f>
        <v>65</v>
      </c>
      <c r="BT9">
        <f>BT8*Data!$B$12</f>
        <v>66</v>
      </c>
      <c r="BU9">
        <f>BU8*Data!$B$12</f>
        <v>67</v>
      </c>
      <c r="BV9">
        <f>BV8*Data!$B$12</f>
        <v>68</v>
      </c>
      <c r="BW9">
        <f>BW8*Data!$B$12</f>
        <v>69</v>
      </c>
      <c r="BX9">
        <f>BX8*Data!$B$12</f>
        <v>70</v>
      </c>
      <c r="BY9">
        <f>BY8*Data!$B$12</f>
        <v>71</v>
      </c>
      <c r="BZ9">
        <f>BZ8*Data!$B$12</f>
        <v>72</v>
      </c>
      <c r="CA9">
        <f>CA8*Data!$B$12</f>
        <v>73</v>
      </c>
      <c r="CB9">
        <f>CB8*Data!$B$12</f>
        <v>74</v>
      </c>
      <c r="CC9">
        <f>CC8*Data!$B$12</f>
        <v>75</v>
      </c>
      <c r="CD9">
        <f>CD8*Data!$B$12</f>
        <v>76</v>
      </c>
      <c r="CE9">
        <f>CE8*Data!$B$12</f>
        <v>77</v>
      </c>
      <c r="CF9">
        <f>CF8*Data!$B$12</f>
        <v>78</v>
      </c>
      <c r="CG9">
        <f>CG8*Data!$B$12</f>
        <v>79</v>
      </c>
      <c r="CH9">
        <f>CH8*Data!$B$12</f>
        <v>80</v>
      </c>
      <c r="CI9">
        <f>CI8*Data!$B$12</f>
        <v>81</v>
      </c>
      <c r="CJ9">
        <f>CJ8*Data!$B$12</f>
        <v>82</v>
      </c>
      <c r="CK9">
        <f>CK8*Data!$B$12</f>
        <v>83</v>
      </c>
      <c r="CL9">
        <f>CL8*Data!$B$12</f>
        <v>84</v>
      </c>
      <c r="CM9">
        <f>CM8*Data!$B$12</f>
        <v>85</v>
      </c>
      <c r="CN9">
        <f>CN8*Data!$B$12</f>
        <v>86</v>
      </c>
      <c r="CO9">
        <f>CO8*Data!$B$12</f>
        <v>87</v>
      </c>
      <c r="CP9">
        <f>CP8*Data!$B$12</f>
        <v>88</v>
      </c>
      <c r="CQ9">
        <f>CQ8*Data!$B$12</f>
        <v>89</v>
      </c>
      <c r="CR9">
        <f>CR8*Data!$B$12</f>
        <v>90</v>
      </c>
    </row>
    <row r="10" spans="1:96" x14ac:dyDescent="0.35">
      <c r="B10" s="2" t="s">
        <v>28</v>
      </c>
      <c r="C10" s="2" t="s">
        <v>3</v>
      </c>
      <c r="D10" s="2" t="s">
        <v>1</v>
      </c>
      <c r="E10">
        <f>E9-Data!$B$10</f>
        <v>-1</v>
      </c>
      <c r="F10">
        <f>F9-Data!$B$10</f>
        <v>0</v>
      </c>
      <c r="G10">
        <f>G9-Data!$B$10</f>
        <v>1</v>
      </c>
      <c r="H10">
        <f>H9-Data!$B$10</f>
        <v>2</v>
      </c>
      <c r="I10">
        <f>I9-Data!$B$10</f>
        <v>3</v>
      </c>
      <c r="J10">
        <f>J9-Data!$B$10</f>
        <v>4</v>
      </c>
      <c r="K10">
        <f>K9-Data!$B$10</f>
        <v>5</v>
      </c>
      <c r="L10">
        <f>L9-Data!$B$10</f>
        <v>6</v>
      </c>
      <c r="M10">
        <f>M9-Data!$B$10</f>
        <v>7</v>
      </c>
      <c r="N10">
        <f>N9-Data!$B$10</f>
        <v>8</v>
      </c>
      <c r="O10">
        <f>O9-Data!$B$10</f>
        <v>9</v>
      </c>
      <c r="P10">
        <f>P9-Data!$B$10</f>
        <v>10</v>
      </c>
      <c r="Q10">
        <f>Q9-Data!$B$10</f>
        <v>11</v>
      </c>
      <c r="R10">
        <f>R9-Data!$B$10</f>
        <v>12</v>
      </c>
      <c r="S10">
        <f>S9-Data!$B$10</f>
        <v>13</v>
      </c>
      <c r="T10">
        <f>T9-Data!$B$10</f>
        <v>14</v>
      </c>
      <c r="U10">
        <f>U9-Data!$B$10</f>
        <v>15</v>
      </c>
      <c r="V10">
        <f>V9-Data!$B$10</f>
        <v>16</v>
      </c>
      <c r="W10">
        <f>W9-Data!$B$10</f>
        <v>17</v>
      </c>
      <c r="X10">
        <f>X9-Data!$B$10</f>
        <v>18</v>
      </c>
      <c r="Y10">
        <f>Y9-Data!$B$10</f>
        <v>19</v>
      </c>
      <c r="Z10">
        <f>Z9-Data!$B$10</f>
        <v>20</v>
      </c>
      <c r="AA10">
        <f>AA9-Data!$B$10</f>
        <v>21</v>
      </c>
      <c r="AB10">
        <f>AB9-Data!$B$10</f>
        <v>22</v>
      </c>
      <c r="AC10">
        <f>AC9-Data!$B$10</f>
        <v>23</v>
      </c>
      <c r="AD10">
        <f>AD9-Data!$B$10</f>
        <v>24</v>
      </c>
      <c r="AE10">
        <f>AE9-Data!$B$10</f>
        <v>25</v>
      </c>
      <c r="AF10">
        <f>AF9-Data!$B$10</f>
        <v>26</v>
      </c>
      <c r="AG10">
        <f>AG9-Data!$B$10</f>
        <v>27</v>
      </c>
      <c r="AH10">
        <f>AH9-Data!$B$10</f>
        <v>28</v>
      </c>
      <c r="AI10">
        <f>AI9-Data!$B$10</f>
        <v>29</v>
      </c>
      <c r="AJ10">
        <f>AJ9-Data!$B$10</f>
        <v>30</v>
      </c>
      <c r="AK10">
        <f>AK9-Data!$B$10</f>
        <v>31</v>
      </c>
      <c r="AL10">
        <f>AL9-Data!$B$10</f>
        <v>32</v>
      </c>
      <c r="AM10">
        <f>AM9-Data!$B$10</f>
        <v>33</v>
      </c>
      <c r="AN10">
        <f>AN9-Data!$B$10</f>
        <v>34</v>
      </c>
      <c r="AO10">
        <f>AO9-Data!$B$10</f>
        <v>35</v>
      </c>
      <c r="AP10">
        <f>AP9-Data!$B$10</f>
        <v>36</v>
      </c>
      <c r="AQ10">
        <f>AQ9-Data!$B$10</f>
        <v>37</v>
      </c>
      <c r="AR10">
        <f>AR9-Data!$B$10</f>
        <v>38</v>
      </c>
      <c r="AS10">
        <f>AS9-Data!$B$10</f>
        <v>39</v>
      </c>
      <c r="AT10">
        <f>AT9-Data!$B$10</f>
        <v>40</v>
      </c>
      <c r="AU10">
        <f>AU9-Data!$B$10</f>
        <v>41</v>
      </c>
      <c r="AV10">
        <f>AV9-Data!$B$10</f>
        <v>42</v>
      </c>
      <c r="AW10">
        <f>AW9-Data!$B$10</f>
        <v>43</v>
      </c>
      <c r="AX10">
        <f>AX9-Data!$B$10</f>
        <v>44</v>
      </c>
      <c r="AY10">
        <f>AY9-Data!$B$10</f>
        <v>45</v>
      </c>
      <c r="AZ10">
        <f>AZ9-Data!$B$10</f>
        <v>46</v>
      </c>
      <c r="BA10">
        <f>BA9-Data!$B$10</f>
        <v>47</v>
      </c>
      <c r="BB10">
        <f>BB9-Data!$B$10</f>
        <v>48</v>
      </c>
      <c r="BC10">
        <f>BC9-Data!$B$10</f>
        <v>49</v>
      </c>
      <c r="BD10">
        <f>BD9-Data!$B$10</f>
        <v>50</v>
      </c>
      <c r="BE10">
        <f>BE9-Data!$B$10</f>
        <v>51</v>
      </c>
      <c r="BF10">
        <f>BF9-Data!$B$10</f>
        <v>52</v>
      </c>
      <c r="BG10">
        <f>BG9-Data!$B$10</f>
        <v>53</v>
      </c>
      <c r="BH10">
        <f>BH9-Data!$B$10</f>
        <v>54</v>
      </c>
      <c r="BI10">
        <f>BI9-Data!$B$10</f>
        <v>55</v>
      </c>
      <c r="BJ10">
        <f>BJ9-Data!$B$10</f>
        <v>56</v>
      </c>
      <c r="BK10">
        <f>BK9-Data!$B$10</f>
        <v>57</v>
      </c>
      <c r="BL10">
        <f>BL9-Data!$B$10</f>
        <v>58</v>
      </c>
      <c r="BM10">
        <f>BM9-Data!$B$10</f>
        <v>59</v>
      </c>
      <c r="BN10">
        <f>BN9-Data!$B$10</f>
        <v>60</v>
      </c>
      <c r="BO10">
        <f>BO9-Data!$B$10</f>
        <v>61</v>
      </c>
      <c r="BP10">
        <f>BP9-Data!$B$10</f>
        <v>62</v>
      </c>
      <c r="BQ10">
        <f>BQ9-Data!$B$10</f>
        <v>63</v>
      </c>
      <c r="BR10">
        <f>BR9-Data!$B$10</f>
        <v>64</v>
      </c>
      <c r="BS10">
        <f>BS9-Data!$B$10</f>
        <v>65</v>
      </c>
      <c r="BT10">
        <f>BT9-Data!$B$10</f>
        <v>66</v>
      </c>
      <c r="BU10">
        <f>BU9-Data!$B$10</f>
        <v>67</v>
      </c>
      <c r="BV10">
        <f>BV9-Data!$B$10</f>
        <v>68</v>
      </c>
      <c r="BW10">
        <f>BW9-Data!$B$10</f>
        <v>69</v>
      </c>
      <c r="BX10">
        <f>BX9-Data!$B$10</f>
        <v>70</v>
      </c>
      <c r="BY10">
        <f>BY9-Data!$B$10</f>
        <v>71</v>
      </c>
      <c r="BZ10">
        <f>BZ9-Data!$B$10</f>
        <v>72</v>
      </c>
      <c r="CA10">
        <f>CA9-Data!$B$10</f>
        <v>73</v>
      </c>
      <c r="CB10">
        <f>CB9-Data!$B$10</f>
        <v>74</v>
      </c>
      <c r="CC10">
        <f>CC9-Data!$B$10</f>
        <v>75</v>
      </c>
      <c r="CD10">
        <f>CD9-Data!$B$10</f>
        <v>76</v>
      </c>
      <c r="CE10">
        <f>CE9-Data!$B$10</f>
        <v>77</v>
      </c>
      <c r="CF10">
        <f>CF9-Data!$B$10</f>
        <v>78</v>
      </c>
      <c r="CG10">
        <f>CG9-Data!$B$10</f>
        <v>79</v>
      </c>
      <c r="CH10">
        <f>CH9-Data!$B$10</f>
        <v>80</v>
      </c>
      <c r="CI10">
        <f>CI9-Data!$B$10</f>
        <v>81</v>
      </c>
      <c r="CJ10">
        <f>CJ9-Data!$B$10</f>
        <v>82</v>
      </c>
      <c r="CK10">
        <f>CK9-Data!$B$10</f>
        <v>83</v>
      </c>
      <c r="CL10">
        <f>CL9-Data!$B$10</f>
        <v>84</v>
      </c>
      <c r="CM10">
        <f>CM9-Data!$B$10</f>
        <v>85</v>
      </c>
      <c r="CN10">
        <f>CN9-Data!$B$10</f>
        <v>86</v>
      </c>
      <c r="CO10">
        <f>CO9-Data!$B$10</f>
        <v>87</v>
      </c>
      <c r="CP10">
        <f>CP9-Data!$B$10</f>
        <v>88</v>
      </c>
      <c r="CQ10">
        <f>CQ9-Data!$B$10</f>
        <v>89</v>
      </c>
      <c r="CR10">
        <f>CR9-Data!$B$10</f>
        <v>90</v>
      </c>
    </row>
    <row r="11" spans="1:96" x14ac:dyDescent="0.35">
      <c r="A11" s="2" t="s">
        <v>41</v>
      </c>
      <c r="B11">
        <f>Data!B13/2</f>
        <v>0.5</v>
      </c>
      <c r="C11">
        <f>C12-B7</f>
        <v>-12</v>
      </c>
      <c r="D11" s="2" t="s">
        <v>23</v>
      </c>
      <c r="F11" s="3">
        <f>(WMA_u!F11+SQRT(WMA_u!F11*WMA_u!F11+4*$B$3))/2</f>
        <v>5.739179811469792E-3</v>
      </c>
      <c r="G11" s="3">
        <f>(WMA_u!G11+SQRT(WMA_u!G11*WMA_u!G11+4*$B$3))/2</f>
        <v>5.739179811469792E-3</v>
      </c>
      <c r="H11" s="3">
        <f>(WMA_u!H11+SQRT(WMA_u!H11*WMA_u!H11+4*$B$3))/2</f>
        <v>5.739179811469792E-3</v>
      </c>
      <c r="I11" s="3">
        <f>(WMA_u!I11+SQRT(WMA_u!I11*WMA_u!I11+4*$B$3))/2</f>
        <v>5.739179811469792E-3</v>
      </c>
      <c r="J11" s="3">
        <f>(WMA_u!J11+SQRT(WMA_u!J11*WMA_u!J11+4*$B$3))/2</f>
        <v>5.739179811469792E-3</v>
      </c>
      <c r="K11" s="3">
        <f>(WMA_u!K11+SQRT(WMA_u!K11*WMA_u!K11+4*$B$3))/2</f>
        <v>5.739179811469792E-3</v>
      </c>
      <c r="L11" s="3">
        <f>(WMA_u!L11+SQRT(WMA_u!L11*WMA_u!L11+4*$B$3))/2</f>
        <v>5.739179811469792E-3</v>
      </c>
      <c r="M11" s="3">
        <f>(WMA_u!M11+SQRT(WMA_u!M11*WMA_u!M11+4*$B$3))/2</f>
        <v>5.739179811469792E-3</v>
      </c>
      <c r="N11" s="3">
        <f>(WMA_u!N11+SQRT(WMA_u!N11*WMA_u!N11+4*$B$3))/2</f>
        <v>5.739179811469792E-3</v>
      </c>
      <c r="O11" s="3">
        <f>(WMA_u!O11+SQRT(WMA_u!O11*WMA_u!O11+4*$B$3))/2</f>
        <v>5.739179811469792E-3</v>
      </c>
      <c r="P11" s="3">
        <f>(WMA_u!P11+SQRT(WMA_u!P11*WMA_u!P11+4*$B$3))/2</f>
        <v>5.739179811469792E-3</v>
      </c>
      <c r="Q11" s="3">
        <f>(WMA_u!Q11+SQRT(WMA_u!Q11*WMA_u!Q11+4*$B$3))/2</f>
        <v>5.739179811469792E-3</v>
      </c>
      <c r="R11" s="3">
        <f>(WMA_u!R11+SQRT(WMA_u!R11*WMA_u!R11+4*$B$3))/2</f>
        <v>5.739179811469792E-3</v>
      </c>
      <c r="S11" s="3">
        <f>(WMA_u!S11+SQRT(WMA_u!S11*WMA_u!S11+4*$B$3))/2</f>
        <v>5.739179811469792E-3</v>
      </c>
      <c r="T11" s="3">
        <f>(WMA_u!T11+SQRT(WMA_u!T11*WMA_u!T11+4*$B$3))/2</f>
        <v>5.739179811469792E-3</v>
      </c>
      <c r="U11" s="3">
        <f>(WMA_u!U11+SQRT(WMA_u!U11*WMA_u!U11+4*$B$3))/2</f>
        <v>5.739179811469792E-3</v>
      </c>
      <c r="V11" s="3">
        <f>(WMA_u!V11+SQRT(WMA_u!V11*WMA_u!V11+4*$B$3))/2</f>
        <v>5.739179811469792E-3</v>
      </c>
      <c r="W11" s="3">
        <f>(WMA_u!W11+SQRT(WMA_u!W11*WMA_u!W11+4*$B$3))/2</f>
        <v>5.739179811469792E-3</v>
      </c>
      <c r="X11" s="3">
        <f>(WMA_u!X11+SQRT(WMA_u!X11*WMA_u!X11+4*$B$3))/2</f>
        <v>5.739179811469792E-3</v>
      </c>
      <c r="Y11" s="3">
        <f>(WMA_u!Y11+SQRT(WMA_u!Y11*WMA_u!Y11+4*$B$3))/2</f>
        <v>5.739179811469792E-3</v>
      </c>
      <c r="Z11" s="3">
        <f>(WMA_u!Z11+SQRT(WMA_u!Z11*WMA_u!Z11+4*$B$3))/2</f>
        <v>5.739179811469792E-3</v>
      </c>
      <c r="AA11" s="3">
        <f>(WMA_u!AA11+SQRT(WMA_u!AA11*WMA_u!AA11+4*$B$3))/2</f>
        <v>5.739179811469792E-3</v>
      </c>
      <c r="AB11" s="3">
        <f>(WMA_u!AB11+SQRT(WMA_u!AB11*WMA_u!AB11+4*$B$3))/2</f>
        <v>5.739179811469792E-3</v>
      </c>
      <c r="AC11" s="3">
        <f>(WMA_u!AC11+SQRT(WMA_u!AC11*WMA_u!AC11+4*$B$3))/2</f>
        <v>5.739179811469792E-3</v>
      </c>
      <c r="AD11" s="3">
        <f>(WMA_u!AD11+SQRT(WMA_u!AD11*WMA_u!AD11+4*$B$3))/2</f>
        <v>5.739179811469792E-3</v>
      </c>
      <c r="AE11" s="3">
        <f>(WMA_u!AE11+SQRT(WMA_u!AE11*WMA_u!AE11+4*$B$3))/2</f>
        <v>5.739179811469792E-3</v>
      </c>
      <c r="AF11" s="3">
        <f>(WMA_u!AF11+SQRT(WMA_u!AF11*WMA_u!AF11+4*$B$3))/2</f>
        <v>5.739179811469792E-3</v>
      </c>
      <c r="AG11" s="3">
        <f>(WMA_u!AG11+SQRT(WMA_u!AG11*WMA_u!AG11+4*$B$3))/2</f>
        <v>5.739179811469792E-3</v>
      </c>
      <c r="AH11" s="3">
        <f>(WMA_u!AH11+SQRT(WMA_u!AH11*WMA_u!AH11+4*$B$3))/2</f>
        <v>5.739179811469792E-3</v>
      </c>
      <c r="AI11" s="3">
        <f>(WMA_u!AI11+SQRT(WMA_u!AI11*WMA_u!AI11+4*$B$3))/2</f>
        <v>5.739179811469792E-3</v>
      </c>
      <c r="AJ11" s="3">
        <f>(WMA_u!AJ11+SQRT(WMA_u!AJ11*WMA_u!AJ11+4*$B$3))/2</f>
        <v>5.739179811469792E-3</v>
      </c>
      <c r="AK11" s="3">
        <f>(WMA_u!AK11+SQRT(WMA_u!AK11*WMA_u!AK11+4*$B$3))/2</f>
        <v>5.739179811469792E-3</v>
      </c>
      <c r="AL11" s="3">
        <f>(WMA_u!AL11+SQRT(WMA_u!AL11*WMA_u!AL11+4*$B$3))/2</f>
        <v>5.739179811469792E-3</v>
      </c>
      <c r="AM11" s="3">
        <f>(WMA_u!AM11+SQRT(WMA_u!AM11*WMA_u!AM11+4*$B$3))/2</f>
        <v>5.739179811469792E-3</v>
      </c>
      <c r="AN11" s="3">
        <f>(WMA_u!AN11+SQRT(WMA_u!AN11*WMA_u!AN11+4*$B$3))/2</f>
        <v>5.739179811469792E-3</v>
      </c>
      <c r="AO11" s="3">
        <f>(WMA_u!AO11+SQRT(WMA_u!AO11*WMA_u!AO11+4*$B$3))/2</f>
        <v>5.739179811469792E-3</v>
      </c>
      <c r="AP11" s="3">
        <f>(WMA_u!AP11+SQRT(WMA_u!AP11*WMA_u!AP11+4*$B$3))/2</f>
        <v>5.739179811469792E-3</v>
      </c>
      <c r="AQ11" s="3">
        <f>(WMA_u!AQ11+SQRT(WMA_u!AQ11*WMA_u!AQ11+4*$B$3))/2</f>
        <v>5.739179811469792E-3</v>
      </c>
      <c r="AR11" s="3">
        <f>(WMA_u!AR11+SQRT(WMA_u!AR11*WMA_u!AR11+4*$B$3))/2</f>
        <v>5.739179811469792E-3</v>
      </c>
      <c r="AS11" s="3">
        <f>(WMA_u!AS11+SQRT(WMA_u!AS11*WMA_u!AS11+4*$B$3))/2</f>
        <v>5.739179811469792E-3</v>
      </c>
      <c r="AT11" s="3">
        <f>(WMA_u!AT11+SQRT(WMA_u!AT11*WMA_u!AT11+4*$B$3))/2</f>
        <v>5.739179811469792E-3</v>
      </c>
      <c r="AU11" s="3">
        <f>(WMA_u!AU11+SQRT(WMA_u!AU11*WMA_u!AU11+4*$B$3))/2</f>
        <v>5.739179811469792E-3</v>
      </c>
      <c r="AV11" s="3">
        <f>(WMA_u!AV11+SQRT(WMA_u!AV11*WMA_u!AV11+4*$B$3))/2</f>
        <v>5.739179811469792E-3</v>
      </c>
      <c r="AW11" s="3">
        <f>(WMA_u!AW11+SQRT(WMA_u!AW11*WMA_u!AW11+4*$B$3))/2</f>
        <v>5.739179811469792E-3</v>
      </c>
      <c r="AX11" s="3">
        <f>(WMA_u!AX11+SQRT(WMA_u!AX11*WMA_u!AX11+4*$B$3))/2</f>
        <v>5.739179811469792E-3</v>
      </c>
      <c r="AY11" s="3">
        <f>(WMA_u!AY11+SQRT(WMA_u!AY11*WMA_u!AY11+4*$B$3))/2</f>
        <v>5.739179811469792E-3</v>
      </c>
      <c r="AZ11" s="3">
        <f>(WMA_u!AZ11+SQRT(WMA_u!AZ11*WMA_u!AZ11+4*$B$3))/2</f>
        <v>5.739179811469792E-3</v>
      </c>
      <c r="BA11" s="3">
        <f>(WMA_u!BA11+SQRT(WMA_u!BA11*WMA_u!BA11+4*$B$3))/2</f>
        <v>5.739179811469792E-3</v>
      </c>
      <c r="BB11" s="3">
        <f>(WMA_u!BB11+SQRT(WMA_u!BB11*WMA_u!BB11+4*$B$3))/2</f>
        <v>5.739179811469792E-3</v>
      </c>
      <c r="BC11" s="3">
        <f>(WMA_u!BC11+SQRT(WMA_u!BC11*WMA_u!BC11+4*$B$3))/2</f>
        <v>5.739179811469792E-3</v>
      </c>
      <c r="BD11" s="3">
        <f>(WMA_u!BD11+SQRT(WMA_u!BD11*WMA_u!BD11+4*$B$3))/2</f>
        <v>5.739179811469792E-3</v>
      </c>
      <c r="BE11" s="3">
        <f>(WMA_u!BE11+SQRT(WMA_u!BE11*WMA_u!BE11+4*$B$3))/2</f>
        <v>5.739179811469792E-3</v>
      </c>
      <c r="BF11" s="3">
        <f>(WMA_u!BF11+SQRT(WMA_u!BF11*WMA_u!BF11+4*$B$3))/2</f>
        <v>5.739179811469792E-3</v>
      </c>
      <c r="BG11" s="3">
        <f>(WMA_u!BG11+SQRT(WMA_u!BG11*WMA_u!BG11+4*$B$3))/2</f>
        <v>5.739179811469792E-3</v>
      </c>
      <c r="BH11" s="3">
        <f>(WMA_u!BH11+SQRT(WMA_u!BH11*WMA_u!BH11+4*$B$3))/2</f>
        <v>5.739179811469792E-3</v>
      </c>
      <c r="BI11" s="3">
        <f>(WMA_u!BI11+SQRT(WMA_u!BI11*WMA_u!BI11+4*$B$3))/2</f>
        <v>5.739179811469792E-3</v>
      </c>
      <c r="BJ11" s="3">
        <f>(WMA_u!BJ11+SQRT(WMA_u!BJ11*WMA_u!BJ11+4*$B$3))/2</f>
        <v>5.739179811469792E-3</v>
      </c>
      <c r="BK11" s="3">
        <f>(WMA_u!BK11+SQRT(WMA_u!BK11*WMA_u!BK11+4*$B$3))/2</f>
        <v>5.739179811469792E-3</v>
      </c>
      <c r="BL11" s="3">
        <f>(WMA_u!BL11+SQRT(WMA_u!BL11*WMA_u!BL11+4*$B$3))/2</f>
        <v>5.739179811469792E-3</v>
      </c>
      <c r="BM11" s="3">
        <f>(WMA_u!BM11+SQRT(WMA_u!BM11*WMA_u!BM11+4*$B$3))/2</f>
        <v>5.739179811469792E-3</v>
      </c>
      <c r="BN11" s="3">
        <f>(WMA_u!BN11+SQRT(WMA_u!BN11*WMA_u!BN11+4*$B$3))/2</f>
        <v>5.739179811469792E-3</v>
      </c>
      <c r="BO11" s="3">
        <f>(WMA_u!BO11+SQRT(WMA_u!BO11*WMA_u!BO11+4*$B$3))/2</f>
        <v>5.739179811469792E-3</v>
      </c>
      <c r="BP11" s="3">
        <f>(WMA_u!BP11+SQRT(WMA_u!BP11*WMA_u!BP11+4*$B$3))/2</f>
        <v>5.739179811469792E-3</v>
      </c>
      <c r="BQ11" s="3">
        <f>(WMA_u!BQ11+SQRT(WMA_u!BQ11*WMA_u!BQ11+4*$B$3))/2</f>
        <v>5.739179811469792E-3</v>
      </c>
      <c r="BR11" s="3">
        <f>(WMA_u!BR11+SQRT(WMA_u!BR11*WMA_u!BR11+4*$B$3))/2</f>
        <v>5.739179811469792E-3</v>
      </c>
      <c r="BS11" s="3">
        <f>(WMA_u!BS11+SQRT(WMA_u!BS11*WMA_u!BS11+4*$B$3))/2</f>
        <v>5.739179811469792E-3</v>
      </c>
      <c r="BT11" s="3">
        <f>(WMA_u!BT11+SQRT(WMA_u!BT11*WMA_u!BT11+4*$B$3))/2</f>
        <v>5.739179811469792E-3</v>
      </c>
      <c r="BU11" s="3">
        <f>(WMA_u!BU11+SQRT(WMA_u!BU11*WMA_u!BU11+4*$B$3))/2</f>
        <v>5.739179811469792E-3</v>
      </c>
      <c r="BV11" s="3">
        <f>(WMA_u!BV11+SQRT(WMA_u!BV11*WMA_u!BV11+4*$B$3))/2</f>
        <v>5.739179811469792E-3</v>
      </c>
      <c r="BW11" s="3">
        <f>(WMA_u!BW11+SQRT(WMA_u!BW11*WMA_u!BW11+4*$B$3))/2</f>
        <v>5.739179811469792E-3</v>
      </c>
      <c r="BX11" s="3">
        <f>(WMA_u!BX11+SQRT(WMA_u!BX11*WMA_u!BX11+4*$B$3))/2</f>
        <v>5.739179811469792E-3</v>
      </c>
      <c r="BY11" s="3">
        <f>(WMA_u!BY11+SQRT(WMA_u!BY11*WMA_u!BY11+4*$B$3))/2</f>
        <v>5.739179811469792E-3</v>
      </c>
      <c r="BZ11" s="3">
        <f>(WMA_u!BZ11+SQRT(WMA_u!BZ11*WMA_u!BZ11+4*$B$3))/2</f>
        <v>5.739179811469792E-3</v>
      </c>
      <c r="CA11" s="3">
        <f>(WMA_u!CA11+SQRT(WMA_u!CA11*WMA_u!CA11+4*$B$3))/2</f>
        <v>5.739179811469792E-3</v>
      </c>
      <c r="CB11" s="3">
        <f>(WMA_u!CB11+SQRT(WMA_u!CB11*WMA_u!CB11+4*$B$3))/2</f>
        <v>5.739179811469792E-3</v>
      </c>
      <c r="CC11" s="3">
        <f>(WMA_u!CC11+SQRT(WMA_u!CC11*WMA_u!CC11+4*$B$3))/2</f>
        <v>5.739179811469792E-3</v>
      </c>
      <c r="CD11" s="3">
        <f>(WMA_u!CD11+SQRT(WMA_u!CD11*WMA_u!CD11+4*$B$3))/2</f>
        <v>5.739179811469792E-3</v>
      </c>
      <c r="CE11" s="3">
        <f>(WMA_u!CE11+SQRT(WMA_u!CE11*WMA_u!CE11+4*$B$3))/2</f>
        <v>5.739179811469792E-3</v>
      </c>
      <c r="CF11" s="3">
        <f>(WMA_u!CF11+SQRT(WMA_u!CF11*WMA_u!CF11+4*$B$3))/2</f>
        <v>5.739179811469792E-3</v>
      </c>
      <c r="CG11" s="3">
        <f>(WMA_u!CG11+SQRT(WMA_u!CG11*WMA_u!CG11+4*$B$3))/2</f>
        <v>5.739179811469792E-3</v>
      </c>
      <c r="CH11" s="3">
        <f>(WMA_u!CH11+SQRT(WMA_u!CH11*WMA_u!CH11+4*$B$3))/2</f>
        <v>5.739179811469792E-3</v>
      </c>
      <c r="CI11" s="3">
        <f>(WMA_u!CI11+SQRT(WMA_u!CI11*WMA_u!CI11+4*$B$3))/2</f>
        <v>5.739179811469792E-3</v>
      </c>
      <c r="CJ11" s="3">
        <f>(WMA_u!CJ11+SQRT(WMA_u!CJ11*WMA_u!CJ11+4*$B$3))/2</f>
        <v>5.739179811469792E-3</v>
      </c>
      <c r="CK11" s="3">
        <f>(WMA_u!CK11+SQRT(WMA_u!CK11*WMA_u!CK11+4*$B$3))/2</f>
        <v>5.739179811469792E-3</v>
      </c>
      <c r="CL11" s="3">
        <f>(WMA_u!CL11+SQRT(WMA_u!CL11*WMA_u!CL11+4*$B$3))/2</f>
        <v>5.739179811469792E-3</v>
      </c>
      <c r="CM11" s="3">
        <f>(WMA_u!CM11+SQRT(WMA_u!CM11*WMA_u!CM11+4*$B$3))/2</f>
        <v>5.739179811469792E-3</v>
      </c>
      <c r="CN11" s="3">
        <f>(WMA_u!CN11+SQRT(WMA_u!CN11*WMA_u!CN11+4*$B$3))/2</f>
        <v>5.739179811469792E-3</v>
      </c>
      <c r="CO11" s="3">
        <f>(WMA_u!CO11+SQRT(WMA_u!CO11*WMA_u!CO11+4*$B$3))/2</f>
        <v>5.739179811469792E-3</v>
      </c>
      <c r="CP11" s="3">
        <f>(WMA_u!CP11+SQRT(WMA_u!CP11*WMA_u!CP11+4*$B$3))/2</f>
        <v>5.739179811469792E-3</v>
      </c>
      <c r="CQ11" s="3">
        <f>(WMA_u!CQ11+SQRT(WMA_u!CQ11*WMA_u!CQ11+4*$B$3))/2</f>
        <v>5.739179811469792E-3</v>
      </c>
      <c r="CR11" s="3">
        <f>(WMA_u!CR11+SQRT(WMA_u!CR11*WMA_u!CR11+4*$B$3))/2</f>
        <v>5.739179811469792E-3</v>
      </c>
    </row>
    <row r="12" spans="1:96" x14ac:dyDescent="0.35">
      <c r="A12">
        <v>0</v>
      </c>
      <c r="B12" s="2" t="s">
        <v>2</v>
      </c>
      <c r="C12">
        <f>C13-B7</f>
        <v>-11</v>
      </c>
      <c r="F12" s="3">
        <f>(WMA_u!F12+SQRT(WMA_u!F12*WMA_u!F12+4*$B$3))/2</f>
        <v>1.0000329371000558</v>
      </c>
      <c r="G12" s="3">
        <f>(WMA_u!G12+SQRT(WMA_u!G12*WMA_u!G12+4*$B$3))/2</f>
        <v>1.0000329371000558</v>
      </c>
      <c r="H12" s="3">
        <f>(WMA_u!H12+SQRT(WMA_u!H12*WMA_u!H12+4*$B$3))/2</f>
        <v>1.0000329371000558</v>
      </c>
      <c r="I12" s="3">
        <f>(WMA_u!I12+SQRT(WMA_u!I12*WMA_u!I12+4*$B$3))/2</f>
        <v>1.0000329371000558</v>
      </c>
      <c r="J12" s="3">
        <f>(WMA_u!J12+SQRT(WMA_u!J12*WMA_u!J12+4*$B$3))/2</f>
        <v>1.0000329371000558</v>
      </c>
      <c r="K12" s="3">
        <f>(WMA_u!K12+SQRT(WMA_u!K12*WMA_u!K12+4*$B$3))/2</f>
        <v>1.0000329371000558</v>
      </c>
      <c r="L12" s="3">
        <f>(WMA_u!L12+SQRT(WMA_u!L12*WMA_u!L12+4*$B$3))/2</f>
        <v>1.0000329371000558</v>
      </c>
      <c r="M12" s="3">
        <f>(WMA_u!M12+SQRT(WMA_u!M12*WMA_u!M12+4*$B$3))/2</f>
        <v>1.0000329371000558</v>
      </c>
      <c r="N12" s="3">
        <f>(WMA_u!N12+SQRT(WMA_u!N12*WMA_u!N12+4*$B$3))/2</f>
        <v>1.0000329371000558</v>
      </c>
      <c r="O12" s="3">
        <f>(WMA_u!O12+SQRT(WMA_u!O12*WMA_u!O12+4*$B$3))/2</f>
        <v>1.0000329371000558</v>
      </c>
      <c r="P12" s="3">
        <f>(WMA_u!P12+SQRT(WMA_u!P12*WMA_u!P12+4*$B$3))/2</f>
        <v>1.0000329371000558</v>
      </c>
      <c r="Q12" s="3">
        <f>(WMA_u!Q12+SQRT(WMA_u!Q12*WMA_u!Q12+4*$B$3))/2</f>
        <v>1.0000329371000558</v>
      </c>
      <c r="R12" s="3">
        <f>(WMA_u!R12+SQRT(WMA_u!R12*WMA_u!R12+4*$B$3))/2</f>
        <v>1.0000329371000558</v>
      </c>
      <c r="S12" s="3">
        <f>(WMA_u!S12+SQRT(WMA_u!S12*WMA_u!S12+4*$B$3))/2</f>
        <v>1.0000329371000558</v>
      </c>
      <c r="T12" s="3">
        <f>(WMA_u!T12+SQRT(WMA_u!T12*WMA_u!T12+4*$B$3))/2</f>
        <v>1.0000329371000558</v>
      </c>
      <c r="U12" s="3">
        <f>(WMA_u!U12+SQRT(WMA_u!U12*WMA_u!U12+4*$B$3))/2</f>
        <v>1.0000329371000558</v>
      </c>
      <c r="V12" s="3">
        <f>(WMA_u!V12+SQRT(WMA_u!V12*WMA_u!V12+4*$B$3))/2</f>
        <v>1.0000329371000558</v>
      </c>
      <c r="W12" s="3">
        <f>(WMA_u!W12+SQRT(WMA_u!W12*WMA_u!W12+4*$B$3))/2</f>
        <v>1.0000329371000558</v>
      </c>
      <c r="X12" s="3">
        <f>(WMA_u!X12+SQRT(WMA_u!X12*WMA_u!X12+4*$B$3))/2</f>
        <v>1.0000329371000558</v>
      </c>
      <c r="Y12" s="3">
        <f>(WMA_u!Y12+SQRT(WMA_u!Y12*WMA_u!Y12+4*$B$3))/2</f>
        <v>1.0000329371000558</v>
      </c>
      <c r="Z12" s="3">
        <f>(WMA_u!Z12+SQRT(WMA_u!Z12*WMA_u!Z12+4*$B$3))/2</f>
        <v>1.0000329371000558</v>
      </c>
      <c r="AA12" s="3">
        <f>(WMA_u!AA12+SQRT(WMA_u!AA12*WMA_u!AA12+4*$B$3))/2</f>
        <v>1.0000329371000558</v>
      </c>
      <c r="AB12" s="3">
        <f>(WMA_u!AB12+SQRT(WMA_u!AB12*WMA_u!AB12+4*$B$3))/2</f>
        <v>1.0000329371000558</v>
      </c>
      <c r="AC12" s="3">
        <f>(WMA_u!AC12+SQRT(WMA_u!AC12*WMA_u!AC12+4*$B$3))/2</f>
        <v>1.0000329371000558</v>
      </c>
      <c r="AD12" s="3">
        <f>(WMA_u!AD12+SQRT(WMA_u!AD12*WMA_u!AD12+4*$B$3))/2</f>
        <v>1.0000329371000558</v>
      </c>
      <c r="AE12" s="3">
        <f>(WMA_u!AE12+SQRT(WMA_u!AE12*WMA_u!AE12+4*$B$3))/2</f>
        <v>1.0000329371000558</v>
      </c>
      <c r="AF12" s="3">
        <f>(WMA_u!AF12+SQRT(WMA_u!AF12*WMA_u!AF12+4*$B$3))/2</f>
        <v>1.0000329371000558</v>
      </c>
      <c r="AG12" s="3">
        <f>(WMA_u!AG12+SQRT(WMA_u!AG12*WMA_u!AG12+4*$B$3))/2</f>
        <v>1.0000329371000558</v>
      </c>
      <c r="AH12" s="3">
        <f>(WMA_u!AH12+SQRT(WMA_u!AH12*WMA_u!AH12+4*$B$3))/2</f>
        <v>1.0000329371000558</v>
      </c>
      <c r="AI12" s="3">
        <f>(WMA_u!AI12+SQRT(WMA_u!AI12*WMA_u!AI12+4*$B$3))/2</f>
        <v>1.0000329371000558</v>
      </c>
      <c r="AJ12" s="3">
        <f>(WMA_u!AJ12+SQRT(WMA_u!AJ12*WMA_u!AJ12+4*$B$3))/2</f>
        <v>1.0000329371000558</v>
      </c>
      <c r="AK12" s="3">
        <f>(WMA_u!AK12+SQRT(WMA_u!AK12*WMA_u!AK12+4*$B$3))/2</f>
        <v>1.0000329371000558</v>
      </c>
      <c r="AL12" s="3">
        <f>(WMA_u!AL12+SQRT(WMA_u!AL12*WMA_u!AL12+4*$B$3))/2</f>
        <v>1.0000329371000558</v>
      </c>
      <c r="AM12" s="3">
        <f>(WMA_u!AM12+SQRT(WMA_u!AM12*WMA_u!AM12+4*$B$3))/2</f>
        <v>1.0000329371000558</v>
      </c>
      <c r="AN12" s="3">
        <f>(WMA_u!AN12+SQRT(WMA_u!AN12*WMA_u!AN12+4*$B$3))/2</f>
        <v>1.0000329371000558</v>
      </c>
      <c r="AO12" s="3">
        <f>(WMA_u!AO12+SQRT(WMA_u!AO12*WMA_u!AO12+4*$B$3))/2</f>
        <v>1.0000329371000558</v>
      </c>
      <c r="AP12" s="3">
        <f>(WMA_u!AP12+SQRT(WMA_u!AP12*WMA_u!AP12+4*$B$3))/2</f>
        <v>1.0000329371000558</v>
      </c>
      <c r="AQ12" s="3">
        <f>(WMA_u!AQ12+SQRT(WMA_u!AQ12*WMA_u!AQ12+4*$B$3))/2</f>
        <v>1.0000329371000558</v>
      </c>
      <c r="AR12" s="3">
        <f>(WMA_u!AR12+SQRT(WMA_u!AR12*WMA_u!AR12+4*$B$3))/2</f>
        <v>1.0000329371000558</v>
      </c>
      <c r="AS12" s="3">
        <f>(WMA_u!AS12+SQRT(WMA_u!AS12*WMA_u!AS12+4*$B$3))/2</f>
        <v>1.0000329371000558</v>
      </c>
      <c r="AT12" s="3">
        <f>(WMA_u!AT12+SQRT(WMA_u!AT12*WMA_u!AT12+4*$B$3))/2</f>
        <v>1.0000329371000558</v>
      </c>
      <c r="AU12" s="3">
        <f>(WMA_u!AU12+SQRT(WMA_u!AU12*WMA_u!AU12+4*$B$3))/2</f>
        <v>1.0000329371000558</v>
      </c>
      <c r="AV12" s="3">
        <f>(WMA_u!AV12+SQRT(WMA_u!AV12*WMA_u!AV12+4*$B$3))/2</f>
        <v>1.0000329371000558</v>
      </c>
      <c r="AW12" s="3">
        <f>(WMA_u!AW12+SQRT(WMA_u!AW12*WMA_u!AW12+4*$B$3))/2</f>
        <v>1.0000329371000558</v>
      </c>
      <c r="AX12" s="3">
        <f>(WMA_u!AX12+SQRT(WMA_u!AX12*WMA_u!AX12+4*$B$3))/2</f>
        <v>1.0000329371000558</v>
      </c>
      <c r="AY12" s="3">
        <f>(WMA_u!AY12+SQRT(WMA_u!AY12*WMA_u!AY12+4*$B$3))/2</f>
        <v>1.0000329371000558</v>
      </c>
      <c r="AZ12" s="3">
        <f>(WMA_u!AZ12+SQRT(WMA_u!AZ12*WMA_u!AZ12+4*$B$3))/2</f>
        <v>1.0000329371000558</v>
      </c>
      <c r="BA12" s="3">
        <f>(WMA_u!BA12+SQRT(WMA_u!BA12*WMA_u!BA12+4*$B$3))/2</f>
        <v>1.0000329371000558</v>
      </c>
      <c r="BB12" s="3">
        <f>(WMA_u!BB12+SQRT(WMA_u!BB12*WMA_u!BB12+4*$B$3))/2</f>
        <v>1.0000329371000558</v>
      </c>
      <c r="BC12" s="3">
        <f>(WMA_u!BC12+SQRT(WMA_u!BC12*WMA_u!BC12+4*$B$3))/2</f>
        <v>1.0000329371000558</v>
      </c>
      <c r="BD12" s="3">
        <f>(WMA_u!BD12+SQRT(WMA_u!BD12*WMA_u!BD12+4*$B$3))/2</f>
        <v>1.0000329371000558</v>
      </c>
      <c r="BE12" s="3">
        <f>(WMA_u!BE12+SQRT(WMA_u!BE12*WMA_u!BE12+4*$B$3))/2</f>
        <v>1.0000329371000558</v>
      </c>
      <c r="BF12" s="3">
        <f>(WMA_u!BF12+SQRT(WMA_u!BF12*WMA_u!BF12+4*$B$3))/2</f>
        <v>1.0000329371000558</v>
      </c>
      <c r="BG12" s="3">
        <f>(WMA_u!BG12+SQRT(WMA_u!BG12*WMA_u!BG12+4*$B$3))/2</f>
        <v>1.0000329371000558</v>
      </c>
      <c r="BH12" s="3">
        <f>(WMA_u!BH12+SQRT(WMA_u!BH12*WMA_u!BH12+4*$B$3))/2</f>
        <v>1.0000329371000558</v>
      </c>
      <c r="BI12" s="3">
        <f>(WMA_u!BI12+SQRT(WMA_u!BI12*WMA_u!BI12+4*$B$3))/2</f>
        <v>1.0000329371000558</v>
      </c>
      <c r="BJ12" s="3">
        <f>(WMA_u!BJ12+SQRT(WMA_u!BJ12*WMA_u!BJ12+4*$B$3))/2</f>
        <v>1.0000329371000558</v>
      </c>
      <c r="BK12" s="3">
        <f>(WMA_u!BK12+SQRT(WMA_u!BK12*WMA_u!BK12+4*$B$3))/2</f>
        <v>1.0000329371000558</v>
      </c>
      <c r="BL12" s="3">
        <f>(WMA_u!BL12+SQRT(WMA_u!BL12*WMA_u!BL12+4*$B$3))/2</f>
        <v>1.0000329371000558</v>
      </c>
      <c r="BM12" s="3">
        <f>(WMA_u!BM12+SQRT(WMA_u!BM12*WMA_u!BM12+4*$B$3))/2</f>
        <v>1.0000329371000558</v>
      </c>
      <c r="BN12" s="3">
        <f>(WMA_u!BN12+SQRT(WMA_u!BN12*WMA_u!BN12+4*$B$3))/2</f>
        <v>1.0000329371000558</v>
      </c>
      <c r="BO12" s="3">
        <f>(WMA_u!BO12+SQRT(WMA_u!BO12*WMA_u!BO12+4*$B$3))/2</f>
        <v>1.0000329371000558</v>
      </c>
      <c r="BP12" s="3">
        <f>(WMA_u!BP12+SQRT(WMA_u!BP12*WMA_u!BP12+4*$B$3))/2</f>
        <v>1.0000329371000558</v>
      </c>
      <c r="BQ12" s="3">
        <f>(WMA_u!BQ12+SQRT(WMA_u!BQ12*WMA_u!BQ12+4*$B$3))/2</f>
        <v>1.0000329371000558</v>
      </c>
      <c r="BR12" s="3">
        <f>(WMA_u!BR12+SQRT(WMA_u!BR12*WMA_u!BR12+4*$B$3))/2</f>
        <v>1.0000329371000558</v>
      </c>
      <c r="BS12" s="3">
        <f>(WMA_u!BS12+SQRT(WMA_u!BS12*WMA_u!BS12+4*$B$3))/2</f>
        <v>1.0000329371000558</v>
      </c>
      <c r="BT12" s="3">
        <f>(WMA_u!BT12+SQRT(WMA_u!BT12*WMA_u!BT12+4*$B$3))/2</f>
        <v>1.0000329371000558</v>
      </c>
      <c r="BU12" s="3">
        <f>(WMA_u!BU12+SQRT(WMA_u!BU12*WMA_u!BU12+4*$B$3))/2</f>
        <v>1.0000329371000558</v>
      </c>
      <c r="BV12" s="3">
        <f>(WMA_u!BV12+SQRT(WMA_u!BV12*WMA_u!BV12+4*$B$3))/2</f>
        <v>1.0000329371000558</v>
      </c>
      <c r="BW12" s="3">
        <f>(WMA_u!BW12+SQRT(WMA_u!BW12*WMA_u!BW12+4*$B$3))/2</f>
        <v>1.0000329371000558</v>
      </c>
      <c r="BX12" s="3">
        <f>(WMA_u!BX12+SQRT(WMA_u!BX12*WMA_u!BX12+4*$B$3))/2</f>
        <v>1.0000329371000558</v>
      </c>
      <c r="BY12" s="3">
        <f>(WMA_u!BY12+SQRT(WMA_u!BY12*WMA_u!BY12+4*$B$3))/2</f>
        <v>1.0000329371000558</v>
      </c>
      <c r="BZ12" s="3">
        <f>(WMA_u!BZ12+SQRT(WMA_u!BZ12*WMA_u!BZ12+4*$B$3))/2</f>
        <v>1.0000329371000558</v>
      </c>
      <c r="CA12" s="3">
        <f>(WMA_u!CA12+SQRT(WMA_u!CA12*WMA_u!CA12+4*$B$3))/2</f>
        <v>1.0000329371000558</v>
      </c>
      <c r="CB12" s="3">
        <f>(WMA_u!CB12+SQRT(WMA_u!CB12*WMA_u!CB12+4*$B$3))/2</f>
        <v>1.0000329371000558</v>
      </c>
      <c r="CC12" s="3">
        <f>(WMA_u!CC12+SQRT(WMA_u!CC12*WMA_u!CC12+4*$B$3))/2</f>
        <v>1.0000329371000558</v>
      </c>
      <c r="CD12" s="3">
        <f>(WMA_u!CD12+SQRT(WMA_u!CD12*WMA_u!CD12+4*$B$3))/2</f>
        <v>1.0000329371000558</v>
      </c>
      <c r="CE12" s="3">
        <f>(WMA_u!CE12+SQRT(WMA_u!CE12*WMA_u!CE12+4*$B$3))/2</f>
        <v>1.0000329371000558</v>
      </c>
      <c r="CF12" s="3">
        <f>(WMA_u!CF12+SQRT(WMA_u!CF12*WMA_u!CF12+4*$B$3))/2</f>
        <v>1.0000329371000558</v>
      </c>
      <c r="CG12" s="3">
        <f>(WMA_u!CG12+SQRT(WMA_u!CG12*WMA_u!CG12+4*$B$3))/2</f>
        <v>1.0000329371000558</v>
      </c>
      <c r="CH12" s="3">
        <f>(WMA_u!CH12+SQRT(WMA_u!CH12*WMA_u!CH12+4*$B$3))/2</f>
        <v>1.0000329371000558</v>
      </c>
      <c r="CI12" s="3">
        <f>(WMA_u!CI12+SQRT(WMA_u!CI12*WMA_u!CI12+4*$B$3))/2</f>
        <v>1.0000329371000558</v>
      </c>
      <c r="CJ12" s="3">
        <f>(WMA_u!CJ12+SQRT(WMA_u!CJ12*WMA_u!CJ12+4*$B$3))/2</f>
        <v>1.0000329371000558</v>
      </c>
      <c r="CK12" s="3">
        <f>(WMA_u!CK12+SQRT(WMA_u!CK12*WMA_u!CK12+4*$B$3))/2</f>
        <v>1.0000329371000558</v>
      </c>
      <c r="CL12" s="3">
        <f>(WMA_u!CL12+SQRT(WMA_u!CL12*WMA_u!CL12+4*$B$3))/2</f>
        <v>1.0000329371000558</v>
      </c>
      <c r="CM12" s="3">
        <f>(WMA_u!CM12+SQRT(WMA_u!CM12*WMA_u!CM12+4*$B$3))/2</f>
        <v>1.0000329371000558</v>
      </c>
      <c r="CN12" s="3">
        <f>(WMA_u!CN12+SQRT(WMA_u!CN12*WMA_u!CN12+4*$B$3))/2</f>
        <v>1.0000329371000558</v>
      </c>
      <c r="CO12" s="3">
        <f>(WMA_u!CO12+SQRT(WMA_u!CO12*WMA_u!CO12+4*$B$3))/2</f>
        <v>1.0000329371000558</v>
      </c>
      <c r="CP12" s="3">
        <f>(WMA_u!CP12+SQRT(WMA_u!CP12*WMA_u!CP12+4*$B$3))/2</f>
        <v>1.0000329371000558</v>
      </c>
      <c r="CQ12" s="3">
        <f>(WMA_u!CQ12+SQRT(WMA_u!CQ12*WMA_u!CQ12+4*$B$3))/2</f>
        <v>1.0000329371000558</v>
      </c>
      <c r="CR12" s="3">
        <f>(WMA_u!CR12+SQRT(WMA_u!CR12*WMA_u!CR12+4*$B$3))/2</f>
        <v>1.0000329371000558</v>
      </c>
    </row>
    <row r="13" spans="1:96" x14ac:dyDescent="0.35">
      <c r="A13">
        <f>IF(A12&lt;$B$8,A12+1,"")</f>
        <v>1</v>
      </c>
      <c r="B13">
        <f t="shared" ref="B13:B42" si="7">$B$11+(A13-1)*$B$7</f>
        <v>0.5</v>
      </c>
      <c r="C13">
        <f>B13-Data!$B$9</f>
        <v>-10</v>
      </c>
      <c r="F13" s="3">
        <f>(WMA_u!F13+SQRT(WMA_u!F13*WMA_u!F13+4*$B$3))/2</f>
        <v>1.0000329371000558</v>
      </c>
      <c r="G13" s="8">
        <f>Mix_1!G13-(WMA_R1!G13*$B$6)</f>
        <v>1.0000329923250617</v>
      </c>
      <c r="H13" s="8">
        <f>Mix_1!H13-(WMA_R1!H13*$B$6)</f>
        <v>1.0000333071004941</v>
      </c>
      <c r="I13" s="8">
        <f>Mix_1!I13-(WMA_R1!I13*$B$6)</f>
        <v>1.0000342987080759</v>
      </c>
      <c r="J13" s="8">
        <f>Mix_1!J13-(WMA_R1!J13*$B$6)</f>
        <v>1.0000365811525671</v>
      </c>
      <c r="K13" s="8">
        <f>Mix_1!K13-(WMA_R1!K13*$B$6)</f>
        <v>1.0000408686324738</v>
      </c>
      <c r="L13" s="8">
        <f>Mix_1!L13-(WMA_R1!L13*$B$6)</f>
        <v>1.0000478360053633</v>
      </c>
      <c r="M13" s="8">
        <f>Mix_1!M13-(WMA_R1!M13*$B$6)</f>
        <v>1.0000579834140386</v>
      </c>
      <c r="N13" s="8">
        <f>Mix_1!N13-(WMA_R1!N13*$B$6)</f>
        <v>1.0000715408205547</v>
      </c>
      <c r="O13" s="8">
        <f>Mix_1!O13-(WMA_R1!O13*$B$6)</f>
        <v>1.0000884284142728</v>
      </c>
      <c r="P13" s="8">
        <f>Mix_1!P13-(WMA_R1!P13*$B$6)</f>
        <v>1.0001082709007658</v>
      </c>
      <c r="Q13" s="8">
        <f>Mix_1!Q13-(WMA_R1!Q13*$B$6)</f>
        <v>1.0001304523288408</v>
      </c>
      <c r="R13" s="8">
        <f>Mix_1!R13-(WMA_R1!R13*$B$6)</f>
        <v>1.0001541938344669</v>
      </c>
      <c r="S13" s="8">
        <f>Mix_1!S13-(WMA_R1!S13*$B$6)</f>
        <v>1.0001786376749806</v>
      </c>
      <c r="T13" s="8">
        <f>Mix_1!T13-(WMA_R1!T13*$B$6)</f>
        <v>1.0002029248242472</v>
      </c>
      <c r="U13" s="8">
        <f>Mix_1!U13-(WMA_R1!U13*$B$6)</f>
        <v>1.0002262582005081</v>
      </c>
      <c r="V13" s="8">
        <f>Mix_1!V13-(WMA_R1!V13*$B$6)</f>
        <v>1.0002479480038347</v>
      </c>
      <c r="W13" s="8">
        <f>Mix_1!W13-(WMA_R1!W13*$B$6)</f>
        <v>1.0002674390149315</v>
      </c>
      <c r="X13" s="8">
        <f>Mix_1!X13-(WMA_R1!X13*$B$6)</f>
        <v>1.0002843218992692</v>
      </c>
      <c r="Y13" s="8">
        <f>Mix_1!Y13-(WMA_R1!Y13*$B$6)</f>
        <v>1.0002983316998382</v>
      </c>
      <c r="Z13" s="8">
        <f>Mix_1!Z13-(WMA_R1!Z13*$B$6)</f>
        <v>1.0003093370399085</v>
      </c>
      <c r="AA13" s="8">
        <f>Mix_1!AA13-(WMA_R1!AA13*$B$6)</f>
        <v>1.0003173233643246</v>
      </c>
      <c r="AB13" s="8">
        <f>Mix_1!AB13-(WMA_R1!AB13*$B$6)</f>
        <v>1.0003223730576445</v>
      </c>
      <c r="AC13" s="8">
        <f>Mix_1!AC13-(WMA_R1!AC13*$B$6)</f>
        <v>1.0003246446656422</v>
      </c>
      <c r="AD13" s="8">
        <f>Mix_1!AD13-(WMA_R1!AD13*$B$6)</f>
        <v>1.0003243528310637</v>
      </c>
      <c r="AE13" s="8">
        <f>Mix_1!AE13-(WMA_R1!AE13*$B$6)</f>
        <v>1.0003217500036352</v>
      </c>
      <c r="AF13" s="8">
        <f>Mix_1!AF13-(WMA_R1!AF13*$B$6)</f>
        <v>1.0003171105305335</v>
      </c>
      <c r="AG13" s="8">
        <f>Mix_1!AG13-(WMA_R1!AG13*$B$6)</f>
        <v>1.0003107173846522</v>
      </c>
      <c r="AH13" s="8">
        <f>Mix_1!AH13-(WMA_R1!AH13*$B$6)</f>
        <v>1.0003028515372647</v>
      </c>
      <c r="AI13" s="8">
        <f>Mix_1!AI13-(WMA_R1!AI13*$B$6)</f>
        <v>1.0002937838149419</v>
      </c>
      <c r="AJ13" s="8">
        <f>Mix_1!AJ13-(WMA_R1!AJ13*$B$6)</f>
        <v>1.0002837689809643</v>
      </c>
      <c r="AK13" s="8">
        <f>Mix_1!AK13-(WMA_R1!AK13*$B$6)</f>
        <v>1.0002730417325869</v>
      </c>
      <c r="AL13" s="8">
        <f>Mix_1!AL13-(WMA_R1!AL13*$B$6)</f>
        <v>1.0002618142927653</v>
      </c>
      <c r="AM13" s="8">
        <f>Mix_1!AM13-(WMA_R1!AM13*$B$6)</f>
        <v>1.0002502752863864</v>
      </c>
      <c r="AN13" s="8">
        <f>Mix_1!AN13-(WMA_R1!AN13*$B$6)</f>
        <v>1.0002385896172354</v>
      </c>
      <c r="AO13" s="8">
        <f>Mix_1!AO13-(WMA_R1!AO13*$B$6)</f>
        <v>1.0002268990959804</v>
      </c>
      <c r="AP13" s="8">
        <f>Mix_1!AP13-(WMA_R1!AP13*$B$6)</f>
        <v>1.0002153236063818</v>
      </c>
      <c r="AQ13" s="8">
        <f>Mix_1!AQ13-(WMA_R1!AQ13*$B$6)</f>
        <v>1.0002039626334871</v>
      </c>
      <c r="AR13" s="8">
        <f>Mix_1!AR13-(WMA_R1!AR13*$B$6)</f>
        <v>1.0001928970116587</v>
      </c>
      <c r="AS13" s="8">
        <f>Mix_1!AS13-(WMA_R1!AS13*$B$6)</f>
        <v>1.0001821907808048</v>
      </c>
      <c r="AT13" s="8">
        <f>Mix_1!AT13-(WMA_R1!AT13*$B$6)</f>
        <v>1.0001718930656314</v>
      </c>
      <c r="AU13" s="8">
        <f>Mix_1!AU13-(WMA_R1!AU13*$B$6)</f>
        <v>1.0001620399150382</v>
      </c>
      <c r="AV13" s="8">
        <f>Mix_1!AV13-(WMA_R1!AV13*$B$6)</f>
        <v>1.0001526560571681</v>
      </c>
      <c r="AW13" s="8">
        <f>Mix_1!AW13-(WMA_R1!AW13*$B$6)</f>
        <v>1.0001437565404252</v>
      </c>
      <c r="AX13" s="8">
        <f>Mix_1!AX13-(WMA_R1!AX13*$B$6)</f>
        <v>1.0001353482424598</v>
      </c>
      <c r="AY13" s="8">
        <f>Mix_1!AY13-(WMA_R1!AY13*$B$6)</f>
        <v>1.0001274312381268</v>
      </c>
      <c r="AZ13" s="8">
        <f>Mix_1!AZ13-(WMA_R1!AZ13*$B$6)</f>
        <v>1.0001200000241686</v>
      </c>
      <c r="BA13" s="8">
        <f>Mix_1!BA13-(WMA_R1!BA13*$B$6)</f>
        <v>1.000113044603316</v>
      </c>
      <c r="BB13" s="8">
        <f>Mix_1!BB13-(WMA_R1!BB13*$B$6)</f>
        <v>1.0001065514339298</v>
      </c>
      <c r="BC13" s="8">
        <f>Mix_1!BC13-(WMA_R1!BC13*$B$6)</f>
        <v>1.0001005042536004</v>
      </c>
      <c r="BD13" s="8">
        <f>Mix_1!BD13-(WMA_R1!BD13*$B$6)</f>
        <v>1.000094884786485</v>
      </c>
      <c r="BE13" s="8">
        <f>Mix_1!BE13-(WMA_R1!BE13*$B$6)</f>
        <v>1.0000896733448519</v>
      </c>
      <c r="BF13" s="8">
        <f>Mix_1!BF13-(WMA_R1!BF13*$B$6)</f>
        <v>1.0000848493354735</v>
      </c>
      <c r="BG13" s="8">
        <f>Mix_1!BG13-(WMA_R1!BG13*$B$6)</f>
        <v>1.0000803916813219</v>
      </c>
      <c r="BH13" s="8">
        <f>Mix_1!BH13-(WMA_R1!BH13*$B$6)</f>
        <v>1.0000762791685638</v>
      </c>
      <c r="BI13" s="8">
        <f>Mix_1!BI13-(WMA_R1!BI13*$B$6)</f>
        <v>1.0000724907282454</v>
      </c>
      <c r="BJ13" s="8">
        <f>Mix_1!BJ13-(WMA_R1!BJ13*$B$6)</f>
        <v>1.0000690056613433</v>
      </c>
      <c r="BK13" s="8">
        <f>Mix_1!BK13-(WMA_R1!BK13*$B$6)</f>
        <v>1.000065803815082</v>
      </c>
      <c r="BL13" s="8">
        <f>Mix_1!BL13-(WMA_R1!BL13*$B$6)</f>
        <v>1.0000628657176549</v>
      </c>
      <c r="BM13" s="8">
        <f>Mix_1!BM13-(WMA_R1!BM13*$B$6)</f>
        <v>1.0000601726777258</v>
      </c>
      <c r="BN13" s="8">
        <f>Mix_1!BN13-(WMA_R1!BN13*$B$6)</f>
        <v>1.0000577068543435</v>
      </c>
      <c r="BO13" s="8">
        <f>Mix_1!BO13-(WMA_R1!BO13*$B$6)</f>
        <v>1.0000554513022339</v>
      </c>
      <c r="BP13" s="8">
        <f>Mix_1!BP13-(WMA_R1!BP13*$B$6)</f>
        <v>1.0000533899968032</v>
      </c>
      <c r="BQ13" s="8">
        <f>Mix_1!BQ13-(WMA_R1!BQ13*$B$6)</f>
        <v>1.0000515078425884</v>
      </c>
      <c r="BR13" s="8">
        <f>Mix_1!BR13-(WMA_R1!BR13*$B$6)</f>
        <v>1.0000497906683947</v>
      </c>
      <c r="BS13" s="8">
        <f>Mix_1!BS13-(WMA_R1!BS13*$B$6)</f>
        <v>1.0000482252118754</v>
      </c>
      <c r="BT13" s="8">
        <f>Mix_1!BT13-(WMA_R1!BT13*$B$6)</f>
        <v>1.0000467990959012</v>
      </c>
      <c r="BU13" s="8">
        <f>Mix_1!BU13-(WMA_R1!BU13*$B$6)</f>
        <v>1.000045500798707</v>
      </c>
      <c r="BV13" s="8">
        <f>Mix_1!BV13-(WMA_R1!BV13*$B$6)</f>
        <v>1.0000443196194613</v>
      </c>
      <c r="BW13" s="8">
        <f>Mix_1!BW13-(WMA_R1!BW13*$B$6)</f>
        <v>1.0000432456406594</v>
      </c>
      <c r="BX13" s="8">
        <f>Mix_1!BX13-(WMA_R1!BX13*$B$6)</f>
        <v>1.000042269688461</v>
      </c>
      <c r="BY13" s="8">
        <f>Mix_1!BY13-(WMA_R1!BY13*$B$6)</f>
        <v>1.0000413832919226</v>
      </c>
      <c r="BZ13" s="8">
        <f>Mix_1!BZ13-(WMA_R1!BZ13*$B$6)</f>
        <v>1.000040578641862</v>
      </c>
      <c r="CA13" s="8">
        <f>Mix_1!CA13-(WMA_R1!CA13*$B$6)</f>
        <v>1.0000398485499695</v>
      </c>
      <c r="CB13" s="8">
        <f>Mix_1!CB13-(WMA_R1!CB13*$B$6)</f>
        <v>1.0000391864086327</v>
      </c>
      <c r="CC13" s="8">
        <f>Mix_1!CC13-(WMA_R1!CC13*$B$6)</f>
        <v>1.0000385861518422</v>
      </c>
      <c r="CD13" s="8">
        <f>Mix_1!CD13-(WMA_R1!CD13*$B$6)</f>
        <v>1.0000380422174513</v>
      </c>
      <c r="CE13" s="8">
        <f>Mix_1!CE13-(WMA_R1!CE13*$B$6)</f>
        <v>1.0000375495109952</v>
      </c>
      <c r="CF13" s="8">
        <f>Mix_1!CF13-(WMA_R1!CF13*$B$6)</f>
        <v>1.0000371033711994</v>
      </c>
      <c r="CG13" s="8">
        <f>Mix_1!CG13-(WMA_R1!CG13*$B$6)</f>
        <v>1.0000366995372625</v>
      </c>
      <c r="CH13" s="8">
        <f>Mix_1!CH13-(WMA_R1!CH13*$B$6)</f>
        <v>1.0000363341179725</v>
      </c>
      <c r="CI13" s="8">
        <f>Mix_1!CI13-(WMA_R1!CI13*$B$6)</f>
        <v>1.0000360035626472</v>
      </c>
      <c r="CJ13" s="8">
        <f>Mix_1!CJ13-(WMA_R1!CJ13*$B$6)</f>
        <v>1.0000357046338988</v>
      </c>
      <c r="CK13" s="8">
        <f>Mix_1!CK13-(WMA_R1!CK13*$B$6)</f>
        <v>1.0000354343821833</v>
      </c>
      <c r="CL13" s="8">
        <f>Mix_1!CL13-(WMA_R1!CL13*$B$6)</f>
        <v>1.0000351901220781</v>
      </c>
      <c r="CM13" s="8">
        <f>Mix_1!CM13-(WMA_R1!CM13*$B$6)</f>
        <v>1.0000349694102366</v>
      </c>
      <c r="CN13" s="8">
        <f>Mix_1!CN13-(WMA_R1!CN13*$B$6)</f>
        <v>1.0000347700249355</v>
      </c>
      <c r="CO13" s="8">
        <f>Mix_1!CO13-(WMA_R1!CO13*$B$6)</f>
        <v>1.0000345899471452</v>
      </c>
      <c r="CP13" s="8">
        <f>Mix_1!CP13-(WMA_R1!CP13*$B$6)</f>
        <v>1.0000344273430415</v>
      </c>
      <c r="CQ13" s="8">
        <f>Mix_1!CQ13-(WMA_R1!CQ13*$B$6)</f>
        <v>1.0000342805478768</v>
      </c>
      <c r="CR13" s="8">
        <f>Mix_1!CR13-(WMA_R1!CR13*$B$6)</f>
        <v>1.000034148051129</v>
      </c>
    </row>
    <row r="14" spans="1:96" x14ac:dyDescent="0.35">
      <c r="A14">
        <f t="shared" ref="A14:A42" si="8">IF(A13&lt;$B$8,A13+1,"")</f>
        <v>2</v>
      </c>
      <c r="B14">
        <f t="shared" si="7"/>
        <v>1.5</v>
      </c>
      <c r="C14">
        <f>B14-Data!$B$9</f>
        <v>-9</v>
      </c>
      <c r="F14" s="3">
        <f>(WMA_u!F14+SQRT(WMA_u!F14*WMA_u!F14+4*$B$3))/2</f>
        <v>1.0000329371000558</v>
      </c>
      <c r="G14" s="8">
        <f>Mix_1!G14-(WMA_R1!G14*$B$6)</f>
        <v>1.0000333789001012</v>
      </c>
      <c r="H14" s="8">
        <f>Mix_1!H14-(WMA_R1!H14*$B$6)</f>
        <v>1.0000356209785339</v>
      </c>
      <c r="I14" s="8">
        <f>Mix_1!I14-(WMA_R1!I14*$B$6)</f>
        <v>1.0000419799620293</v>
      </c>
      <c r="J14" s="8">
        <f>Mix_1!J14-(WMA_R1!J14*$B$6)</f>
        <v>1.0000552814800598</v>
      </c>
      <c r="K14" s="8">
        <f>Mix_1!K14-(WMA_R1!K14*$B$6)</f>
        <v>1.0000781690968947</v>
      </c>
      <c r="L14" s="8">
        <f>Mix_1!L14-(WMA_R1!L14*$B$6)</f>
        <v>1.0001124706805864</v>
      </c>
      <c r="M14" s="8">
        <f>Mix_1!M14-(WMA_R1!M14*$B$6)</f>
        <v>1.0001588130857719</v>
      </c>
      <c r="N14" s="8">
        <f>Mix_1!N14-(WMA_R1!N14*$B$6)</f>
        <v>1.0002165352949546</v>
      </c>
      <c r="O14" s="8">
        <f>Mix_1!O14-(WMA_R1!O14*$B$6)</f>
        <v>1.0002838490128056</v>
      </c>
      <c r="P14" s="8">
        <f>Mix_1!P14-(WMA_R1!P14*$B$6)</f>
        <v>1.0003581509371435</v>
      </c>
      <c r="Q14" s="8">
        <f>Mix_1!Q14-(WMA_R1!Q14*$B$6)</f>
        <v>1.0004363899305753</v>
      </c>
      <c r="R14" s="8">
        <f>Mix_1!R14-(WMA_R1!R14*$B$6)</f>
        <v>1.0005154148367736</v>
      </c>
      <c r="S14" s="8">
        <f>Mix_1!S14-(WMA_R1!S14*$B$6)</f>
        <v>1.0005922580345206</v>
      </c>
      <c r="T14" s="8">
        <f>Mix_1!T14-(WMA_R1!T14*$B$6)</f>
        <v>1.0006643360279681</v>
      </c>
      <c r="U14" s="8">
        <f>Mix_1!U14-(WMA_R1!U14*$B$6)</f>
        <v>1.0007295672935987</v>
      </c>
      <c r="V14" s="8">
        <f>Mix_1!V14-(WMA_R1!V14*$B$6)</f>
        <v>1.0007864188406832</v>
      </c>
      <c r="W14" s="8">
        <f>Mix_1!W14-(WMA_R1!W14*$B$6)</f>
        <v>1.0008338979144029</v>
      </c>
      <c r="X14" s="8">
        <f>Mix_1!X14-(WMA_R1!X14*$B$6)</f>
        <v>1.0008715059349311</v>
      </c>
      <c r="Y14" s="8">
        <f>Mix_1!Y14-(WMA_R1!Y14*$B$6)</f>
        <v>1.0008991699187924</v>
      </c>
      <c r="Z14" s="8">
        <f>Mix_1!Z14-(WMA_R1!Z14*$B$6)</f>
        <v>1.0009171636371608</v>
      </c>
      <c r="AA14" s="8">
        <f>Mix_1!AA14-(WMA_R1!AA14*$B$6)</f>
        <v>1.0009260275324605</v>
      </c>
      <c r="AB14" s="8">
        <f>Mix_1!AB14-(WMA_R1!AB14*$B$6)</f>
        <v>1.00092649345694</v>
      </c>
      <c r="AC14" s="8">
        <f>Mix_1!AC14-(WMA_R1!AC14*$B$6)</f>
        <v>1.000919417854039</v>
      </c>
      <c r="AD14" s="8">
        <f>Mix_1!AD14-(WMA_R1!AD14*$B$6)</f>
        <v>1.0009057251368927</v>
      </c>
      <c r="AE14" s="8">
        <f>Mix_1!AE14-(WMA_R1!AE14*$B$6)</f>
        <v>1.0008863616896266</v>
      </c>
      <c r="AF14" s="8">
        <f>Mix_1!AF14-(WMA_R1!AF14*$B$6)</f>
        <v>1.0008622600410773</v>
      </c>
      <c r="AG14" s="8">
        <f>Mix_1!AG14-(WMA_R1!AG14*$B$6)</f>
        <v>1.000834312238543</v>
      </c>
      <c r="AH14" s="8">
        <f>Mix_1!AH14-(WMA_R1!AH14*$B$6)</f>
        <v>1.0008033511877918</v>
      </c>
      <c r="AI14" s="8">
        <f>Mix_1!AI14-(WMA_R1!AI14*$B$6)</f>
        <v>1.0007701386450567</v>
      </c>
      <c r="AJ14" s="8">
        <f>Mix_1!AJ14-(WMA_R1!AJ14*$B$6)</f>
        <v>1.0007353585837619</v>
      </c>
      <c r="AK14" s="8">
        <f>Mix_1!AK14-(WMA_R1!AK14*$B$6)</f>
        <v>1.0006996147655609</v>
      </c>
      <c r="AL14" s="8">
        <f>Mix_1!AL14-(WMA_R1!AL14*$B$6)</f>
        <v>1.0006634314878529</v>
      </c>
      <c r="AM14" s="8">
        <f>Mix_1!AM14-(WMA_R1!AM14*$B$6)</f>
        <v>1.0006272566349625</v>
      </c>
      <c r="AN14" s="8">
        <f>Mix_1!AN14-(WMA_R1!AN14*$B$6)</f>
        <v>1.000591466312748</v>
      </c>
      <c r="AO14" s="8">
        <f>Mix_1!AO14-(WMA_R1!AO14*$B$6)</f>
        <v>1.0005563704876261</v>
      </c>
      <c r="AP14" s="8">
        <f>Mix_1!AP14-(WMA_R1!AP14*$B$6)</f>
        <v>1.0005222191763508</v>
      </c>
      <c r="AQ14" s="8">
        <f>Mix_1!AQ14-(WMA_R1!AQ14*$B$6)</f>
        <v>1.0004892088405009</v>
      </c>
      <c r="AR14" s="8">
        <f>Mix_1!AR14-(WMA_R1!AR14*$B$6)</f>
        <v>1.0004574887297324</v>
      </c>
      <c r="AS14" s="8">
        <f>Mix_1!AS14-(WMA_R1!AS14*$B$6)</f>
        <v>1.0004271669914959</v>
      </c>
      <c r="AT14" s="8">
        <f>Mix_1!AT14-(WMA_R1!AT14*$B$6)</f>
        <v>1.0003983164238919</v>
      </c>
      <c r="AU14" s="8">
        <f>Mix_1!AU14-(WMA_R1!AU14*$B$6)</f>
        <v>1.0003709797945888</v>
      </c>
      <c r="AV14" s="8">
        <f>Mix_1!AV14-(WMA_R1!AV14*$B$6)</f>
        <v>1.000345174684222</v>
      </c>
      <c r="AW14" s="8">
        <f>Mix_1!AW14-(WMA_R1!AW14*$B$6)</f>
        <v>1.0003208978393006</v>
      </c>
      <c r="AX14" s="8">
        <f>Mix_1!AX14-(WMA_R1!AX14*$B$6)</f>
        <v>1.0002981290390123</v>
      </c>
      <c r="AY14" s="8">
        <f>Mix_1!AY14-(WMA_R1!AY14*$B$6)</f>
        <v>1.0002768344939335</v>
      </c>
      <c r="AZ14" s="8">
        <f>Mix_1!AZ14-(WMA_R1!AZ14*$B$6)</f>
        <v>1.0002569698037296</v>
      </c>
      <c r="BA14" s="8">
        <f>Mix_1!BA14-(WMA_R1!BA14*$B$6)</f>
        <v>1.0002384825065223</v>
      </c>
      <c r="BB14" s="8">
        <f>Mix_1!BB14-(WMA_R1!BB14*$B$6)</f>
        <v>1.0002213142555427</v>
      </c>
      <c r="BC14" s="8">
        <f>Mix_1!BC14-(WMA_R1!BC14*$B$6)</f>
        <v>1.0002054026597089</v>
      </c>
      <c r="BD14" s="8">
        <f>Mix_1!BD14-(WMA_R1!BD14*$B$6)</f>
        <v>1.0001906828243241</v>
      </c>
      <c r="BE14" s="8">
        <f>Mix_1!BE14-(WMA_R1!BE14*$B$6)</f>
        <v>1.0001770886267436</v>
      </c>
      <c r="BF14" s="8">
        <f>Mix_1!BF14-(WMA_R1!BF14*$B$6)</f>
        <v>1.0001645537598074</v>
      </c>
      <c r="BG14" s="8">
        <f>Mix_1!BG14-(WMA_R1!BG14*$B$6)</f>
        <v>1.0001530125734206</v>
      </c>
      <c r="BH14" s="8">
        <f>Mix_1!BH14-(WMA_R1!BH14*$B$6)</f>
        <v>1.0001424007420558</v>
      </c>
      <c r="BI14" s="8">
        <f>Mix_1!BI14-(WMA_R1!BI14*$B$6)</f>
        <v>1.0001326557832564</v>
      </c>
      <c r="BJ14" s="8">
        <f>Mix_1!BJ14-(WMA_R1!BJ14*$B$6)</f>
        <v>1.0001237174495947</v>
      </c>
      <c r="BK14" s="8">
        <f>Mix_1!BK14-(WMA_R1!BK14*$B$6)</f>
        <v>1.0001155280139797</v>
      </c>
      <c r="BL14" s="8">
        <f>Mix_1!BL14-(WMA_R1!BL14*$B$6)</f>
        <v>1.0001080324658471</v>
      </c>
      <c r="BM14" s="8">
        <f>Mix_1!BM14-(WMA_R1!BM14*$B$6)</f>
        <v>1.0001011786335274</v>
      </c>
      <c r="BN14" s="8">
        <f>Mix_1!BN14-(WMA_R1!BN14*$B$6)</f>
        <v>1.0000949172460902</v>
      </c>
      <c r="BO14" s="8">
        <f>Mix_1!BO14-(WMA_R1!BO14*$B$6)</f>
        <v>1.0000892019461123</v>
      </c>
      <c r="BP14" s="8">
        <f>Mix_1!BP14-(WMA_R1!BP14*$B$6)</f>
        <v>1.0000839892632023</v>
      </c>
      <c r="BQ14" s="8">
        <f>Mix_1!BQ14-(WMA_R1!BQ14*$B$6)</f>
        <v>1.0000792385566277</v>
      </c>
      <c r="BR14" s="8">
        <f>Mix_1!BR14-(WMA_R1!BR14*$B$6)</f>
        <v>1.0000749119341439</v>
      </c>
      <c r="BS14" s="8">
        <f>Mix_1!BS14-(WMA_R1!BS14*$B$6)</f>
        <v>1.0000709741529485</v>
      </c>
      <c r="BT14" s="8">
        <f>Mix_1!BT14-(WMA_R1!BT14*$B$6)</f>
        <v>1.0000673925077526</v>
      </c>
      <c r="BU14" s="8">
        <f>Mix_1!BU14-(WMA_R1!BU14*$B$6)</f>
        <v>1.000064136710062</v>
      </c>
      <c r="BV14" s="8">
        <f>Mix_1!BV14-(WMA_R1!BV14*$B$6)</f>
        <v>1.0000611787620661</v>
      </c>
      <c r="BW14" s="8">
        <f>Mix_1!BW14-(WMA_R1!BW14*$B$6)</f>
        <v>1.0000584928278704</v>
      </c>
      <c r="BX14" s="8">
        <f>Mix_1!BX14-(WMA_R1!BX14*$B$6)</f>
        <v>1.0000560551042923</v>
      </c>
      <c r="BY14" s="8">
        <f>Mix_1!BY14-(WMA_R1!BY14*$B$6)</f>
        <v>1.0000538436929727</v>
      </c>
      <c r="BZ14" s="8">
        <f>Mix_1!BZ14-(WMA_R1!BZ14*$B$6)</f>
        <v>1.0000518384751802</v>
      </c>
      <c r="CA14" s="8">
        <f>Mix_1!CA14-(WMA_R1!CA14*$B$6)</f>
        <v>1.0000500209903453</v>
      </c>
      <c r="CB14" s="8">
        <f>Mix_1!CB14-(WMA_R1!CB14*$B$6)</f>
        <v>1.0000483743191135</v>
      </c>
      <c r="CC14" s="8">
        <f>Mix_1!CC14-(WMA_R1!CC14*$B$6)</f>
        <v>1.000046882971469</v>
      </c>
      <c r="CD14" s="8">
        <f>Mix_1!CD14-(WMA_R1!CD14*$B$6)</f>
        <v>1.000045532780296</v>
      </c>
      <c r="CE14" s="8">
        <f>Mix_1!CE14-(WMA_R1!CE14*$B$6)</f>
        <v>1.0000443108006025</v>
      </c>
      <c r="CF14" s="8">
        <f>Mix_1!CF14-(WMA_R1!CF14*$B$6)</f>
        <v>1.0000432052145081</v>
      </c>
      <c r="CG14" s="8">
        <f>Mix_1!CG14-(WMA_R1!CG14*$B$6)</f>
        <v>1.0000422052419966</v>
      </c>
      <c r="CH14" s="8">
        <f>Mix_1!CH14-(WMA_R1!CH14*$B$6)</f>
        <v>1.0000413010573603</v>
      </c>
      <c r="CI14" s="8">
        <f>Mix_1!CI14-(WMA_R1!CI14*$B$6)</f>
        <v>1.0000404837112065</v>
      </c>
      <c r="CJ14" s="8">
        <f>Mix_1!CJ14-(WMA_R1!CJ14*$B$6)</f>
        <v>1.0000397450578458</v>
      </c>
      <c r="CK14" s="8">
        <f>Mix_1!CK14-(WMA_R1!CK14*$B$6)</f>
        <v>1.0000390776878585</v>
      </c>
      <c r="CL14" s="8">
        <f>Mix_1!CL14-(WMA_R1!CL14*$B$6)</f>
        <v>1.0000384748655979</v>
      </c>
      <c r="CM14" s="8">
        <f>Mix_1!CM14-(WMA_R1!CM14*$B$6)</f>
        <v>1.0000379304713938</v>
      </c>
      <c r="CN14" s="8">
        <f>Mix_1!CN14-(WMA_R1!CN14*$B$6)</f>
        <v>1.0000374389481914</v>
      </c>
      <c r="CO14" s="8">
        <f>Mix_1!CO14-(WMA_R1!CO14*$B$6)</f>
        <v>1.0000369952523718</v>
      </c>
      <c r="CP14" s="8">
        <f>Mix_1!CP14-(WMA_R1!CP14*$B$6)</f>
        <v>1.0000365948084931</v>
      </c>
      <c r="CQ14" s="8">
        <f>Mix_1!CQ14-(WMA_R1!CQ14*$B$6)</f>
        <v>1.0000362334676964</v>
      </c>
      <c r="CR14" s="8">
        <f>Mix_1!CR14-(WMA_R1!CR14*$B$6)</f>
        <v>1.0000359074695373</v>
      </c>
    </row>
    <row r="15" spans="1:96" x14ac:dyDescent="0.35">
      <c r="A15">
        <f t="shared" si="8"/>
        <v>3</v>
      </c>
      <c r="B15">
        <f t="shared" si="7"/>
        <v>2.5</v>
      </c>
      <c r="C15">
        <f>B15-Data!$B$9</f>
        <v>-8</v>
      </c>
      <c r="F15" s="3">
        <f>(WMA_u!F15+SQRT(WMA_u!F15*WMA_u!F15+4*$B$3))/2</f>
        <v>1.0000329371000558</v>
      </c>
      <c r="G15" s="8">
        <f>Mix_1!G15-(WMA_R1!G15*$B$6)</f>
        <v>1.0000367476254517</v>
      </c>
      <c r="H15" s="8">
        <f>Mix_1!H15-(WMA_R1!H15*$B$6)</f>
        <v>1.0000537730048287</v>
      </c>
      <c r="I15" s="8">
        <f>Mix_1!I15-(WMA_R1!I15*$B$6)</f>
        <v>1.0000968186414727</v>
      </c>
      <c r="J15" s="8">
        <f>Mix_1!J15-(WMA_R1!J15*$B$6)</f>
        <v>1.0001778900532505</v>
      </c>
      <c r="K15" s="8">
        <f>Mix_1!K15-(WMA_R1!K15*$B$6)</f>
        <v>1.0003045085762454</v>
      </c>
      <c r="L15" s="8">
        <f>Mix_1!L15-(WMA_R1!L15*$B$6)</f>
        <v>1.0004778826297178</v>
      </c>
      <c r="M15" s="8">
        <f>Mix_1!M15-(WMA_R1!M15*$B$6)</f>
        <v>1.0006930141376511</v>
      </c>
      <c r="N15" s="8">
        <f>Mix_1!N15-(WMA_R1!N15*$B$6)</f>
        <v>1.0009401297839151</v>
      </c>
      <c r="O15" s="8">
        <f>Mix_1!O15-(WMA_R1!O15*$B$6)</f>
        <v>1.0012066794301737</v>
      </c>
      <c r="P15" s="8">
        <f>Mix_1!P15-(WMA_R1!P15*$B$6)</f>
        <v>1.0014793007163518</v>
      </c>
      <c r="Q15" s="8">
        <f>Mix_1!Q15-(WMA_R1!Q15*$B$6)</f>
        <v>1.0017453977694732</v>
      </c>
      <c r="R15" s="8">
        <f>Mix_1!R15-(WMA_R1!R15*$B$6)</f>
        <v>1.0019942024604027</v>
      </c>
      <c r="S15" s="8">
        <f>Mix_1!S15-(WMA_R1!S15*$B$6)</f>
        <v>1.0022173352064176</v>
      </c>
      <c r="T15" s="8">
        <f>Mix_1!T15-(WMA_R1!T15*$B$6)</f>
        <v>1.002408959728105</v>
      </c>
      <c r="U15" s="8">
        <f>Mix_1!U15-(WMA_R1!U15*$B$6)</f>
        <v>1.0025656510373073</v>
      </c>
      <c r="V15" s="8">
        <f>Mix_1!V15-(WMA_R1!V15*$B$6)</f>
        <v>1.0026860892341367</v>
      </c>
      <c r="W15" s="8">
        <f>Mix_1!W15-(WMA_R1!W15*$B$6)</f>
        <v>1.0027706701364356</v>
      </c>
      <c r="X15" s="8">
        <f>Mix_1!X15-(WMA_R1!X15*$B$6)</f>
        <v>1.0028210983034072</v>
      </c>
      <c r="Y15" s="8">
        <f>Mix_1!Y15-(WMA_R1!Y15*$B$6)</f>
        <v>1.0028400046541748</v>
      </c>
      <c r="Z15" s="8">
        <f>Mix_1!Z15-(WMA_R1!Z15*$B$6)</f>
        <v>1.0028306121772739</v>
      </c>
      <c r="AA15" s="8">
        <f>Mix_1!AA15-(WMA_R1!AA15*$B$6)</f>
        <v>1.0027964596646086</v>
      </c>
      <c r="AB15" s="8">
        <f>Mix_1!AB15-(WMA_R1!AB15*$B$6)</f>
        <v>1.0027411844211707</v>
      </c>
      <c r="AC15" s="8">
        <f>Mix_1!AC15-(WMA_R1!AC15*$B$6)</f>
        <v>1.0026683595399093</v>
      </c>
      <c r="AD15" s="8">
        <f>Mix_1!AD15-(WMA_R1!AD15*$B$6)</f>
        <v>1.0025813785940789</v>
      </c>
      <c r="AE15" s="8">
        <f>Mix_1!AE15-(WMA_R1!AE15*$B$6)</f>
        <v>1.002483379626411</v>
      </c>
      <c r="AF15" s="8">
        <f>Mix_1!AF15-(WMA_R1!AF15*$B$6)</f>
        <v>1.0023772004346447</v>
      </c>
      <c r="AG15" s="8">
        <f>Mix_1!AG15-(WMA_R1!AG15*$B$6)</f>
        <v>1.0022653578818932</v>
      </c>
      <c r="AH15" s="8">
        <f>Mix_1!AH15-(WMA_R1!AH15*$B$6)</f>
        <v>1.0021500449699841</v>
      </c>
      <c r="AI15" s="8">
        <f>Mix_1!AI15-(WMA_R1!AI15*$B$6)</f>
        <v>1.0020331404966401</v>
      </c>
      <c r="AJ15" s="8">
        <f>Mix_1!AJ15-(WMA_R1!AJ15*$B$6)</f>
        <v>1.0019162271517701</v>
      </c>
      <c r="AK15" s="8">
        <f>Mix_1!AK15-(WMA_R1!AK15*$B$6)</f>
        <v>1.0018006148314389</v>
      </c>
      <c r="AL15" s="8">
        <f>Mix_1!AL15-(WMA_R1!AL15*$B$6)</f>
        <v>1.0016873667351307</v>
      </c>
      <c r="AM15" s="8">
        <f>Mix_1!AM15-(WMA_R1!AM15*$B$6)</f>
        <v>1.0015773264601231</v>
      </c>
      <c r="AN15" s="8">
        <f>Mix_1!AN15-(WMA_R1!AN15*$B$6)</f>
        <v>1.0014711448261258</v>
      </c>
      <c r="AO15" s="8">
        <f>Mix_1!AO15-(WMA_R1!AO15*$B$6)</f>
        <v>1.0013693055695818</v>
      </c>
      <c r="AP15" s="8">
        <f>Mix_1!AP15-(WMA_R1!AP15*$B$6)</f>
        <v>1.0012721493578518</v>
      </c>
      <c r="AQ15" s="8">
        <f>Mix_1!AQ15-(WMA_R1!AQ15*$B$6)</f>
        <v>1.0011798958061815</v>
      </c>
      <c r="AR15" s="8">
        <f>Mix_1!AR15-(WMA_R1!AR15*$B$6)</f>
        <v>1.0010926633504469</v>
      </c>
      <c r="AS15" s="8">
        <f>Mix_1!AS15-(WMA_R1!AS15*$B$6)</f>
        <v>1.001010486949647</v>
      </c>
      <c r="AT15" s="8">
        <f>Mix_1!AT15-(WMA_R1!AT15*$B$6)</f>
        <v>1.0009333336752644</v>
      </c>
      <c r="AU15" s="8">
        <f>Mix_1!AU15-(WMA_R1!AU15*$B$6)</f>
        <v>1.0008611162990579</v>
      </c>
      <c r="AV15" s="8">
        <f>Mix_1!AV15-(WMA_R1!AV15*$B$6)</f>
        <v>1.0007937050239371</v>
      </c>
      <c r="AW15" s="8">
        <f>Mix_1!AW15-(WMA_R1!AW15*$B$6)</f>
        <v>1.0007309375200495</v>
      </c>
      <c r="AX15" s="8">
        <f>Mix_1!AX15-(WMA_R1!AX15*$B$6)</f>
        <v>1.0006726274345459</v>
      </c>
      <c r="AY15" s="8">
        <f>Mix_1!AY15-(WMA_R1!AY15*$B$6)</f>
        <v>1.000618571542081</v>
      </c>
      <c r="AZ15" s="8">
        <f>Mix_1!AZ15-(WMA_R1!AZ15*$B$6)</f>
        <v>1.000568555696506</v>
      </c>
      <c r="BA15" s="8">
        <f>Mix_1!BA15-(WMA_R1!BA15*$B$6)</f>
        <v>1.0005223597343633</v>
      </c>
      <c r="BB15" s="8">
        <f>Mix_1!BB15-(WMA_R1!BB15*$B$6)</f>
        <v>1.0004797614690348</v>
      </c>
      <c r="BC15" s="8">
        <f>Mix_1!BC15-(WMA_R1!BC15*$B$6)</f>
        <v>1.000440539901815</v>
      </c>
      <c r="BD15" s="8">
        <f>Mix_1!BD15-(WMA_R1!BD15*$B$6)</f>
        <v>1.0004044777633634</v>
      </c>
      <c r="BE15" s="8">
        <f>Mix_1!BE15-(WMA_R1!BE15*$B$6)</f>
        <v>1.0003713634865457</v>
      </c>
      <c r="BF15" s="8">
        <f>Mix_1!BF15-(WMA_R1!BF15*$B$6)</f>
        <v>1.0003409926998064</v>
      </c>
      <c r="BG15" s="8">
        <f>Mix_1!BG15-(WMA_R1!BG15*$B$6)</f>
        <v>1.0003131693191718</v>
      </c>
      <c r="BH15" s="8">
        <f>Mix_1!BH15-(WMA_R1!BH15*$B$6)</f>
        <v>1.0002877063068527</v>
      </c>
      <c r="BI15" s="8">
        <f>Mix_1!BI15-(WMA_R1!BI15*$B$6)</f>
        <v>1.0002644261552383</v>
      </c>
      <c r="BJ15" s="8">
        <f>Mix_1!BJ15-(WMA_R1!BJ15*$B$6)</f>
        <v>1.0002431611468168</v>
      </c>
      <c r="BK15" s="8">
        <f>Mix_1!BK15-(WMA_R1!BK15*$B$6)</f>
        <v>1.0002237534332401</v>
      </c>
      <c r="BL15" s="8">
        <f>Mix_1!BL15-(WMA_R1!BL15*$B$6)</f>
        <v>1.0002060549702867</v>
      </c>
      <c r="BM15" s="8">
        <f>Mix_1!BM15-(WMA_R1!BM15*$B$6)</f>
        <v>1.0001899273397674</v>
      </c>
      <c r="BN15" s="8">
        <f>Mix_1!BN15-(WMA_R1!BN15*$B$6)</f>
        <v>1.0001752414844991</v>
      </c>
      <c r="BO15" s="8">
        <f>Mix_1!BO15-(WMA_R1!BO15*$B$6)</f>
        <v>1.0001618773781518</v>
      </c>
      <c r="BP15" s="8">
        <f>Mix_1!BP15-(WMA_R1!BP15*$B$6)</f>
        <v>1.0001497236480847</v>
      </c>
      <c r="BQ15" s="8">
        <f>Mix_1!BQ15-(WMA_R1!BQ15*$B$6)</f>
        <v>1.0001386771660719</v>
      </c>
      <c r="BR15" s="8">
        <f>Mix_1!BR15-(WMA_R1!BR15*$B$6)</f>
        <v>1.0001286426191318</v>
      </c>
      <c r="BS15" s="8">
        <f>Mix_1!BS15-(WMA_R1!BS15*$B$6)</f>
        <v>1.0001195320703249</v>
      </c>
      <c r="BT15" s="8">
        <f>Mix_1!BT15-(WMA_R1!BT15*$B$6)</f>
        <v>1.0001112645174302</v>
      </c>
      <c r="BU15" s="8">
        <f>Mix_1!BU15-(WMA_R1!BU15*$B$6)</f>
        <v>1.0001037654557599</v>
      </c>
      <c r="BV15" s="8">
        <f>Mix_1!BV15-(WMA_R1!BV15*$B$6)</f>
        <v>1.0000969664499713</v>
      </c>
      <c r="BW15" s="8">
        <f>Mix_1!BW15-(WMA_R1!BW15*$B$6)</f>
        <v>1.0000908047185848</v>
      </c>
      <c r="BX15" s="8">
        <f>Mix_1!BX15-(WMA_R1!BX15*$B$6)</f>
        <v>1.0000852227339438</v>
      </c>
      <c r="BY15" s="8">
        <f>Mix_1!BY15-(WMA_R1!BY15*$B$6)</f>
        <v>1.0000801678395694</v>
      </c>
      <c r="BZ15" s="8">
        <f>Mix_1!BZ15-(WMA_R1!BZ15*$B$6)</f>
        <v>1.0000755918862048</v>
      </c>
      <c r="CA15" s="8">
        <f>Mix_1!CA15-(WMA_R1!CA15*$B$6)</f>
        <v>1.0000714508873205</v>
      </c>
      <c r="CB15" s="8">
        <f>Mix_1!CB15-(WMA_R1!CB15*$B$6)</f>
        <v>1.0000677046944166</v>
      </c>
      <c r="CC15" s="8">
        <f>Mix_1!CC15-(WMA_R1!CC15*$B$6)</f>
        <v>1.0000643166921446</v>
      </c>
      <c r="CD15" s="8">
        <f>Mix_1!CD15-(WMA_R1!CD15*$B$6)</f>
        <v>1.000061253512976</v>
      </c>
      <c r="CE15" s="8">
        <f>Mix_1!CE15-(WMA_R1!CE15*$B$6)</f>
        <v>1.0000584847709639</v>
      </c>
      <c r="CF15" s="8">
        <f>Mix_1!CF15-(WMA_R1!CF15*$B$6)</f>
        <v>1.000055982813971</v>
      </c>
      <c r="CG15" s="8">
        <f>Mix_1!CG15-(WMA_R1!CG15*$B$6)</f>
        <v>1.0000537224936483</v>
      </c>
      <c r="CH15" s="8">
        <f>Mix_1!CH15-(WMA_R1!CH15*$B$6)</f>
        <v>1.0000516809523488</v>
      </c>
      <c r="CI15" s="8">
        <f>Mix_1!CI15-(WMA_R1!CI15*$B$6)</f>
        <v>1.0000498374261206</v>
      </c>
      <c r="CJ15" s="8">
        <f>Mix_1!CJ15-(WMA_R1!CJ15*$B$6)</f>
        <v>1.0000481730628903</v>
      </c>
      <c r="CK15" s="8">
        <f>Mix_1!CK15-(WMA_R1!CK15*$B$6)</f>
        <v>1.0000466707549511</v>
      </c>
      <c r="CL15" s="8">
        <f>Mix_1!CL15-(WMA_R1!CL15*$B$6)</f>
        <v>1.000045314984856</v>
      </c>
      <c r="CM15" s="8">
        <f>Mix_1!CM15-(WMA_R1!CM15*$B$6)</f>
        <v>1.0000440916838444</v>
      </c>
      <c r="CN15" s="8">
        <f>Mix_1!CN15-(WMA_R1!CN15*$B$6)</f>
        <v>1.0000429881019475</v>
      </c>
      <c r="CO15" s="8">
        <f>Mix_1!CO15-(WMA_R1!CO15*$B$6)</f>
        <v>1.0000419926889554</v>
      </c>
      <c r="CP15" s="8">
        <f>Mix_1!CP15-(WMA_R1!CP15*$B$6)</f>
        <v>1.0000410949854519</v>
      </c>
      <c r="CQ15" s="8">
        <f>Mix_1!CQ15-(WMA_R1!CQ15*$B$6)</f>
        <v>1.0000402855231718</v>
      </c>
      <c r="CR15" s="8">
        <f>Mix_1!CR15-(WMA_R1!CR15*$B$6)</f>
        <v>1.0000395557339701</v>
      </c>
    </row>
    <row r="16" spans="1:96" x14ac:dyDescent="0.35">
      <c r="A16">
        <f t="shared" si="8"/>
        <v>4</v>
      </c>
      <c r="B16">
        <f t="shared" si="7"/>
        <v>3.5</v>
      </c>
      <c r="C16">
        <f>B16-Data!$B$9</f>
        <v>-7</v>
      </c>
      <c r="F16" s="3">
        <f>(WMA_u!F16+SQRT(WMA_u!F16*WMA_u!F16+4*$B$3))/2</f>
        <v>1.0000329371000558</v>
      </c>
      <c r="G16" s="8">
        <f>Mix_1!G16-(WMA_R1!G16*$B$6)</f>
        <v>1.0000659064285147</v>
      </c>
      <c r="H16" s="8">
        <f>Mix_1!H16-(WMA_R1!H16*$B$6)</f>
        <v>1.0001933559813225</v>
      </c>
      <c r="I16" s="8">
        <f>Mix_1!I16-(WMA_R1!I16*$B$6)</f>
        <v>1.0004765628683754</v>
      </c>
      <c r="J16" s="8">
        <f>Mix_1!J16-(WMA_R1!J16*$B$6)</f>
        <v>1.0009510728539435</v>
      </c>
      <c r="K16" s="8">
        <f>Mix_1!K16-(WMA_R1!K16*$B$6)</f>
        <v>1.0016166196935528</v>
      </c>
      <c r="L16" s="8">
        <f>Mix_1!L16-(WMA_R1!L16*$B$6)</f>
        <v>1.0024409888890979</v>
      </c>
      <c r="M16" s="8">
        <f>Mix_1!M16-(WMA_R1!M16*$B$6)</f>
        <v>1.0033712751038557</v>
      </c>
      <c r="N16" s="8">
        <f>Mix_1!N16-(WMA_R1!N16*$B$6)</f>
        <v>1.0043464919235836</v>
      </c>
      <c r="O16" s="8">
        <f>Mix_1!O16-(WMA_R1!O16*$B$6)</f>
        <v>1.0053079195589114</v>
      </c>
      <c r="P16" s="8">
        <f>Mix_1!P16-(WMA_R1!P16*$B$6)</f>
        <v>1.006205857349979</v>
      </c>
      <c r="Q16" s="8">
        <f>Mix_1!Q16-(WMA_R1!Q16*$B$6)</f>
        <v>1.0070029076329838</v>
      </c>
      <c r="R16" s="8">
        <f>Mix_1!R16-(WMA_R1!R16*$B$6)</f>
        <v>1.0076745900616735</v>
      </c>
      <c r="S16" s="8">
        <f>Mix_1!S16-(WMA_R1!S16*$B$6)</f>
        <v>1.0082082318873078</v>
      </c>
      <c r="T16" s="8">
        <f>Mix_1!T16-(WMA_R1!T16*$B$6)</f>
        <v>1.0086009549881272</v>
      </c>
      <c r="U16" s="8">
        <f>Mix_1!U16-(WMA_R1!U16*$B$6)</f>
        <v>1.0088573604354101</v>
      </c>
      <c r="V16" s="8">
        <f>Mix_1!V16-(WMA_R1!V16*$B$6)</f>
        <v>1.0089872930445996</v>
      </c>
      <c r="W16" s="8">
        <f>Mix_1!W16-(WMA_R1!W16*$B$6)</f>
        <v>1.0090038929447875</v>
      </c>
      <c r="X16" s="8">
        <f>Mix_1!X16-(WMA_R1!X16*$B$6)</f>
        <v>1.0089220178255403</v>
      </c>
      <c r="Y16" s="8">
        <f>Mix_1!Y16-(WMA_R1!Y16*$B$6)</f>
        <v>1.0087570421206815</v>
      </c>
      <c r="Z16" s="8">
        <f>Mix_1!Z16-(WMA_R1!Z16*$B$6)</f>
        <v>1.0085239968251847</v>
      </c>
      <c r="AA16" s="8">
        <f>Mix_1!AA16-(WMA_R1!AA16*$B$6)</f>
        <v>1.0082369948029333</v>
      </c>
      <c r="AB16" s="8">
        <f>Mix_1!AB16-(WMA_R1!AB16*$B$6)</f>
        <v>1.0079088822884177</v>
      </c>
      <c r="AC16" s="8">
        <f>Mix_1!AC16-(WMA_R1!AC16*$B$6)</f>
        <v>1.0075510612676584</v>
      </c>
      <c r="AD16" s="8">
        <f>Mix_1!AD16-(WMA_R1!AD16*$B$6)</f>
        <v>1.0071734351995425</v>
      </c>
      <c r="AE16" s="8">
        <f>Mix_1!AE16-(WMA_R1!AE16*$B$6)</f>
        <v>1.0067844394527476</v>
      </c>
      <c r="AF16" s="8">
        <f>Mix_1!AF16-(WMA_R1!AF16*$B$6)</f>
        <v>1.0063911264086678</v>
      </c>
      <c r="AG16" s="8">
        <f>Mix_1!AG16-(WMA_R1!AG16*$B$6)</f>
        <v>1.0059992827059228</v>
      </c>
      <c r="AH16" s="8">
        <f>Mix_1!AH16-(WMA_R1!AH16*$B$6)</f>
        <v>1.0056135623287066</v>
      </c>
      <c r="AI16" s="8">
        <f>Mix_1!AI16-(WMA_R1!AI16*$B$6)</f>
        <v>1.0052376241788641</v>
      </c>
      <c r="AJ16" s="8">
        <f>Mix_1!AJ16-(WMA_R1!AJ16*$B$6)</f>
        <v>1.0048742665565431</v>
      </c>
      <c r="AK16" s="8">
        <f>Mix_1!AK16-(WMA_R1!AK16*$B$6)</f>
        <v>1.004525553791463</v>
      </c>
      <c r="AL16" s="8">
        <f>Mix_1!AL16-(WMA_R1!AL16*$B$6)</f>
        <v>1.0041929323059282</v>
      </c>
      <c r="AM16" s="8">
        <f>Mix_1!AM16-(WMA_R1!AM16*$B$6)</f>
        <v>1.0038773348244254</v>
      </c>
      <c r="AN16" s="8">
        <f>Mix_1!AN16-(WMA_R1!AN16*$B$6)</f>
        <v>1.0035792724197472</v>
      </c>
      <c r="AO16" s="8">
        <f>Mix_1!AO16-(WMA_R1!AO16*$B$6)</f>
        <v>1.0032989147214182</v>
      </c>
      <c r="AP16" s="8">
        <f>Mix_1!AP16-(WMA_R1!AP16*$B$6)</f>
        <v>1.0030361590025729</v>
      </c>
      <c r="AQ16" s="8">
        <f>Mix_1!AQ16-(WMA_R1!AQ16*$B$6)</f>
        <v>1.0027906890782958</v>
      </c>
      <c r="AR16" s="8">
        <f>Mix_1!AR16-(WMA_R1!AR16*$B$6)</f>
        <v>1.0025620250457064</v>
      </c>
      <c r="AS16" s="8">
        <f>Mix_1!AS16-(WMA_R1!AS16*$B$6)</f>
        <v>1.0023495649135534</v>
      </c>
      <c r="AT16" s="8">
        <f>Mix_1!AT16-(WMA_R1!AT16*$B$6)</f>
        <v>1.0021526191354355</v>
      </c>
      <c r="AU16" s="8">
        <f>Mix_1!AU16-(WMA_R1!AU16*$B$6)</f>
        <v>1.0019704389963628</v>
      </c>
      <c r="AV16" s="8">
        <f>Mix_1!AV16-(WMA_R1!AV16*$B$6)</f>
        <v>1.0018022397214565</v>
      </c>
      <c r="AW16" s="8">
        <f>Mix_1!AW16-(WMA_R1!AW16*$B$6)</f>
        <v>1.0016472190876555</v>
      </c>
      <c r="AX16" s="8">
        <f>Mix_1!AX16-(WMA_R1!AX16*$B$6)</f>
        <v>1.0015045722307532</v>
      </c>
      <c r="AY16" s="8">
        <f>Mix_1!AY16-(WMA_R1!AY16*$B$6)</f>
        <v>1.0013735032549216</v>
      </c>
      <c r="AZ16" s="8">
        <f>Mix_1!AZ16-(WMA_R1!AZ16*$B$6)</f>
        <v>1.0012532341723577</v>
      </c>
      <c r="BA16" s="8">
        <f>Mix_1!BA16-(WMA_R1!BA16*$B$6)</f>
        <v>1.0011430116281361</v>
      </c>
      <c r="BB16" s="8">
        <f>Mix_1!BB16-(WMA_R1!BB16*$B$6)</f>
        <v>1.0010421118001576</v>
      </c>
      <c r="BC16" s="8">
        <f>Mix_1!BC16-(WMA_R1!BC16*$B$6)</f>
        <v>1.0009498438062747</v>
      </c>
      <c r="BD16" s="8">
        <f>Mix_1!BD16-(WMA_R1!BD16*$B$6)</f>
        <v>1.0008655518999405</v>
      </c>
      <c r="BE16" s="8">
        <f>Mix_1!BE16-(WMA_R1!BE16*$B$6)</f>
        <v>1.000788616691497</v>
      </c>
      <c r="BF16" s="8">
        <f>Mix_1!BF16-(WMA_R1!BF16*$B$6)</f>
        <v>1.0007184555940198</v>
      </c>
      <c r="BG16" s="8">
        <f>Mix_1!BG16-(WMA_R1!BG16*$B$6)</f>
        <v>1.0006545226597425</v>
      </c>
      <c r="BH16" s="8">
        <f>Mix_1!BH16-(WMA_R1!BH16*$B$6)</f>
        <v>1.000596307944976</v>
      </c>
      <c r="BI16" s="8">
        <f>Mix_1!BI16-(WMA_R1!BI16*$B$6)</f>
        <v>1.0005433365174805</v>
      </c>
      <c r="BJ16" s="8">
        <f>Mix_1!BJ16-(WMA_R1!BJ16*$B$6)</f>
        <v>1.0004951671999467</v>
      </c>
      <c r="BK16" s="8">
        <f>Mix_1!BK16-(WMA_R1!BK16*$B$6)</f>
        <v>1.000451391126064</v>
      </c>
      <c r="BL16" s="8">
        <f>Mix_1!BL16-(WMA_R1!BL16*$B$6)</f>
        <v>1.0004116301712322</v>
      </c>
      <c r="BM16" s="8">
        <f>Mix_1!BM16-(WMA_R1!BM16*$B$6)</f>
        <v>1.000375535307847</v>
      </c>
      <c r="BN16" s="8">
        <f>Mix_1!BN16-(WMA_R1!BN16*$B$6)</f>
        <v>1.00034278492498</v>
      </c>
      <c r="BO16" s="8">
        <f>Mix_1!BO16-(WMA_R1!BO16*$B$6)</f>
        <v>1.0003130831438432</v>
      </c>
      <c r="BP16" s="8">
        <f>Mix_1!BP16-(WMA_R1!BP16*$B$6)</f>
        <v>1.0002861581534619</v>
      </c>
      <c r="BQ16" s="8">
        <f>Mix_1!BQ16-(WMA_R1!BQ16*$B$6)</f>
        <v>1.0002617605852056</v>
      </c>
      <c r="BR16" s="8">
        <f>Mix_1!BR16-(WMA_R1!BR16*$B$6)</f>
        <v>1.0002396619401024</v>
      </c>
      <c r="BS16" s="8">
        <f>Mix_1!BS16-(WMA_R1!BS16*$B$6)</f>
        <v>1.0002196530789953</v>
      </c>
      <c r="BT16" s="8">
        <f>Mix_1!BT16-(WMA_R1!BT16*$B$6)</f>
        <v>1.0002015427824609</v>
      </c>
      <c r="BU16" s="8">
        <f>Mix_1!BU16-(WMA_R1!BU16*$B$6)</f>
        <v>1.0001851563848865</v>
      </c>
      <c r="BV16" s="8">
        <f>Mix_1!BV16-(WMA_R1!BV16*$B$6)</f>
        <v>1.0001703344850583</v>
      </c>
      <c r="BW16" s="8">
        <f>Mix_1!BW16-(WMA_R1!BW16*$B$6)</f>
        <v>1.0001569317340477</v>
      </c>
      <c r="BX16" s="8">
        <f>Mix_1!BX16-(WMA_R1!BX16*$B$6)</f>
        <v>1.0001448156998953</v>
      </c>
      <c r="BY16" s="8">
        <f>Mix_1!BY16-(WMA_R1!BY16*$B$6)</f>
        <v>1.0001338658076517</v>
      </c>
      <c r="BZ16" s="8">
        <f>Mix_1!BZ16-(WMA_R1!BZ16*$B$6)</f>
        <v>1.0001239723525961</v>
      </c>
      <c r="CA16" s="8">
        <f>Mix_1!CA16-(WMA_R1!CA16*$B$6)</f>
        <v>1.0001150355839354</v>
      </c>
      <c r="CB16" s="8">
        <f>Mix_1!CB16-(WMA_R1!CB16*$B$6)</f>
        <v>1.0001069648558976</v>
      </c>
      <c r="CC16" s="8">
        <f>Mix_1!CC16-(WMA_R1!CC16*$B$6)</f>
        <v>1.0000996778428877</v>
      </c>
      <c r="CD16" s="8">
        <f>Mix_1!CD16-(WMA_R1!CD16*$B$6)</f>
        <v>1.0000930998152424</v>
      </c>
      <c r="CE16" s="8">
        <f>Mix_1!CE16-(WMA_R1!CE16*$B$6)</f>
        <v>1.0000871629720405</v>
      </c>
      <c r="CF16" s="8">
        <f>Mix_1!CF16-(WMA_R1!CF16*$B$6)</f>
        <v>1.0000818058274357</v>
      </c>
      <c r="CG16" s="8">
        <f>Mix_1!CG16-(WMA_R1!CG16*$B$6)</f>
        <v>1.0000769726470253</v>
      </c>
      <c r="CH16" s="8">
        <f>Mix_1!CH16-(WMA_R1!CH16*$B$6)</f>
        <v>1.0000726129308499</v>
      </c>
      <c r="CI16" s="8">
        <f>Mix_1!CI16-(WMA_R1!CI16*$B$6)</f>
        <v>1.0000686809397448</v>
      </c>
      <c r="CJ16" s="8">
        <f>Mix_1!CJ16-(WMA_R1!CJ16*$B$6)</f>
        <v>1.0000651352618886</v>
      </c>
      <c r="CK16" s="8">
        <f>Mix_1!CK16-(WMA_R1!CK16*$B$6)</f>
        <v>1.0000619384165457</v>
      </c>
      <c r="CL16" s="8">
        <f>Mix_1!CL16-(WMA_R1!CL16*$B$6)</f>
        <v>1.0000590564921661</v>
      </c>
      <c r="CM16" s="8">
        <f>Mix_1!CM16-(WMA_R1!CM16*$B$6)</f>
        <v>1.0000564588161471</v>
      </c>
      <c r="CN16" s="8">
        <f>Mix_1!CN16-(WMA_R1!CN16*$B$6)</f>
        <v>1.0000541176537416</v>
      </c>
      <c r="CO16" s="8">
        <f>Mix_1!CO16-(WMA_R1!CO16*$B$6)</f>
        <v>1.0000520079337538</v>
      </c>
      <c r="CP16" s="8">
        <f>Mix_1!CP16-(WMA_R1!CP16*$B$6)</f>
        <v>1.0000501069988164</v>
      </c>
      <c r="CQ16" s="8">
        <f>Mix_1!CQ16-(WMA_R1!CQ16*$B$6)</f>
        <v>1.0000483943782015</v>
      </c>
      <c r="CR16" s="8">
        <f>Mix_1!CR16-(WMA_R1!CR16*$B$6)</f>
        <v>1.0000468515812599</v>
      </c>
    </row>
    <row r="17" spans="1:96" x14ac:dyDescent="0.35">
      <c r="A17">
        <f t="shared" si="8"/>
        <v>5</v>
      </c>
      <c r="B17">
        <f t="shared" si="7"/>
        <v>4.5</v>
      </c>
      <c r="C17">
        <f>B17-Data!$B$9</f>
        <v>-6</v>
      </c>
      <c r="F17" s="3">
        <f>(WMA_u!F17+SQRT(WMA_u!F17*WMA_u!F17+4*$B$3))/2</f>
        <v>1.0000329371000558</v>
      </c>
      <c r="G17" s="8">
        <f>Mix_1!G17-(WMA_R1!G17*$B$6)</f>
        <v>1.000318229482358</v>
      </c>
      <c r="H17" s="8">
        <f>Mix_1!H17-(WMA_R1!H17*$B$6)</f>
        <v>1.0012493527161106</v>
      </c>
      <c r="I17" s="8">
        <f>Mix_1!I17-(WMA_R1!I17*$B$6)</f>
        <v>1.0030318302259849</v>
      </c>
      <c r="J17" s="8">
        <f>Mix_1!J17-(WMA_R1!J17*$B$6)</f>
        <v>1.0056431719995031</v>
      </c>
      <c r="K17" s="8">
        <f>Mix_1!K17-(WMA_R1!K17*$B$6)</f>
        <v>1.0088806892028093</v>
      </c>
      <c r="L17" s="8">
        <f>Mix_1!L17-(WMA_R1!L17*$B$6)</f>
        <v>1.0124521573795358</v>
      </c>
      <c r="M17" s="8">
        <f>Mix_1!M17-(WMA_R1!M17*$B$6)</f>
        <v>1.0160574951031489</v>
      </c>
      <c r="N17" s="8">
        <f>Mix_1!N17-(WMA_R1!N17*$B$6)</f>
        <v>1.0194416710300322</v>
      </c>
      <c r="O17" s="8">
        <f>Mix_1!O17-(WMA_R1!O17*$B$6)</f>
        <v>1.0224187892468675</v>
      </c>
      <c r="P17" s="8">
        <f>Mix_1!P17-(WMA_R1!P17*$B$6)</f>
        <v>1.0248752295774697</v>
      </c>
      <c r="Q17" s="8">
        <f>Mix_1!Q17-(WMA_R1!Q17*$B$6)</f>
        <v>1.0267607037788145</v>
      </c>
      <c r="R17" s="8">
        <f>Mix_1!R17-(WMA_R1!R17*$B$6)</f>
        <v>1.0280741813452561</v>
      </c>
      <c r="S17" s="8">
        <f>Mix_1!S17-(WMA_R1!S17*$B$6)</f>
        <v>1.0288491480032453</v>
      </c>
      <c r="T17" s="8">
        <f>Mix_1!T17-(WMA_R1!T17*$B$6)</f>
        <v>1.0291405732848991</v>
      </c>
      <c r="U17" s="8">
        <f>Mix_1!U17-(WMA_R1!U17*$B$6)</f>
        <v>1.0290145324879956</v>
      </c>
      <c r="V17" s="8">
        <f>Mix_1!V17-(WMA_R1!V17*$B$6)</f>
        <v>1.0285405833943733</v>
      </c>
      <c r="W17" s="8">
        <f>Mix_1!W17-(WMA_R1!W17*$B$6)</f>
        <v>1.0277865757361622</v>
      </c>
      <c r="X17" s="8">
        <f>Mix_1!X17-(WMA_R1!X17*$B$6)</f>
        <v>1.0268154144890955</v>
      </c>
      <c r="Y17" s="8">
        <f>Mix_1!Y17-(WMA_R1!Y17*$B$6)</f>
        <v>1.0256832884314457</v>
      </c>
      <c r="Z17" s="8">
        <f>Mix_1!Z17-(WMA_R1!Z17*$B$6)</f>
        <v>1.0244389354466774</v>
      </c>
      <c r="AA17" s="8">
        <f>Mix_1!AA17-(WMA_R1!AA17*$B$6)</f>
        <v>1.0231236000071875</v>
      </c>
      <c r="AB17" s="8">
        <f>Mix_1!AB17-(WMA_R1!AB17*$B$6)</f>
        <v>1.0217714220231322</v>
      </c>
      <c r="AC17" s="8">
        <f>Mix_1!AC17-(WMA_R1!AC17*$B$6)</f>
        <v>1.0204100689397517</v>
      </c>
      <c r="AD17" s="8">
        <f>Mix_1!AD17-(WMA_R1!AD17*$B$6)</f>
        <v>1.0190614812500578</v>
      </c>
      <c r="AE17" s="8">
        <f>Mix_1!AE17-(WMA_R1!AE17*$B$6)</f>
        <v>1.0177426458551118</v>
      </c>
      <c r="AF17" s="8">
        <f>Mix_1!AF17-(WMA_R1!AF17*$B$6)</f>
        <v>1.0164663439510868</v>
      </c>
      <c r="AG17" s="8">
        <f>Mix_1!AG17-(WMA_R1!AG17*$B$6)</f>
        <v>1.0152418427857499</v>
      </c>
      <c r="AH17" s="8">
        <f>Mix_1!AH17-(WMA_R1!AH17*$B$6)</f>
        <v>1.0140755160123243</v>
      </c>
      <c r="AI17" s="8">
        <f>Mix_1!AI17-(WMA_R1!AI17*$B$6)</f>
        <v>1.0129713874258768</v>
      </c>
      <c r="AJ17" s="8">
        <f>Mix_1!AJ17-(WMA_R1!AJ17*$B$6)</f>
        <v>1.0119315991407078</v>
      </c>
      <c r="AK17" s="8">
        <f>Mix_1!AK17-(WMA_R1!AK17*$B$6)</f>
        <v>1.0109568089271173</v>
      </c>
      <c r="AL17" s="8">
        <f>Mix_1!AL17-(WMA_R1!AL17*$B$6)</f>
        <v>1.0100465233307863</v>
      </c>
      <c r="AM17" s="8">
        <f>Mix_1!AM17-(WMA_R1!AM17*$B$6)</f>
        <v>1.0091993739611791</v>
      </c>
      <c r="AN17" s="8">
        <f>Mix_1!AN17-(WMA_R1!AN17*$B$6)</f>
        <v>1.0084133443848902</v>
      </c>
      <c r="AO17" s="8">
        <f>Mix_1!AO17-(WMA_R1!AO17*$B$6)</f>
        <v>1.0076859546880388</v>
      </c>
      <c r="AP17" s="8">
        <f>Mix_1!AP17-(WMA_R1!AP17*$B$6)</f>
        <v>1.0070144101735228</v>
      </c>
      <c r="AQ17" s="8">
        <f>Mix_1!AQ17-(WMA_R1!AQ17*$B$6)</f>
        <v>1.0063957199607236</v>
      </c>
      <c r="AR17" s="8">
        <f>Mix_1!AR17-(WMA_R1!AR17*$B$6)</f>
        <v>1.0058267905363447</v>
      </c>
      <c r="AS17" s="8">
        <f>Mix_1!AS17-(WMA_R1!AS17*$B$6)</f>
        <v>1.0053044986128032</v>
      </c>
      <c r="AT17" s="8">
        <f>Mix_1!AT17-(WMA_R1!AT17*$B$6)</f>
        <v>1.0048257470110569</v>
      </c>
      <c r="AU17" s="8">
        <f>Mix_1!AU17-(WMA_R1!AU17*$B$6)</f>
        <v>1.0043875067101913</v>
      </c>
      <c r="AV17" s="8">
        <f>Mix_1!AV17-(WMA_R1!AV17*$B$6)</f>
        <v>1.0039868477001901</v>
      </c>
      <c r="AW17" s="8">
        <f>Mix_1!AW17-(WMA_R1!AW17*$B$6)</f>
        <v>1.0036209608354629</v>
      </c>
      <c r="AX17" s="8">
        <f>Mix_1!AX17-(WMA_R1!AX17*$B$6)</f>
        <v>1.0032871725103492</v>
      </c>
      <c r="AY17" s="8">
        <f>Mix_1!AY17-(WMA_R1!AY17*$B$6)</f>
        <v>1.0029829536580606</v>
      </c>
      <c r="AZ17" s="8">
        <f>Mix_1!AZ17-(WMA_R1!AZ17*$B$6)</f>
        <v>1.0027059243047938</v>
      </c>
      <c r="BA17" s="8">
        <f>Mix_1!BA17-(WMA_R1!BA17*$B$6)</f>
        <v>1.0024538546846327</v>
      </c>
      <c r="BB17" s="8">
        <f>Mix_1!BB17-(WMA_R1!BB17*$B$6)</f>
        <v>1.0022246637323342</v>
      </c>
      <c r="BC17" s="8">
        <f>Mix_1!BC17-(WMA_R1!BC17*$B$6)</f>
        <v>1.0020164156145293</v>
      </c>
      <c r="BD17" s="8">
        <f>Mix_1!BD17-(WMA_R1!BD17*$B$6)</f>
        <v>1.001827314830483</v>
      </c>
      <c r="BE17" s="8">
        <f>Mix_1!BE17-(WMA_R1!BE17*$B$6)</f>
        <v>1.0016557003069573</v>
      </c>
      <c r="BF17" s="8">
        <f>Mix_1!BF17-(WMA_R1!BF17*$B$6)</f>
        <v>1.0015000388241997</v>
      </c>
      <c r="BG17" s="8">
        <f>Mix_1!BG17-(WMA_R1!BG17*$B$6)</f>
        <v>1.001358918038538</v>
      </c>
      <c r="BH17" s="8">
        <f>Mix_1!BH17-(WMA_R1!BH17*$B$6)</f>
        <v>1.0012310393087032</v>
      </c>
      <c r="BI17" s="8">
        <f>Mix_1!BI17-(WMA_R1!BI17*$B$6)</f>
        <v>1.0011152104856151</v>
      </c>
      <c r="BJ17" s="8">
        <f>Mix_1!BJ17-(WMA_R1!BJ17*$B$6)</f>
        <v>1.0010103387870406</v>
      </c>
      <c r="BK17" s="8">
        <f>Mix_1!BK17-(WMA_R1!BK17*$B$6)</f>
        <v>1.0009154238476312</v>
      </c>
      <c r="BL17" s="8">
        <f>Mix_1!BL17-(WMA_R1!BL17*$B$6)</f>
        <v>1.0008295510100846</v>
      </c>
      <c r="BM17" s="8">
        <f>Mix_1!BM17-(WMA_R1!BM17*$B$6)</f>
        <v>1.0007518849034365</v>
      </c>
      <c r="BN17" s="8">
        <f>Mix_1!BN17-(WMA_R1!BN17*$B$6)</f>
        <v>1.000681663338814</v>
      </c>
      <c r="BO17" s="8">
        <f>Mix_1!BO17-(WMA_R1!BO17*$B$6)</f>
        <v>1.0006181915406969</v>
      </c>
      <c r="BP17" s="8">
        <f>Mix_1!BP17-(WMA_R1!BP17*$B$6)</f>
        <v>1.0005608367221264</v>
      </c>
      <c r="BQ17" s="8">
        <f>Mix_1!BQ17-(WMA_R1!BQ17*$B$6)</f>
        <v>1.0005090230049332</v>
      </c>
      <c r="BR17" s="8">
        <f>Mix_1!BR17-(WMA_R1!BR17*$B$6)</f>
        <v>1.0004622266804266</v>
      </c>
      <c r="BS17" s="8">
        <f>Mix_1!BS17-(WMA_R1!BS17*$B$6)</f>
        <v>1.0004199718018456</v>
      </c>
      <c r="BT17" s="8">
        <f>Mix_1!BT17-(WMA_R1!BT17*$B$6)</f>
        <v>1.000381826096814</v>
      </c>
      <c r="BU17" s="8">
        <f>Mix_1!BU17-(WMA_R1!BU17*$B$6)</f>
        <v>1.0003473971859571</v>
      </c>
      <c r="BV17" s="8">
        <f>Mix_1!BV17-(WMA_R1!BV17*$B$6)</f>
        <v>1.0003163290924462</v>
      </c>
      <c r="BW17" s="8">
        <f>Mix_1!BW17-(WMA_R1!BW17*$B$6)</f>
        <v>1.0002882990264155</v>
      </c>
      <c r="BX17" s="8">
        <f>Mix_1!BX17-(WMA_R1!BX17*$B$6)</f>
        <v>1.0002630144278288</v>
      </c>
      <c r="BY17" s="8">
        <f>Mix_1!BY17-(WMA_R1!BY17*$B$6)</f>
        <v>1.0002402102513566</v>
      </c>
      <c r="BZ17" s="8">
        <f>Mix_1!BZ17-(WMA_R1!BZ17*$B$6)</f>
        <v>1.0002196464770354</v>
      </c>
      <c r="CA17" s="8">
        <f>Mix_1!CA17-(WMA_R1!CA17*$B$6)</f>
        <v>1.0002011058309228</v>
      </c>
      <c r="CB17" s="8">
        <f>Mix_1!CB17-(WMA_R1!CB17*$B$6)</f>
        <v>1.0001843917005142</v>
      </c>
      <c r="CC17" s="8">
        <f>Mix_1!CC17-(WMA_R1!CC17*$B$6)</f>
        <v>1.0001693262303619</v>
      </c>
      <c r="CD17" s="8">
        <f>Mix_1!CD17-(WMA_R1!CD17*$B$6)</f>
        <v>1.0001557485840502</v>
      </c>
      <c r="CE17" s="8">
        <f>Mix_1!CE17-(WMA_R1!CE17*$B$6)</f>
        <v>1.0001435133594501</v>
      </c>
      <c r="CF17" s="8">
        <f>Mix_1!CF17-(WMA_R1!CF17*$B$6)</f>
        <v>1.0001324891449637</v>
      </c>
      <c r="CG17" s="8">
        <f>Mix_1!CG17-(WMA_R1!CG17*$B$6)</f>
        <v>1.0001225572052337</v>
      </c>
      <c r="CH17" s="8">
        <f>Mix_1!CH17-(WMA_R1!CH17*$B$6)</f>
        <v>1.0001136102855823</v>
      </c>
      <c r="CI17" s="8">
        <f>Mix_1!CI17-(WMA_R1!CI17*$B$6)</f>
        <v>1.0001055515251798</v>
      </c>
      <c r="CJ17" s="8">
        <f>Mix_1!CJ17-(WMA_R1!CJ17*$B$6)</f>
        <v>1.0000982934696694</v>
      </c>
      <c r="CK17" s="8">
        <f>Mix_1!CK17-(WMA_R1!CK17*$B$6)</f>
        <v>1.0000917571746726</v>
      </c>
      <c r="CL17" s="8">
        <f>Mix_1!CL17-(WMA_R1!CL17*$B$6)</f>
        <v>1.0000858713922467</v>
      </c>
      <c r="CM17" s="8">
        <f>Mix_1!CM17-(WMA_R1!CM17*$B$6)</f>
        <v>1.0000805718329975</v>
      </c>
      <c r="CN17" s="8">
        <f>Mix_1!CN17-(WMA_R1!CN17*$B$6)</f>
        <v>1.0000758004971255</v>
      </c>
      <c r="CO17" s="8">
        <f>Mix_1!CO17-(WMA_R1!CO17*$B$6)</f>
        <v>1.0000715050682332</v>
      </c>
      <c r="CP17" s="8">
        <f>Mix_1!CP17-(WMA_R1!CP17*$B$6)</f>
        <v>1.0000676383642431</v>
      </c>
      <c r="CQ17" s="8">
        <f>Mix_1!CQ17-(WMA_R1!CQ17*$B$6)</f>
        <v>1.0000641578402312</v>
      </c>
      <c r="CR17" s="8">
        <f>Mix_1!CR17-(WMA_R1!CR17*$B$6)</f>
        <v>1.0000610251384368</v>
      </c>
    </row>
    <row r="18" spans="1:96" x14ac:dyDescent="0.35">
      <c r="A18">
        <f t="shared" si="8"/>
        <v>6</v>
      </c>
      <c r="B18">
        <f t="shared" si="7"/>
        <v>5.5</v>
      </c>
      <c r="C18">
        <f>B18-Data!$B$9</f>
        <v>-5</v>
      </c>
      <c r="F18" s="3">
        <f>(WMA_u!F18+SQRT(WMA_u!F18*WMA_u!F18+4*$B$3))/2</f>
        <v>1.0000329371000558</v>
      </c>
      <c r="G18" s="8">
        <f>Mix_1!G18-(WMA_R1!G18*$B$6)</f>
        <v>1.0025016607316126</v>
      </c>
      <c r="H18" s="8">
        <f>Mix_1!H18-(WMA_R1!H18*$B$6)</f>
        <v>1.0090729613344398</v>
      </c>
      <c r="I18" s="8">
        <f>Mix_1!I18-(WMA_R1!I18*$B$6)</f>
        <v>1.019610029833232</v>
      </c>
      <c r="J18" s="8">
        <f>Mix_1!J18-(WMA_R1!J18*$B$6)</f>
        <v>1.032776204775921</v>
      </c>
      <c r="K18" s="8">
        <f>Mix_1!K18-(WMA_R1!K18*$B$6)</f>
        <v>1.0468605351363598</v>
      </c>
      <c r="L18" s="8">
        <f>Mix_1!L18-(WMA_R1!L18*$B$6)</f>
        <v>1.0603430849052309</v>
      </c>
      <c r="M18" s="8">
        <f>Mix_1!M18-(WMA_R1!M18*$B$6)</f>
        <v>1.0721429547240056</v>
      </c>
      <c r="N18" s="8">
        <f>Mix_1!N18-(WMA_R1!N18*$B$6)</f>
        <v>1.0816482247240522</v>
      </c>
      <c r="O18" s="8">
        <f>Mix_1!O18-(WMA_R1!O18*$B$6)</f>
        <v>1.0886371452056811</v>
      </c>
      <c r="P18" s="8">
        <f>Mix_1!P18-(WMA_R1!P18*$B$6)</f>
        <v>1.0931657152008691</v>
      </c>
      <c r="Q18" s="8">
        <f>Mix_1!Q18-(WMA_R1!Q18*$B$6)</f>
        <v>1.0954616347085429</v>
      </c>
      <c r="R18" s="8">
        <f>Mix_1!R18-(WMA_R1!R18*$B$6)</f>
        <v>1.0958405124907338</v>
      </c>
      <c r="S18" s="8">
        <f>Mix_1!S18-(WMA_R1!S18*$B$6)</f>
        <v>1.0946468922425865</v>
      </c>
      <c r="T18" s="8">
        <f>Mix_1!T18-(WMA_R1!T18*$B$6)</f>
        <v>1.0922167069008271</v>
      </c>
      <c r="U18" s="8">
        <f>Mix_1!U18-(WMA_R1!U18*$B$6)</f>
        <v>1.0888559845471504</v>
      </c>
      <c r="V18" s="8">
        <f>Mix_1!V18-(WMA_R1!V18*$B$6)</f>
        <v>1.0848308353411289</v>
      </c>
      <c r="W18" s="8">
        <f>Mix_1!W18-(WMA_R1!W18*$B$6)</f>
        <v>1.0803646983959099</v>
      </c>
      <c r="X18" s="8">
        <f>Mix_1!X18-(WMA_R1!X18*$B$6)</f>
        <v>1.0756398973608778</v>
      </c>
      <c r="Y18" s="8">
        <f>Mix_1!Y18-(WMA_R1!Y18*$B$6)</f>
        <v>1.0708014834653437</v>
      </c>
      <c r="Z18" s="8">
        <f>Mix_1!Z18-(WMA_R1!Z18*$B$6)</f>
        <v>1.0659620610338474</v>
      </c>
      <c r="AA18" s="8">
        <f>Mix_1!AA18-(WMA_R1!AA18*$B$6)</f>
        <v>1.0612068024391621</v>
      </c>
      <c r="AB18" s="8">
        <f>Mix_1!AB18-(WMA_R1!AB18*$B$6)</f>
        <v>1.0565982058497614</v>
      </c>
      <c r="AC18" s="8">
        <f>Mix_1!AC18-(WMA_R1!AC18*$B$6)</f>
        <v>1.0521803727453263</v>
      </c>
      <c r="AD18" s="8">
        <f>Mix_1!AD18-(WMA_R1!AD18*$B$6)</f>
        <v>1.0479827199012934</v>
      </c>
      <c r="AE18" s="8">
        <f>Mix_1!AE18-(WMA_R1!AE18*$B$6)</f>
        <v>1.0440231207731889</v>
      </c>
      <c r="AF18" s="8">
        <f>Mix_1!AF18-(WMA_R1!AF18*$B$6)</f>
        <v>1.0403105143818188</v>
      </c>
      <c r="AG18" s="8">
        <f>Mix_1!AG18-(WMA_R1!AG18*$B$6)</f>
        <v>1.0368470399610918</v>
      </c>
      <c r="AH18" s="8">
        <f>Mix_1!AH18-(WMA_R1!AH18*$B$6)</f>
        <v>1.0336297621009969</v>
      </c>
      <c r="AI18" s="8">
        <f>Mix_1!AI18-(WMA_R1!AI18*$B$6)</f>
        <v>1.0306520498931417</v>
      </c>
      <c r="AJ18" s="8">
        <f>Mix_1!AJ18-(WMA_R1!AJ18*$B$6)</f>
        <v>1.0279046684054747</v>
      </c>
      <c r="AK18" s="8">
        <f>Mix_1!AK18-(WMA_R1!AK18*$B$6)</f>
        <v>1.0253766339334258</v>
      </c>
      <c r="AL18" s="8">
        <f>Mix_1!AL18-(WMA_R1!AL18*$B$6)</f>
        <v>1.0230558772017733</v>
      </c>
      <c r="AM18" s="8">
        <f>Mix_1!AM18-(WMA_R1!AM18*$B$6)</f>
        <v>1.0209297517343574</v>
      </c>
      <c r="AN18" s="8">
        <f>Mix_1!AN18-(WMA_R1!AN18*$B$6)</f>
        <v>1.0189854183133222</v>
      </c>
      <c r="AO18" s="8">
        <f>Mix_1!AO18-(WMA_R1!AO18*$B$6)</f>
        <v>1.0172101309479551</v>
      </c>
      <c r="AP18" s="8">
        <f>Mix_1!AP18-(WMA_R1!AP18*$B$6)</f>
        <v>1.0155914450766426</v>
      </c>
      <c r="AQ18" s="8">
        <f>Mix_1!AQ18-(WMA_R1!AQ18*$B$6)</f>
        <v>1.014117364782154</v>
      </c>
      <c r="AR18" s="8">
        <f>Mix_1!AR18-(WMA_R1!AR18*$B$6)</f>
        <v>1.0127764425296599</v>
      </c>
      <c r="AS18" s="8">
        <f>Mix_1!AS18-(WMA_R1!AS18*$B$6)</f>
        <v>1.0115578422486045</v>
      </c>
      <c r="AT18" s="8">
        <f>Mix_1!AT18-(WMA_R1!AT18*$B$6)</f>
        <v>1.0104513743858952</v>
      </c>
      <c r="AU18" s="8">
        <f>Mix_1!AU18-(WMA_R1!AU18*$B$6)</f>
        <v>1.0094475097778028</v>
      </c>
      <c r="AV18" s="8">
        <f>Mix_1!AV18-(WMA_R1!AV18*$B$6)</f>
        <v>1.0085373777504023</v>
      </c>
      <c r="AW18" s="8">
        <f>Mix_1!AW18-(WMA_R1!AW18*$B$6)</f>
        <v>1.0077127527018805</v>
      </c>
      <c r="AX18" s="8">
        <f>Mix_1!AX18-(WMA_R1!AX18*$B$6)</f>
        <v>1.0069660324929885</v>
      </c>
      <c r="AY18" s="8">
        <f>Mix_1!AY18-(WMA_R1!AY18*$B$6)</f>
        <v>1.0062902112311116</v>
      </c>
      <c r="AZ18" s="8">
        <f>Mix_1!AZ18-(WMA_R1!AZ18*$B$6)</f>
        <v>1.005678848443341</v>
      </c>
      <c r="BA18" s="8">
        <f>Mix_1!BA18-(WMA_R1!BA18*$B$6)</f>
        <v>1.0051260361653123</v>
      </c>
      <c r="BB18" s="8">
        <f>Mix_1!BB18-(WMA_R1!BB18*$B$6)</f>
        <v>1.0046263651016623</v>
      </c>
      <c r="BC18" s="8">
        <f>Mix_1!BC18-(WMA_R1!BC18*$B$6)</f>
        <v>1.0041748907214116</v>
      </c>
      <c r="BD18" s="8">
        <f>Mix_1!BD18-(WMA_R1!BD18*$B$6)</f>
        <v>1.0037670999217454</v>
      </c>
      <c r="BE18" s="8">
        <f>Mix_1!BE18-(WMA_R1!BE18*$B$6)</f>
        <v>1.0033988787139396</v>
      </c>
      <c r="BF18" s="8">
        <f>Mix_1!BF18-(WMA_R1!BF18*$B$6)</f>
        <v>1.0030664812453893</v>
      </c>
      <c r="BG18" s="8">
        <f>Mix_1!BG18-(WMA_R1!BG18*$B$6)</f>
        <v>1.0027665003636441</v>
      </c>
      <c r="BH18" s="8">
        <f>Mix_1!BH18-(WMA_R1!BH18*$B$6)</f>
        <v>1.0024958398455093</v>
      </c>
      <c r="BI18" s="8">
        <f>Mix_1!BI18-(WMA_R1!BI18*$B$6)</f>
        <v>1.0022516883513586</v>
      </c>
      <c r="BJ18" s="8">
        <f>Mix_1!BJ18-(WMA_R1!BJ18*$B$6)</f>
        <v>1.0020314951176272</v>
      </c>
      <c r="BK18" s="8">
        <f>Mix_1!BK18-(WMA_R1!BK18*$B$6)</f>
        <v>1.0018329473656202</v>
      </c>
      <c r="BL18" s="8">
        <f>Mix_1!BL18-(WMA_R1!BL18*$B$6)</f>
        <v>1.0016539493796537</v>
      </c>
      <c r="BM18" s="8">
        <f>Mix_1!BM18-(WMA_R1!BM18*$B$6)</f>
        <v>1.0014926031899385</v>
      </c>
      <c r="BN18" s="8">
        <f>Mix_1!BN18-(WMA_R1!BN18*$B$6)</f>
        <v>1.0013471907838896</v>
      </c>
      <c r="BO18" s="8">
        <f>Mix_1!BO18-(WMA_R1!BO18*$B$6)</f>
        <v>1.0012161577622642</v>
      </c>
      <c r="BP18" s="8">
        <f>Mix_1!BP18-(WMA_R1!BP18*$B$6)</f>
        <v>1.0010980983527407</v>
      </c>
      <c r="BQ18" s="8">
        <f>Mix_1!BQ18-(WMA_R1!BQ18*$B$6)</f>
        <v>1.0009917416922813</v>
      </c>
      <c r="BR18" s="8">
        <f>Mix_1!BR18-(WMA_R1!BR18*$B$6)</f>
        <v>1.0008959392903019</v>
      </c>
      <c r="BS18" s="8">
        <f>Mix_1!BS18-(WMA_R1!BS18*$B$6)</f>
        <v>1.0008096535867423</v>
      </c>
      <c r="BT18" s="8">
        <f>Mix_1!BT18-(WMA_R1!BT18*$B$6)</f>
        <v>1.000731947522191</v>
      </c>
      <c r="BU18" s="8">
        <f>Mix_1!BU18-(WMA_R1!BU18*$B$6)</f>
        <v>1.000661975040932</v>
      </c>
      <c r="BV18" s="8">
        <f>Mix_1!BV18-(WMA_R1!BV18*$B$6)</f>
        <v>1.0005989724519504</v>
      </c>
      <c r="BW18" s="8">
        <f>Mix_1!BW18-(WMA_R1!BW18*$B$6)</f>
        <v>1.0005422505773196</v>
      </c>
      <c r="BX18" s="8">
        <f>Mix_1!BX18-(WMA_R1!BX18*$B$6)</f>
        <v>1.0004911876218929</v>
      </c>
      <c r="BY18" s="8">
        <f>Mix_1!BY18-(WMA_R1!BY18*$B$6)</f>
        <v>1.0004452227026959</v>
      </c>
      <c r="BZ18" s="8">
        <f>Mix_1!BZ18-(WMA_R1!BZ18*$B$6)</f>
        <v>1.0004038499808396</v>
      </c>
      <c r="CA18" s="8">
        <f>Mix_1!CA18-(WMA_R1!CA18*$B$6)</f>
        <v>1.0003666133430085</v>
      </c>
      <c r="CB18" s="8">
        <f>Mix_1!CB18-(WMA_R1!CB18*$B$6)</f>
        <v>1.0003331015836834</v>
      </c>
      <c r="CC18" s="8">
        <f>Mix_1!CC18-(WMA_R1!CC18*$B$6)</f>
        <v>1.0003029440431255</v>
      </c>
      <c r="CD18" s="8">
        <f>Mix_1!CD18-(WMA_R1!CD18*$B$6)</f>
        <v>1.0002758066598048</v>
      </c>
      <c r="CE18" s="8">
        <f>Mix_1!CE18-(WMA_R1!CE18*$B$6)</f>
        <v>1.0002513883994004</v>
      </c>
      <c r="CF18" s="8">
        <f>Mix_1!CF18-(WMA_R1!CF18*$B$6)</f>
        <v>1.0002294180256961</v>
      </c>
      <c r="CG18" s="8">
        <f>Mix_1!CG18-(WMA_R1!CG18*$B$6)</f>
        <v>1.0002096511816769</v>
      </c>
      <c r="CH18" s="8">
        <f>Mix_1!CH18-(WMA_R1!CH18*$B$6)</f>
        <v>1.0001918677519015</v>
      </c>
      <c r="CI18" s="8">
        <f>Mix_1!CI18-(WMA_R1!CI18*$B$6)</f>
        <v>1.0001758694797771</v>
      </c>
      <c r="CJ18" s="8">
        <f>Mix_1!CJ18-(WMA_R1!CJ18*$B$6)</f>
        <v>1.0001614778157082</v>
      </c>
      <c r="CK18" s="8">
        <f>Mix_1!CK18-(WMA_R1!CK18*$B$6)</f>
        <v>1.0001485319742689</v>
      </c>
      <c r="CL18" s="8">
        <f>Mix_1!CL18-(WMA_R1!CL18*$B$6)</f>
        <v>1.0001368871805223</v>
      </c>
      <c r="CM18" s="8">
        <f>Mix_1!CM18-(WMA_R1!CM18*$B$6)</f>
        <v>1.0001264130874363</v>
      </c>
      <c r="CN18" s="8">
        <f>Mix_1!CN18-(WMA_R1!CN18*$B$6)</f>
        <v>1.0001169923480193</v>
      </c>
      <c r="CO18" s="8">
        <f>Mix_1!CO18-(WMA_R1!CO18*$B$6)</f>
        <v>1.0001085193272941</v>
      </c>
      <c r="CP18" s="8">
        <f>Mix_1!CP18-(WMA_R1!CP18*$B$6)</f>
        <v>1.0001008989406432</v>
      </c>
      <c r="CQ18" s="8">
        <f>Mix_1!CQ18-(WMA_R1!CQ18*$B$6)</f>
        <v>1.0000940456063185</v>
      </c>
      <c r="CR18" s="8">
        <f>Mix_1!CR18-(WMA_R1!CR18*$B$6)</f>
        <v>1.0000878823010364</v>
      </c>
    </row>
    <row r="19" spans="1:96" x14ac:dyDescent="0.35">
      <c r="A19">
        <f t="shared" si="8"/>
        <v>7</v>
      </c>
      <c r="B19">
        <f t="shared" si="7"/>
        <v>6.5</v>
      </c>
      <c r="C19">
        <f>B19-Data!$B$9</f>
        <v>-4</v>
      </c>
      <c r="F19" s="3">
        <f>(WMA_u!F19+SQRT(WMA_u!F19*WMA_u!F19+4*$B$3))/2</f>
        <v>1.0000329371000558</v>
      </c>
      <c r="G19" s="8">
        <f>Mix_1!G19-(WMA_R1!G19*$B$6)</f>
        <v>1.0213955855586092</v>
      </c>
      <c r="H19" s="8">
        <f>Mix_1!H19-(WMA_R1!H19*$B$6)</f>
        <v>1.0654003994340666</v>
      </c>
      <c r="I19" s="8">
        <f>Mix_1!I19-(WMA_R1!I19*$B$6)</f>
        <v>1.122030310822701</v>
      </c>
      <c r="J19" s="8">
        <f>Mix_1!J19-(WMA_R1!J19*$B$6)</f>
        <v>1.180006839151595</v>
      </c>
      <c r="K19" s="8">
        <f>Mix_1!K19-(WMA_R1!K19*$B$6)</f>
        <v>1.2312227122057351</v>
      </c>
      <c r="L19" s="8">
        <f>Mix_1!L19-(WMA_R1!L19*$B$6)</f>
        <v>1.2714298675032625</v>
      </c>
      <c r="M19" s="8">
        <f>Mix_1!M19-(WMA_R1!M19*$B$6)</f>
        <v>1.2994001064880578</v>
      </c>
      <c r="N19" s="8">
        <f>Mix_1!N19-(WMA_R1!N19*$B$6)</f>
        <v>1.3157957412774315</v>
      </c>
      <c r="O19" s="8">
        <f>Mix_1!O19-(WMA_R1!O19*$B$6)</f>
        <v>1.3222383263384674</v>
      </c>
      <c r="P19" s="8">
        <f>Mix_1!P19-(WMA_R1!P19*$B$6)</f>
        <v>1.3206814811922409</v>
      </c>
      <c r="Q19" s="8">
        <f>Mix_1!Q19-(WMA_R1!Q19*$B$6)</f>
        <v>1.3130453938177813</v>
      </c>
      <c r="R19" s="8">
        <f>Mix_1!R19-(WMA_R1!R19*$B$6)</f>
        <v>1.3010351500455435</v>
      </c>
      <c r="S19" s="8">
        <f>Mix_1!S19-(WMA_R1!S19*$B$6)</f>
        <v>1.2860731541077106</v>
      </c>
      <c r="T19" s="8">
        <f>Mix_1!T19-(WMA_R1!T19*$B$6)</f>
        <v>1.2692951840890796</v>
      </c>
      <c r="U19" s="8">
        <f>Mix_1!U19-(WMA_R1!U19*$B$6)</f>
        <v>1.2515776081599963</v>
      </c>
      <c r="V19" s="8">
        <f>Mix_1!V19-(WMA_R1!V19*$B$6)</f>
        <v>1.2335766078739641</v>
      </c>
      <c r="W19" s="8">
        <f>Mix_1!W19-(WMA_R1!W19*$B$6)</f>
        <v>1.2157690375096017</v>
      </c>
      <c r="X19" s="8">
        <f>Mix_1!X19-(WMA_R1!X19*$B$6)</f>
        <v>1.1984899004962737</v>
      </c>
      <c r="Y19" s="8">
        <f>Mix_1!Y19-(WMA_R1!Y19*$B$6)</f>
        <v>1.1819644735692951</v>
      </c>
      <c r="Z19" s="8">
        <f>Mix_1!Z19-(WMA_R1!Z19*$B$6)</f>
        <v>1.166334725553329</v>
      </c>
      <c r="AA19" s="8">
        <f>Mix_1!AA19-(WMA_R1!AA19*$B$6)</f>
        <v>1.1516804521162971</v>
      </c>
      <c r="AB19" s="8">
        <f>Mix_1!AB19-(WMA_R1!AB19*$B$6)</f>
        <v>1.1380358543347757</v>
      </c>
      <c r="AC19" s="8">
        <f>Mix_1!AC19-(WMA_R1!AC19*$B$6)</f>
        <v>1.1254023514108547</v>
      </c>
      <c r="AD19" s="8">
        <f>Mix_1!AD19-(WMA_R1!AD19*$B$6)</f>
        <v>1.113758364490788</v>
      </c>
      <c r="AE19" s="8">
        <f>Mix_1!AE19-(WMA_R1!AE19*$B$6)</f>
        <v>1.1030667091687074</v>
      </c>
      <c r="AF19" s="8">
        <f>Mix_1!AF19-(WMA_R1!AF19*$B$6)</f>
        <v>1.0932801249003368</v>
      </c>
      <c r="AG19" s="8">
        <f>Mix_1!AG19-(WMA_R1!AG19*$B$6)</f>
        <v>1.0843453671544365</v>
      </c>
      <c r="AH19" s="8">
        <f>Mix_1!AH19-(WMA_R1!AH19*$B$6)</f>
        <v>1.0762061994061076</v>
      </c>
      <c r="AI19" s="8">
        <f>Mix_1!AI19-(WMA_R1!AI19*$B$6)</f>
        <v>1.0688055485233696</v>
      </c>
      <c r="AJ19" s="8">
        <f>Mix_1!AJ19-(WMA_R1!AJ19*$B$6)</f>
        <v>1.0620870277765408</v>
      </c>
      <c r="AK19" s="8">
        <f>Mix_1!AK19-(WMA_R1!AK19*$B$6)</f>
        <v>1.0559959847088636</v>
      </c>
      <c r="AL19" s="8">
        <f>Mix_1!AL19-(WMA_R1!AL19*$B$6)</f>
        <v>1.0504801943324495</v>
      </c>
      <c r="AM19" s="8">
        <f>Mix_1!AM19-(WMA_R1!AM19*$B$6)</f>
        <v>1.0454902895735607</v>
      </c>
      <c r="AN19" s="8">
        <f>Mix_1!AN19-(WMA_R1!AN19*$B$6)</f>
        <v>1.0409799988697372</v>
      </c>
      <c r="AO19" s="8">
        <f>Mix_1!AO19-(WMA_R1!AO19*$B$6)</f>
        <v>1.036906243898809</v>
      </c>
      <c r="AP19" s="8">
        <f>Mix_1!AP19-(WMA_R1!AP19*$B$6)</f>
        <v>1.0332291374539264</v>
      </c>
      <c r="AQ19" s="8">
        <f>Mix_1!AQ19-(WMA_R1!AQ19*$B$6)</f>
        <v>1.0299119115663649</v>
      </c>
      <c r="AR19" s="8">
        <f>Mix_1!AR19-(WMA_R1!AR19*$B$6)</f>
        <v>1.0269207984134336</v>
      </c>
      <c r="AS19" s="8">
        <f>Mix_1!AS19-(WMA_R1!AS19*$B$6)</f>
        <v>1.0242248807856016</v>
      </c>
      <c r="AT19" s="8">
        <f>Mix_1!AT19-(WMA_R1!AT19*$B$6)</f>
        <v>1.0217959245033343</v>
      </c>
      <c r="AU19" s="8">
        <f>Mix_1!AU19-(WMA_R1!AU19*$B$6)</f>
        <v>1.0196082018462023</v>
      </c>
      <c r="AV19" s="8">
        <f>Mix_1!AV19-(WMA_R1!AV19*$B$6)</f>
        <v>1.0176383125361368</v>
      </c>
      <c r="AW19" s="8">
        <f>Mix_1!AW19-(WMA_R1!AW19*$B$6)</f>
        <v>1.0158650069130719</v>
      </c>
      <c r="AX19" s="8">
        <f>Mix_1!AX19-(WMA_R1!AX19*$B$6)</f>
        <v>1.014269014508927</v>
      </c>
      <c r="AY19" s="8">
        <f>Mix_1!AY19-(WMA_R1!AY19*$B$6)</f>
        <v>1.0128328801535043</v>
      </c>
      <c r="AZ19" s="8">
        <f>Mix_1!AZ19-(WMA_R1!AZ19*$B$6)</f>
        <v>1.0115408089480578</v>
      </c>
      <c r="BA19" s="8">
        <f>Mix_1!BA19-(WMA_R1!BA19*$B$6)</f>
        <v>1.0103785208536249</v>
      </c>
      <c r="BB19" s="8">
        <f>Mix_1!BB19-(WMA_R1!BB19*$B$6)</f>
        <v>1.0093331152116793</v>
      </c>
      <c r="BC19" s="8">
        <f>Mix_1!BC19-(WMA_R1!BC19*$B$6)</f>
        <v>1.0083929452058868</v>
      </c>
      <c r="BD19" s="8">
        <f>Mix_1!BD19-(WMA_R1!BD19*$B$6)</f>
        <v>1.0075475020563081</v>
      </c>
      <c r="BE19" s="8">
        <f>Mix_1!BE19-(WMA_R1!BE19*$B$6)</f>
        <v>1.0067873085887586</v>
      </c>
      <c r="BF19" s="8">
        <f>Mix_1!BF19-(WMA_R1!BF19*$B$6)</f>
        <v>1.0061038217250191</v>
      </c>
      <c r="BG19" s="8">
        <f>Mix_1!BG19-(WMA_R1!BG19*$B$6)</f>
        <v>1.005489343380882</v>
      </c>
      <c r="BH19" s="8">
        <f>Mix_1!BH19-(WMA_R1!BH19*$B$6)</f>
        <v>1.0049369392286507</v>
      </c>
      <c r="BI19" s="8">
        <f>Mix_1!BI19-(WMA_R1!BI19*$B$6)</f>
        <v>1.0044403647708693</v>
      </c>
      <c r="BJ19" s="8">
        <f>Mix_1!BJ19-(WMA_R1!BJ19*$B$6)</f>
        <v>1.003993998177015</v>
      </c>
      <c r="BK19" s="8">
        <f>Mix_1!BK19-(WMA_R1!BK19*$B$6)</f>
        <v>1.0035927793500794</v>
      </c>
      <c r="BL19" s="8">
        <f>Mix_1!BL19-(WMA_R1!BL19*$B$6)</f>
        <v>1.0032321547121548</v>
      </c>
      <c r="BM19" s="8">
        <f>Mix_1!BM19-(WMA_R1!BM19*$B$6)</f>
        <v>1.0029080272247506</v>
      </c>
      <c r="BN19" s="8">
        <f>Mix_1!BN19-(WMA_R1!BN19*$B$6)</f>
        <v>1.0026167111887605</v>
      </c>
      <c r="BO19" s="8">
        <f>Mix_1!BO19-(WMA_R1!BO19*$B$6)</f>
        <v>1.0023548913993834</v>
      </c>
      <c r="BP19" s="8">
        <f>Mix_1!BP19-(WMA_R1!BP19*$B$6)</f>
        <v>1.0021195862619157</v>
      </c>
      <c r="BQ19" s="8">
        <f>Mix_1!BQ19-(WMA_R1!BQ19*$B$6)</f>
        <v>1.0019081145044055</v>
      </c>
      <c r="BR19" s="8">
        <f>Mix_1!BR19-(WMA_R1!BR19*$B$6)</f>
        <v>1.0017180651522641</v>
      </c>
      <c r="BS19" s="8">
        <f>Mix_1!BS19-(WMA_R1!BS19*$B$6)</f>
        <v>1.0015472704576938</v>
      </c>
      <c r="BT19" s="8">
        <f>Mix_1!BT19-(WMA_R1!BT19*$B$6)</f>
        <v>1.001393781503034</v>
      </c>
      <c r="BU19" s="8">
        <f>Mix_1!BU19-(WMA_R1!BU19*$B$6)</f>
        <v>1.001255846221714</v>
      </c>
      <c r="BV19" s="8">
        <f>Mix_1!BV19-(WMA_R1!BV19*$B$6)</f>
        <v>1.001131889603418</v>
      </c>
      <c r="BW19" s="8">
        <f>Mix_1!BW19-(WMA_R1!BW19*$B$6)</f>
        <v>1.0010204958712885</v>
      </c>
      <c r="BX19" s="8">
        <f>Mix_1!BX19-(WMA_R1!BX19*$B$6)</f>
        <v>1.0009203924385726</v>
      </c>
      <c r="BY19" s="8">
        <f>Mix_1!BY19-(WMA_R1!BY19*$B$6)</f>
        <v>1.0008304354701063</v>
      </c>
      <c r="BZ19" s="8">
        <f>Mix_1!BZ19-(WMA_R1!BZ19*$B$6)</f>
        <v>1.0007495968905338</v>
      </c>
      <c r="CA19" s="8">
        <f>Mix_1!CA19-(WMA_R1!CA19*$B$6)</f>
        <v>1.0006769526962098</v>
      </c>
      <c r="CB19" s="8">
        <f>Mix_1!CB19-(WMA_R1!CB19*$B$6)</f>
        <v>1.0006116724414871</v>
      </c>
      <c r="CC19" s="8">
        <f>Mix_1!CC19-(WMA_R1!CC19*$B$6)</f>
        <v>1.000553009782593</v>
      </c>
      <c r="CD19" s="8">
        <f>Mix_1!CD19-(WMA_R1!CD19*$B$6)</f>
        <v>1.0005002939736647</v>
      </c>
      <c r="CE19" s="8">
        <f>Mix_1!CE19-(WMA_R1!CE19*$B$6)</f>
        <v>1.0004529222198135</v>
      </c>
      <c r="CF19" s="8">
        <f>Mix_1!CF19-(WMA_R1!CF19*$B$6)</f>
        <v>1.0004103528014567</v>
      </c>
      <c r="CG19" s="8">
        <f>Mix_1!CG19-(WMA_R1!CG19*$B$6)</f>
        <v>1.0003720988925897</v>
      </c>
      <c r="CH19" s="8">
        <f>Mix_1!CH19-(WMA_R1!CH19*$B$6)</f>
        <v>1.0003377230033377</v>
      </c>
      <c r="CI19" s="8">
        <f>Mix_1!CI19-(WMA_R1!CI19*$B$6)</f>
        <v>1.0003068319840407</v>
      </c>
      <c r="CJ19" s="8">
        <f>Mix_1!CJ19-(WMA_R1!CJ19*$B$6)</f>
        <v>1.0002790725343655</v>
      </c>
      <c r="CK19" s="8">
        <f>Mix_1!CK19-(WMA_R1!CK19*$B$6)</f>
        <v>1.0002541271665772</v>
      </c>
      <c r="CL19" s="8">
        <f>Mix_1!CL19-(WMA_R1!CL19*$B$6)</f>
        <v>1.0002317105771878</v>
      </c>
      <c r="CM19" s="8">
        <f>Mix_1!CM19-(WMA_R1!CM19*$B$6)</f>
        <v>1.0002115663857893</v>
      </c>
      <c r="CN19" s="8">
        <f>Mix_1!CN19-(WMA_R1!CN19*$B$6)</f>
        <v>1.0001934642039942</v>
      </c>
      <c r="CO19" s="8">
        <f>Mix_1!CO19-(WMA_R1!CO19*$B$6)</f>
        <v>1.0001771970011506</v>
      </c>
      <c r="CP19" s="8">
        <f>Mix_1!CP19-(WMA_R1!CP19*$B$6)</f>
        <v>1.0001625787368353</v>
      </c>
      <c r="CQ19" s="8">
        <f>Mix_1!CQ19-(WMA_R1!CQ19*$B$6)</f>
        <v>1.0001494422331518</v>
      </c>
      <c r="CR19" s="8">
        <f>Mix_1!CR19-(WMA_R1!CR19*$B$6)</f>
        <v>1.0001376372625854</v>
      </c>
    </row>
    <row r="20" spans="1:96" x14ac:dyDescent="0.35">
      <c r="A20">
        <f t="shared" si="8"/>
        <v>8</v>
      </c>
      <c r="B20">
        <f t="shared" si="7"/>
        <v>7.5</v>
      </c>
      <c r="C20">
        <f>B20-Data!$B$9</f>
        <v>-3</v>
      </c>
      <c r="F20" s="3">
        <f>(WMA_u!F20+SQRT(WMA_u!F20*WMA_u!F20+4*$B$3))/2</f>
        <v>1.0000329371000558</v>
      </c>
      <c r="G20" s="8">
        <f>Mix_1!G20-(WMA_R1!G20*$B$6)</f>
        <v>1.1848914203484116</v>
      </c>
      <c r="H20" s="8">
        <f>Mix_1!H20-(WMA_R1!H20*$B$6)</f>
        <v>1.4544103511200195</v>
      </c>
      <c r="I20" s="8">
        <f>Mix_1!I20-(WMA_R1!I20*$B$6)</f>
        <v>1.712447237717639</v>
      </c>
      <c r="J20" s="8">
        <f>Mix_1!J20-(WMA_R1!J20*$B$6)</f>
        <v>1.9115898506794626</v>
      </c>
      <c r="K20" s="8">
        <f>Mix_1!K20-(WMA_R1!K20*$B$6)</f>
        <v>2.040397939038586</v>
      </c>
      <c r="L20" s="8">
        <f>Mix_1!L20-(WMA_R1!L20*$B$6)</f>
        <v>2.1057354294198021</v>
      </c>
      <c r="M20" s="8">
        <f>Mix_1!M20-(WMA_R1!M20*$B$6)</f>
        <v>2.1210318446829497</v>
      </c>
      <c r="N20" s="8">
        <f>Mix_1!N20-(WMA_R1!N20*$B$6)</f>
        <v>2.1002249512934306</v>
      </c>
      <c r="O20" s="8">
        <f>Mix_1!O20-(WMA_R1!O20*$B$6)</f>
        <v>2.0552625565004248</v>
      </c>
      <c r="P20" s="8">
        <f>Mix_1!P20-(WMA_R1!P20*$B$6)</f>
        <v>1.9954515450865868</v>
      </c>
      <c r="Q20" s="8">
        <f>Mix_1!Q20-(WMA_R1!Q20*$B$6)</f>
        <v>1.9276224587618582</v>
      </c>
      <c r="R20" s="8">
        <f>Mix_1!R20-(WMA_R1!R20*$B$6)</f>
        <v>1.8565733321460756</v>
      </c>
      <c r="S20" s="8">
        <f>Mix_1!S20-(WMA_R1!S20*$B$6)</f>
        <v>1.7855467594152197</v>
      </c>
      <c r="T20" s="8">
        <f>Mix_1!T20-(WMA_R1!T20*$B$6)</f>
        <v>1.7166449320368389</v>
      </c>
      <c r="U20" s="8">
        <f>Mix_1!U20-(WMA_R1!U20*$B$6)</f>
        <v>1.6511581925921255</v>
      </c>
      <c r="V20" s="8">
        <f>Mix_1!V20-(WMA_R1!V20*$B$6)</f>
        <v>1.589812004195188</v>
      </c>
      <c r="W20" s="8">
        <f>Mix_1!W20-(WMA_R1!W20*$B$6)</f>
        <v>1.5329468285693717</v>
      </c>
      <c r="X20" s="8">
        <f>Mix_1!X20-(WMA_R1!X20*$B$6)</f>
        <v>1.4806464511736332</v>
      </c>
      <c r="Y20" s="8">
        <f>Mix_1!Y20-(WMA_R1!Y20*$B$6)</f>
        <v>1.432828187867381</v>
      </c>
      <c r="Z20" s="8">
        <f>Mix_1!Z20-(WMA_R1!Z20*$B$6)</f>
        <v>1.3893055570184474</v>
      </c>
      <c r="AA20" s="8">
        <f>Mix_1!AA20-(WMA_R1!AA20*$B$6)</f>
        <v>1.3498313537895497</v>
      </c>
      <c r="AB20" s="8">
        <f>Mix_1!AB20-(WMA_R1!AB20*$B$6)</f>
        <v>1.3141269104179045</v>
      </c>
      <c r="AC20" s="8">
        <f>Mix_1!AC20-(WMA_R1!AC20*$B$6)</f>
        <v>1.2819016854396788</v>
      </c>
      <c r="AD20" s="8">
        <f>Mix_1!AD20-(WMA_R1!AD20*$B$6)</f>
        <v>1.2528661186214023</v>
      </c>
      <c r="AE20" s="8">
        <f>Mix_1!AE20-(WMA_R1!AE20*$B$6)</f>
        <v>1.2267398203128277</v>
      </c>
      <c r="AF20" s="8">
        <f>Mix_1!AF20-(WMA_R1!AF20*$B$6)</f>
        <v>1.2032565470334566</v>
      </c>
      <c r="AG20" s="8">
        <f>Mix_1!AG20-(WMA_R1!AG20*$B$6)</f>
        <v>1.1821669798385639</v>
      </c>
      <c r="AH20" s="8">
        <f>Mix_1!AH20-(WMA_R1!AH20*$B$6)</f>
        <v>1.163240016070944</v>
      </c>
      <c r="AI20" s="8">
        <f>Mix_1!AI20-(WMA_R1!AI20*$B$6)</f>
        <v>1.1462630704230659</v>
      </c>
      <c r="AJ20" s="8">
        <f>Mix_1!AJ20-(WMA_R1!AJ20*$B$6)</f>
        <v>1.1310417306422247</v>
      </c>
      <c r="AK20" s="8">
        <f>Mix_1!AK20-(WMA_R1!AK20*$B$6)</f>
        <v>1.1173990075385452</v>
      </c>
      <c r="AL20" s="8">
        <f>Mix_1!AL20-(WMA_R1!AL20*$B$6)</f>
        <v>1.1051743447599407</v>
      </c>
      <c r="AM20" s="8">
        <f>Mix_1!AM20-(WMA_R1!AM20*$B$6)</f>
        <v>1.0942225016803215</v>
      </c>
      <c r="AN20" s="8">
        <f>Mix_1!AN20-(WMA_R1!AN20*$B$6)</f>
        <v>1.0844123861398929</v>
      </c>
      <c r="AO20" s="8">
        <f>Mix_1!AO20-(WMA_R1!AO20*$B$6)</f>
        <v>1.0756258880860163</v>
      </c>
      <c r="AP20" s="8">
        <f>Mix_1!AP20-(WMA_R1!AP20*$B$6)</f>
        <v>1.0677567471717939</v>
      </c>
      <c r="AQ20" s="8">
        <f>Mix_1!AQ20-(WMA_R1!AQ20*$B$6)</f>
        <v>1.0607094748169925</v>
      </c>
      <c r="AR20" s="8">
        <f>Mix_1!AR20-(WMA_R1!AR20*$B$6)</f>
        <v>1.0543983425305363</v>
      </c>
      <c r="AS20" s="8">
        <f>Mix_1!AS20-(WMA_R1!AS20*$B$6)</f>
        <v>1.0487464423113939</v>
      </c>
      <c r="AT20" s="8">
        <f>Mix_1!AT20-(WMA_R1!AT20*$B$6)</f>
        <v>1.0436848208893501</v>
      </c>
      <c r="AU20" s="8">
        <f>Mix_1!AU20-(WMA_R1!AU20*$B$6)</f>
        <v>1.039151686873707</v>
      </c>
      <c r="AV20" s="8">
        <f>Mix_1!AV20-(WMA_R1!AV20*$B$6)</f>
        <v>1.0350916881444128</v>
      </c>
      <c r="AW20" s="8">
        <f>Mix_1!AW20-(WMA_R1!AW20*$B$6)</f>
        <v>1.0314552557600614</v>
      </c>
      <c r="AX20" s="8">
        <f>Mix_1!AX20-(WMA_R1!AX20*$B$6)</f>
        <v>1.0281980100661685</v>
      </c>
      <c r="AY20" s="8">
        <f>Mix_1!AY20-(WMA_R1!AY20*$B$6)</f>
        <v>1.0252802244195092</v>
      </c>
      <c r="AZ20" s="8">
        <f>Mix_1!AZ20-(WMA_R1!AZ20*$B$6)</f>
        <v>1.0226663418959774</v>
      </c>
      <c r="BA20" s="8">
        <f>Mix_1!BA20-(WMA_R1!BA20*$B$6)</f>
        <v>1.0203245404466554</v>
      </c>
      <c r="BB20" s="8">
        <f>Mix_1!BB20-(WMA_R1!BB20*$B$6)</f>
        <v>1.0182263421569357</v>
      </c>
      <c r="BC20" s="8">
        <f>Mix_1!BC20-(WMA_R1!BC20*$B$6)</f>
        <v>1.0163462625098574</v>
      </c>
      <c r="BD20" s="8">
        <f>Mix_1!BD20-(WMA_R1!BD20*$B$6)</f>
        <v>1.0146614958312541</v>
      </c>
      <c r="BE20" s="8">
        <f>Mix_1!BE20-(WMA_R1!BE20*$B$6)</f>
        <v>1.0131516333832127</v>
      </c>
      <c r="BF20" s="8">
        <f>Mix_1!BF20-(WMA_R1!BF20*$B$6)</f>
        <v>1.0117984108613689</v>
      </c>
      <c r="BG20" s="8">
        <f>Mix_1!BG20-(WMA_R1!BG20*$B$6)</f>
        <v>1.0105854823328642</v>
      </c>
      <c r="BH20" s="8">
        <f>Mix_1!BH20-(WMA_R1!BH20*$B$6)</f>
        <v>1.0094982179201613</v>
      </c>
      <c r="BI20" s="8">
        <f>Mix_1!BI20-(WMA_R1!BI20*$B$6)</f>
        <v>1.0085235227883418</v>
      </c>
      <c r="BJ20" s="8">
        <f>Mix_1!BJ20-(WMA_R1!BJ20*$B$6)</f>
        <v>1.0076496752284529</v>
      </c>
      <c r="BK20" s="8">
        <f>Mix_1!BK20-(WMA_R1!BK20*$B$6)</f>
        <v>1.0068661818462887</v>
      </c>
      <c r="BL20" s="8">
        <f>Mix_1!BL20-(WMA_R1!BL20*$B$6)</f>
        <v>1.0061636480648724</v>
      </c>
      <c r="BM20" s="8">
        <f>Mix_1!BM20-(WMA_R1!BM20*$B$6)</f>
        <v>1.005533662330345</v>
      </c>
      <c r="BN20" s="8">
        <f>Mix_1!BN20-(WMA_R1!BN20*$B$6)</f>
        <v>1.0049686925758472</v>
      </c>
      <c r="BO20" s="8">
        <f>Mix_1!BO20-(WMA_R1!BO20*$B$6)</f>
        <v>1.0044619936473371</v>
      </c>
      <c r="BP20" s="8">
        <f>Mix_1!BP20-(WMA_R1!BP20*$B$6)</f>
        <v>1.004007524530151</v>
      </c>
      <c r="BQ20" s="8">
        <f>Mix_1!BQ20-(WMA_R1!BQ20*$B$6)</f>
        <v>1.0035998743367012</v>
      </c>
      <c r="BR20" s="8">
        <f>Mix_1!BR20-(WMA_R1!BR20*$B$6)</f>
        <v>1.0032341961250677</v>
      </c>
      <c r="BS20" s="8">
        <f>Mix_1!BS20-(WMA_R1!BS20*$B$6)</f>
        <v>1.0029061477164893</v>
      </c>
      <c r="BT20" s="8">
        <f>Mix_1!BT20-(WMA_R1!BT20*$B$6)</f>
        <v>1.0026118387678631</v>
      </c>
      <c r="BU20" s="8">
        <f>Mix_1!BU20-(WMA_R1!BU20*$B$6)</f>
        <v>1.0023477834343999</v>
      </c>
      <c r="BV20" s="8">
        <f>Mix_1!BV20-(WMA_R1!BV20*$B$6)</f>
        <v>1.002110858028272</v>
      </c>
      <c r="BW20" s="8">
        <f>Mix_1!BW20-(WMA_R1!BW20*$B$6)</f>
        <v>1.0018982631424054</v>
      </c>
      <c r="BX20" s="8">
        <f>Mix_1!BX20-(WMA_R1!BX20*$B$6)</f>
        <v>1.0017074897651703</v>
      </c>
      <c r="BY20" s="8">
        <f>Mix_1!BY20-(WMA_R1!BY20*$B$6)</f>
        <v>1.0015362889623252</v>
      </c>
      <c r="BZ20" s="8">
        <f>Mix_1!BZ20-(WMA_R1!BZ20*$B$6)</f>
        <v>1.0013826447477792</v>
      </c>
      <c r="CA20" s="8">
        <f>Mix_1!CA20-(WMA_R1!CA20*$B$6)</f>
        <v>1.0012447498051515</v>
      </c>
      <c r="CB20" s="8">
        <f>Mix_1!CB20-(WMA_R1!CB20*$B$6)</f>
        <v>1.0011209837581632</v>
      </c>
      <c r="CC20" s="8">
        <f>Mix_1!CC20-(WMA_R1!CC20*$B$6)</f>
        <v>1.0010098937201266</v>
      </c>
      <c r="CD20" s="8">
        <f>Mix_1!CD20-(WMA_R1!CD20*$B$6)</f>
        <v>1.0009101768815563</v>
      </c>
      <c r="CE20" s="8">
        <f>Mix_1!CE20-(WMA_R1!CE20*$B$6)</f>
        <v>1.0008206649206208</v>
      </c>
      <c r="CF20" s="8">
        <f>Mix_1!CF20-(WMA_R1!CF20*$B$6)</f>
        <v>1.0007403100440635</v>
      </c>
      <c r="CG20" s="8">
        <f>Mix_1!CG20-(WMA_R1!CG20*$B$6)</f>
        <v>1.0006681724867188</v>
      </c>
      <c r="CH20" s="8">
        <f>Mix_1!CH20-(WMA_R1!CH20*$B$6)</f>
        <v>1.0006034093160001</v>
      </c>
      <c r="CI20" s="8">
        <f>Mix_1!CI20-(WMA_R1!CI20*$B$6)</f>
        <v>1.0005452644040669</v>
      </c>
      <c r="CJ20" s="8">
        <f>Mix_1!CJ20-(WMA_R1!CJ20*$B$6)</f>
        <v>1.0004930594449604</v>
      </c>
      <c r="CK20" s="8">
        <f>Mix_1!CK20-(WMA_R1!CK20*$B$6)</f>
        <v>1.0004461859069751</v>
      </c>
      <c r="CL20" s="8">
        <f>Mix_1!CL20-(WMA_R1!CL20*$B$6)</f>
        <v>1.0004040978221895</v>
      </c>
      <c r="CM20" s="8">
        <f>Mix_1!CM20-(WMA_R1!CM20*$B$6)</f>
        <v>1.0003663053254273</v>
      </c>
      <c r="CN20" s="8">
        <f>Mix_1!CN20-(WMA_R1!CN20*$B$6)</f>
        <v>1.0003323688642085</v>
      </c>
      <c r="CO20" s="8">
        <f>Mix_1!CO20-(WMA_R1!CO20*$B$6)</f>
        <v>1.0003018940095227</v>
      </c>
      <c r="CP20" s="8">
        <f>Mix_1!CP20-(WMA_R1!CP20*$B$6)</f>
        <v>1.0002745268046533</v>
      </c>
      <c r="CQ20" s="8">
        <f>Mix_1!CQ20-(WMA_R1!CQ20*$B$6)</f>
        <v>1.0002499495958979</v>
      </c>
      <c r="CR20" s="8">
        <f>Mix_1!CR20-(WMA_R1!CR20*$B$6)</f>
        <v>1.0002278772949342</v>
      </c>
    </row>
    <row r="21" spans="1:96" x14ac:dyDescent="0.35">
      <c r="A21">
        <f t="shared" si="8"/>
        <v>9</v>
      </c>
      <c r="B21">
        <f t="shared" si="7"/>
        <v>8.5</v>
      </c>
      <c r="C21">
        <f>B21-Data!$B$9</f>
        <v>-2</v>
      </c>
      <c r="F21" s="3">
        <f>(WMA_u!F21+SQRT(WMA_u!F21*WMA_u!F21+4*$B$3))/2</f>
        <v>1.0000329371000558</v>
      </c>
      <c r="G21" s="12">
        <f>Mix_1!G21-(WMA_R1!G21*$B$6)</f>
        <v>2.5996952547700904</v>
      </c>
      <c r="H21" s="12">
        <f>Mix_1!H21-(WMA_R1!H21*$B$6)</f>
        <v>3.9690710759669665</v>
      </c>
      <c r="I21" s="8">
        <f>Mix_1!I21-(WMA_R1!I21*$B$6)</f>
        <v>4.7739175430432939</v>
      </c>
      <c r="J21" s="8">
        <f>Mix_1!J21-(WMA_R1!J21*$B$6)</f>
        <v>5.102083242388006</v>
      </c>
      <c r="K21" s="8">
        <f>Mix_1!K21-(WMA_R1!K21*$B$6)</f>
        <v>5.1119916286260363</v>
      </c>
      <c r="L21" s="8">
        <f>Mix_1!L21-(WMA_R1!L21*$B$6)</f>
        <v>4.9353638961618778</v>
      </c>
      <c r="M21" s="8">
        <f>Mix_1!M21-(WMA_R1!M21*$B$6)</f>
        <v>4.6624306932193837</v>
      </c>
      <c r="N21" s="8">
        <f>Mix_1!N21-(WMA_R1!N21*$B$6)</f>
        <v>4.3494972840458566</v>
      </c>
      <c r="O21" s="8">
        <f>Mix_1!O21-(WMA_R1!O21*$B$6)</f>
        <v>4.0295403594408956</v>
      </c>
      <c r="P21" s="8">
        <f>Mix_1!P21-(WMA_R1!P21*$B$6)</f>
        <v>3.7207219248568775</v>
      </c>
      <c r="Q21" s="8">
        <f>Mix_1!Q21-(WMA_R1!Q21*$B$6)</f>
        <v>3.4322218206910433</v>
      </c>
      <c r="R21" s="8">
        <f>Mix_1!R21-(WMA_R1!R21*$B$6)</f>
        <v>3.1679543582481604</v>
      </c>
      <c r="S21" s="8">
        <f>Mix_1!S21-(WMA_R1!S21*$B$6)</f>
        <v>2.9288454750396555</v>
      </c>
      <c r="T21" s="8">
        <f>Mix_1!T21-(WMA_R1!T21*$B$6)</f>
        <v>2.7141945722118836</v>
      </c>
      <c r="U21" s="8">
        <f>Mix_1!U21-(WMA_R1!U21*$B$6)</f>
        <v>2.522474659421758</v>
      </c>
      <c r="V21" s="8">
        <f>Mix_1!V21-(WMA_R1!V21*$B$6)</f>
        <v>2.3517946389017919</v>
      </c>
      <c r="W21" s="8">
        <f>Mix_1!W21-(WMA_R1!W21*$B$6)</f>
        <v>2.2001607817108724</v>
      </c>
      <c r="X21" s="8">
        <f>Mix_1!X21-(WMA_R1!X21*$B$6)</f>
        <v>2.0656198332366271</v>
      </c>
      <c r="Y21" s="8">
        <f>Mix_1!Y21-(WMA_R1!Y21*$B$6)</f>
        <v>1.9463328743911796</v>
      </c>
      <c r="Z21" s="8">
        <f>Mix_1!Z21-(WMA_R1!Z21*$B$6)</f>
        <v>1.840609080455939</v>
      </c>
      <c r="AA21" s="8">
        <f>Mix_1!AA21-(WMA_R1!AA21*$B$6)</f>
        <v>1.7469166245975027</v>
      </c>
      <c r="AB21" s="8">
        <f>Mix_1!AB21-(WMA_R1!AB21*$B$6)</f>
        <v>1.6638809131431778</v>
      </c>
      <c r="AC21" s="8">
        <f>Mix_1!AC21-(WMA_R1!AC21*$B$6)</f>
        <v>1.5902761490473942</v>
      </c>
      <c r="AD21" s="8">
        <f>Mix_1!AD21-(WMA_R1!AD21*$B$6)</f>
        <v>1.5250137287626737</v>
      </c>
      <c r="AE21" s="8">
        <f>Mix_1!AE21-(WMA_R1!AE21*$B$6)</f>
        <v>1.4671294943542237</v>
      </c>
      <c r="AF21" s="8">
        <f>Mix_1!AF21-(WMA_R1!AF21*$B$6)</f>
        <v>1.4157709788965125</v>
      </c>
      <c r="AG21" s="8">
        <f>Mix_1!AG21-(WMA_R1!AG21*$B$6)</f>
        <v>1.3701852575017957</v>
      </c>
      <c r="AH21" s="8">
        <f>Mix_1!AH21-(WMA_R1!AH21*$B$6)</f>
        <v>1.3297077053830297</v>
      </c>
      <c r="AI21" s="8">
        <f>Mix_1!AI21-(WMA_R1!AI21*$B$6)</f>
        <v>1.2937517825809346</v>
      </c>
      <c r="AJ21" s="8">
        <f>Mix_1!AJ21-(WMA_R1!AJ21*$B$6)</f>
        <v>1.2617998610338168</v>
      </c>
      <c r="AK21" s="8">
        <f>Mix_1!AK21-(WMA_R1!AK21*$B$6)</f>
        <v>1.2333950525509236</v>
      </c>
      <c r="AL21" s="8">
        <f>Mix_1!AL21-(WMA_R1!AL21*$B$6)</f>
        <v>1.2081339671769695</v>
      </c>
      <c r="AM21" s="8">
        <f>Mix_1!AM21-(WMA_R1!AM21*$B$6)</f>
        <v>1.1856603189755479</v>
      </c>
      <c r="AN21" s="8">
        <f>Mix_1!AN21-(WMA_R1!AN21*$B$6)</f>
        <v>1.1656592934457222</v>
      </c>
      <c r="AO21" s="8">
        <f>Mix_1!AO21-(WMA_R1!AO21*$B$6)</f>
        <v>1.147852593377777</v>
      </c>
      <c r="AP21" s="8">
        <f>Mix_1!AP21-(WMA_R1!AP21*$B$6)</f>
        <v>1.1319940853810526</v>
      </c>
      <c r="AQ21" s="8">
        <f>Mix_1!AQ21-(WMA_R1!AQ21*$B$6)</f>
        <v>1.1178659760374265</v>
      </c>
      <c r="AR21" s="8">
        <f>Mix_1!AR21-(WMA_R1!AR21*$B$6)</f>
        <v>1.1052754537405631</v>
      </c>
      <c r="AS21" s="8">
        <f>Mix_1!AS21-(WMA_R1!AS21*$B$6)</f>
        <v>1.0940517392558093</v>
      </c>
      <c r="AT21" s="8">
        <f>Mix_1!AT21-(WMA_R1!AT21*$B$6)</f>
        <v>1.0840434945995507</v>
      </c>
      <c r="AU21" s="8">
        <f>Mix_1!AU21-(WMA_R1!AU21*$B$6)</f>
        <v>1.0751165458561265</v>
      </c>
      <c r="AV21" s="8">
        <f>Mix_1!AV21-(WMA_R1!AV21*$B$6)</f>
        <v>1.0671518809774876</v>
      </c>
      <c r="AW21" s="8">
        <f>Mix_1!AW21-(WMA_R1!AW21*$B$6)</f>
        <v>1.0600438884482726</v>
      </c>
      <c r="AX21" s="8">
        <f>Mix_1!AX21-(WMA_R1!AX21*$B$6)</f>
        <v>1.0536988069771842</v>
      </c>
      <c r="AY21" s="8">
        <f>Mix_1!AY21-(WMA_R1!AY21*$B$6)</f>
        <v>1.0480333601384761</v>
      </c>
      <c r="AZ21" s="8">
        <f>Mix_1!AZ21-(WMA_R1!AZ21*$B$6)</f>
        <v>1.0429735531846582</v>
      </c>
      <c r="BA21" s="8">
        <f>Mix_1!BA21-(WMA_R1!BA21*$B$6)</f>
        <v>1.0384536121334014</v>
      </c>
      <c r="BB21" s="8">
        <f>Mix_1!BB21-(WMA_R1!BB21*$B$6)</f>
        <v>1.034415047746168</v>
      </c>
      <c r="BC21" s="8">
        <f>Mix_1!BC21-(WMA_R1!BC21*$B$6)</f>
        <v>1.0308058292078697</v>
      </c>
      <c r="BD21" s="8">
        <f>Mix_1!BD21-(WMA_R1!BD21*$B$6)</f>
        <v>1.0275796542262137</v>
      </c>
      <c r="BE21" s="8">
        <f>Mix_1!BE21-(WMA_R1!BE21*$B$6)</f>
        <v>1.024695303932456</v>
      </c>
      <c r="BF21" s="8">
        <f>Mix_1!BF21-(WMA_R1!BF21*$B$6)</f>
        <v>1.0221160724138536</v>
      </c>
      <c r="BG21" s="8">
        <f>Mix_1!BG21-(WMA_R1!BG21*$B$6)</f>
        <v>1.0198092619702877</v>
      </c>
      <c r="BH21" s="8">
        <f>Mix_1!BH21-(WMA_R1!BH21*$B$6)</f>
        <v>1.0177457362877333</v>
      </c>
      <c r="BI21" s="8">
        <f>Mix_1!BI21-(WMA_R1!BI21*$B$6)</f>
        <v>1.0158995246807732</v>
      </c>
      <c r="BJ21" s="8">
        <f>Mix_1!BJ21-(WMA_R1!BJ21*$B$6)</f>
        <v>1.0142474713937544</v>
      </c>
      <c r="BK21" s="8">
        <f>Mix_1!BK21-(WMA_R1!BK21*$B$6)</f>
        <v>1.0127689246814451</v>
      </c>
      <c r="BL21" s="8">
        <f>Mix_1!BL21-(WMA_R1!BL21*$B$6)</f>
        <v>1.0114454610291341</v>
      </c>
      <c r="BM21" s="8">
        <f>Mix_1!BM21-(WMA_R1!BM21*$B$6)</f>
        <v>1.0102606404309913</v>
      </c>
      <c r="BN21" s="8">
        <f>Mix_1!BN21-(WMA_R1!BN21*$B$6)</f>
        <v>1.0091997891346876</v>
      </c>
      <c r="BO21" s="8">
        <f>Mix_1!BO21-(WMA_R1!BO21*$B$6)</f>
        <v>1.0082498066886942</v>
      </c>
      <c r="BP21" s="8">
        <f>Mix_1!BP21-(WMA_R1!BP21*$B$6)</f>
        <v>1.0073989945042361</v>
      </c>
      <c r="BQ21" s="8">
        <f>Mix_1!BQ21-(WMA_R1!BQ21*$B$6)</f>
        <v>1.0066369034732725</v>
      </c>
      <c r="BR21" s="8">
        <f>Mix_1!BR21-(WMA_R1!BR21*$B$6)</f>
        <v>1.0059541984730829</v>
      </c>
      <c r="BS21" s="8">
        <f>Mix_1!BS21-(WMA_R1!BS21*$B$6)</f>
        <v>1.0053425378420213</v>
      </c>
      <c r="BT21" s="8">
        <f>Mix_1!BT21-(WMA_R1!BT21*$B$6)</f>
        <v>1.0047944661343522</v>
      </c>
      <c r="BU21" s="8">
        <f>Mix_1!BU21-(WMA_R1!BU21*$B$6)</f>
        <v>1.004303318658486</v>
      </c>
      <c r="BV21" s="8">
        <f>Mix_1!BV21-(WMA_R1!BV21*$B$6)</f>
        <v>1.0038631364758892</v>
      </c>
      <c r="BW21" s="8">
        <f>Mix_1!BW21-(WMA_R1!BW21*$B$6)</f>
        <v>1.0034685906902199</v>
      </c>
      <c r="BX21" s="8">
        <f>Mix_1!BX21-(WMA_R1!BX21*$B$6)</f>
        <v>1.0031149149905243</v>
      </c>
      <c r="BY21" s="8">
        <f>Mix_1!BY21-(WMA_R1!BY21*$B$6)</f>
        <v>1.0027978455307134</v>
      </c>
      <c r="BZ21" s="8">
        <f>Mix_1!BZ21-(WMA_R1!BZ21*$B$6)</f>
        <v>1.0025135673320196</v>
      </c>
      <c r="CA21" s="8">
        <f>Mix_1!CA21-(WMA_R1!CA21*$B$6)</f>
        <v>1.0022586664874127</v>
      </c>
      <c r="CB21" s="8">
        <f>Mix_1!CB21-(WMA_R1!CB21*$B$6)</f>
        <v>1.0020300875284303</v>
      </c>
      <c r="CC21" s="8">
        <f>Mix_1!CC21-(WMA_R1!CC21*$B$6)</f>
        <v>1.0018250953869461</v>
      </c>
      <c r="CD21" s="8">
        <f>Mix_1!CD21-(WMA_R1!CD21*$B$6)</f>
        <v>1.0016412414481186</v>
      </c>
      <c r="CE21" s="8">
        <f>Mix_1!CE21-(WMA_R1!CE21*$B$6)</f>
        <v>1.0014763332471293</v>
      </c>
      <c r="CF21" s="8">
        <f>Mix_1!CF21-(WMA_R1!CF21*$B$6)</f>
        <v>1.0013284074122573</v>
      </c>
      <c r="CG21" s="8">
        <f>Mix_1!CG21-(WMA_R1!CG21*$B$6)</f>
        <v>1.0011957055010341</v>
      </c>
      <c r="CH21" s="8">
        <f>Mix_1!CH21-(WMA_R1!CH21*$B$6)</f>
        <v>1.0010766524154062</v>
      </c>
      <c r="CI21" s="8">
        <f>Mix_1!CI21-(WMA_R1!CI21*$B$6)</f>
        <v>1.0009698371165716</v>
      </c>
      <c r="CJ21" s="8">
        <f>Mix_1!CJ21-(WMA_R1!CJ21*$B$6)</f>
        <v>1.0008739953909482</v>
      </c>
      <c r="CK21" s="8">
        <f>Mix_1!CK21-(WMA_R1!CK21*$B$6)</f>
        <v>1.0007879944460871</v>
      </c>
      <c r="CL21" s="8">
        <f>Mix_1!CL21-(WMA_R1!CL21*$B$6)</f>
        <v>1.0007108191395835</v>
      </c>
      <c r="CM21" s="8">
        <f>Mix_1!CM21-(WMA_R1!CM21*$B$6)</f>
        <v>1.0006415596656184</v>
      </c>
      <c r="CN21" s="8">
        <f>Mix_1!CN21-(WMA_R1!CN21*$B$6)</f>
        <v>1.0005794005428603</v>
      </c>
      <c r="CO21" s="8">
        <f>Mix_1!CO21-(WMA_R1!CO21*$B$6)</f>
        <v>1.0005236107645188</v>
      </c>
      <c r="CP21" s="8">
        <f>Mix_1!CP21-(WMA_R1!CP21*$B$6)</f>
        <v>1.000473534986428</v>
      </c>
      <c r="CQ21" s="8">
        <f>Mix_1!CQ21-(WMA_R1!CQ21*$B$6)</f>
        <v>1.0004285856425055</v>
      </c>
      <c r="CR21" s="8">
        <f>Mix_1!CR21-(WMA_R1!CR21*$B$6)</f>
        <v>1.000388235888894</v>
      </c>
    </row>
    <row r="22" spans="1:96" x14ac:dyDescent="0.35">
      <c r="A22">
        <f t="shared" si="8"/>
        <v>10</v>
      </c>
      <c r="B22">
        <f t="shared" si="7"/>
        <v>9.5</v>
      </c>
      <c r="C22">
        <f>B22-Data!$B$9</f>
        <v>-1</v>
      </c>
      <c r="F22" s="11">
        <f>(WMA_u!F22+SQRT(WMA_u!F22*WMA_u!F22+4*$B$3))/2</f>
        <v>1.0000329371000558</v>
      </c>
      <c r="G22" s="11">
        <f>Mix_1!G22-(WMA_R1!G22*$B$6)</f>
        <v>14.842554616349739</v>
      </c>
      <c r="H22" s="11">
        <f>Mix_1!H22-(WMA_R1!H22*$B$6)</f>
        <v>18.359990753493225</v>
      </c>
      <c r="I22" s="8">
        <f>Mix_1!I22-(WMA_R1!I22*$B$6)</f>
        <v>17.982599726828724</v>
      </c>
      <c r="J22" s="8">
        <f>Mix_1!J22-(WMA_R1!J22*$B$6)</f>
        <v>16.314422021130952</v>
      </c>
      <c r="K22" s="8">
        <f>Mix_1!K22-(WMA_R1!K22*$B$6)</f>
        <v>14.376339638072931</v>
      </c>
      <c r="L22" s="8">
        <f>Mix_1!L22-(WMA_R1!L22*$B$6)</f>
        <v>12.541132338244447</v>
      </c>
      <c r="M22" s="8">
        <f>Mix_1!M22-(WMA_R1!M22*$B$6)</f>
        <v>10.921980616055237</v>
      </c>
      <c r="N22" s="8">
        <f>Mix_1!N22-(WMA_R1!N22*$B$6)</f>
        <v>9.5326649083721176</v>
      </c>
      <c r="O22" s="8">
        <f>Mix_1!O22-(WMA_R1!O22*$B$6)</f>
        <v>8.3526054642444194</v>
      </c>
      <c r="P22" s="8">
        <f>Mix_1!P22-(WMA_R1!P22*$B$6)</f>
        <v>7.3524560882340246</v>
      </c>
      <c r="Q22" s="8">
        <f>Mix_1!Q22-(WMA_R1!Q22*$B$6)</f>
        <v>6.5035336050971306</v>
      </c>
      <c r="R22" s="8">
        <f>Mix_1!R22-(WMA_R1!R22*$B$6)</f>
        <v>5.7807734544124099</v>
      </c>
      <c r="S22" s="8">
        <f>Mix_1!S22-(WMA_R1!S22*$B$6)</f>
        <v>5.1632096979400837</v>
      </c>
      <c r="T22" s="8">
        <f>Mix_1!T22-(WMA_R1!T22*$B$6)</f>
        <v>4.6336006606634488</v>
      </c>
      <c r="U22" s="8">
        <f>Mix_1!U22-(WMA_R1!U22*$B$6)</f>
        <v>4.1778353822656147</v>
      </c>
      <c r="V22" s="8">
        <f>Mix_1!V22-(WMA_R1!V22*$B$6)</f>
        <v>3.7843525385209071</v>
      </c>
      <c r="W22" s="8">
        <f>Mix_1!W22-(WMA_R1!W22*$B$6)</f>
        <v>3.4436426711221806</v>
      </c>
      <c r="X22" s="8">
        <f>Mix_1!X22-(WMA_R1!X22*$B$6)</f>
        <v>3.1478437790881912</v>
      </c>
      <c r="Y22" s="8">
        <f>Mix_1!Y22-(WMA_R1!Y22*$B$6)</f>
        <v>2.8904199207896326</v>
      </c>
      <c r="Z22" s="8">
        <f>Mix_1!Z22-(WMA_R1!Z22*$B$6)</f>
        <v>2.6659077202075392</v>
      </c>
      <c r="AA22" s="8">
        <f>Mix_1!AA22-(WMA_R1!AA22*$B$6)</f>
        <v>2.4697164806169969</v>
      </c>
      <c r="AB22" s="8">
        <f>Mix_1!AB22-(WMA_R1!AB22*$B$6)</f>
        <v>2.297970002936049</v>
      </c>
      <c r="AC22" s="8">
        <f>Mix_1!AC22-(WMA_R1!AC22*$B$6)</f>
        <v>2.1473807123261759</v>
      </c>
      <c r="AD22" s="8">
        <f>Mix_1!AD22-(WMA_R1!AD22*$B$6)</f>
        <v>2.015148847523978</v>
      </c>
      <c r="AE22" s="8">
        <f>Mix_1!AE22-(WMA_R1!AE22*$B$6)</f>
        <v>1.8988811772355922</v>
      </c>
      <c r="AF22" s="8">
        <f>Mix_1!AF22-(WMA_R1!AF22*$B$6)</f>
        <v>1.7965250212903663</v>
      </c>
      <c r="AG22" s="8">
        <f>Mix_1!AG22-(WMA_R1!AG22*$B$6)</f>
        <v>1.7063143478503984</v>
      </c>
      <c r="AH22" s="8">
        <f>Mix_1!AH22-(WMA_R1!AH22*$B$6)</f>
        <v>1.6267254657016001</v>
      </c>
      <c r="AI22" s="8">
        <f>Mix_1!AI22-(WMA_R1!AI22*$B$6)</f>
        <v>1.5564403934785094</v>
      </c>
      <c r="AJ22" s="8">
        <f>Mix_1!AJ22-(WMA_R1!AJ22*$B$6)</f>
        <v>1.4943164127565507</v>
      </c>
      <c r="AK22" s="8">
        <f>Mix_1!AK22-(WMA_R1!AK22*$B$6)</f>
        <v>1.4393606346623251</v>
      </c>
      <c r="AL22" s="8">
        <f>Mix_1!AL22-(WMA_R1!AL22*$B$6)</f>
        <v>1.3907086561762836</v>
      </c>
      <c r="AM22" s="8">
        <f>Mix_1!AM22-(WMA_R1!AM22*$B$6)</f>
        <v>1.3476065718872334</v>
      </c>
      <c r="AN22" s="8">
        <f>Mix_1!AN22-(WMA_R1!AN22*$B$6)</f>
        <v>1.3093957537645928</v>
      </c>
      <c r="AO22" s="8">
        <f>Mix_1!AO22-(WMA_R1!AO22*$B$6)</f>
        <v>1.275499925982376</v>
      </c>
      <c r="AP22" s="8">
        <f>Mix_1!AP22-(WMA_R1!AP22*$B$6)</f>
        <v>1.2454141516901107</v>
      </c>
      <c r="AQ22" s="8">
        <f>Mix_1!AQ22-(WMA_R1!AQ22*$B$6)</f>
        <v>1.2186954196370374</v>
      </c>
      <c r="AR22" s="8">
        <f>Mix_1!AR22-(WMA_R1!AR22*$B$6)</f>
        <v>1.1949545750295454</v>
      </c>
      <c r="AS22" s="8">
        <f>Mix_1!AS22-(WMA_R1!AS22*$B$6)</f>
        <v>1.1738493841891615</v>
      </c>
      <c r="AT22" s="8">
        <f>Mix_1!AT22-(WMA_R1!AT22*$B$6)</f>
        <v>1.1550785589466135</v>
      </c>
      <c r="AU22" s="8">
        <f>Mix_1!AU22-(WMA_R1!AU22*$B$6)</f>
        <v>1.1383765961410113</v>
      </c>
      <c r="AV22" s="8">
        <f>Mix_1!AV22-(WMA_R1!AV22*$B$6)</f>
        <v>1.1235093115405532</v>
      </c>
      <c r="AW22" s="8">
        <f>Mix_1!AW22-(WMA_R1!AW22*$B$6)</f>
        <v>1.1102699670829324</v>
      </c>
      <c r="AX22" s="8">
        <f>Mix_1!AX22-(WMA_R1!AX22*$B$6)</f>
        <v>1.0984759064220375</v>
      </c>
      <c r="AY22" s="8">
        <f>Mix_1!AY22-(WMA_R1!AY22*$B$6)</f>
        <v>1.0879656270454472</v>
      </c>
      <c r="AZ22" s="8">
        <f>Mix_1!AZ22-(WMA_R1!AZ22*$B$6)</f>
        <v>1.0785962282324415</v>
      </c>
      <c r="BA22" s="8">
        <f>Mix_1!BA22-(WMA_R1!BA22*$B$6)</f>
        <v>1.07024118328067</v>
      </c>
      <c r="BB22" s="8">
        <f>Mix_1!BB22-(WMA_R1!BB22*$B$6)</f>
        <v>1.0627883920802033</v>
      </c>
      <c r="BC22" s="8">
        <f>Mix_1!BC22-(WMA_R1!BC22*$B$6)</f>
        <v>1.0561384765278508</v>
      </c>
      <c r="BD22" s="8">
        <f>Mix_1!BD22-(WMA_R1!BD22*$B$6)</f>
        <v>1.0502032866704387</v>
      </c>
      <c r="BE22" s="8">
        <f>Mix_1!BE22-(WMA_R1!BE22*$B$6)</f>
        <v>1.0449045900195726</v>
      </c>
      <c r="BF22" s="8">
        <f>Mix_1!BF22-(WMA_R1!BF22*$B$6)</f>
        <v>1.0401729203353178</v>
      </c>
      <c r="BG22" s="8">
        <f>Mix_1!BG22-(WMA_R1!BG22*$B$6)</f>
        <v>1.0359465654488302</v>
      </c>
      <c r="BH22" s="8">
        <f>Mix_1!BH22-(WMA_R1!BH22*$B$6)</f>
        <v>1.0321706764798297</v>
      </c>
      <c r="BI22" s="8">
        <f>Mix_1!BI22-(WMA_R1!BI22*$B$6)</f>
        <v>1.0287964831823393</v>
      </c>
      <c r="BJ22" s="8">
        <f>Mix_1!BJ22-(WMA_R1!BJ22*$B$6)</f>
        <v>1.025780602186084</v>
      </c>
      <c r="BK22" s="8">
        <f>Mix_1!BK22-(WMA_R1!BK22*$B$6)</f>
        <v>1.0230844266450112</v>
      </c>
      <c r="BL22" s="8">
        <f>Mix_1!BL22-(WMA_R1!BL22*$B$6)</f>
        <v>1.0206735873030461</v>
      </c>
      <c r="BM22" s="8">
        <f>Mix_1!BM22-(WMA_R1!BM22*$B$6)</f>
        <v>1.0185174762776366</v>
      </c>
      <c r="BN22" s="8">
        <f>Mix_1!BN22-(WMA_R1!BN22*$B$6)</f>
        <v>1.0165888259749127</v>
      </c>
      <c r="BO22" s="8">
        <f>Mix_1!BO22-(WMA_R1!BO22*$B$6)</f>
        <v>1.014863336512464</v>
      </c>
      <c r="BP22" s="8">
        <f>Mix_1!BP22-(WMA_R1!BP22*$B$6)</f>
        <v>1.0133193458587502</v>
      </c>
      <c r="BQ22" s="8">
        <f>Mix_1!BQ22-(WMA_R1!BQ22*$B$6)</f>
        <v>1.0119375376205424</v>
      </c>
      <c r="BR22" s="8">
        <f>Mix_1!BR22-(WMA_R1!BR22*$B$6)</f>
        <v>1.0107006820371427</v>
      </c>
      <c r="BS22" s="8">
        <f>Mix_1!BS22-(WMA_R1!BS22*$B$6)</f>
        <v>1.0095934062858225</v>
      </c>
      <c r="BT22" s="8">
        <f>Mix_1!BT22-(WMA_R1!BT22*$B$6)</f>
        <v>1.0086019906781531</v>
      </c>
      <c r="BU22" s="8">
        <f>Mix_1!BU22-(WMA_R1!BU22*$B$6)</f>
        <v>1.0077141877413776</v>
      </c>
      <c r="BV22" s="8">
        <f>Mix_1!BV22-(WMA_R1!BV22*$B$6)</f>
        <v>1.0069190615408501</v>
      </c>
      <c r="BW22" s="8">
        <f>Mix_1!BW22-(WMA_R1!BW22*$B$6)</f>
        <v>1.0062068449159494</v>
      </c>
      <c r="BX22" s="8">
        <f>Mix_1!BX22-(WMA_R1!BX22*$B$6)</f>
        <v>1.0055688125787128</v>
      </c>
      <c r="BY22" s="8">
        <f>Mix_1!BY22-(WMA_R1!BY22*$B$6)</f>
        <v>1.0049971682670209</v>
      </c>
      <c r="BZ22" s="8">
        <f>Mix_1!BZ22-(WMA_R1!BZ22*$B$6)</f>
        <v>1.004484944356844</v>
      </c>
      <c r="CA22" s="8">
        <f>Mix_1!CA22-(WMA_R1!CA22*$B$6)</f>
        <v>1.0040259125247808</v>
      </c>
      <c r="CB22" s="8">
        <f>Mix_1!CB22-(WMA_R1!CB22*$B$6)</f>
        <v>1.0036145042161633</v>
      </c>
      <c r="CC22" s="8">
        <f>Mix_1!CC22-(WMA_R1!CC22*$B$6)</f>
        <v>1.0032457398182446</v>
      </c>
      <c r="CD22" s="8">
        <f>Mix_1!CD22-(WMA_R1!CD22*$B$6)</f>
        <v>1.0029151655649184</v>
      </c>
      <c r="CE22" s="8">
        <f>Mix_1!CE22-(WMA_R1!CE22*$B$6)</f>
        <v>1.0026187973112384</v>
      </c>
      <c r="CF22" s="8">
        <f>Mix_1!CF22-(WMA_R1!CF22*$B$6)</f>
        <v>1.0023530704145367</v>
      </c>
      <c r="CG22" s="8">
        <f>Mix_1!CG22-(WMA_R1!CG22*$B$6)</f>
        <v>1.0021147950458635</v>
      </c>
      <c r="CH22" s="8">
        <f>Mix_1!CH22-(WMA_R1!CH22*$B$6)</f>
        <v>1.0019011163321823</v>
      </c>
      <c r="CI22" s="8">
        <f>Mix_1!CI22-(WMA_R1!CI22*$B$6)</f>
        <v>1.0017094787975087</v>
      </c>
      <c r="CJ22" s="8">
        <f>Mix_1!CJ22-(WMA_R1!CJ22*$B$6)</f>
        <v>1.0015375946310701</v>
      </c>
      <c r="CK22" s="8">
        <f>Mix_1!CK22-(WMA_R1!CK22*$B$6)</f>
        <v>1.0013834153634913</v>
      </c>
      <c r="CL22" s="8">
        <f>Mix_1!CL22-(WMA_R1!CL22*$B$6)</f>
        <v>1.0012451065788861</v>
      </c>
      <c r="CM22" s="8">
        <f>Mix_1!CM22-(WMA_R1!CM22*$B$6)</f>
        <v>1.0011210253321823</v>
      </c>
      <c r="CN22" s="8">
        <f>Mix_1!CN22-(WMA_R1!CN22*$B$6)</f>
        <v>1.0010096999777658</v>
      </c>
      <c r="CO22" s="8">
        <f>Mix_1!CO22-(WMA_R1!CO22*$B$6)</f>
        <v>1.0009098121480657</v>
      </c>
      <c r="CP22" s="8">
        <f>Mix_1!CP22-(WMA_R1!CP22*$B$6)</f>
        <v>1.0008201806495722</v>
      </c>
      <c r="CQ22" s="8">
        <f>Mix_1!CQ22-(WMA_R1!CQ22*$B$6)</f>
        <v>1.0007397470693822</v>
      </c>
      <c r="CR22" s="8">
        <f>Mix_1!CR22-(WMA_R1!CR22*$B$6)</f>
        <v>1.0006675629080899</v>
      </c>
    </row>
    <row r="23" spans="1:96" x14ac:dyDescent="0.35">
      <c r="A23">
        <f t="shared" si="8"/>
        <v>11</v>
      </c>
      <c r="B23">
        <f t="shared" si="7"/>
        <v>10.5</v>
      </c>
      <c r="C23">
        <f>B23-Data!$B$9</f>
        <v>0</v>
      </c>
      <c r="F23" s="3">
        <f>(WMA_u!F23+SQRT(WMA_u!F23*WMA_u!F23+4*$B$3))/2</f>
        <v>200.00000016469093</v>
      </c>
      <c r="G23" s="12">
        <f>Mix_1!G23-(WMA_R1!G23*$B$6)</f>
        <v>120.78392409304384</v>
      </c>
      <c r="H23" s="12">
        <f>Mix_1!H23-(WMA_R1!H23*$B$6)</f>
        <v>79.119950733921627</v>
      </c>
      <c r="I23" s="8">
        <f>Mix_1!I23-(WMA_R1!I23*$B$6)</f>
        <v>55.721704919892133</v>
      </c>
      <c r="J23" s="8">
        <f>Mix_1!J23-(WMA_R1!J23*$B$6)</f>
        <v>41.61056097564331</v>
      </c>
      <c r="K23" s="8">
        <f>Mix_1!K23-(WMA_R1!K23*$B$6)</f>
        <v>32.478981569773993</v>
      </c>
      <c r="L23" s="8">
        <f>Mix_1!L23-(WMA_R1!L23*$B$6)</f>
        <v>26.182410263094525</v>
      </c>
      <c r="M23" s="8">
        <f>Mix_1!M23-(WMA_R1!M23*$B$6)</f>
        <v>21.604880482102406</v>
      </c>
      <c r="N23" s="8">
        <f>Mix_1!N23-(WMA_R1!N23*$B$6)</f>
        <v>18.135597758949586</v>
      </c>
      <c r="O23" s="8">
        <f>Mix_1!O23-(WMA_R1!O23*$B$6)</f>
        <v>15.421512001735952</v>
      </c>
      <c r="P23" s="8">
        <f>Mix_1!P23-(WMA_R1!P23*$B$6)</f>
        <v>13.246920141003923</v>
      </c>
      <c r="Q23" s="8">
        <f>Mix_1!Q23-(WMA_R1!Q23*$B$6)</f>
        <v>11.472865021359695</v>
      </c>
      <c r="R23" s="8">
        <f>Mix_1!R23-(WMA_R1!R23*$B$6)</f>
        <v>10.005438515751823</v>
      </c>
      <c r="S23" s="8">
        <f>Mix_1!S23-(WMA_R1!S23*$B$6)</f>
        <v>8.7784921496425277</v>
      </c>
      <c r="T23" s="8">
        <f>Mix_1!T23-(WMA_R1!T23*$B$6)</f>
        <v>7.7437823197697044</v>
      </c>
      <c r="U23" s="8">
        <f>Mix_1!U23-(WMA_R1!U23*$B$6)</f>
        <v>6.8650997168534822</v>
      </c>
      <c r="V23" s="8">
        <f>Mix_1!V23-(WMA_R1!V23*$B$6)</f>
        <v>6.1146205082112806</v>
      </c>
      <c r="W23" s="8">
        <f>Mix_1!W23-(WMA_R1!W23*$B$6)</f>
        <v>5.4705473703797942</v>
      </c>
      <c r="X23" s="8">
        <f>Mix_1!X23-(WMA_R1!X23*$B$6)</f>
        <v>4.9155293461039751</v>
      </c>
      <c r="Y23" s="8">
        <f>Mix_1!Y23-(WMA_R1!Y23*$B$6)</f>
        <v>4.4355697219046926</v>
      </c>
      <c r="Z23" s="8">
        <f>Mix_1!Z23-(WMA_R1!Z23*$B$6)</f>
        <v>4.0192502976282034</v>
      </c>
      <c r="AA23" s="8">
        <f>Mix_1!AA23-(WMA_R1!AA23*$B$6)</f>
        <v>3.6571671675444035</v>
      </c>
      <c r="AB23" s="8">
        <f>Mix_1!AB23-(WMA_R1!AB23*$B$6)</f>
        <v>3.3415118109110766</v>
      </c>
      <c r="AC23" s="8">
        <f>Mix_1!AC23-(WMA_R1!AC23*$B$6)</f>
        <v>3.0657544487975277</v>
      </c>
      <c r="AD23" s="8">
        <f>Mix_1!AD23-(WMA_R1!AD23*$B$6)</f>
        <v>2.8244009239376022</v>
      </c>
      <c r="AE23" s="8">
        <f>Mix_1!AE23-(WMA_R1!AE23*$B$6)</f>
        <v>2.6128034447188377</v>
      </c>
      <c r="AF23" s="8">
        <f>Mix_1!AF23-(WMA_R1!AF23*$B$6)</f>
        <v>2.4270114568470351</v>
      </c>
      <c r="AG23" s="8">
        <f>Mix_1!AG23-(WMA_R1!AG23*$B$6)</f>
        <v>2.2636528588661795</v>
      </c>
      <c r="AH23" s="8">
        <f>Mix_1!AH23-(WMA_R1!AH23*$B$6)</f>
        <v>2.1198384721096244</v>
      </c>
      <c r="AI23" s="8">
        <f>Mix_1!AI23-(WMA_R1!AI23*$B$6)</f>
        <v>1.9930845477600576</v>
      </c>
      <c r="AJ23" s="8">
        <f>Mix_1!AJ23-(WMA_R1!AJ23*$B$6)</f>
        <v>1.8812494171363485</v>
      </c>
      <c r="AK23" s="8">
        <f>Mix_1!AK23-(WMA_R1!AK23*$B$6)</f>
        <v>1.7824813417111169</v>
      </c>
      <c r="AL23" s="8">
        <f>Mix_1!AL23-(WMA_R1!AL23*$B$6)</f>
        <v>1.6951753117006838</v>
      </c>
      <c r="AM23" s="8">
        <f>Mix_1!AM23-(WMA_R1!AM23*$B$6)</f>
        <v>1.6179370530885524</v>
      </c>
      <c r="AN23" s="8">
        <f>Mix_1!AN23-(WMA_R1!AN23*$B$6)</f>
        <v>1.5495528847122391</v>
      </c>
      <c r="AO23" s="8">
        <f>Mix_1!AO23-(WMA_R1!AO23*$B$6)</f>
        <v>1.4889643554478371</v>
      </c>
      <c r="AP23" s="8">
        <f>Mix_1!AP23-(WMA_R1!AP23*$B$6)</f>
        <v>1.4352468116583528</v>
      </c>
      <c r="AQ23" s="8">
        <f>Mix_1!AQ23-(WMA_R1!AQ23*$B$6)</f>
        <v>1.3875912147079985</v>
      </c>
      <c r="AR23" s="8">
        <f>Mix_1!AR23-(WMA_R1!AR23*$B$6)</f>
        <v>1.3452886602362766</v>
      </c>
      <c r="AS23" s="8">
        <f>Mix_1!AS23-(WMA_R1!AS23*$B$6)</f>
        <v>1.3077171542842898</v>
      </c>
      <c r="AT23" s="8">
        <f>Mix_1!AT23-(WMA_R1!AT23*$B$6)</f>
        <v>1.274330283055416</v>
      </c>
      <c r="AU23" s="8">
        <f>Mix_1!AU23-(WMA_R1!AU23*$B$6)</f>
        <v>1.2446474780986418</v>
      </c>
      <c r="AV23" s="8">
        <f>Mix_1!AV23-(WMA_R1!AV23*$B$6)</f>
        <v>1.2182456307828675</v>
      </c>
      <c r="AW23" s="8">
        <f>Mix_1!AW23-(WMA_R1!AW23*$B$6)</f>
        <v>1.1947518519188889</v>
      </c>
      <c r="AX23" s="8">
        <f>Mix_1!AX23-(WMA_R1!AX23*$B$6)</f>
        <v>1.1738372064387681</v>
      </c>
      <c r="AY23" s="8">
        <f>Mix_1!AY23-(WMA_R1!AY23*$B$6)</f>
        <v>1.1552112808130219</v>
      </c>
      <c r="AZ23" s="8">
        <f>Mix_1!AZ23-(WMA_R1!AZ23*$B$6)</f>
        <v>1.1386174636514679</v>
      </c>
      <c r="BA23" s="8">
        <f>Mix_1!BA23-(WMA_R1!BA23*$B$6)</f>
        <v>1.1238288386869846</v>
      </c>
      <c r="BB23" s="8">
        <f>Mix_1!BB23-(WMA_R1!BB23*$B$6)</f>
        <v>1.1106446048607637</v>
      </c>
      <c r="BC23" s="8">
        <f>Mix_1!BC23-(WMA_R1!BC23*$B$6)</f>
        <v>1.0988869511258321</v>
      </c>
      <c r="BD23" s="8">
        <f>Mix_1!BD23-(WMA_R1!BD23*$B$6)</f>
        <v>1.0883983243487676</v>
      </c>
      <c r="BE23" s="8">
        <f>Mix_1!BE23-(WMA_R1!BE23*$B$6)</f>
        <v>1.079039037705138</v>
      </c>
      <c r="BF23" s="8">
        <f>Mix_1!BF23-(WMA_R1!BF23*$B$6)</f>
        <v>1.0706851745429584</v>
      </c>
      <c r="BG23" s="8">
        <f>Mix_1!BG23-(WMA_R1!BG23*$B$6)</f>
        <v>1.0632267490807201</v>
      </c>
      <c r="BH23" s="8">
        <f>Mix_1!BH23-(WMA_R1!BH23*$B$6)</f>
        <v>1.0565660907151171</v>
      </c>
      <c r="BI23" s="8">
        <f>Mix_1!BI23-(WMA_R1!BI23*$B$6)</f>
        <v>1.0506164233034041</v>
      </c>
      <c r="BJ23" s="8">
        <f>Mix_1!BJ23-(WMA_R1!BJ23*$B$6)</f>
        <v>1.0453006146911941</v>
      </c>
      <c r="BK23" s="8">
        <f>Mix_1!BK23-(WMA_R1!BK23*$B$6)</f>
        <v>1.0405500750891101</v>
      </c>
      <c r="BL23" s="8">
        <f>Mix_1!BL23-(WMA_R1!BL23*$B$6)</f>
        <v>1.0363037857522079</v>
      </c>
      <c r="BM23" s="8">
        <f>Mix_1!BM23-(WMA_R1!BM23*$B$6)</f>
        <v>1.0325074418599205</v>
      </c>
      <c r="BN23" s="8">
        <f>Mix_1!BN23-(WMA_R1!BN23*$B$6)</f>
        <v>1.029112695594077</v>
      </c>
      <c r="BO23" s="8">
        <f>Mix_1!BO23-(WMA_R1!BO23*$B$6)</f>
        <v>1.0260764872204473</v>
      </c>
      <c r="BP23" s="8">
        <f>Mix_1!BP23-(WMA_R1!BP23*$B$6)</f>
        <v>1.0233604535389369</v>
      </c>
      <c r="BQ23" s="8">
        <f>Mix_1!BQ23-(WMA_R1!BQ23*$B$6)</f>
        <v>1.0209304044155165</v>
      </c>
      <c r="BR23" s="8">
        <f>Mix_1!BR23-(WMA_R1!BR23*$B$6)</f>
        <v>1.0187558592760149</v>
      </c>
      <c r="BS23" s="8">
        <f>Mix_1!BS23-(WMA_R1!BS23*$B$6)</f>
        <v>1.0168096364539547</v>
      </c>
      <c r="BT23" s="8">
        <f>Mix_1!BT23-(WMA_R1!BT23*$B$6)</f>
        <v>1.0150674891636409</v>
      </c>
      <c r="BU23" s="8">
        <f>Mix_1!BU23-(WMA_R1!BU23*$B$6)</f>
        <v>1.0135077826342815</v>
      </c>
      <c r="BV23" s="8">
        <f>Mix_1!BV23-(WMA_R1!BV23*$B$6)</f>
        <v>1.0121112076069201</v>
      </c>
      <c r="BW23" s="8">
        <f>Mix_1!BW23-(WMA_R1!BW23*$B$6)</f>
        <v>1.0108605259767907</v>
      </c>
      <c r="BX23" s="8">
        <f>Mix_1!BX23-(WMA_R1!BX23*$B$6)</f>
        <v>1.0097403448709497</v>
      </c>
      <c r="BY23" s="8">
        <f>Mix_1!BY23-(WMA_R1!BY23*$B$6)</f>
        <v>1.0087369158944934</v>
      </c>
      <c r="BZ23" s="8">
        <f>Mix_1!BZ23-(WMA_R1!BZ23*$B$6)</f>
        <v>1.0078379566668332</v>
      </c>
      <c r="CA23" s="8">
        <f>Mix_1!CA23-(WMA_R1!CA23*$B$6)</f>
        <v>1.0070324921095728</v>
      </c>
      <c r="CB23" s="8">
        <f>Mix_1!CB23-(WMA_R1!CB23*$B$6)</f>
        <v>1.0063107132458375</v>
      </c>
      <c r="CC23" s="8">
        <f>Mix_1!CC23-(WMA_R1!CC23*$B$6)</f>
        <v>1.0056638515327627</v>
      </c>
      <c r="CD23" s="8">
        <f>Mix_1!CD23-(WMA_R1!CD23*$B$6)</f>
        <v>1.0050840669789483</v>
      </c>
      <c r="CE23" s="8">
        <f>Mix_1!CE23-(WMA_R1!CE23*$B$6)</f>
        <v>1.0045643485010773</v>
      </c>
      <c r="CF23" s="8">
        <f>Mix_1!CF23-(WMA_R1!CF23*$B$6)</f>
        <v>1.0040984251519878</v>
      </c>
      <c r="CG23" s="8">
        <f>Mix_1!CG23-(WMA_R1!CG23*$B$6)</f>
        <v>1.003680687009421</v>
      </c>
      <c r="CH23" s="8">
        <f>Mix_1!CH23-(WMA_R1!CH23*$B$6)</f>
        <v>1.0033061146529771</v>
      </c>
      <c r="CI23" s="8">
        <f>Mix_1!CI23-(WMA_R1!CI23*$B$6)</f>
        <v>1.0029702162788103</v>
      </c>
      <c r="CJ23" s="8">
        <f>Mix_1!CJ23-(WMA_R1!CJ23*$B$6)</f>
        <v>1.0026689716093447</v>
      </c>
      <c r="CK23" s="8">
        <f>Mix_1!CK23-(WMA_R1!CK23*$B$6)</f>
        <v>1.0023987818503994</v>
      </c>
      <c r="CL23" s="8">
        <f>Mix_1!CL23-(WMA_R1!CL23*$B$6)</f>
        <v>1.0021564250322457</v>
      </c>
      <c r="CM23" s="8">
        <f>Mix_1!CM23-(WMA_R1!CM23*$B$6)</f>
        <v>1.0019390161454742</v>
      </c>
      <c r="CN23" s="8">
        <f>Mix_1!CN23-(WMA_R1!CN23*$B$6)</f>
        <v>1.0017439715483736</v>
      </c>
      <c r="CO23" s="8">
        <f>Mix_1!CO23-(WMA_R1!CO23*$B$6)</f>
        <v>1.0015689771808094</v>
      </c>
      <c r="CP23" s="8">
        <f>Mix_1!CP23-(WMA_R1!CP23*$B$6)</f>
        <v>1.001411960171199</v>
      </c>
      <c r="CQ23" s="8">
        <f>Mix_1!CQ23-(WMA_R1!CQ23*$B$6)</f>
        <v>1.0012710634689441</v>
      </c>
      <c r="CR23" s="8">
        <f>Mix_1!CR23-(WMA_R1!CR23*$B$6)</f>
        <v>1.0011446231752434</v>
      </c>
    </row>
    <row r="24" spans="1:96" x14ac:dyDescent="0.35">
      <c r="A24">
        <f t="shared" si="8"/>
        <v>12</v>
      </c>
      <c r="B24">
        <f t="shared" si="7"/>
        <v>11.5</v>
      </c>
      <c r="C24">
        <f>B24-Data!$B$9</f>
        <v>1</v>
      </c>
      <c r="D24" s="2"/>
      <c r="E24" s="2"/>
      <c r="F24" s="3">
        <f>(WMA_u!F24+SQRT(WMA_u!F24*WMA_u!F24+4*$B$3))/2</f>
        <v>1.0000329371000558</v>
      </c>
      <c r="G24" s="8">
        <f>Mix_1!G24-(WMA_R1!G24*$B$6)</f>
        <v>42.527657966043733</v>
      </c>
      <c r="H24" s="8">
        <f>Mix_1!H24-(WMA_R1!H24*$B$6)</f>
        <v>53.079967498948292</v>
      </c>
      <c r="I24" s="8">
        <f>Mix_1!I24-(WMA_R1!I24*$B$6)</f>
        <v>51.94779431946688</v>
      </c>
      <c r="J24" s="8">
        <f>Mix_1!J24-(WMA_R1!J24*$B$6)</f>
        <v>46.943260707835663</v>
      </c>
      <c r="K24" s="8">
        <f>Mix_1!K24-(WMA_R1!K24*$B$6)</f>
        <v>41.129012840461868</v>
      </c>
      <c r="L24" s="8">
        <f>Mix_1!L24-(WMA_R1!L24*$B$6)</f>
        <v>35.623390056554243</v>
      </c>
      <c r="M24" s="8">
        <f>Mix_1!M24-(WMA_R1!M24*$B$6)</f>
        <v>30.765933862192639</v>
      </c>
      <c r="N24" s="8">
        <f>Mix_1!N24-(WMA_R1!N24*$B$6)</f>
        <v>26.597985576081626</v>
      </c>
      <c r="O24" s="8">
        <f>Mix_1!O24-(WMA_R1!O24*$B$6)</f>
        <v>23.057805945383464</v>
      </c>
      <c r="P24" s="8">
        <f>Mix_1!P24-(WMA_R1!P24*$B$6)</f>
        <v>20.05735637850902</v>
      </c>
      <c r="Q24" s="8">
        <f>Mix_1!Q24-(WMA_R1!Q24*$B$6)</f>
        <v>17.510587340665133</v>
      </c>
      <c r="R24" s="8">
        <f>Mix_1!R24-(WMA_R1!R24*$B$6)</f>
        <v>15.342305138841382</v>
      </c>
      <c r="S24" s="8">
        <f>Mix_1!S24-(WMA_R1!S24*$B$6)</f>
        <v>13.489611944976524</v>
      </c>
      <c r="T24" s="8">
        <f>Mix_1!T24-(WMA_R1!T24*$B$6)</f>
        <v>11.900782720331385</v>
      </c>
      <c r="U24" s="8">
        <f>Mix_1!U24-(WMA_R1!U24*$B$6)</f>
        <v>10.533484571371002</v>
      </c>
      <c r="V24" s="8">
        <f>Mix_1!V24-(WMA_R1!V24*$B$6)</f>
        <v>9.353033515546997</v>
      </c>
      <c r="W24" s="8">
        <f>Mix_1!W24-(WMA_R1!W24*$B$6)</f>
        <v>8.3309011724324264</v>
      </c>
      <c r="X24" s="8">
        <f>Mix_1!X24-(WMA_R1!X24*$B$6)</f>
        <v>7.4435015394932611</v>
      </c>
      <c r="Y24" s="8">
        <f>Mix_1!Y24-(WMA_R1!Y24*$B$6)</f>
        <v>6.6712267994554306</v>
      </c>
      <c r="Z24" s="8">
        <f>Mix_1!Z24-(WMA_R1!Z24*$B$6)</f>
        <v>5.9976868399685372</v>
      </c>
      <c r="AA24" s="8">
        <f>Mix_1!AA24-(WMA_R1!AA24*$B$6)</f>
        <v>5.4091095950418691</v>
      </c>
      <c r="AB24" s="8">
        <f>Mix_1!AB24-(WMA_R1!AB24*$B$6)</f>
        <v>4.8938664999188219</v>
      </c>
      <c r="AC24" s="8">
        <f>Mix_1!AC24-(WMA_R1!AC24*$B$6)</f>
        <v>4.4420948701496386</v>
      </c>
      <c r="AD24" s="8">
        <f>Mix_1!AD24-(WMA_R1!AD24*$B$6)</f>
        <v>4.0453954683538802</v>
      </c>
      <c r="AE24" s="8">
        <f>Mix_1!AE24-(WMA_R1!AE24*$B$6)</f>
        <v>3.6965886517625615</v>
      </c>
      <c r="AF24" s="8">
        <f>Mix_1!AF24-(WMA_R1!AF24*$B$6)</f>
        <v>3.3895164337548636</v>
      </c>
      <c r="AG24" s="8">
        <f>Mix_1!AG24-(WMA_R1!AG24*$B$6)</f>
        <v>3.1188807734200497</v>
      </c>
      <c r="AH24" s="8">
        <f>Mix_1!AH24-(WMA_R1!AH24*$B$6)</f>
        <v>2.8801106503627967</v>
      </c>
      <c r="AI24" s="8">
        <f>Mix_1!AI24-(WMA_R1!AI24*$B$6)</f>
        <v>2.6692521704379182</v>
      </c>
      <c r="AJ24" s="8">
        <f>Mix_1!AJ24-(WMA_R1!AJ24*$B$6)</f>
        <v>2.4828772233229457</v>
      </c>
      <c r="AK24" s="8">
        <f>Mix_1!AK24-(WMA_R1!AK24*$B$6)</f>
        <v>2.3180071809596434</v>
      </c>
      <c r="AL24" s="8">
        <f>Mix_1!AL24-(WMA_R1!AL24*$B$6)</f>
        <v>2.1720488654362491</v>
      </c>
      <c r="AM24" s="8">
        <f>Mix_1!AM24-(WMA_R1!AM24*$B$6)</f>
        <v>2.0427405836075927</v>
      </c>
      <c r="AN24" s="8">
        <f>Mix_1!AN24-(WMA_R1!AN24*$B$6)</f>
        <v>1.9281064661429823</v>
      </c>
      <c r="AO24" s="8">
        <f>Mix_1!AO24-(WMA_R1!AO24*$B$6)</f>
        <v>1.8264176920742186</v>
      </c>
      <c r="AP24" s="8">
        <f>Mix_1!AP24-(WMA_R1!AP24*$B$6)</f>
        <v>1.7361594494838621</v>
      </c>
      <c r="AQ24" s="8">
        <f>Mix_1!AQ24-(WMA_R1!AQ24*$B$6)</f>
        <v>1.6560026959975005</v>
      </c>
      <c r="AR24" s="8">
        <f>Mix_1!AR24-(WMA_R1!AR24*$B$6)</f>
        <v>1.584779952160231</v>
      </c>
      <c r="AS24" s="8">
        <f>Mix_1!AS24-(WMA_R1!AS24*$B$6)</f>
        <v>1.5214644963399819</v>
      </c>
      <c r="AT24" s="8">
        <f>Mix_1!AT24-(WMA_R1!AT24*$B$6)</f>
        <v>1.4651524389089392</v>
      </c>
      <c r="AU24" s="8">
        <f>Mix_1!AU24-(WMA_R1!AU24*$B$6)</f>
        <v>1.4150472417613498</v>
      </c>
      <c r="AV24" s="8">
        <f>Mix_1!AV24-(WMA_R1!AV24*$B$6)</f>
        <v>1.370446321075939</v>
      </c>
      <c r="AW24" s="8">
        <f>Mix_1!AW24-(WMA_R1!AW24*$B$6)</f>
        <v>1.3307294299849715</v>
      </c>
      <c r="AX24" s="8">
        <f>Mix_1!AX24-(WMA_R1!AX24*$B$6)</f>
        <v>1.2953485660854867</v>
      </c>
      <c r="AY24" s="8">
        <f>Mix_1!AY24-(WMA_R1!AY24*$B$6)</f>
        <v>1.2638191885696008</v>
      </c>
      <c r="AZ24" s="8">
        <f>Mix_1!AZ24-(WMA_R1!AZ24*$B$6)</f>
        <v>1.2357125627731937</v>
      </c>
      <c r="BA24" s="8">
        <f>Mix_1!BA24-(WMA_R1!BA24*$B$6)</f>
        <v>1.2106490774231431</v>
      </c>
      <c r="BB24" s="8">
        <f>Mix_1!BB24-(WMA_R1!BB24*$B$6)</f>
        <v>1.1882924028196205</v>
      </c>
      <c r="BC24" s="8">
        <f>Mix_1!BC24-(WMA_R1!BC24*$B$6)</f>
        <v>1.1683443774359543</v>
      </c>
      <c r="BD24" s="8">
        <f>Mix_1!BD24-(WMA_R1!BD24*$B$6)</f>
        <v>1.1505405266086099</v>
      </c>
      <c r="BE24" s="8">
        <f>Mix_1!BE24-(WMA_R1!BE24*$B$6)</f>
        <v>1.1346461306531501</v>
      </c>
      <c r="BF24" s="8">
        <f>Mix_1!BF24-(WMA_R1!BF24*$B$6)</f>
        <v>1.1204527713078543</v>
      </c>
      <c r="BG24" s="8">
        <f>Mix_1!BG24-(WMA_R1!BG24*$B$6)</f>
        <v>1.1077752952251516</v>
      </c>
      <c r="BH24" s="8">
        <f>Mix_1!BH24-(WMA_R1!BH24*$B$6)</f>
        <v>1.096449141588685</v>
      </c>
      <c r="BI24" s="8">
        <f>Mix_1!BI24-(WMA_R1!BI24*$B$6)</f>
        <v>1.0863279880662511</v>
      </c>
      <c r="BJ24" s="8">
        <f>Mix_1!BJ24-(WMA_R1!BJ24*$B$6)</f>
        <v>1.0772816754103713</v>
      </c>
      <c r="BK24" s="8">
        <f>Mix_1!BK24-(WMA_R1!BK24*$B$6)</f>
        <v>1.0691943762497433</v>
      </c>
      <c r="BL24" s="8">
        <f>Mix_1!BL24-(WMA_R1!BL24*$B$6)</f>
        <v>1.0619629781100861</v>
      </c>
      <c r="BM24" s="8">
        <f>Mix_1!BM24-(WMA_R1!BM24*$B$6)</f>
        <v>1.0554956545733303</v>
      </c>
      <c r="BN24" s="8">
        <f>Mix_1!BN24-(WMA_R1!BN24*$B$6)</f>
        <v>1.04971060182306</v>
      </c>
      <c r="BO24" s="8">
        <f>Mix_1!BO24-(WMA_R1!BO24*$B$6)</f>
        <v>1.0445349207097268</v>
      </c>
      <c r="BP24" s="8">
        <f>Mix_1!BP24-(WMA_R1!BP24*$B$6)</f>
        <v>1.0399036269673698</v>
      </c>
      <c r="BQ24" s="8">
        <f>Mix_1!BQ24-(WMA_R1!BQ24*$B$6)</f>
        <v>1.035758774379818</v>
      </c>
      <c r="BR24" s="8">
        <f>Mix_1!BR24-(WMA_R1!BR24*$B$6)</f>
        <v>1.0320486775757245</v>
      </c>
      <c r="BS24" s="8">
        <f>Mix_1!BS24-(WMA_R1!BS24*$B$6)</f>
        <v>1.0287272227680528</v>
      </c>
      <c r="BT24" s="8">
        <f>Mix_1!BT24-(WMA_R1!BT24*$B$6)</f>
        <v>1.0257532561787719</v>
      </c>
      <c r="BU24" s="8">
        <f>Mix_1!BU24-(WMA_R1!BU24*$B$6)</f>
        <v>1.0230900411323232</v>
      </c>
      <c r="BV24" s="8">
        <f>Mix_1!BV24-(WMA_R1!BV24*$B$6)</f>
        <v>1.0207047758866212</v>
      </c>
      <c r="BW24" s="8">
        <f>Mix_1!BW24-(WMA_R1!BW24*$B$6)</f>
        <v>1.0185681652190199</v>
      </c>
      <c r="BX24" s="8">
        <f>Mix_1!BX24-(WMA_R1!BX24*$B$6)</f>
        <v>1.0166540396149324</v>
      </c>
      <c r="BY24" s="8">
        <f>Mix_1!BY24-(WMA_R1!BY24*$B$6)</f>
        <v>1.0149390166341556</v>
      </c>
      <c r="BZ24" s="8">
        <f>Mix_1!BZ24-(WMA_R1!BZ24*$B$6)</f>
        <v>1.0134021996678806</v>
      </c>
      <c r="CA24" s="8">
        <f>Mix_1!CA24-(WMA_R1!CA24*$B$6)</f>
        <v>1.0120249098593135</v>
      </c>
      <c r="CB24" s="8">
        <f>Mix_1!CB24-(WMA_R1!CB24*$B$6)</f>
        <v>1.0107904474528437</v>
      </c>
      <c r="CC24" s="8">
        <f>Mix_1!CC24-(WMA_R1!CC24*$B$6)</f>
        <v>1.0096838792693434</v>
      </c>
      <c r="CD24" s="8">
        <f>Mix_1!CD24-(WMA_R1!CD24*$B$6)</f>
        <v>1.0086918493859836</v>
      </c>
      <c r="CE24" s="8">
        <f>Mix_1!CE24-(WMA_R1!CE24*$B$6)</f>
        <v>1.0078024104343219</v>
      </c>
      <c r="CF24" s="8">
        <f>Mix_1!CF24-(WMA_R1!CF24*$B$6)</f>
        <v>1.0070048732260877</v>
      </c>
      <c r="CG24" s="8">
        <f>Mix_1!CG24-(WMA_R1!CG24*$B$6)</f>
        <v>1.0062896726768409</v>
      </c>
      <c r="CH24" s="8">
        <f>Mix_1!CH24-(WMA_R1!CH24*$B$6)</f>
        <v>1.005648248227895</v>
      </c>
      <c r="CI24" s="8">
        <f>Mix_1!CI24-(WMA_R1!CI24*$B$6)</f>
        <v>1.0050729371701896</v>
      </c>
      <c r="CJ24" s="8">
        <f>Mix_1!CJ24-(WMA_R1!CJ24*$B$6)</f>
        <v>1.0045568794535131</v>
      </c>
      <c r="CK24" s="8">
        <f>Mix_1!CK24-(WMA_R1!CK24*$B$6)</f>
        <v>1.0040939327233809</v>
      </c>
      <c r="CL24" s="8">
        <f>Mix_1!CL24-(WMA_R1!CL24*$B$6)</f>
        <v>1.0036785964684833</v>
      </c>
      <c r="CM24" s="8">
        <f>Mix_1!CM24-(WMA_R1!CM24*$B$6)</f>
        <v>1.003305944286117</v>
      </c>
      <c r="CN24" s="8">
        <f>Mix_1!CN24-(WMA_R1!CN24*$B$6)</f>
        <v>1.0029715633832748</v>
      </c>
      <c r="CO24" s="8">
        <f>Mix_1!CO24-(WMA_R1!CO24*$B$6)</f>
        <v>1.0026715005288027</v>
      </c>
      <c r="CP24" s="8">
        <f>Mix_1!CP24-(WMA_R1!CP24*$B$6)</f>
        <v>1.0024022137586803</v>
      </c>
      <c r="CQ24" s="8">
        <f>Mix_1!CQ24-(WMA_R1!CQ24*$B$6)</f>
        <v>1.002160529213344</v>
      </c>
      <c r="CR24" s="8">
        <f>Mix_1!CR24-(WMA_R1!CR24*$B$6)</f>
        <v>1.0019436025541837</v>
      </c>
    </row>
    <row r="25" spans="1:96" x14ac:dyDescent="0.35">
      <c r="A25">
        <f t="shared" si="8"/>
        <v>13</v>
      </c>
      <c r="B25">
        <f t="shared" si="7"/>
        <v>12.5</v>
      </c>
      <c r="C25">
        <f>B25-Data!$B$9</f>
        <v>2</v>
      </c>
      <c r="D25" s="2"/>
      <c r="F25" s="3">
        <f>(WMA_u!F25+SQRT(WMA_u!F25*WMA_u!F25+4*$B$3))/2</f>
        <v>1.0000329371000558</v>
      </c>
      <c r="G25" s="8">
        <f>Mix_1!G25-(WMA_R1!G25*$B$6)</f>
        <v>15.397145402003035</v>
      </c>
      <c r="H25" s="8">
        <f>Mix_1!H25-(WMA_R1!H25*$B$6)</f>
        <v>27.721566183361112</v>
      </c>
      <c r="I25" s="8">
        <f>Mix_1!I25-(WMA_R1!I25*$B$6)</f>
        <v>34.96519673229578</v>
      </c>
      <c r="J25" s="8">
        <f>Mix_1!J25-(WMA_R1!J25*$B$6)</f>
        <v>37.918691945036997</v>
      </c>
      <c r="K25" s="8">
        <f>Mix_1!K25-(WMA_R1!K25*$B$6)</f>
        <v>38.007867525330958</v>
      </c>
      <c r="L25" s="8">
        <f>Mix_1!L25-(WMA_R1!L25*$B$6)</f>
        <v>36.418215878569491</v>
      </c>
      <c r="M25" s="8">
        <f>Mix_1!M25-(WMA_R1!M25*$B$6)</f>
        <v>33.96181356188972</v>
      </c>
      <c r="N25" s="8">
        <f>Mix_1!N25-(WMA_R1!N25*$B$6)</f>
        <v>31.1454083108218</v>
      </c>
      <c r="O25" s="8">
        <f>Mix_1!O25-(WMA_R1!O25*$B$6)</f>
        <v>28.265790531030653</v>
      </c>
      <c r="P25" s="8">
        <f>Mix_1!P25-(WMA_R1!P25*$B$6)</f>
        <v>25.486418371196272</v>
      </c>
      <c r="Q25" s="8">
        <f>Mix_1!Q25-(WMA_R1!Q25*$B$6)</f>
        <v>22.889910442840026</v>
      </c>
      <c r="R25" s="8">
        <f>Mix_1!R25-(WMA_R1!R25*$B$6)</f>
        <v>20.511495564158956</v>
      </c>
      <c r="S25" s="8">
        <f>Mix_1!S25-(WMA_R1!S25*$B$6)</f>
        <v>18.359507170891042</v>
      </c>
      <c r="T25" s="8">
        <f>Mix_1!T25-(WMA_R1!T25*$B$6)</f>
        <v>16.427639863468368</v>
      </c>
      <c r="U25" s="8">
        <f>Mix_1!U25-(WMA_R1!U25*$B$6)</f>
        <v>14.702150719921946</v>
      </c>
      <c r="V25" s="8">
        <f>Mix_1!V25-(WMA_R1!V25*$B$6)</f>
        <v>13.166019860633593</v>
      </c>
      <c r="W25" s="8">
        <f>Mix_1!W25-(WMA_R1!W25*$B$6)</f>
        <v>11.801303741755891</v>
      </c>
      <c r="X25" s="8">
        <f>Mix_1!X25-(WMA_R1!X25*$B$6)</f>
        <v>10.590423110522476</v>
      </c>
      <c r="Y25" s="8">
        <f>Mix_1!Y25-(WMA_R1!Y25*$B$6)</f>
        <v>9.516827760033939</v>
      </c>
      <c r="Z25" s="8">
        <f>Mix_1!Z25-(WMA_R1!Z25*$B$6)</f>
        <v>8.5653003608326159</v>
      </c>
      <c r="AA25" s="8">
        <f>Mix_1!AA25-(WMA_R1!AA25*$B$6)</f>
        <v>7.7220545923471207</v>
      </c>
      <c r="AB25" s="8">
        <f>Mix_1!AB25-(WMA_R1!AB25*$B$6)</f>
        <v>6.9747192580742841</v>
      </c>
      <c r="AC25" s="8">
        <f>Mix_1!AC25-(WMA_R1!AC25*$B$6)</f>
        <v>6.3122623526244759</v>
      </c>
      <c r="AD25" s="8">
        <f>Mix_1!AD25-(WMA_R1!AD25*$B$6)</f>
        <v>5.7248866279339428</v>
      </c>
      <c r="AE25" s="8">
        <f>Mix_1!AE25-(WMA_R1!AE25*$B$6)</f>
        <v>5.2039148556623456</v>
      </c>
      <c r="AF25" s="8">
        <f>Mix_1!AF25-(WMA_R1!AF25*$B$6)</f>
        <v>4.741675028620854</v>
      </c>
      <c r="AG25" s="8">
        <f>Mix_1!AG25-(WMA_R1!AG25*$B$6)</f>
        <v>4.3313910128671411</v>
      </c>
      <c r="AH25" s="8">
        <f>Mix_1!AH25-(WMA_R1!AH25*$B$6)</f>
        <v>3.9670813635245574</v>
      </c>
      <c r="AI25" s="8">
        <f>Mix_1!AI25-(WMA_R1!AI25*$B$6)</f>
        <v>3.643467381350618</v>
      </c>
      <c r="AJ25" s="8">
        <f>Mix_1!AJ25-(WMA_R1!AJ25*$B$6)</f>
        <v>3.3558905514273905</v>
      </c>
      <c r="AK25" s="8">
        <f>Mix_1!AK25-(WMA_R1!AK25*$B$6)</f>
        <v>3.1002389911888586</v>
      </c>
      <c r="AL25" s="8">
        <f>Mix_1!AL25-(WMA_R1!AL25*$B$6)</f>
        <v>2.872882273249775</v>
      </c>
      <c r="AM25" s="8">
        <f>Mix_1!AM25-(WMA_R1!AM25*$B$6)</f>
        <v>2.6706138762786562</v>
      </c>
      <c r="AN25" s="8">
        <f>Mix_1!AN25-(WMA_R1!AN25*$B$6)</f>
        <v>2.4906004917683506</v>
      </c>
      <c r="AO25" s="8">
        <f>Mix_1!AO25-(WMA_R1!AO25*$B$6)</f>
        <v>2.3303374378304245</v>
      </c>
      <c r="AP25" s="8">
        <f>Mix_1!AP25-(WMA_R1!AP25*$B$6)</f>
        <v>2.1876094799455097</v>
      </c>
      <c r="AQ25" s="8">
        <f>Mix_1!AQ25-(WMA_R1!AQ25*$B$6)</f>
        <v>2.060456419066313</v>
      </c>
      <c r="AR25" s="8">
        <f>Mix_1!AR25-(WMA_R1!AR25*$B$6)</f>
        <v>1.9471428714215606</v>
      </c>
      <c r="AS25" s="8">
        <f>Mix_1!AS25-(WMA_R1!AS25*$B$6)</f>
        <v>1.846131727145282</v>
      </c>
      <c r="AT25" s="8">
        <f>Mix_1!AT25-(WMA_R1!AT25*$B$6)</f>
        <v>1.7560608339443069</v>
      </c>
      <c r="AU25" s="8">
        <f>Mix_1!AU25-(WMA_R1!AU25*$B$6)</f>
        <v>1.6757225062095671</v>
      </c>
      <c r="AV25" s="8">
        <f>Mix_1!AV25-(WMA_R1!AV25*$B$6)</f>
        <v>1.6040455088441514</v>
      </c>
      <c r="AW25" s="8">
        <f>Mix_1!AW25-(WMA_R1!AW25*$B$6)</f>
        <v>1.5400792086445803</v>
      </c>
      <c r="AX25" s="8">
        <f>Mix_1!AX25-(WMA_R1!AX25*$B$6)</f>
        <v>1.4829796246018057</v>
      </c>
      <c r="AY25" s="8">
        <f>Mix_1!AY25-(WMA_R1!AY25*$B$6)</f>
        <v>1.4319971423803426</v>
      </c>
      <c r="AZ25" s="8">
        <f>Mix_1!AZ25-(WMA_R1!AZ25*$B$6)</f>
        <v>1.3864656879329011</v>
      </c>
      <c r="BA25" s="8">
        <f>Mix_1!BA25-(WMA_R1!BA25*$B$6)</f>
        <v>1.3457931811651971</v>
      </c>
      <c r="BB25" s="8">
        <f>Mix_1!BB25-(WMA_R1!BB25*$B$6)</f>
        <v>1.3094531132137033</v>
      </c>
      <c r="BC25" s="8">
        <f>Mix_1!BC25-(WMA_R1!BC25*$B$6)</f>
        <v>1.27697711063872</v>
      </c>
      <c r="BD25" s="8">
        <f>Mix_1!BD25-(WMA_R1!BD25*$B$6)</f>
        <v>1.2479483670297682</v>
      </c>
      <c r="BE25" s="8">
        <f>Mix_1!BE25-(WMA_R1!BE25*$B$6)</f>
        <v>1.2219958374947391</v>
      </c>
      <c r="BF25" s="8">
        <f>Mix_1!BF25-(WMA_R1!BF25*$B$6)</f>
        <v>1.198789104545948</v>
      </c>
      <c r="BG25" s="8">
        <f>Mix_1!BG25-(WMA_R1!BG25*$B$6)</f>
        <v>1.1780338352576445</v>
      </c>
      <c r="BH25" s="8">
        <f>Mix_1!BH25-(WMA_R1!BH25*$B$6)</f>
        <v>1.159467759471339</v>
      </c>
      <c r="BI25" s="8">
        <f>Mix_1!BI25-(WMA_R1!BI25*$B$6)</f>
        <v>1.1428571074596716</v>
      </c>
      <c r="BJ25" s="8">
        <f>Mix_1!BJ25-(WMA_R1!BJ25*$B$6)</f>
        <v>1.1279934529933968</v>
      </c>
      <c r="BK25" s="8">
        <f>Mix_1!BK25-(WMA_R1!BK25*$B$6)</f>
        <v>1.1146909143341914</v>
      </c>
      <c r="BL25" s="8">
        <f>Mix_1!BL25-(WMA_R1!BL25*$B$6)</f>
        <v>1.1027836714238028</v>
      </c>
      <c r="BM25" s="8">
        <f>Mix_1!BM25-(WMA_R1!BM25*$B$6)</f>
        <v>1.092123762566156</v>
      </c>
      <c r="BN25" s="8">
        <f>Mix_1!BN25-(WMA_R1!BN25*$B$6)</f>
        <v>1.0825791282974113</v>
      </c>
      <c r="BO25" s="8">
        <f>Mix_1!BO25-(WMA_R1!BO25*$B$6)</f>
        <v>1.0740318739910337</v>
      </c>
      <c r="BP25" s="8">
        <f>Mix_1!BP25-(WMA_R1!BP25*$B$6)</f>
        <v>1.0663767261210833</v>
      </c>
      <c r="BQ25" s="8">
        <f>Mix_1!BQ25-(WMA_R1!BQ25*$B$6)</f>
        <v>1.059519660068355</v>
      </c>
      <c r="BR25" s="8">
        <f>Mix_1!BR25-(WMA_R1!BR25*$B$6)</f>
        <v>1.0533766799534607</v>
      </c>
      <c r="BS25" s="8">
        <f>Mix_1!BS25-(WMA_R1!BS25*$B$6)</f>
        <v>1.0478727332645064</v>
      </c>
      <c r="BT25" s="8">
        <f>Mix_1!BT25-(WMA_R1!BT25*$B$6)</f>
        <v>1.0429407450544459</v>
      </c>
      <c r="BU25" s="8">
        <f>Mix_1!BU25-(WMA_R1!BU25*$B$6)</f>
        <v>1.0385207582491818</v>
      </c>
      <c r="BV25" s="8">
        <f>Mix_1!BV25-(WMA_R1!BV25*$B$6)</f>
        <v>1.0345591681620796</v>
      </c>
      <c r="BW25" s="8">
        <f>Mix_1!BW25-(WMA_R1!BW25*$B$6)</f>
        <v>1.0310080406800868</v>
      </c>
      <c r="BX25" s="8">
        <f>Mix_1!BX25-(WMA_R1!BX25*$B$6)</f>
        <v>1.027824504793811</v>
      </c>
      <c r="BY25" s="8">
        <f>Mix_1!BY25-(WMA_R1!BY25*$B$6)</f>
        <v>1.0249702112087078</v>
      </c>
      <c r="BZ25" s="8">
        <f>Mix_1!BZ25-(WMA_R1!BZ25*$B$6)</f>
        <v>1.0224108497142881</v>
      </c>
      <c r="CA25" s="8">
        <f>Mix_1!CA25-(WMA_R1!CA25*$B$6)</f>
        <v>1.0201157188181695</v>
      </c>
      <c r="CB25" s="8">
        <f>Mix_1!CB25-(WMA_R1!CB25*$B$6)</f>
        <v>1.0180573418850951</v>
      </c>
      <c r="CC25" s="8">
        <f>Mix_1!CC25-(WMA_R1!CC25*$B$6)</f>
        <v>1.0162111246693661</v>
      </c>
      <c r="CD25" s="8">
        <f>Mix_1!CD25-(WMA_R1!CD25*$B$6)</f>
        <v>1.0145550497026132</v>
      </c>
      <c r="CE25" s="8">
        <f>Mix_1!CE25-(WMA_R1!CE25*$B$6)</f>
        <v>1.0130694035063579</v>
      </c>
      <c r="CF25" s="8">
        <f>Mix_1!CF25-(WMA_R1!CF25*$B$6)</f>
        <v>1.0117365330482404</v>
      </c>
      <c r="CG25" s="8">
        <f>Mix_1!CG25-(WMA_R1!CG25*$B$6)</f>
        <v>1.0105406282588958</v>
      </c>
      <c r="CH25" s="8">
        <f>Mix_1!CH25-(WMA_R1!CH25*$B$6)</f>
        <v>1.0094675277793113</v>
      </c>
      <c r="CI25" s="8">
        <f>Mix_1!CI25-(WMA_R1!CI25*$B$6)</f>
        <v>1.008504545421383</v>
      </c>
      <c r="CJ25" s="8">
        <f>Mix_1!CJ25-(WMA_R1!CJ25*$B$6)</f>
        <v>1.0076403151019071</v>
      </c>
      <c r="CK25" s="8">
        <f>Mix_1!CK25-(WMA_R1!CK25*$B$6)</f>
        <v>1.0068646522565539</v>
      </c>
      <c r="CL25" s="8">
        <f>Mix_1!CL25-(WMA_R1!CL25*$B$6)</f>
        <v>1.0061684299590279</v>
      </c>
      <c r="CM25" s="8">
        <f>Mix_1!CM25-(WMA_R1!CM25*$B$6)</f>
        <v>1.005543468164821</v>
      </c>
      <c r="CN25" s="8">
        <f>Mix_1!CN25-(WMA_R1!CN25*$B$6)</f>
        <v>1.004982434671517</v>
      </c>
      <c r="CO25" s="8">
        <f>Mix_1!CO25-(WMA_R1!CO25*$B$6)</f>
        <v>1.0044787565409368</v>
      </c>
      <c r="CP25" s="8">
        <f>Mix_1!CP25-(WMA_R1!CP25*$B$6)</f>
        <v>1.0040265408647993</v>
      </c>
      <c r="CQ25" s="8">
        <f>Mix_1!CQ25-(WMA_R1!CQ25*$B$6)</f>
        <v>1.0036205038768069</v>
      </c>
      <c r="CR25" s="8">
        <f>Mix_1!CR25-(WMA_R1!CR25*$B$6)</f>
        <v>1.003255907521984</v>
      </c>
    </row>
    <row r="26" spans="1:96" x14ac:dyDescent="0.35">
      <c r="A26">
        <f t="shared" si="8"/>
        <v>14</v>
      </c>
      <c r="B26">
        <f t="shared" si="7"/>
        <v>13.5</v>
      </c>
      <c r="C26">
        <f>B26-Data!$B$9</f>
        <v>3</v>
      </c>
      <c r="F26" s="3">
        <f>(WMA_u!F26+SQRT(WMA_u!F26*WMA_u!F26+4*$B$3))/2</f>
        <v>1.0000329371000558</v>
      </c>
      <c r="G26" s="8">
        <f>Mix_1!G26-(WMA_R1!G26*$B$6)</f>
        <v>5.9913232879226825</v>
      </c>
      <c r="H26" s="8">
        <f>Mix_1!H26-(WMA_R1!H26*$B$6)</f>
        <v>13.268470490033817</v>
      </c>
      <c r="I26" s="8">
        <f>Mix_1!I26-(WMA_R1!I26*$B$6)</f>
        <v>20.235557708029134</v>
      </c>
      <c r="J26" s="8">
        <f>Mix_1!J26-(WMA_R1!J26*$B$6)</f>
        <v>25.612462003609156</v>
      </c>
      <c r="K26" s="8">
        <f>Mix_1!K26-(WMA_R1!K26*$B$6)</f>
        <v>29.090309559963252</v>
      </c>
      <c r="L26" s="8">
        <f>Mix_1!L26-(WMA_R1!L26*$B$6)</f>
        <v>30.854435145301455</v>
      </c>
      <c r="M26" s="8">
        <f>Mix_1!M26-(WMA_R1!M26*$B$6)</f>
        <v>31.267441136311394</v>
      </c>
      <c r="N26" s="8">
        <f>Mix_1!N26-(WMA_R1!N26*$B$6)</f>
        <v>30.705650378768016</v>
      </c>
      <c r="O26" s="8">
        <f>Mix_1!O26-(WMA_R1!O26*$B$6)</f>
        <v>29.491655591483831</v>
      </c>
      <c r="P26" s="8">
        <f>Mix_1!P26-(WMA_R1!P26*$B$6)</f>
        <v>27.876743853323845</v>
      </c>
      <c r="Q26" s="8">
        <f>Mix_1!Q26-(WMA_R1!Q26*$B$6)</f>
        <v>26.045340526428362</v>
      </c>
      <c r="R26" s="8">
        <f>Mix_1!R26-(WMA_R1!R26*$B$6)</f>
        <v>24.126992994917131</v>
      </c>
      <c r="S26" s="8">
        <f>Mix_1!S26-(WMA_R1!S26*$B$6)</f>
        <v>22.209251573210981</v>
      </c>
      <c r="T26" s="8">
        <f>Mix_1!T26-(WMA_R1!T26*$B$6)</f>
        <v>20.348875602551814</v>
      </c>
      <c r="U26" s="8">
        <f>Mix_1!U26-(WMA_R1!U26*$B$6)</f>
        <v>18.580704463493579</v>
      </c>
      <c r="V26" s="8">
        <f>Mix_1!V26-(WMA_R1!V26*$B$6)</f>
        <v>16.924325796639735</v>
      </c>
      <c r="W26" s="8">
        <f>Mix_1!W26-(WMA_R1!W26*$B$6)</f>
        <v>15.388932246144453</v>
      </c>
      <c r="X26" s="8">
        <f>Mix_1!X26-(WMA_R1!X26*$B$6)</f>
        <v>13.976786262999234</v>
      </c>
      <c r="Y26" s="8">
        <f>Mix_1!Y26-(WMA_R1!Y26*$B$6)</f>
        <v>12.685655699378483</v>
      </c>
      <c r="Z26" s="8">
        <f>Mix_1!Z26-(WMA_R1!Z26*$B$6)</f>
        <v>11.510505959832692</v>
      </c>
      <c r="AA26" s="8">
        <f>Mix_1!AA26-(WMA_R1!AA26*$B$6)</f>
        <v>10.444663002065976</v>
      </c>
      <c r="AB26" s="8">
        <f>Mix_1!AB26-(WMA_R1!AB26*$B$6)</f>
        <v>9.4806033517083357</v>
      </c>
      <c r="AC26" s="8">
        <f>Mix_1!AC26-(WMA_R1!AC26*$B$6)</f>
        <v>8.6104829926051458</v>
      </c>
      <c r="AD26" s="8">
        <f>Mix_1!AD26-(WMA_R1!AD26*$B$6)</f>
        <v>7.8264844272577268</v>
      </c>
      <c r="AE26" s="8">
        <f>Mix_1!AE26-(WMA_R1!AE26*$B$6)</f>
        <v>7.1210377647946963</v>
      </c>
      <c r="AF26" s="8">
        <f>Mix_1!AF26-(WMA_R1!AF26*$B$6)</f>
        <v>6.4869550373506435</v>
      </c>
      <c r="AG26" s="8">
        <f>Mix_1!AG26-(WMA_R1!AG26*$B$6)</f>
        <v>5.9175051932587239</v>
      </c>
      <c r="AH26" s="8">
        <f>Mix_1!AH26-(WMA_R1!AH26*$B$6)</f>
        <v>5.406448954732225</v>
      </c>
      <c r="AI26" s="8">
        <f>Mix_1!AI26-(WMA_R1!AI26*$B$6)</f>
        <v>4.9480469309073412</v>
      </c>
      <c r="AJ26" s="8">
        <f>Mix_1!AJ26-(WMA_R1!AJ26*$B$6)</f>
        <v>4.5370503107355908</v>
      </c>
      <c r="AK26" s="8">
        <f>Mix_1!AK26-(WMA_R1!AK26*$B$6)</f>
        <v>4.1686806066876647</v>
      </c>
      <c r="AL26" s="8">
        <f>Mix_1!AL26-(WMA_R1!AL26*$B$6)</f>
        <v>3.8386029166382634</v>
      </c>
      <c r="AM26" s="8">
        <f>Mix_1!AM26-(WMA_R1!AM26*$B$6)</f>
        <v>3.5428957638821528</v>
      </c>
      <c r="AN26" s="8">
        <f>Mix_1!AN26-(WMA_R1!AN26*$B$6)</f>
        <v>3.2780195866613848</v>
      </c>
      <c r="AO26" s="8">
        <f>Mix_1!AO26-(WMA_R1!AO26*$B$6)</f>
        <v>3.040785254843402</v>
      </c>
      <c r="AP26" s="8">
        <f>Mix_1!AP26-(WMA_R1!AP26*$B$6)</f>
        <v>2.828323505581908</v>
      </c>
      <c r="AQ26" s="8">
        <f>Mix_1!AQ26-(WMA_R1!AQ26*$B$6)</f>
        <v>2.6380558508819298</v>
      </c>
      <c r="AR26" s="8">
        <f>Mix_1!AR26-(WMA_R1!AR26*$B$6)</f>
        <v>2.4676672749898358</v>
      </c>
      <c r="AS26" s="8">
        <f>Mix_1!AS26-(WMA_R1!AS26*$B$6)</f>
        <v>2.3150808780767864</v>
      </c>
      <c r="AT26" s="8">
        <f>Mix_1!AT26-(WMA_R1!AT26*$B$6)</f>
        <v>2.1784345132776628</v>
      </c>
      <c r="AU26" s="8">
        <f>Mix_1!AU26-(WMA_R1!AU26*$B$6)</f>
        <v>2.0560593915206846</v>
      </c>
      <c r="AV26" s="8">
        <f>Mix_1!AV26-(WMA_R1!AV26*$B$6)</f>
        <v>1.9464605818741805</v>
      </c>
      <c r="AW26" s="8">
        <f>Mix_1!AW26-(WMA_R1!AW26*$B$6)</f>
        <v>1.8482993066063731</v>
      </c>
      <c r="AX26" s="8">
        <f>Mix_1!AX26-(WMA_R1!AX26*$B$6)</f>
        <v>1.760376914280998</v>
      </c>
      <c r="AY26" s="8">
        <f>Mix_1!AY26-(WMA_R1!AY26*$B$6)</f>
        <v>1.6816204070574927</v>
      </c>
      <c r="AZ26" s="8">
        <f>Mix_1!AZ26-(WMA_R1!AZ26*$B$6)</f>
        <v>1.6110693971224377</v>
      </c>
      <c r="BA26" s="8">
        <f>Mix_1!BA26-(WMA_R1!BA26*$B$6)</f>
        <v>1.5478643698520138</v>
      </c>
      <c r="BB26" s="8">
        <f>Mix_1!BB26-(WMA_R1!BB26*$B$6)</f>
        <v>1.4912361364785445</v>
      </c>
      <c r="BC26" s="8">
        <f>Mix_1!BC26-(WMA_R1!BC26*$B$6)</f>
        <v>1.4404963657104741</v>
      </c>
      <c r="BD26" s="8">
        <f>Mix_1!BD26-(WMA_R1!BD26*$B$6)</f>
        <v>1.3950290912377057</v>
      </c>
      <c r="BE26" s="8">
        <f>Mix_1!BE26-(WMA_R1!BE26*$B$6)</f>
        <v>1.3542830998621211</v>
      </c>
      <c r="BF26" s="8">
        <f>Mix_1!BF26-(WMA_R1!BF26*$B$6)</f>
        <v>1.3177651128001928</v>
      </c>
      <c r="BG26" s="8">
        <f>Mix_1!BG26-(WMA_R1!BG26*$B$6)</f>
        <v>1.28503368029555</v>
      </c>
      <c r="BH26" s="8">
        <f>Mix_1!BH26-(WMA_R1!BH26*$B$6)</f>
        <v>1.2556937169176634</v>
      </c>
      <c r="BI26" s="8">
        <f>Mix_1!BI26-(WMA_R1!BI26*$B$6)</f>
        <v>1.2293916117277828</v>
      </c>
      <c r="BJ26" s="8">
        <f>Mix_1!BJ26-(WMA_R1!BJ26*$B$6)</f>
        <v>1.2058108538233414</v>
      </c>
      <c r="BK26" s="8">
        <f>Mix_1!BK26-(WMA_R1!BK26*$B$6)</f>
        <v>1.1846681196126521</v>
      </c>
      <c r="BL26" s="8">
        <f>Mix_1!BL26-(WMA_R1!BL26*$B$6)</f>
        <v>1.1657097735265771</v>
      </c>
      <c r="BM26" s="8">
        <f>Mix_1!BM26-(WMA_R1!BM26*$B$6)</f>
        <v>1.1487087387588581</v>
      </c>
      <c r="BN26" s="8">
        <f>Mix_1!BN26-(WMA_R1!BN26*$B$6)</f>
        <v>1.1334616990651614</v>
      </c>
      <c r="BO26" s="8">
        <f>Mix_1!BO26-(WMA_R1!BO26*$B$6)</f>
        <v>1.1197865966705272</v>
      </c>
      <c r="BP26" s="8">
        <f>Mix_1!BP26-(WMA_R1!BP26*$B$6)</f>
        <v>1.1075203949656709</v>
      </c>
      <c r="BQ26" s="8">
        <f>Mix_1!BQ26-(WMA_R1!BQ26*$B$6)</f>
        <v>1.0965170779450366</v>
      </c>
      <c r="BR26" s="8">
        <f>Mix_1!BR26-(WMA_R1!BR26*$B$6)</f>
        <v>1.0866458612838317</v>
      </c>
      <c r="BS26" s="8">
        <f>Mix_1!BS26-(WMA_R1!BS26*$B$6)</f>
        <v>1.0777895925964847</v>
      </c>
      <c r="BT26" s="8">
        <f>Mix_1!BT26-(WMA_R1!BT26*$B$6)</f>
        <v>1.069843320792657</v>
      </c>
      <c r="BU26" s="8">
        <f>Mix_1!BU26-(WMA_R1!BU26*$B$6)</f>
        <v>1.0627130165748122</v>
      </c>
      <c r="BV26" s="8">
        <f>Mix_1!BV26-(WMA_R1!BV26*$B$6)</f>
        <v>1.0563144280273793</v>
      </c>
      <c r="BW26" s="8">
        <f>Mix_1!BW26-(WMA_R1!BW26*$B$6)</f>
        <v>1.0505720569536536</v>
      </c>
      <c r="BX26" s="8">
        <f>Mix_1!BX26-(WMA_R1!BX26*$B$6)</f>
        <v>1.0454182431429451</v>
      </c>
      <c r="BY26" s="8">
        <f>Mix_1!BY26-(WMA_R1!BY26*$B$6)</f>
        <v>1.0407923451154326</v>
      </c>
      <c r="BZ26" s="8">
        <f>Mix_1!BZ26-(WMA_R1!BZ26*$B$6)</f>
        <v>1.0366400071123225</v>
      </c>
      <c r="CA26" s="8">
        <f>Mix_1!CA26-(WMA_R1!CA26*$B$6)</f>
        <v>1.0329125031893085</v>
      </c>
      <c r="CB26" s="8">
        <f>Mix_1!CB26-(WMA_R1!CB26*$B$6)</f>
        <v>1.0295661502455746</v>
      </c>
      <c r="CC26" s="8">
        <f>Mix_1!CC26-(WMA_R1!CC26*$B$6)</f>
        <v>1.0265617826908815</v>
      </c>
      <c r="CD26" s="8">
        <f>Mix_1!CD26-(WMA_R1!CD26*$B$6)</f>
        <v>1.0238642822306274</v>
      </c>
      <c r="CE26" s="8">
        <f>Mix_1!CE26-(WMA_R1!CE26*$B$6)</f>
        <v>1.0214421569430439</v>
      </c>
      <c r="CF26" s="8">
        <f>Mix_1!CF26-(WMA_R1!CF26*$B$6)</f>
        <v>1.0192671644427307</v>
      </c>
      <c r="CG26" s="8">
        <f>Mix_1!CG26-(WMA_R1!CG26*$B$6)</f>
        <v>1.0173139744784514</v>
      </c>
      <c r="CH26" s="8">
        <f>Mix_1!CH26-(WMA_R1!CH26*$B$6)</f>
        <v>1.0155598668076029</v>
      </c>
      <c r="CI26" s="8">
        <f>Mix_1!CI26-(WMA_R1!CI26*$B$6)</f>
        <v>1.0139844606314097</v>
      </c>
      <c r="CJ26" s="8">
        <f>Mix_1!CJ26-(WMA_R1!CJ26*$B$6)</f>
        <v>1.0125694722692873</v>
      </c>
      <c r="CK26" s="8">
        <f>Mix_1!CK26-(WMA_R1!CK26*$B$6)</f>
        <v>1.0112984981030815</v>
      </c>
      <c r="CL26" s="8">
        <f>Mix_1!CL26-(WMA_R1!CL26*$B$6)</f>
        <v>1.0101568201365221</v>
      </c>
      <c r="CM26" s="8">
        <f>Mix_1!CM26-(WMA_R1!CM26*$B$6)</f>
        <v>1.0091312317962835</v>
      </c>
      <c r="CN26" s="8">
        <f>Mix_1!CN26-(WMA_R1!CN26*$B$6)</f>
        <v>1.0082098818521179</v>
      </c>
      <c r="CO26" s="8">
        <f>Mix_1!CO26-(WMA_R1!CO26*$B$6)</f>
        <v>1.0073821345578104</v>
      </c>
      <c r="CP26" s="8">
        <f>Mix_1!CP26-(WMA_R1!CP26*$B$6)</f>
        <v>1.0066384443151557</v>
      </c>
      <c r="CQ26" s="8">
        <f>Mix_1!CQ26-(WMA_R1!CQ26*$B$6)</f>
        <v>1.0059702433422082</v>
      </c>
      <c r="CR26" s="8">
        <f>Mix_1!CR26-(WMA_R1!CR26*$B$6)</f>
        <v>1.0053698409871328</v>
      </c>
    </row>
    <row r="27" spans="1:96" x14ac:dyDescent="0.35">
      <c r="A27">
        <f t="shared" si="8"/>
        <v>15</v>
      </c>
      <c r="B27">
        <f t="shared" si="7"/>
        <v>14.5</v>
      </c>
      <c r="C27" s="4">
        <f>B27-Data!$B$9</f>
        <v>4</v>
      </c>
      <c r="F27" s="3">
        <f>(WMA_u!F27+SQRT(WMA_u!F27*WMA_u!F27+4*$B$3))/2</f>
        <v>1.0000329371000558</v>
      </c>
      <c r="G27" s="8">
        <f>Mix_1!G27-(WMA_R1!G27*$B$6)</f>
        <v>2.7304423874989441</v>
      </c>
      <c r="H27" s="8">
        <f>Mix_1!H27-(WMA_R1!H27*$B$6)</f>
        <v>6.2949333639128664</v>
      </c>
      <c r="I27" s="8">
        <f>Mix_1!I27-(WMA_R1!I27*$B$6)</f>
        <v>10.882080340676715</v>
      </c>
      <c r="J27" s="8">
        <f>Mix_1!J27-(WMA_R1!J27*$B$6)</f>
        <v>15.578294942042024</v>
      </c>
      <c r="K27" s="8">
        <f>Mix_1!K27-(WMA_R1!K27*$B$6)</f>
        <v>19.726873954834762</v>
      </c>
      <c r="L27" s="8">
        <f>Mix_1!L27-(WMA_R1!L27*$B$6)</f>
        <v>22.983721072178845</v>
      </c>
      <c r="M27" s="8">
        <f>Mix_1!M27-(WMA_R1!M27*$B$6)</f>
        <v>25.249353885488695</v>
      </c>
      <c r="N27" s="8">
        <f>Mix_1!N27-(WMA_R1!N27*$B$6)</f>
        <v>26.577422819705241</v>
      </c>
      <c r="O27" s="8">
        <f>Mix_1!O27-(WMA_R1!O27*$B$6)</f>
        <v>27.099276859549324</v>
      </c>
      <c r="P27" s="8">
        <f>Mix_1!P27-(WMA_R1!P27*$B$6)</f>
        <v>26.973161657436584</v>
      </c>
      <c r="Q27" s="8">
        <f>Mix_1!Q27-(WMA_R1!Q27*$B$6)</f>
        <v>26.354614235465135</v>
      </c>
      <c r="R27" s="8">
        <f>Mix_1!R27-(WMA_R1!R27*$B$6)</f>
        <v>25.381747781301865</v>
      </c>
      <c r="S27" s="8">
        <f>Mix_1!S27-(WMA_R1!S27*$B$6)</f>
        <v>24.169777894871956</v>
      </c>
      <c r="T27" s="8">
        <f>Mix_1!T27-(WMA_R1!T27*$B$6)</f>
        <v>22.810703272984416</v>
      </c>
      <c r="U27" s="8">
        <f>Mix_1!U27-(WMA_R1!U27*$B$6)</f>
        <v>21.375510399928274</v>
      </c>
      <c r="V27" s="8">
        <f>Mix_1!V27-(WMA_R1!V27*$B$6)</f>
        <v>19.917350777116525</v>
      </c>
      <c r="W27" s="8">
        <f>Mix_1!W27-(WMA_R1!W27*$B$6)</f>
        <v>18.474850630474858</v>
      </c>
      <c r="X27" s="8">
        <f>Mix_1!X27-(WMA_R1!X27*$B$6)</f>
        <v>17.075146556465857</v>
      </c>
      <c r="Y27" s="8">
        <f>Mix_1!Y27-(WMA_R1!Y27*$B$6)</f>
        <v>15.736487590318021</v>
      </c>
      <c r="Z27" s="8">
        <f>Mix_1!Z27-(WMA_R1!Z27*$B$6)</f>
        <v>14.470375100237199</v>
      </c>
      <c r="AA27" s="8">
        <f>Mix_1!AA27-(WMA_R1!AA27*$B$6)</f>
        <v>13.283274644038379</v>
      </c>
      <c r="AB27" s="8">
        <f>Mix_1!AB27-(WMA_R1!AB27*$B$6)</f>
        <v>12.177958752602954</v>
      </c>
      <c r="AC27" s="8">
        <f>Mix_1!AC27-(WMA_R1!AC27*$B$6)</f>
        <v>11.154544667432823</v>
      </c>
      <c r="AD27" s="8">
        <f>Mix_1!AD27-(WMA_R1!AD27*$B$6)</f>
        <v>10.211286734486398</v>
      </c>
      <c r="AE27" s="8">
        <f>Mix_1!AE27-(WMA_R1!AE27*$B$6)</f>
        <v>9.3451751064924462</v>
      </c>
      <c r="AF27" s="8">
        <f>Mix_1!AF27-(WMA_R1!AF27*$B$6)</f>
        <v>8.5523835461998843</v>
      </c>
      <c r="AG27" s="8">
        <f>Mix_1!AG27-(WMA_R1!AG27*$B$6)</f>
        <v>7.8286008269371159</v>
      </c>
      <c r="AH27" s="8">
        <f>Mix_1!AH27-(WMA_R1!AH27*$B$6)</f>
        <v>7.169273038355076</v>
      </c>
      <c r="AI27" s="8">
        <f>Mix_1!AI27-(WMA_R1!AI27*$B$6)</f>
        <v>6.5697781457582431</v>
      </c>
      <c r="AJ27" s="8">
        <f>Mix_1!AJ27-(WMA_R1!AJ27*$B$6)</f>
        <v>6.0255493449421778</v>
      </c>
      <c r="AK27" s="8">
        <f>Mix_1!AK27-(WMA_R1!AK27*$B$6)</f>
        <v>5.5321599471069494</v>
      </c>
      <c r="AL27" s="8">
        <f>Mix_1!AL27-(WMA_R1!AL27*$B$6)</f>
        <v>5.0853795489667686</v>
      </c>
      <c r="AM27" s="8">
        <f>Mix_1!AM27-(WMA_R1!AM27*$B$6)</f>
        <v>4.6812089310259219</v>
      </c>
      <c r="AN27" s="8">
        <f>Mix_1!AN27-(WMA_R1!AN27*$B$6)</f>
        <v>4.3158993431193107</v>
      </c>
      <c r="AO27" s="8">
        <f>Mix_1!AO27-(WMA_R1!AO27*$B$6)</f>
        <v>3.9859604656833003</v>
      </c>
      <c r="AP27" s="8">
        <f>Mix_1!AP27-(WMA_R1!AP27*$B$6)</f>
        <v>3.6881602852345425</v>
      </c>
      <c r="AQ27" s="8">
        <f>Mix_1!AQ27-(WMA_R1!AQ27*$B$6)</f>
        <v>3.4195193199840039</v>
      </c>
      <c r="AR27" s="8">
        <f>Mix_1!AR27-(WMA_R1!AR27*$B$6)</f>
        <v>3.1773010192070341</v>
      </c>
      <c r="AS27" s="8">
        <f>Mix_1!AS27-(WMA_R1!AS27*$B$6)</f>
        <v>2.9589996935977352</v>
      </c>
      <c r="AT27" s="8">
        <f>Mix_1!AT27-(WMA_R1!AT27*$B$6)</f>
        <v>2.7623269791788672</v>
      </c>
      <c r="AU27" s="8">
        <f>Mix_1!AU27-(WMA_R1!AU27*$B$6)</f>
        <v>2.5851975681568264</v>
      </c>
      <c r="AV27" s="8">
        <f>Mix_1!AV27-(WMA_R1!AV27*$B$6)</f>
        <v>2.425714736270947</v>
      </c>
      <c r="AW27" s="8">
        <f>Mix_1!AW27-(WMA_R1!AW27*$B$6)</f>
        <v>2.2821560422701364</v>
      </c>
      <c r="AX27" s="8">
        <f>Mix_1!AX27-(WMA_R1!AX27*$B$6)</f>
        <v>2.1529594593587413</v>
      </c>
      <c r="AY27" s="8">
        <f>Mix_1!AY27-(WMA_R1!AY27*$B$6)</f>
        <v>2.0367101117594348</v>
      </c>
      <c r="AZ27" s="8">
        <f>Mix_1!AZ27-(WMA_R1!AZ27*$B$6)</f>
        <v>1.9321277250351716</v>
      </c>
      <c r="BA27" s="8">
        <f>Mix_1!BA27-(WMA_R1!BA27*$B$6)</f>
        <v>1.8380548512066941</v>
      </c>
      <c r="BB27" s="8">
        <f>Mix_1!BB27-(WMA_R1!BB27*$B$6)</f>
        <v>1.7534458949480447</v>
      </c>
      <c r="BC27" s="8">
        <f>Mix_1!BC27-(WMA_R1!BC27*$B$6)</f>
        <v>1.6773569421392693</v>
      </c>
      <c r="BD27" s="8">
        <f>Mix_1!BD27-(WMA_R1!BD27*$B$6)</f>
        <v>1.6089363744284204</v>
      </c>
      <c r="BE27" s="8">
        <f>Mix_1!BE27-(WMA_R1!BE27*$B$6)</f>
        <v>1.5474162413854118</v>
      </c>
      <c r="BF27" s="8">
        <f>Mix_1!BF27-(WMA_R1!BF27*$B$6)</f>
        <v>1.4921043539261676</v>
      </c>
      <c r="BG27" s="8">
        <f>Mix_1!BG27-(WMA_R1!BG27*$B$6)</f>
        <v>1.4423770578819779</v>
      </c>
      <c r="BH27" s="8">
        <f>Mix_1!BH27-(WMA_R1!BH27*$B$6)</f>
        <v>1.3976726440725371</v>
      </c>
      <c r="BI27" s="8">
        <f>Mix_1!BI27-(WMA_R1!BI27*$B$6)</f>
        <v>1.3574853503913737</v>
      </c>
      <c r="BJ27" s="8">
        <f>Mix_1!BJ27-(WMA_R1!BJ27*$B$6)</f>
        <v>1.3213599117574324</v>
      </c>
      <c r="BK27" s="8">
        <f>Mix_1!BK27-(WMA_R1!BK27*$B$6)</f>
        <v>1.2888866149686247</v>
      </c>
      <c r="BL27" s="8">
        <f>Mix_1!BL27-(WMA_R1!BL27*$B$6)</f>
        <v>1.2596968172422787</v>
      </c>
      <c r="BM27" s="8">
        <f>Mix_1!BM27-(WMA_R1!BM27*$B$6)</f>
        <v>1.2334588893409437</v>
      </c>
      <c r="BN27" s="8">
        <f>Mix_1!BN27-(WMA_R1!BN27*$B$6)</f>
        <v>1.2098745465091645</v>
      </c>
      <c r="BO27" s="8">
        <f>Mix_1!BO27-(WMA_R1!BO27*$B$6)</f>
        <v>1.1886755328763661</v>
      </c>
      <c r="BP27" s="8">
        <f>Mix_1!BP27-(WMA_R1!BP27*$B$6)</f>
        <v>1.1696206274320795</v>
      </c>
      <c r="BQ27" s="8">
        <f>Mix_1!BQ27-(WMA_R1!BQ27*$B$6)</f>
        <v>1.1524929420945569</v>
      </c>
      <c r="BR27" s="8">
        <f>Mix_1!BR27-(WMA_R1!BR27*$B$6)</f>
        <v>1.137097484732204</v>
      </c>
      <c r="BS27" s="8">
        <f>Mix_1!BS27-(WMA_R1!BS27*$B$6)</f>
        <v>1.1232589622322537</v>
      </c>
      <c r="BT27" s="8">
        <f>Mix_1!BT27-(WMA_R1!BT27*$B$6)</f>
        <v>1.1108198008256838</v>
      </c>
      <c r="BU27" s="8">
        <f>Mix_1!BU27-(WMA_R1!BU27*$B$6)</f>
        <v>1.0996383628620336</v>
      </c>
      <c r="BV27" s="8">
        <f>Mix_1!BV27-(WMA_R1!BV27*$B$6)</f>
        <v>1.0895873410783774</v>
      </c>
      <c r="BW27" s="8">
        <f>Mix_1!BW27-(WMA_R1!BW27*$B$6)</f>
        <v>1.080552313123107</v>
      </c>
      <c r="BX27" s="8">
        <f>Mix_1!BX27-(WMA_R1!BX27*$B$6)</f>
        <v>1.0724304406801051</v>
      </c>
      <c r="BY27" s="8">
        <f>Mix_1!BY27-(WMA_R1!BY27*$B$6)</f>
        <v>1.0651292989969625</v>
      </c>
      <c r="BZ27" s="8">
        <f>Mix_1!BZ27-(WMA_R1!BZ27*$B$6)</f>
        <v>1.0585658239580853</v>
      </c>
      <c r="CA27" s="8">
        <f>Mix_1!CA27-(WMA_R1!CA27*$B$6)</f>
        <v>1.0526653650665745</v>
      </c>
      <c r="CB27" s="8">
        <f>Mix_1!CB27-(WMA_R1!CB27*$B$6)</f>
        <v>1.0473608338148692</v>
      </c>
      <c r="CC27" s="8">
        <f>Mix_1!CC27-(WMA_R1!CC27*$B$6)</f>
        <v>1.0425919379406037</v>
      </c>
      <c r="CD27" s="8">
        <f>Mix_1!CD27-(WMA_R1!CD27*$B$6)</f>
        <v>1.0383044929883203</v>
      </c>
      <c r="CE27" s="8">
        <f>Mix_1!CE27-(WMA_R1!CE27*$B$6)</f>
        <v>1.0344498034367011</v>
      </c>
      <c r="CF27" s="8">
        <f>Mix_1!CF27-(WMA_R1!CF27*$B$6)</f>
        <v>1.0309841064116891</v>
      </c>
      <c r="CG27" s="8">
        <f>Mix_1!CG27-(WMA_R1!CG27*$B$6)</f>
        <v>1.0278680716948201</v>
      </c>
      <c r="CH27" s="8">
        <f>Mix_1!CH27-(WMA_R1!CH27*$B$6)</f>
        <v>1.0250663523593977</v>
      </c>
      <c r="CI27" s="8">
        <f>Mix_1!CI27-(WMA_R1!CI27*$B$6)</f>
        <v>1.0225471809306144</v>
      </c>
      <c r="CJ27" s="8">
        <f>Mix_1!CJ27-(WMA_R1!CJ27*$B$6)</f>
        <v>1.0202820064746492</v>
      </c>
      <c r="CK27" s="8">
        <f>Mix_1!CK27-(WMA_R1!CK27*$B$6)</f>
        <v>1.0182451684812024</v>
      </c>
      <c r="CL27" s="8">
        <f>Mix_1!CL27-(WMA_R1!CL27*$B$6)</f>
        <v>1.0164136038183376</v>
      </c>
      <c r="CM27" s="8">
        <f>Mix_1!CM27-(WMA_R1!CM27*$B$6)</f>
        <v>1.0147665834121757</v>
      </c>
      <c r="CN27" s="8">
        <f>Mix_1!CN27-(WMA_R1!CN27*$B$6)</f>
        <v>1.0132854756407328</v>
      </c>
      <c r="CO27" s="8">
        <f>Mix_1!CO27-(WMA_R1!CO27*$B$6)</f>
        <v>1.0119535337345467</v>
      </c>
      <c r="CP27" s="8">
        <f>Mix_1!CP27-(WMA_R1!CP27*$B$6)</f>
        <v>1.0107557047498861</v>
      </c>
      <c r="CQ27" s="8">
        <f>Mix_1!CQ27-(WMA_R1!CQ27*$B$6)</f>
        <v>1.0096784579262805</v>
      </c>
      <c r="CR27" s="8">
        <f>Mix_1!CR27-(WMA_R1!CR27*$B$6)</f>
        <v>1.0087096304613576</v>
      </c>
    </row>
    <row r="28" spans="1:96" x14ac:dyDescent="0.35">
      <c r="A28">
        <f t="shared" si="8"/>
        <v>16</v>
      </c>
      <c r="B28">
        <f t="shared" si="7"/>
        <v>15.5</v>
      </c>
      <c r="C28">
        <f>B28-Data!$B$9</f>
        <v>5</v>
      </c>
      <c r="F28" s="3">
        <f>(WMA_u!F28+SQRT(WMA_u!F28*WMA_u!F28+4*$B$3))/2</f>
        <v>1.0000329371000558</v>
      </c>
      <c r="G28" s="8">
        <f>Mix_1!G28-(WMA_R1!G28*$B$6)</f>
        <v>1.5999401339721213</v>
      </c>
      <c r="H28" s="8">
        <f>Mix_1!H28-(WMA_R1!H28*$B$6)</f>
        <v>3.1968078425502542</v>
      </c>
      <c r="I28" s="8">
        <f>Mix_1!I28-(WMA_R1!I28*$B$6)</f>
        <v>5.757392647682666</v>
      </c>
      <c r="J28" s="8">
        <f>Mix_1!J28-(WMA_R1!J28*$B$6)</f>
        <v>8.9568704045181207</v>
      </c>
      <c r="K28" s="8">
        <f>Mix_1!K28-(WMA_R1!K28*$B$6)</f>
        <v>12.379463805362715</v>
      </c>
      <c r="L28" s="8">
        <f>Mix_1!L28-(WMA_R1!L28*$B$6)</f>
        <v>15.655815196603275</v>
      </c>
      <c r="M28" s="8">
        <f>Mix_1!M28-(WMA_R1!M28*$B$6)</f>
        <v>18.523256562981761</v>
      </c>
      <c r="N28" s="8">
        <f>Mix_1!N28-(WMA_R1!N28*$B$6)</f>
        <v>20.83308498138814</v>
      </c>
      <c r="O28" s="8">
        <f>Mix_1!O28-(WMA_R1!O28*$B$6)</f>
        <v>22.531410932913477</v>
      </c>
      <c r="P28" s="8">
        <f>Mix_1!P28-(WMA_R1!P28*$B$6)</f>
        <v>23.631839084709966</v>
      </c>
      <c r="Q28" s="8">
        <f>Mix_1!Q28-(WMA_R1!Q28*$B$6)</f>
        <v>24.189698265792309</v>
      </c>
      <c r="R28" s="8">
        <f>Mix_1!R28-(WMA_R1!R28*$B$6)</f>
        <v>24.281679891377479</v>
      </c>
      <c r="S28" s="8">
        <f>Mix_1!S28-(WMA_R1!S28*$B$6)</f>
        <v>23.991507473369275</v>
      </c>
      <c r="T28" s="8">
        <f>Mix_1!T28-(WMA_R1!T28*$B$6)</f>
        <v>23.400813256536036</v>
      </c>
      <c r="U28" s="8">
        <f>Mix_1!U28-(WMA_R1!U28*$B$6)</f>
        <v>22.583963972074358</v>
      </c>
      <c r="V28" s="8">
        <f>Mix_1!V28-(WMA_R1!V28*$B$6)</f>
        <v>21.605627788582986</v>
      </c>
      <c r="W28" s="8">
        <f>Mix_1!W28-(WMA_R1!W28*$B$6)</f>
        <v>20.520105299490034</v>
      </c>
      <c r="X28" s="8">
        <f>Mix_1!X28-(WMA_R1!X28*$B$6)</f>
        <v>19.37170739026103</v>
      </c>
      <c r="Y28" s="8">
        <f>Mix_1!Y28-(WMA_R1!Y28*$B$6)</f>
        <v>18.19568883917313</v>
      </c>
      <c r="Z28" s="8">
        <f>Mix_1!Z28-(WMA_R1!Z28*$B$6)</f>
        <v>17.019420570402623</v>
      </c>
      <c r="AA28" s="8">
        <f>Mix_1!AA28-(WMA_R1!AA28*$B$6)</f>
        <v>15.863607890253569</v>
      </c>
      <c r="AB28" s="8">
        <f>Mix_1!AB28-(WMA_R1!AB28*$B$6)</f>
        <v>14.743446210740398</v>
      </c>
      <c r="AC28" s="8">
        <f>Mix_1!AC28-(WMA_R1!AC28*$B$6)</f>
        <v>13.669660099369553</v>
      </c>
      <c r="AD28" s="8">
        <f>Mix_1!AD28-(WMA_R1!AD28*$B$6)</f>
        <v>12.649404954523117</v>
      </c>
      <c r="AE28" s="8">
        <f>Mix_1!AE28-(WMA_R1!AE28*$B$6)</f>
        <v>11.687030093144173</v>
      </c>
      <c r="AF28" s="8">
        <f>Mix_1!AF28-(WMA_R1!AF28*$B$6)</f>
        <v>10.784712519236205</v>
      </c>
      <c r="AG28" s="8">
        <f>Mix_1!AG28-(WMA_R1!AG28*$B$6)</f>
        <v>9.9429755330312712</v>
      </c>
      <c r="AH28" s="8">
        <f>Mix_1!AH28-(WMA_R1!AH28*$B$6)</f>
        <v>9.1611079068029255</v>
      </c>
      <c r="AI28" s="8">
        <f>Mix_1!AI28-(WMA_R1!AI28*$B$6)</f>
        <v>8.4374990509776318</v>
      </c>
      <c r="AJ28" s="8">
        <f>Mix_1!AJ28-(WMA_R1!AJ28*$B$6)</f>
        <v>7.7699043323293662</v>
      </c>
      <c r="AK28" s="8">
        <f>Mix_1!AK28-(WMA_R1!AK28*$B$6)</f>
        <v>7.1556530329061339</v>
      </c>
      <c r="AL28" s="8">
        <f>Mix_1!AL28-(WMA_R1!AL28*$B$6)</f>
        <v>6.5918096708205818</v>
      </c>
      <c r="AM28" s="8">
        <f>Mix_1!AM28-(WMA_R1!AM28*$B$6)</f>
        <v>6.0752977141852771</v>
      </c>
      <c r="AN28" s="8">
        <f>Mix_1!AN28-(WMA_R1!AN28*$B$6)</f>
        <v>5.6029931910891033</v>
      </c>
      <c r="AO28" s="8">
        <f>Mix_1!AO28-(WMA_R1!AO28*$B$6)</f>
        <v>5.1717943633962875</v>
      </c>
      <c r="AP28" s="8">
        <f>Mix_1!AP28-(WMA_R1!AP28*$B$6)</f>
        <v>4.7786724928392239</v>
      </c>
      <c r="AQ28" s="8">
        <f>Mix_1!AQ28-(WMA_R1!AQ28*$B$6)</f>
        <v>4.4207077715938059</v>
      </c>
      <c r="AR28" s="8">
        <f>Mix_1!AR28-(WMA_R1!AR28*$B$6)</f>
        <v>4.0951136965187924</v>
      </c>
      <c r="AS28" s="8">
        <f>Mix_1!AS28-(WMA_R1!AS28*$B$6)</f>
        <v>3.799252514593725</v>
      </c>
      <c r="AT28" s="8">
        <f>Mix_1!AT28-(WMA_R1!AT28*$B$6)</f>
        <v>3.5306438353581622</v>
      </c>
      <c r="AU28" s="8">
        <f>Mix_1!AU28-(WMA_R1!AU28*$B$6)</f>
        <v>3.2869680746841254</v>
      </c>
      <c r="AV28" s="8">
        <f>Mix_1!AV28-(WMA_R1!AV28*$B$6)</f>
        <v>3.0660660456869202</v>
      </c>
      <c r="AW28" s="8">
        <f>Mix_1!AW28-(WMA_R1!AW28*$B$6)</f>
        <v>2.8659357321285843</v>
      </c>
      <c r="AX28" s="8">
        <f>Mix_1!AX28-(WMA_R1!AX28*$B$6)</f>
        <v>2.6847270547522113</v>
      </c>
      <c r="AY28" s="8">
        <f>Mix_1!AY28-(WMA_R1!AY28*$B$6)</f>
        <v>2.5207352611606013</v>
      </c>
      <c r="AZ28" s="8">
        <f>Mix_1!AZ28-(WMA_R1!AZ28*$B$6)</f>
        <v>2.372393426502279</v>
      </c>
      <c r="BA28" s="8">
        <f>Mix_1!BA28-(WMA_R1!BA28*$B$6)</f>
        <v>2.2382644382920329</v>
      </c>
      <c r="BB28" s="8">
        <f>Mix_1!BB28-(WMA_R1!BB28*$B$6)</f>
        <v>2.1170327484177411</v>
      </c>
      <c r="BC28" s="8">
        <f>Mix_1!BC28-(WMA_R1!BC28*$B$6)</f>
        <v>2.0074961040997303</v>
      </c>
      <c r="BD28" s="8">
        <f>Mix_1!BD28-(WMA_R1!BD28*$B$6)</f>
        <v>1.9085574134937917</v>
      </c>
      <c r="BE28" s="8">
        <f>Mix_1!BE28-(WMA_R1!BE28*$B$6)</f>
        <v>1.8192168577136769</v>
      </c>
      <c r="BF28" s="8">
        <f>Mix_1!BF28-(WMA_R1!BF28*$B$6)</f>
        <v>1.7385643268358013</v>
      </c>
      <c r="BG28" s="8">
        <f>Mix_1!BG28-(WMA_R1!BG28*$B$6)</f>
        <v>1.665772230961502</v>
      </c>
      <c r="BH28" s="8">
        <f>Mix_1!BH28-(WMA_R1!BH28*$B$6)</f>
        <v>1.6000887170631943</v>
      </c>
      <c r="BI28" s="8">
        <f>Mix_1!BI28-(WMA_R1!BI28*$B$6)</f>
        <v>1.5408313068568</v>
      </c>
      <c r="BJ28" s="8">
        <f>Mix_1!BJ28-(WMA_R1!BJ28*$B$6)</f>
        <v>1.4873809593037952</v>
      </c>
      <c r="BK28" s="8">
        <f>Mix_1!BK28-(WMA_R1!BK28*$B$6)</f>
        <v>1.4391765527357911</v>
      </c>
      <c r="BL28" s="8">
        <f>Mix_1!BL28-(WMA_R1!BL28*$B$6)</f>
        <v>1.3957097753603147</v>
      </c>
      <c r="BM28" s="8">
        <f>Mix_1!BM28-(WMA_R1!BM28*$B$6)</f>
        <v>1.3565204085276554</v>
      </c>
      <c r="BN28" s="8">
        <f>Mix_1!BN28-(WMA_R1!BN28*$B$6)</f>
        <v>1.3211919842003974</v>
      </c>
      <c r="BO28" s="8">
        <f>Mix_1!BO28-(WMA_R1!BO28*$B$6)</f>
        <v>1.289347796239491</v>
      </c>
      <c r="BP28" s="8">
        <f>Mix_1!BP28-(WMA_R1!BP28*$B$6)</f>
        <v>1.2606472441415089</v>
      </c>
      <c r="BQ28" s="8">
        <f>Mix_1!BQ28-(WMA_R1!BQ28*$B$6)</f>
        <v>1.234782487523717</v>
      </c>
      <c r="BR28" s="8">
        <f>Mix_1!BR28-(WMA_R1!BR28*$B$6)</f>
        <v>1.2114753897930557</v>
      </c>
      <c r="BS28" s="8">
        <f>Mix_1!BS28-(WMA_R1!BS28*$B$6)</f>
        <v>1.1904747299233822</v>
      </c>
      <c r="BT28" s="8">
        <f>Mix_1!BT28-(WMA_R1!BT28*$B$6)</f>
        <v>1.1715536620015645</v>
      </c>
      <c r="BU28" s="8">
        <f>Mix_1!BU28-(WMA_R1!BU28*$B$6)</f>
        <v>1.1545074031087317</v>
      </c>
      <c r="BV28" s="8">
        <f>Mix_1!BV28-(WMA_R1!BV28*$B$6)</f>
        <v>1.1391511311174307</v>
      </c>
      <c r="BW28" s="8">
        <f>Mix_1!BW28-(WMA_R1!BW28*$B$6)</f>
        <v>1.1253180750619713</v>
      </c>
      <c r="BX28" s="8">
        <f>Mix_1!BX28-(WMA_R1!BX28*$B$6)</f>
        <v>1.1128577818424279</v>
      </c>
      <c r="BY28" s="8">
        <f>Mix_1!BY28-(WMA_R1!BY28*$B$6)</f>
        <v>1.1016345441260318</v>
      </c>
      <c r="BZ28" s="8">
        <f>Mix_1!BZ28-(WMA_R1!BZ28*$B$6)</f>
        <v>1.0915259753934436</v>
      </c>
      <c r="CA28" s="8">
        <f>Mix_1!CA28-(WMA_R1!CA28*$B$6)</f>
        <v>1.0824217191275221</v>
      </c>
      <c r="CB28" s="8">
        <f>Mix_1!CB28-(WMA_R1!CB28*$B$6)</f>
        <v>1.0742222801489523</v>
      </c>
      <c r="CC28" s="8">
        <f>Mix_1!CC28-(WMA_R1!CC28*$B$6)</f>
        <v>1.0668379670599129</v>
      </c>
      <c r="CD28" s="8">
        <f>Mix_1!CD28-(WMA_R1!CD28*$B$6)</f>
        <v>1.060187935660009</v>
      </c>
      <c r="CE28" s="8">
        <f>Mix_1!CE28-(WMA_R1!CE28*$B$6)</f>
        <v>1.0541993240460314</v>
      </c>
      <c r="CF28" s="8">
        <f>Mix_1!CF28-(WMA_R1!CF28*$B$6)</f>
        <v>1.0488064708982576</v>
      </c>
      <c r="CG28" s="8">
        <f>Mix_1!CG28-(WMA_R1!CG28*$B$6)</f>
        <v>1.0439502091916595</v>
      </c>
      <c r="CH28" s="8">
        <f>Mix_1!CH28-(WMA_R1!CH28*$B$6)</f>
        <v>1.039577228252003</v>
      </c>
      <c r="CI28" s="8">
        <f>Mix_1!CI28-(WMA_R1!CI28*$B$6)</f>
        <v>1.0356394977064238</v>
      </c>
      <c r="CJ28" s="8">
        <f>Mix_1!CJ28-(WMA_R1!CJ28*$B$6)</f>
        <v>1.0320937474580689</v>
      </c>
      <c r="CK28" s="8">
        <f>Mix_1!CK28-(WMA_R1!CK28*$B$6)</f>
        <v>1.0289009983474973</v>
      </c>
      <c r="CL28" s="8">
        <f>Mix_1!CL28-(WMA_R1!CL28*$B$6)</f>
        <v>1.0260261386524649</v>
      </c>
      <c r="CM28" s="8">
        <f>Mix_1!CM28-(WMA_R1!CM28*$B$6)</f>
        <v>1.0234375420253796</v>
      </c>
      <c r="CN28" s="8">
        <f>Mix_1!CN28-(WMA_R1!CN28*$B$6)</f>
        <v>1.0211067228769246</v>
      </c>
      <c r="CO28" s="8">
        <f>Mix_1!CO28-(WMA_R1!CO28*$B$6)</f>
        <v>1.0190080255878295</v>
      </c>
      <c r="CP28" s="8">
        <f>Mix_1!CP28-(WMA_R1!CP28*$B$6)</f>
        <v>1.0171183442712957</v>
      </c>
      <c r="CQ28" s="8">
        <f>Mix_1!CQ28-(WMA_R1!CQ28*$B$6)</f>
        <v>1.0154168701185933</v>
      </c>
      <c r="CR28" s="8">
        <f>Mix_1!CR28-(WMA_R1!CR28*$B$6)</f>
        <v>1.013884863642418</v>
      </c>
    </row>
    <row r="29" spans="1:96" x14ac:dyDescent="0.35">
      <c r="A29">
        <f t="shared" si="8"/>
        <v>17</v>
      </c>
      <c r="B29">
        <f t="shared" si="7"/>
        <v>16.5</v>
      </c>
      <c r="C29">
        <f>B29-Data!$B$9</f>
        <v>6</v>
      </c>
      <c r="F29" s="3">
        <f>(WMA_u!F29+SQRT(WMA_u!F29*WMA_u!F29+4*$B$3))/2</f>
        <v>1.0000329371000558</v>
      </c>
      <c r="G29" s="8">
        <f>Mix_1!G29-(WMA_R1!G29*$B$6)</f>
        <v>1.2080122154062733</v>
      </c>
      <c r="H29" s="8">
        <f>Mix_1!H29-(WMA_R1!H29*$B$6)</f>
        <v>1.8868131804039736</v>
      </c>
      <c r="I29" s="8">
        <f>Mix_1!I29-(WMA_R1!I29*$B$6)</f>
        <v>3.1862730404575075</v>
      </c>
      <c r="J29" s="8">
        <f>Mix_1!J29-(WMA_R1!J29*$B$6)</f>
        <v>5.0899938987117359</v>
      </c>
      <c r="K29" s="8">
        <f>Mix_1!K29-(WMA_R1!K29*$B$6)</f>
        <v>7.450204232115234</v>
      </c>
      <c r="L29" s="8">
        <f>Mix_1!L29-(WMA_R1!L29*$B$6)</f>
        <v>10.053856470088952</v>
      </c>
      <c r="M29" s="8">
        <f>Mix_1!M29-(WMA_R1!M29*$B$6)</f>
        <v>12.682172453714628</v>
      </c>
      <c r="N29" s="8">
        <f>Mix_1!N29-(WMA_R1!N29*$B$6)</f>
        <v>15.149214112277299</v>
      </c>
      <c r="O29" s="8">
        <f>Mix_1!O29-(WMA_R1!O29*$B$6)</f>
        <v>17.319443207179546</v>
      </c>
      <c r="P29" s="8">
        <f>Mix_1!P29-(WMA_R1!P29*$B$6)</f>
        <v>19.110012277704996</v>
      </c>
      <c r="Q29" s="8">
        <f>Mix_1!Q29-(WMA_R1!Q29*$B$6)</f>
        <v>20.484246333655346</v>
      </c>
      <c r="R29" s="8">
        <f>Mix_1!R29-(WMA_R1!R29*$B$6)</f>
        <v>21.441384378637686</v>
      </c>
      <c r="S29" s="8">
        <f>Mix_1!S29-(WMA_R1!S29*$B$6)</f>
        <v>22.005834130291419</v>
      </c>
      <c r="T29" s="8">
        <f>Mix_1!T29-(WMA_R1!T29*$B$6)</f>
        <v>22.217672133943214</v>
      </c>
      <c r="U29" s="8">
        <f>Mix_1!U29-(WMA_R1!U29*$B$6)</f>
        <v>22.125078289262156</v>
      </c>
      <c r="V29" s="8">
        <f>Mix_1!V29-(WMA_R1!V29*$B$6)</f>
        <v>21.778777950868072</v>
      </c>
      <c r="W29" s="8">
        <f>Mix_1!W29-(WMA_R1!W29*$B$6)</f>
        <v>21.228256937384582</v>
      </c>
      <c r="X29" s="8">
        <f>Mix_1!X29-(WMA_R1!X29*$B$6)</f>
        <v>20.519400460676522</v>
      </c>
      <c r="Y29" s="8">
        <f>Mix_1!Y29-(WMA_R1!Y29*$B$6)</f>
        <v>19.693199991841457</v>
      </c>
      <c r="Z29" s="8">
        <f>Mix_1!Z29-(WMA_R1!Z29*$B$6)</f>
        <v>18.785215852336343</v>
      </c>
      <c r="AA29" s="8">
        <f>Mix_1!AA29-(WMA_R1!AA29*$B$6)</f>
        <v>17.825544504602853</v>
      </c>
      <c r="AB29" s="8">
        <f>Mix_1!AB29-(WMA_R1!AB29*$B$6)</f>
        <v>16.83910053272588</v>
      </c>
      <c r="AC29" s="8">
        <f>Mix_1!AC29-(WMA_R1!AC29*$B$6)</f>
        <v>15.846076259839988</v>
      </c>
      <c r="AD29" s="8">
        <f>Mix_1!AD29-(WMA_R1!AD29*$B$6)</f>
        <v>14.862484396123381</v>
      </c>
      <c r="AE29" s="8">
        <f>Mix_1!AE29-(WMA_R1!AE29*$B$6)</f>
        <v>13.900721344067511</v>
      </c>
      <c r="AF29" s="8">
        <f>Mix_1!AF29-(WMA_R1!AF29*$B$6)</f>
        <v>12.970112266759894</v>
      </c>
      <c r="AG29" s="8">
        <f>Mix_1!AG29-(WMA_R1!AG29*$B$6)</f>
        <v>12.077415526187444</v>
      </c>
      <c r="AH29" s="8">
        <f>Mix_1!AH29-(WMA_R1!AH29*$B$6)</f>
        <v>11.227275302447882</v>
      </c>
      <c r="AI29" s="8">
        <f>Mix_1!AI29-(WMA_R1!AI29*$B$6)</f>
        <v>10.422618531660698</v>
      </c>
      <c r="AJ29" s="8">
        <f>Mix_1!AJ29-(WMA_R1!AJ29*$B$6)</f>
        <v>9.6649968746165236</v>
      </c>
      <c r="AK29" s="8">
        <f>Mix_1!AK29-(WMA_R1!AK29*$B$6)</f>
        <v>8.9548771013731834</v>
      </c>
      <c r="AL29" s="8">
        <f>Mix_1!AL29-(WMA_R1!AL29*$B$6)</f>
        <v>8.2918846733857556</v>
      </c>
      <c r="AM29" s="8">
        <f>Mix_1!AM29-(WMA_R1!AM29*$B$6)</f>
        <v>7.6750058701270145</v>
      </c>
      <c r="AN29" s="8">
        <f>Mix_1!AN29-(WMA_R1!AN29*$B$6)</f>
        <v>7.1027538525718228</v>
      </c>
      <c r="AO29" s="8">
        <f>Mix_1!AO29-(WMA_R1!AO29*$B$6)</f>
        <v>6.5733037937015801</v>
      </c>
      <c r="AP29" s="8">
        <f>Mix_1!AP29-(WMA_R1!AP29*$B$6)</f>
        <v>6.0846017779328845</v>
      </c>
      <c r="AQ29" s="8">
        <f>Mix_1!AQ29-(WMA_R1!AQ29*$B$6)</f>
        <v>5.6344516690320887</v>
      </c>
      <c r="AR29" s="8">
        <f>Mix_1!AR29-(WMA_R1!AR29*$B$6)</f>
        <v>5.2205836273452064</v>
      </c>
      <c r="AS29" s="8">
        <f>Mix_1!AS29-(WMA_R1!AS29*$B$6)</f>
        <v>4.8407074565612156</v>
      </c>
      <c r="AT29" s="8">
        <f>Mix_1!AT29-(WMA_R1!AT29*$B$6)</f>
        <v>4.4925534968450567</v>
      </c>
      <c r="AU29" s="8">
        <f>Mix_1!AU29-(WMA_R1!AU29*$B$6)</f>
        <v>4.1739033641410828</v>
      </c>
      <c r="AV29" s="8">
        <f>Mix_1!AV29-(WMA_R1!AV29*$B$6)</f>
        <v>3.8826124675803442</v>
      </c>
      <c r="AW29" s="8">
        <f>Mix_1!AW29-(WMA_R1!AW29*$B$6)</f>
        <v>3.6166259172472546</v>
      </c>
      <c r="AX29" s="8">
        <f>Mix_1!AX29-(WMA_R1!AX29*$B$6)</f>
        <v>3.373989159944268</v>
      </c>
      <c r="AY29" s="8">
        <f>Mix_1!AY29-(WMA_R1!AY29*$B$6)</f>
        <v>3.1528544468316166</v>
      </c>
      <c r="AZ29" s="8">
        <f>Mix_1!AZ29-(WMA_R1!AZ29*$B$6)</f>
        <v>2.9514840393077</v>
      </c>
      <c r="BA29" s="8">
        <f>Mix_1!BA29-(WMA_R1!BA29*$B$6)</f>
        <v>2.7682508936428558</v>
      </c>
      <c r="BB29" s="8">
        <f>Mix_1!BB29-(WMA_R1!BB29*$B$6)</f>
        <v>2.6016374263452176</v>
      </c>
      <c r="BC29" s="8">
        <f>Mix_1!BC29-(WMA_R1!BC29*$B$6)</f>
        <v>2.4502328470574666</v>
      </c>
      <c r="BD29" s="8">
        <f>Mix_1!BD29-(WMA_R1!BD29*$B$6)</f>
        <v>2.3127294504200027</v>
      </c>
      <c r="BE29" s="8">
        <f>Mix_1!BE29-(WMA_R1!BE29*$B$6)</f>
        <v>2.1879181796856488</v>
      </c>
      <c r="BF29" s="8">
        <f>Mix_1!BF29-(WMA_R1!BF29*$B$6)</f>
        <v>2.0746837102448001</v>
      </c>
      <c r="BG29" s="8">
        <f>Mix_1!BG29-(WMA_R1!BG29*$B$6)</f>
        <v>1.971999248311354</v>
      </c>
      <c r="BH29" s="8">
        <f>Mix_1!BH29-(WMA_R1!BH29*$B$6)</f>
        <v>1.878921196865196</v>
      </c>
      <c r="BI29" s="8">
        <f>Mix_1!BI29-(WMA_R1!BI29*$B$6)</f>
        <v>1.7945838058849328</v>
      </c>
      <c r="BJ29" s="8">
        <f>Mix_1!BJ29-(WMA_R1!BJ29*$B$6)</f>
        <v>1.7181938955361737</v>
      </c>
      <c r="BK29" s="8">
        <f>Mix_1!BK29-(WMA_R1!BK29*$B$6)</f>
        <v>1.6490257181332539</v>
      </c>
      <c r="BL29" s="8">
        <f>Mix_1!BL29-(WMA_R1!BL29*$B$6)</f>
        <v>1.5864160063860377</v>
      </c>
      <c r="BM29" s="8">
        <f>Mix_1!BM29-(WMA_R1!BM29*$B$6)</f>
        <v>1.5297592408622167</v>
      </c>
      <c r="BN29" s="8">
        <f>Mix_1!BN29-(WMA_R1!BN29*$B$6)</f>
        <v>1.4785031580614161</v>
      </c>
      <c r="BO29" s="8">
        <f>Mix_1!BO29-(WMA_R1!BO29*$B$6)</f>
        <v>1.4321445114484816</v>
      </c>
      <c r="BP29" s="8">
        <f>Mix_1!BP29-(WMA_R1!BP29*$B$6)</f>
        <v>1.3902250907650273</v>
      </c>
      <c r="BQ29" s="8">
        <f>Mix_1!BQ29-(WMA_R1!BQ29*$B$6)</f>
        <v>1.3523279995472184</v>
      </c>
      <c r="BR29" s="8">
        <f>Mix_1!BR29-(WMA_R1!BR29*$B$6)</f>
        <v>1.3180741867081975</v>
      </c>
      <c r="BS29" s="8">
        <f>Mix_1!BS29-(WMA_R1!BS29*$B$6)</f>
        <v>1.287119225036125</v>
      </c>
      <c r="BT29" s="8">
        <f>Mix_1!BT29-(WMA_R1!BT29*$B$6)</f>
        <v>1.259150327300691</v>
      </c>
      <c r="BU29" s="8">
        <f>Mix_1!BU29-(WMA_R1!BU29*$B$6)</f>
        <v>1.2338835891782556</v>
      </c>
      <c r="BV29" s="8">
        <f>Mix_1!BV29-(WMA_R1!BV29*$B$6)</f>
        <v>1.2110614472562959</v>
      </c>
      <c r="BW29" s="8">
        <f>Mix_1!BW29-(WMA_R1!BW29*$B$6)</f>
        <v>1.1904503398460284</v>
      </c>
      <c r="BX29" s="8">
        <f>Mix_1!BX29-(WMA_R1!BX29*$B$6)</f>
        <v>1.1718385581240036</v>
      </c>
      <c r="BY29" s="8">
        <f>Mix_1!BY29-(WMA_R1!BY29*$B$6)</f>
        <v>1.155034275163169</v>
      </c>
      <c r="BZ29" s="8">
        <f>Mix_1!BZ29-(WMA_R1!BZ29*$B$6)</f>
        <v>1.1398637406401453</v>
      </c>
      <c r="CA29" s="8">
        <f>Mix_1!CA29-(WMA_R1!CA29*$B$6)</f>
        <v>1.1261696293690218</v>
      </c>
      <c r="CB29" s="8">
        <f>Mix_1!CB29-(WMA_R1!CB29*$B$6)</f>
        <v>1.1138095322736219</v>
      </c>
      <c r="CC29" s="8">
        <f>Mix_1!CC29-(WMA_R1!CC29*$B$6)</f>
        <v>1.1026545789386195</v>
      </c>
      <c r="CD29" s="8">
        <f>Mix_1!CD29-(WMA_R1!CD29*$B$6)</f>
        <v>1.0925881814505416</v>
      </c>
      <c r="CE29" s="8">
        <f>Mix_1!CE29-(WMA_R1!CE29*$B$6)</f>
        <v>1.0835048898332418</v>
      </c>
      <c r="CF29" s="8">
        <f>Mix_1!CF29-(WMA_R1!CF29*$B$6)</f>
        <v>1.0753093499839963</v>
      </c>
      <c r="CG29" s="8">
        <f>Mix_1!CG29-(WMA_R1!CG29*$B$6)</f>
        <v>1.0679153556145156</v>
      </c>
      <c r="CH29" s="8">
        <f>Mix_1!CH29-(WMA_R1!CH29*$B$6)</f>
        <v>1.0612449862873361</v>
      </c>
      <c r="CI29" s="8">
        <f>Mix_1!CI29-(WMA_R1!CI29*$B$6)</f>
        <v>1.0552278242059661</v>
      </c>
      <c r="CJ29" s="8">
        <f>Mix_1!CJ29-(WMA_R1!CJ29*$B$6)</f>
        <v>1.0498002429623343</v>
      </c>
      <c r="CK29" s="8">
        <f>Mix_1!CK29-(WMA_R1!CK29*$B$6)</f>
        <v>1.0449047619645082</v>
      </c>
      <c r="CL29" s="8">
        <f>Mix_1!CL29-(WMA_R1!CL29*$B$6)</f>
        <v>1.0404894607594168</v>
      </c>
      <c r="CM29" s="8">
        <f>Mix_1!CM29-(WMA_R1!CM29*$B$6)</f>
        <v>1.036507447928471</v>
      </c>
      <c r="CN29" s="8">
        <f>Mix_1!CN29-(WMA_R1!CN29*$B$6)</f>
        <v>1.0329163796681629</v>
      </c>
      <c r="CO29" s="8">
        <f>Mix_1!CO29-(WMA_R1!CO29*$B$6)</f>
        <v>1.029678023573251</v>
      </c>
      <c r="CP29" s="8">
        <f>Mix_1!CP29-(WMA_R1!CP29*$B$6)</f>
        <v>1.0267578635175163</v>
      </c>
      <c r="CQ29" s="8">
        <f>Mix_1!CQ29-(WMA_R1!CQ29*$B$6)</f>
        <v>1.0241247418773338</v>
      </c>
      <c r="CR29" s="8">
        <f>Mix_1!CR29-(WMA_R1!CR29*$B$6)</f>
        <v>1.0217505356674237</v>
      </c>
    </row>
    <row r="30" spans="1:96" x14ac:dyDescent="0.35">
      <c r="A30">
        <f t="shared" si="8"/>
        <v>18</v>
      </c>
      <c r="B30">
        <f t="shared" si="7"/>
        <v>17.5</v>
      </c>
      <c r="C30">
        <f>B30-Data!$B$9</f>
        <v>7</v>
      </c>
      <c r="F30" s="3">
        <f>(WMA_u!F30+SQRT(WMA_u!F30*WMA_u!F30+4*$B$3))/2</f>
        <v>1.0000329371000558</v>
      </c>
      <c r="G30" s="8">
        <f>Mix_1!G30-(WMA_R1!G30*$B$6)</f>
        <v>1.0721366222482704</v>
      </c>
      <c r="H30" s="8">
        <f>Mix_1!H30-(WMA_R1!H30*$B$6)</f>
        <v>1.3508685310573405</v>
      </c>
      <c r="I30" s="8">
        <f>Mix_1!I30-(WMA_R1!I30*$B$6)</f>
        <v>1.9702416474479922</v>
      </c>
      <c r="J30" s="8">
        <f>Mix_1!J30-(WMA_R1!J30*$B$6)</f>
        <v>3.0079841022413101</v>
      </c>
      <c r="K30" s="8">
        <f>Mix_1!K30-(WMA_R1!K30*$B$6)</f>
        <v>4.463485106816945</v>
      </c>
      <c r="L30" s="8">
        <f>Mix_1!L30-(WMA_R1!L30*$B$6)</f>
        <v>6.2662456685356123</v>
      </c>
      <c r="M30" s="8">
        <f>Mix_1!M30-(WMA_R1!M30*$B$6)</f>
        <v>8.3005023529163395</v>
      </c>
      <c r="N30" s="8">
        <f>Mix_1!N30-(WMA_R1!N30*$B$6)</f>
        <v>10.432811115850566</v>
      </c>
      <c r="O30" s="8">
        <f>Mix_1!O30-(WMA_R1!O30*$B$6)</f>
        <v>12.534686272904246</v>
      </c>
      <c r="P30" s="8">
        <f>Mix_1!P30-(WMA_R1!P30*$B$6)</f>
        <v>14.497377659283954</v>
      </c>
      <c r="Q30" s="8">
        <f>Mix_1!Q30-(WMA_R1!Q30*$B$6)</f>
        <v>16.239061076567928</v>
      </c>
      <c r="R30" s="8">
        <f>Mix_1!R30-(WMA_R1!R30*$B$6)</f>
        <v>17.706188209215956</v>
      </c>
      <c r="S30" s="8">
        <f>Mix_1!S30-(WMA_R1!S30*$B$6)</f>
        <v>18.871062933334578</v>
      </c>
      <c r="T30" s="8">
        <f>Mix_1!T30-(WMA_R1!T30*$B$6)</f>
        <v>19.727438818054257</v>
      </c>
      <c r="U30" s="8">
        <f>Mix_1!U30-(WMA_R1!U30*$B$6)</f>
        <v>20.285452030657769</v>
      </c>
      <c r="V30" s="8">
        <f>Mix_1!V30-(WMA_R1!V30*$B$6)</f>
        <v>20.566726752884328</v>
      </c>
      <c r="W30" s="8">
        <f>Mix_1!W30-(WMA_R1!W30*$B$6)</f>
        <v>20.600106795495243</v>
      </c>
      <c r="X30" s="8">
        <f>Mix_1!X30-(WMA_R1!X30*$B$6)</f>
        <v>20.418197313638437</v>
      </c>
      <c r="Y30" s="8">
        <f>Mix_1!Y30-(WMA_R1!Y30*$B$6)</f>
        <v>20.054731151753579</v>
      </c>
      <c r="Z30" s="8">
        <f>Mix_1!Z30-(WMA_R1!Z30*$B$6)</f>
        <v>19.542681074190977</v>
      </c>
      <c r="AA30" s="8">
        <f>Mix_1!AA30-(WMA_R1!AA30*$B$6)</f>
        <v>18.912997716332857</v>
      </c>
      <c r="AB30" s="8">
        <f>Mix_1!AB30-(WMA_R1!AB30*$B$6)</f>
        <v>18.193843786526998</v>
      </c>
      <c r="AC30" s="8">
        <f>Mix_1!AC30-(WMA_R1!AC30*$B$6)</f>
        <v>17.410203570028521</v>
      </c>
      <c r="AD30" s="8">
        <f>Mix_1!AD30-(WMA_R1!AD30*$B$6)</f>
        <v>16.583763647706082</v>
      </c>
      <c r="AE30" s="8">
        <f>Mix_1!AE30-(WMA_R1!AE30*$B$6)</f>
        <v>15.732980140401629</v>
      </c>
      <c r="AF30" s="8">
        <f>Mix_1!AF30-(WMA_R1!AF30*$B$6)</f>
        <v>14.873266491595366</v>
      </c>
      <c r="AG30" s="8">
        <f>Mix_1!AG30-(WMA_R1!AG30*$B$6)</f>
        <v>14.017252243188238</v>
      </c>
      <c r="AH30" s="8">
        <f>Mix_1!AH30-(WMA_R1!AH30*$B$6)</f>
        <v>13.175076889421923</v>
      </c>
      <c r="AI30" s="8">
        <f>Mix_1!AI30-(WMA_R1!AI30*$B$6)</f>
        <v>12.354693723659661</v>
      </c>
      <c r="AJ30" s="8">
        <f>Mix_1!AJ30-(WMA_R1!AJ30*$B$6)</f>
        <v>11.562166912065672</v>
      </c>
      <c r="AK30" s="8">
        <f>Mix_1!AK30-(WMA_R1!AK30*$B$6)</f>
        <v>10.801951234915869</v>
      </c>
      <c r="AL30" s="8">
        <f>Mix_1!AL30-(WMA_R1!AL30*$B$6)</f>
        <v>10.077148440389728</v>
      </c>
      <c r="AM30" s="8">
        <f>Mix_1!AM30-(WMA_R1!AM30*$B$6)</f>
        <v>9.3897373316715385</v>
      </c>
      <c r="AN30" s="8">
        <f>Mix_1!AN30-(WMA_R1!AN30*$B$6)</f>
        <v>8.7407768752537862</v>
      </c>
      <c r="AO30" s="8">
        <f>Mix_1!AO30-(WMA_R1!AO30*$B$6)</f>
        <v>8.1305830366365761</v>
      </c>
      <c r="AP30" s="8">
        <f>Mix_1!AP30-(WMA_R1!AP30*$B$6)</f>
        <v>7.5588809243682373</v>
      </c>
      <c r="AQ30" s="8">
        <f>Mix_1!AQ30-(WMA_R1!AQ30*$B$6)</f>
        <v>7.0249343123972459</v>
      </c>
      <c r="AR30" s="8">
        <f>Mix_1!AR30-(WMA_R1!AR30*$B$6)</f>
        <v>6.5276548328505877</v>
      </c>
      <c r="AS30" s="8">
        <f>Mix_1!AS30-(WMA_R1!AS30*$B$6)</f>
        <v>6.0656931744513853</v>
      </c>
      <c r="AT30" s="8">
        <f>Mix_1!AT30-(WMA_R1!AT30*$B$6)</f>
        <v>5.6375145496067169</v>
      </c>
      <c r="AU30" s="8">
        <f>Mix_1!AU30-(WMA_R1!AU30*$B$6)</f>
        <v>5.2414605511963197</v>
      </c>
      <c r="AV30" s="8">
        <f>Mix_1!AV30-(WMA_R1!AV30*$B$6)</f>
        <v>4.8757993400442299</v>
      </c>
      <c r="AW30" s="8">
        <f>Mix_1!AW30-(WMA_R1!AW30*$B$6)</f>
        <v>4.5387659076426701</v>
      </c>
      <c r="AX30" s="8">
        <f>Mix_1!AX30-(WMA_R1!AX30*$B$6)</f>
        <v>4.2285939602816578</v>
      </c>
      <c r="AY30" s="8">
        <f>Mix_1!AY30-(WMA_R1!AY30*$B$6)</f>
        <v>3.9435407794407604</v>
      </c>
      <c r="AZ30" s="8">
        <f>Mix_1!AZ30-(WMA_R1!AZ30*$B$6)</f>
        <v>3.6819062345537588</v>
      </c>
      <c r="BA30" s="8">
        <f>Mix_1!BA30-(WMA_R1!BA30*$B$6)</f>
        <v>3.4420469609454356</v>
      </c>
      <c r="BB30" s="8">
        <f>Mix_1!BB30-(WMA_R1!BB30*$B$6)</f>
        <v>3.2223865690225528</v>
      </c>
      <c r="BC30" s="8">
        <f>Mix_1!BC30-(WMA_R1!BC30*$B$6)</f>
        <v>3.0214226207090942</v>
      </c>
      <c r="BD30" s="8">
        <f>Mix_1!BD30-(WMA_R1!BD30*$B$6)</f>
        <v>2.8377309949714</v>
      </c>
      <c r="BE30" s="8">
        <f>Mix_1!BE30-(WMA_R1!BE30*$B$6)</f>
        <v>2.6699681649890348</v>
      </c>
      <c r="BF30" s="8">
        <f>Mix_1!BF30-(WMA_R1!BF30*$B$6)</f>
        <v>2.5168718237848515</v>
      </c>
      <c r="BG30" s="8">
        <f>Mix_1!BG30-(WMA_R1!BG30*$B$6)</f>
        <v>2.3772602215463188</v>
      </c>
      <c r="BH30" s="8">
        <f>Mix_1!BH30-(WMA_R1!BH30*$B$6)</f>
        <v>2.2500305150716837</v>
      </c>
      <c r="BI30" s="8">
        <f>Mix_1!BI30-(WMA_R1!BI30*$B$6)</f>
        <v>2.1341563764430975</v>
      </c>
      <c r="BJ30" s="8">
        <f>Mix_1!BJ30-(WMA_R1!BJ30*$B$6)</f>
        <v>2.0286850629430497</v>
      </c>
      <c r="BK30" s="8">
        <f>Mix_1!BK30-(WMA_R1!BK30*$B$6)</f>
        <v>1.9327341122780455</v>
      </c>
      <c r="BL30" s="8">
        <f>Mix_1!BL30-(WMA_R1!BL30*$B$6)</f>
        <v>1.8454877953573838</v>
      </c>
      <c r="BM30" s="8">
        <f>Mix_1!BM30-(WMA_R1!BM30*$B$6)</f>
        <v>1.7661934323110904</v>
      </c>
      <c r="BN30" s="8">
        <f>Mix_1!BN30-(WMA_R1!BN30*$B$6)</f>
        <v>1.6941576553433468</v>
      </c>
      <c r="BO30" s="8">
        <f>Mix_1!BO30-(WMA_R1!BO30*$B$6)</f>
        <v>1.6287426837295342</v>
      </c>
      <c r="BP30" s="8">
        <f>Mix_1!BP30-(WMA_R1!BP30*$B$6)</f>
        <v>1.5693626611901812</v>
      </c>
      <c r="BQ30" s="8">
        <f>Mix_1!BQ30-(WMA_R1!BQ30*$B$6)</f>
        <v>1.51548009350882</v>
      </c>
      <c r="BR30" s="8">
        <f>Mix_1!BR30-(WMA_R1!BR30*$B$6)</f>
        <v>1.4666024141698384</v>
      </c>
      <c r="BS30" s="8">
        <f>Mix_1!BS30-(WMA_R1!BS30*$B$6)</f>
        <v>1.4222786976069612</v>
      </c>
      <c r="BT30" s="8">
        <f>Mix_1!BT30-(WMA_R1!BT30*$B$6)</f>
        <v>1.3820965330579835</v>
      </c>
      <c r="BU30" s="8">
        <f>Mix_1!BU30-(WMA_R1!BU30*$B$6)</f>
        <v>1.3456790667496183</v>
      </c>
      <c r="BV30" s="8">
        <f>Mix_1!BV30-(WMA_R1!BV30*$B$6)</f>
        <v>1.3126822159616356</v>
      </c>
      <c r="BW30" s="8">
        <f>Mix_1!BW30-(WMA_R1!BW30*$B$6)</f>
        <v>1.2827920552511567</v>
      </c>
      <c r="BX30" s="8">
        <f>Mix_1!BX30-(WMA_R1!BX30*$B$6)</f>
        <v>1.2557223725955016</v>
      </c>
      <c r="BY30" s="8">
        <f>Mix_1!BY30-(WMA_R1!BY30*$B$6)</f>
        <v>1.2312123913006254</v>
      </c>
      <c r="BZ30" s="8">
        <f>Mix_1!BZ30-(WMA_R1!BZ30*$B$6)</f>
        <v>1.2090246521092411</v>
      </c>
      <c r="CA30" s="8">
        <f>Mix_1!CA30-(WMA_R1!CA30*$B$6)</f>
        <v>1.1889430489339774</v>
      </c>
      <c r="CB30" s="8">
        <f>Mix_1!CB30-(WMA_R1!CB30*$B$6)</f>
        <v>1.170771010958026</v>
      </c>
      <c r="CC30" s="8">
        <f>Mix_1!CC30-(WMA_R1!CC30*$B$6)</f>
        <v>1.1543298234236108</v>
      </c>
      <c r="CD30" s="8">
        <f>Mix_1!CD30-(WMA_R1!CD30*$B$6)</f>
        <v>1.1394570792132706</v>
      </c>
      <c r="CE30" s="8">
        <f>Mix_1!CE30-(WMA_R1!CE30*$B$6)</f>
        <v>1.126005253276027</v>
      </c>
      <c r="CF30" s="8">
        <f>Mix_1!CF30-(WMA_R1!CF30*$B$6)</f>
        <v>1.1138403920233071</v>
      </c>
      <c r="CG30" s="8">
        <f>Mix_1!CG30-(WMA_R1!CG30*$B$6)</f>
        <v>1.1028409099881264</v>
      </c>
      <c r="CH30" s="8">
        <f>Mix_1!CH30-(WMA_R1!CH30*$B$6)</f>
        <v>1.0928964862809603</v>
      </c>
      <c r="CI30" s="8">
        <f>Mix_1!CI30-(WMA_R1!CI30*$B$6)</f>
        <v>1.0839070536671969</v>
      </c>
      <c r="CJ30" s="8">
        <f>Mix_1!CJ30-(WMA_R1!CJ30*$B$6)</f>
        <v>1.0757818734179565</v>
      </c>
      <c r="CK30" s="8">
        <f>Mix_1!CK30-(WMA_R1!CK30*$B$6)</f>
        <v>1.0684386894356113</v>
      </c>
      <c r="CL30" s="8">
        <f>Mix_1!CL30-(WMA_R1!CL30*$B$6)</f>
        <v>1.0618029555173083</v>
      </c>
      <c r="CM30" s="8">
        <f>Mix_1!CM30-(WMA_R1!CM30*$B$6)</f>
        <v>1.0558071299861509</v>
      </c>
      <c r="CN30" s="8">
        <f>Mix_1!CN30-(WMA_R1!CN30*$B$6)</f>
        <v>1.0503900322842123</v>
      </c>
      <c r="CO30" s="8">
        <f>Mix_1!CO30-(WMA_R1!CO30*$B$6)</f>
        <v>1.0454962564794117</v>
      </c>
      <c r="CP30" s="8">
        <f>Mix_1!CP30-(WMA_R1!CP30*$B$6)</f>
        <v>1.0410756369859293</v>
      </c>
      <c r="CQ30" s="8">
        <f>Mix_1!CQ30-(WMA_R1!CQ30*$B$6)</f>
        <v>1.0370827621326599</v>
      </c>
      <c r="CR30" s="8">
        <f>Mix_1!CR30-(WMA_R1!CR30*$B$6)</f>
        <v>1.0334765315343344</v>
      </c>
    </row>
    <row r="31" spans="1:96" x14ac:dyDescent="0.35">
      <c r="A31">
        <f t="shared" si="8"/>
        <v>19</v>
      </c>
      <c r="B31">
        <f t="shared" si="7"/>
        <v>18.5</v>
      </c>
      <c r="C31">
        <f>B31-Data!$B$9</f>
        <v>8</v>
      </c>
      <c r="F31" s="3">
        <f>(WMA_u!F31+SQRT(WMA_u!F31*WMA_u!F31+4*$B$3))/2</f>
        <v>1.0000329371000558</v>
      </c>
      <c r="G31" s="8">
        <f>Mix_1!G31-(WMA_R1!G31*$B$6)</f>
        <v>1.0250303891481582</v>
      </c>
      <c r="H31" s="8">
        <f>Mix_1!H31-(WMA_R1!H31*$B$6)</f>
        <v>1.1367096382811179</v>
      </c>
      <c r="I31" s="8">
        <f>Mix_1!I31-(WMA_R1!I31*$B$6)</f>
        <v>1.4190387288544071</v>
      </c>
      <c r="J31" s="8">
        <f>Mix_1!J31-(WMA_R1!J31*$B$6)</f>
        <v>1.9506883226347602</v>
      </c>
      <c r="K31" s="8">
        <f>Mix_1!K31-(WMA_R1!K31*$B$6)</f>
        <v>2.7808461977680468</v>
      </c>
      <c r="L31" s="8">
        <f>Mix_1!L31-(WMA_R1!L31*$B$6)</f>
        <v>3.9172238989104011</v>
      </c>
      <c r="M31" s="8">
        <f>Mix_1!M31-(WMA_R1!M31*$B$6)</f>
        <v>5.3267800158335596</v>
      </c>
      <c r="N31" s="8">
        <f>Mix_1!N31-(WMA_R1!N31*$B$6)</f>
        <v>6.9451486331366166</v>
      </c>
      <c r="O31" s="8">
        <f>Mix_1!O31-(WMA_R1!O31*$B$6)</f>
        <v>8.6897928871994772</v>
      </c>
      <c r="P31" s="8">
        <f>Mix_1!P31-(WMA_R1!P31*$B$6)</f>
        <v>10.47293174254982</v>
      </c>
      <c r="Q31" s="8">
        <f>Mix_1!Q31-(WMA_R1!Q31*$B$6)</f>
        <v>12.211923017943672</v>
      </c>
      <c r="R31" s="8">
        <f>Mix_1!R31-(WMA_R1!R31*$B$6)</f>
        <v>13.836235752632209</v>
      </c>
      <c r="S31" s="8">
        <f>Mix_1!S31-(WMA_R1!S31*$B$6)</f>
        <v>15.291123199928181</v>
      </c>
      <c r="T31" s="8">
        <f>Mix_1!T31-(WMA_R1!T31*$B$6)</f>
        <v>16.538618433339405</v>
      </c>
      <c r="U31" s="8">
        <f>Mix_1!U31-(WMA_R1!U31*$B$6)</f>
        <v>17.556639394859339</v>
      </c>
      <c r="V31" s="8">
        <f>Mix_1!V31-(WMA_R1!V31*$B$6)</f>
        <v>18.336946808456084</v>
      </c>
      <c r="W31" s="8">
        <f>Mix_1!W31-(WMA_R1!W31*$B$6)</f>
        <v>18.882556599356882</v>
      </c>
      <c r="X31" s="8">
        <f>Mix_1!X31-(WMA_R1!X31*$B$6)</f>
        <v>19.205040470047521</v>
      </c>
      <c r="Y31" s="8">
        <f>Mix_1!Y31-(WMA_R1!Y31*$B$6)</f>
        <v>19.321993828621356</v>
      </c>
      <c r="Z31" s="8">
        <f>Mix_1!Z31-(WMA_R1!Z31*$B$6)</f>
        <v>19.254826365853219</v>
      </c>
      <c r="AA31" s="8">
        <f>Mix_1!AA31-(WMA_R1!AA31*$B$6)</f>
        <v>19.026940589962862</v>
      </c>
      <c r="AB31" s="8">
        <f>Mix_1!AB31-(WMA_R1!AB31*$B$6)</f>
        <v>18.662303946212589</v>
      </c>
      <c r="AC31" s="8">
        <f>Mix_1!AC31-(WMA_R1!AC31*$B$6)</f>
        <v>18.184384490353125</v>
      </c>
      <c r="AD31" s="8">
        <f>Mix_1!AD31-(WMA_R1!AD31*$B$6)</f>
        <v>17.615401893195248</v>
      </c>
      <c r="AE31" s="8">
        <f>Mix_1!AE31-(WMA_R1!AE31*$B$6)</f>
        <v>16.975839130443489</v>
      </c>
      <c r="AF31" s="8">
        <f>Mix_1!AF31-(WMA_R1!AF31*$B$6)</f>
        <v>16.284161099988651</v>
      </c>
      <c r="AG31" s="8">
        <f>Mix_1!AG31-(WMA_R1!AG31*$B$6)</f>
        <v>15.556691375681513</v>
      </c>
      <c r="AH31" s="8">
        <f>Mix_1!AH31-(WMA_R1!AH31*$B$6)</f>
        <v>14.807605156039191</v>
      </c>
      <c r="AI31" s="8">
        <f>Mix_1!AI31-(WMA_R1!AI31*$B$6)</f>
        <v>14.049003801917092</v>
      </c>
      <c r="AJ31" s="8">
        <f>Mix_1!AJ31-(WMA_R1!AJ31*$B$6)</f>
        <v>13.291043359750395</v>
      </c>
      <c r="AK31" s="8">
        <f>Mix_1!AK31-(WMA_R1!AK31*$B$6)</f>
        <v>12.542095711145318</v>
      </c>
      <c r="AL31" s="8">
        <f>Mix_1!AL31-(WMA_R1!AL31*$B$6)</f>
        <v>11.808926304041929</v>
      </c>
      <c r="AM31" s="8">
        <f>Mix_1!AM31-(WMA_R1!AM31*$B$6)</f>
        <v>11.09687678778436</v>
      </c>
      <c r="AN31" s="8">
        <f>Mix_1!AN31-(WMA_R1!AN31*$B$6)</f>
        <v>10.410044361870519</v>
      </c>
      <c r="AO31" s="8">
        <f>Mix_1!AO31-(WMA_R1!AO31*$B$6)</f>
        <v>9.7514523641952806</v>
      </c>
      <c r="AP31" s="8">
        <f>Mix_1!AP31-(WMA_R1!AP31*$B$6)</f>
        <v>9.1232086906111238</v>
      </c>
      <c r="AQ31" s="8">
        <f>Mix_1!AQ31-(WMA_R1!AQ31*$B$6)</f>
        <v>8.5266501721283703</v>
      </c>
      <c r="AR31" s="8">
        <f>Mix_1!AR31-(WMA_R1!AR31*$B$6)</f>
        <v>7.9624721464521535</v>
      </c>
      <c r="AS31" s="8">
        <f>Mix_1!AS31-(WMA_R1!AS31*$B$6)</f>
        <v>7.4308432395438935</v>
      </c>
      <c r="AT31" s="8">
        <f>Mix_1!AT31-(WMA_R1!AT31*$B$6)</f>
        <v>6.9315058979139401</v>
      </c>
      <c r="AU31" s="8">
        <f>Mix_1!AU31-(WMA_R1!AU31*$B$6)</f>
        <v>6.4638635463662908</v>
      </c>
      <c r="AV31" s="8">
        <f>Mix_1!AV31-(WMA_R1!AV31*$B$6)</f>
        <v>6.0270554390822468</v>
      </c>
      <c r="AW31" s="8">
        <f>Mix_1!AW31-(WMA_R1!AW31*$B$6)</f>
        <v>5.6200203634915322</v>
      </c>
      <c r="AX31" s="8">
        <f>Mix_1!AX31-(WMA_R1!AX31*$B$6)</f>
        <v>5.2415503765512703</v>
      </c>
      <c r="AY31" s="8">
        <f>Mix_1!AY31-(WMA_R1!AY31*$B$6)</f>
        <v>4.8903357247427248</v>
      </c>
      <c r="AZ31" s="8">
        <f>Mix_1!AZ31-(WMA_R1!AZ31*$B$6)</f>
        <v>4.565002039403927</v>
      </c>
      <c r="BA31" s="8">
        <f>Mix_1!BA31-(WMA_R1!BA31*$B$6)</f>
        <v>4.2641408204986568</v>
      </c>
      <c r="BB31" s="8">
        <f>Mix_1!BB31-(WMA_R1!BB31*$B$6)</f>
        <v>3.9863341336257223</v>
      </c>
      <c r="BC31" s="8">
        <f>Mix_1!BC31-(WMA_R1!BC31*$B$6)</f>
        <v>3.7301743533693275</v>
      </c>
      <c r="BD31" s="8">
        <f>Mix_1!BD31-(WMA_R1!BD31*$B$6)</f>
        <v>3.4942796953402753</v>
      </c>
      <c r="BE31" s="8">
        <f>Mix_1!BE31-(WMA_R1!BE31*$B$6)</f>
        <v>3.2773061923216082</v>
      </c>
      <c r="BF31" s="8">
        <f>Mix_1!BF31-(WMA_R1!BF31*$B$6)</f>
        <v>3.0779566885782907</v>
      </c>
      <c r="BG31" s="8">
        <f>Mix_1!BG31-(WMA_R1!BG31*$B$6)</f>
        <v>2.8949873515958982</v>
      </c>
      <c r="BH31" s="8">
        <f>Mix_1!BH31-(WMA_R1!BH31*$B$6)</f>
        <v>2.7272121326973675</v>
      </c>
      <c r="BI31" s="8">
        <f>Mix_1!BI31-(WMA_R1!BI31*$B$6)</f>
        <v>2.5735055471848201</v>
      </c>
      <c r="BJ31" s="8">
        <f>Mix_1!BJ31-(WMA_R1!BJ31*$B$6)</f>
        <v>2.43280409064461</v>
      </c>
      <c r="BK31" s="8">
        <f>Mix_1!BK31-(WMA_R1!BK31*$B$6)</f>
        <v>2.3041065604560407</v>
      </c>
      <c r="BL31" s="8">
        <f>Mix_1!BL31-(WMA_R1!BL31*$B$6)</f>
        <v>2.1864735098818904</v>
      </c>
      <c r="BM31" s="8">
        <f>Mix_1!BM31-(WMA_R1!BM31*$B$6)</f>
        <v>2.0790260258709909</v>
      </c>
      <c r="BN31" s="8">
        <f>Mix_1!BN31-(WMA_R1!BN31*$B$6)</f>
        <v>1.9809439903365065</v>
      </c>
      <c r="BO31" s="8">
        <f>Mix_1!BO31-(WMA_R1!BO31*$B$6)</f>
        <v>1.8914639576656205</v>
      </c>
      <c r="BP31" s="8">
        <f>Mix_1!BP31-(WMA_R1!BP31*$B$6)</f>
        <v>1.8098767580694126</v>
      </c>
      <c r="BQ31" s="8">
        <f>Mix_1!BQ31-(WMA_R1!BQ31*$B$6)</f>
        <v>1.7355249166317122</v>
      </c>
      <c r="BR31" s="8">
        <f>Mix_1!BR31-(WMA_R1!BR31*$B$6)</f>
        <v>1.6677999611367738</v>
      </c>
      <c r="BS31" s="8">
        <f>Mix_1!BS31-(WMA_R1!BS31*$B$6)</f>
        <v>1.6061396775617522</v>
      </c>
      <c r="BT31" s="8">
        <f>Mix_1!BT31-(WMA_R1!BT31*$B$6)</f>
        <v>1.5500253601648686</v>
      </c>
      <c r="BU31" s="8">
        <f>Mix_1!BU31-(WMA_R1!BU31*$B$6)</f>
        <v>1.4989790930756828</v>
      </c>
      <c r="BV31" s="8">
        <f>Mix_1!BV31-(WMA_R1!BV31*$B$6)</f>
        <v>1.4525610919276706</v>
      </c>
      <c r="BW31" s="8">
        <f>Mix_1!BW31-(WMA_R1!BW31*$B$6)</f>
        <v>1.4103671271261473</v>
      </c>
      <c r="BX31" s="8">
        <f>Mix_1!BX31-(WMA_R1!BX31*$B$6)</f>
        <v>1.3720260446073667</v>
      </c>
      <c r="BY31" s="8">
        <f>Mix_1!BY31-(WMA_R1!BY31*$B$6)</f>
        <v>1.3371973952355134</v>
      </c>
      <c r="BZ31" s="8">
        <f>Mix_1!BZ31-(WMA_R1!BZ31*$B$6)</f>
        <v>1.3055691801456462</v>
      </c>
      <c r="CA31" s="8">
        <f>Mix_1!CA31-(WMA_R1!CA31*$B$6)</f>
        <v>1.2768557162364549</v>
      </c>
      <c r="CB31" s="8">
        <f>Mix_1!CB31-(WMA_R1!CB31*$B$6)</f>
        <v>1.25079562352994</v>
      </c>
      <c r="CC31" s="8">
        <f>Mix_1!CC31-(WMA_R1!CC31*$B$6)</f>
        <v>1.2271499341454297</v>
      </c>
      <c r="CD31" s="8">
        <f>Mix_1!CD31-(WMA_R1!CD31*$B$6)</f>
        <v>1.2057003210969979</v>
      </c>
      <c r="CE31" s="8">
        <f>Mix_1!CE31-(WMA_R1!CE31*$B$6)</f>
        <v>1.18624744394319</v>
      </c>
      <c r="CF31" s="8">
        <f>Mix_1!CF31-(WMA_R1!CF31*$B$6)</f>
        <v>1.168609407433872</v>
      </c>
      <c r="CG31" s="8">
        <f>Mix_1!CG31-(WMA_R1!CG31*$B$6)</f>
        <v>1.1526203286583474</v>
      </c>
      <c r="CH31" s="8">
        <f>Mix_1!CH31-(WMA_R1!CH31*$B$6)</f>
        <v>1.1381290077571129</v>
      </c>
      <c r="CI31" s="8">
        <f>Mix_1!CI31-(WMA_R1!CI31*$B$6)</f>
        <v>1.1249976969792734</v>
      </c>
      <c r="CJ31" s="8">
        <f>Mix_1!CJ31-(WMA_R1!CJ31*$B$6)</f>
        <v>1.1131009627171964</v>
      </c>
      <c r="CK31" s="8">
        <f>Mix_1!CK31-(WMA_R1!CK31*$B$6)</f>
        <v>1.1023246351031029</v>
      </c>
      <c r="CL31" s="8">
        <f>Mix_1!CL31-(WMA_R1!CL31*$B$6)</f>
        <v>1.0925648397869598</v>
      </c>
      <c r="CM31" s="8">
        <f>Mix_1!CM31-(WMA_R1!CM31*$B$6)</f>
        <v>1.0837271066129568</v>
      </c>
      <c r="CN31" s="8">
        <f>Mix_1!CN31-(WMA_R1!CN31*$B$6)</f>
        <v>1.0757255500579195</v>
      </c>
      <c r="CO31" s="8">
        <f>Mix_1!CO31-(WMA_R1!CO31*$B$6)</f>
        <v>1.0684821164767313</v>
      </c>
      <c r="CP31" s="8">
        <f>Mix_1!CP31-(WMA_R1!CP31*$B$6)</f>
        <v>1.0619258934070235</v>
      </c>
      <c r="CQ31" s="8">
        <f>Mix_1!CQ31-(WMA_R1!CQ31*$B$6)</f>
        <v>1.0559924764097022</v>
      </c>
      <c r="CR31" s="8">
        <f>Mix_1!CR31-(WMA_R1!CR31*$B$6)</f>
        <v>1.0506233891566397</v>
      </c>
    </row>
    <row r="32" spans="1:96" x14ac:dyDescent="0.35">
      <c r="A32">
        <f t="shared" si="8"/>
        <v>20</v>
      </c>
      <c r="B32">
        <f t="shared" si="7"/>
        <v>19.5</v>
      </c>
      <c r="C32">
        <f>B32-Data!$B$9</f>
        <v>9</v>
      </c>
      <c r="F32" s="3">
        <f>(WMA_u!F32+SQRT(WMA_u!F32*WMA_u!F32+4*$B$3))/2</f>
        <v>1.0000329371000558</v>
      </c>
      <c r="G32" s="8">
        <f>Mix_1!G32-(WMA_R1!G32*$B$6)</f>
        <v>1.0086992509606429</v>
      </c>
      <c r="H32" s="8">
        <f>Mix_1!H32-(WMA_R1!H32*$B$6)</f>
        <v>1.0526335240315654</v>
      </c>
      <c r="I32" s="8">
        <f>Mix_1!I32-(WMA_R1!I32*$B$6)</f>
        <v>1.177089541532752</v>
      </c>
      <c r="J32" s="8">
        <f>Mix_1!J32-(WMA_R1!J32*$B$6)</f>
        <v>1.4370688132098692</v>
      </c>
      <c r="K32" s="8">
        <f>Mix_1!K32-(WMA_R1!K32*$B$6)</f>
        <v>1.8837362953982915</v>
      </c>
      <c r="L32" s="8">
        <f>Mix_1!L32-(WMA_R1!L32*$B$6)</f>
        <v>2.5520593179338031</v>
      </c>
      <c r="M32" s="8">
        <f>Mix_1!M32-(WMA_R1!M32*$B$6)</f>
        <v>3.4534014229413375</v>
      </c>
      <c r="N32" s="8">
        <f>Mix_1!N32-(WMA_R1!N32*$B$6)</f>
        <v>4.5740091781693213</v>
      </c>
      <c r="O32" s="8">
        <f>Mix_1!O32-(WMA_R1!O32*$B$6)</f>
        <v>5.878337086085839</v>
      </c>
      <c r="P32" s="8">
        <f>Mix_1!P32-(WMA_R1!P32*$B$6)</f>
        <v>7.3152902343043937</v>
      </c>
      <c r="Q32" s="8">
        <f>Mix_1!Q32-(WMA_R1!Q32*$B$6)</f>
        <v>8.8254664866586587</v>
      </c>
      <c r="R32" s="8">
        <f>Mix_1!R32-(WMA_R1!R32*$B$6)</f>
        <v>10.347942881090733</v>
      </c>
      <c r="S32" s="8">
        <f>Mix_1!S32-(WMA_R1!S32*$B$6)</f>
        <v>11.825741774004674</v>
      </c>
      <c r="T32" s="8">
        <f>Mix_1!T32-(WMA_R1!T32*$B$6)</f>
        <v>13.209633794769637</v>
      </c>
      <c r="U32" s="8">
        <f>Mix_1!U32-(WMA_R1!U32*$B$6)</f>
        <v>14.460306517073503</v>
      </c>
      <c r="V32" s="8">
        <f>Mix_1!V32-(WMA_R1!V32*$B$6)</f>
        <v>15.549144180147774</v>
      </c>
      <c r="W32" s="8">
        <f>Mix_1!W32-(WMA_R1!W32*$B$6)</f>
        <v>16.457955045629092</v>
      </c>
      <c r="X32" s="8">
        <f>Mix_1!X32-(WMA_R1!X32*$B$6)</f>
        <v>17.177989335859507</v>
      </c>
      <c r="Y32" s="8">
        <f>Mix_1!Y32-(WMA_R1!Y32*$B$6)</f>
        <v>17.708548672463337</v>
      </c>
      <c r="Z32" s="8">
        <f>Mix_1!Z32-(WMA_R1!Z32*$B$6)</f>
        <v>18.055424935311549</v>
      </c>
      <c r="AA32" s="8">
        <f>Mix_1!AA32-(WMA_R1!AA32*$B$6)</f>
        <v>18.229340335990575</v>
      </c>
      <c r="AB32" s="8">
        <f>Mix_1!AB32-(WMA_R1!AB32*$B$6)</f>
        <v>18.244501214149452</v>
      </c>
      <c r="AC32" s="8">
        <f>Mix_1!AC32-(WMA_R1!AC32*$B$6)</f>
        <v>18.117329988437277</v>
      </c>
      <c r="AD32" s="8">
        <f>Mix_1!AD32-(WMA_R1!AD32*$B$6)</f>
        <v>17.865403674130224</v>
      </c>
      <c r="AE32" s="8">
        <f>Mix_1!AE32-(WMA_R1!AE32*$B$6)</f>
        <v>17.50660233558575</v>
      </c>
      <c r="AF32" s="8">
        <f>Mix_1!AF32-(WMA_R1!AF32*$B$6)</f>
        <v>17.058454844636888</v>
      </c>
      <c r="AG32" s="8">
        <f>Mix_1!AG32-(WMA_R1!AG32*$B$6)</f>
        <v>16.537660250692525</v>
      </c>
      <c r="AH32" s="8">
        <f>Mix_1!AH32-(WMA_R1!AH32*$B$6)</f>
        <v>15.95975898842952</v>
      </c>
      <c r="AI32" s="8">
        <f>Mix_1!AI32-(WMA_R1!AI32*$B$6)</f>
        <v>15.338927432937359</v>
      </c>
      <c r="AJ32" s="8">
        <f>Mix_1!AJ32-(WMA_R1!AJ32*$B$6)</f>
        <v>14.687870699471748</v>
      </c>
      <c r="AK32" s="8">
        <f>Mix_1!AK32-(WMA_R1!AK32*$B$6)</f>
        <v>14.017791149618091</v>
      </c>
      <c r="AL32" s="8">
        <f>Mix_1!AL32-(WMA_R1!AL32*$B$6)</f>
        <v>13.338413162408303</v>
      </c>
      <c r="AM32" s="8">
        <f>Mix_1!AM32-(WMA_R1!AM32*$B$6)</f>
        <v>12.658047932819812</v>
      </c>
      <c r="AN32" s="8">
        <f>Mix_1!AN32-(WMA_R1!AN32*$B$6)</f>
        <v>11.98368511024594</v>
      </c>
      <c r="AO32" s="8">
        <f>Mix_1!AO32-(WMA_R1!AO32*$B$6)</f>
        <v>11.321100841822563</v>
      </c>
      <c r="AP32" s="8">
        <f>Mix_1!AP32-(WMA_R1!AP32*$B$6)</f>
        <v>10.674974175119615</v>
      </c>
      <c r="AQ32" s="8">
        <f>Mix_1!AQ32-(WMA_R1!AQ32*$B$6)</f>
        <v>10.049005788067497</v>
      </c>
      <c r="AR32" s="8">
        <f>Mix_1!AR32-(WMA_R1!AR32*$B$6)</f>
        <v>9.4460346684360914</v>
      </c>
      <c r="AS32" s="8">
        <f>Mix_1!AS32-(WMA_R1!AS32*$B$6)</f>
        <v>8.8681496949326988</v>
      </c>
      <c r="AT32" s="8">
        <f>Mix_1!AT32-(WMA_R1!AT32*$B$6)</f>
        <v>8.3167941187478878</v>
      </c>
      <c r="AU32" s="8">
        <f>Mix_1!AU32-(WMA_R1!AU32*$B$6)</f>
        <v>7.7928617514126151</v>
      </c>
      <c r="AV32" s="8">
        <f>Mix_1!AV32-(WMA_R1!AV32*$B$6)</f>
        <v>7.2967842733987744</v>
      </c>
      <c r="AW32" s="8">
        <f>Mix_1!AW32-(WMA_R1!AW32*$B$6)</f>
        <v>6.8286095253590329</v>
      </c>
      <c r="AX32" s="8">
        <f>Mix_1!AX32-(WMA_R1!AX32*$B$6)</f>
        <v>6.3880709628872516</v>
      </c>
      <c r="AY32" s="8">
        <f>Mix_1!AY32-(WMA_R1!AY32*$B$6)</f>
        <v>5.9746486739196936</v>
      </c>
      <c r="AZ32" s="8">
        <f>Mix_1!AZ32-(WMA_R1!AZ32*$B$6)</f>
        <v>5.5876224984590195</v>
      </c>
      <c r="BA32" s="8">
        <f>Mix_1!BA32-(WMA_R1!BA32*$B$6)</f>
        <v>5.226117872038345</v>
      </c>
      <c r="BB32" s="8">
        <f>Mix_1!BB32-(WMA_R1!BB32*$B$6)</f>
        <v>4.8891450524135962</v>
      </c>
      <c r="BC32" s="8">
        <f>Mix_1!BC32-(WMA_R1!BC32*$B$6)</f>
        <v>4.5756323954016533</v>
      </c>
      <c r="BD32" s="8">
        <f>Mix_1!BD32-(WMA_R1!BD32*$B$6)</f>
        <v>4.2844543299704965</v>
      </c>
      <c r="BE32" s="8">
        <f>Mix_1!BE32-(WMA_R1!BE32*$B$6)</f>
        <v>4.0144546518869486</v>
      </c>
      <c r="BF32" s="8">
        <f>Mix_1!BF32-(WMA_R1!BF32*$B$6)</f>
        <v>3.7644657149478706</v>
      </c>
      <c r="BG32" s="8">
        <f>Mix_1!BG32-(WMA_R1!BG32*$B$6)</f>
        <v>3.5333240531821608</v>
      </c>
      <c r="BH32" s="8">
        <f>Mix_1!BH32-(WMA_R1!BH32*$B$6)</f>
        <v>3.3198829194360644</v>
      </c>
      <c r="BI32" s="8">
        <f>Mix_1!BI32-(WMA_R1!BI32*$B$6)</f>
        <v>3.1230221776087101</v>
      </c>
      <c r="BJ32" s="8">
        <f>Mix_1!BJ32-(WMA_R1!BJ32*$B$6)</f>
        <v>2.941655938992759</v>
      </c>
      <c r="BK32" s="8">
        <f>Mix_1!BK32-(WMA_R1!BK32*$B$6)</f>
        <v>2.7747382886970495</v>
      </c>
      <c r="BL32" s="8">
        <f>Mix_1!BL32-(WMA_R1!BL32*$B$6)</f>
        <v>2.621267406605194</v>
      </c>
      <c r="BM32" s="8">
        <f>Mix_1!BM32-(WMA_R1!BM32*$B$6)</f>
        <v>2.4802883490968153</v>
      </c>
      <c r="BN32" s="8">
        <f>Mix_1!BN32-(WMA_R1!BN32*$B$6)</f>
        <v>2.350894722962769</v>
      </c>
      <c r="BO32" s="8">
        <f>Mix_1!BO32-(WMA_R1!BO32*$B$6)</f>
        <v>2.2322294515737955</v>
      </c>
      <c r="BP32" s="8">
        <f>Mix_1!BP32-(WMA_R1!BP32*$B$6)</f>
        <v>2.1234848053054076</v>
      </c>
      <c r="BQ32" s="8">
        <f>Mix_1!BQ32-(WMA_R1!BQ32*$B$6)</f>
        <v>2.023901843306855</v>
      </c>
      <c r="BR32" s="8">
        <f>Mix_1!BR32-(WMA_R1!BR32*$B$6)</f>
        <v>1.9327693917153124</v>
      </c>
      <c r="BS32" s="8">
        <f>Mix_1!BS32-(WMA_R1!BS32*$B$6)</f>
        <v>1.8494226641234452</v>
      </c>
      <c r="BT32" s="8">
        <f>Mix_1!BT32-(WMA_R1!BT32*$B$6)</f>
        <v>1.7732416132670248</v>
      </c>
      <c r="BU32" s="8">
        <f>Mix_1!BU32-(WMA_R1!BU32*$B$6)</f>
        <v>1.7036490882692221</v>
      </c>
      <c r="BV32" s="8">
        <f>Mix_1!BV32-(WMA_R1!BV32*$B$6)</f>
        <v>1.6401088591278123</v>
      </c>
      <c r="BW32" s="8">
        <f>Mix_1!BW32-(WMA_R1!BW32*$B$6)</f>
        <v>1.5821235592418263</v>
      </c>
      <c r="BX32" s="8">
        <f>Mix_1!BX32-(WMA_R1!BX32*$B$6)</f>
        <v>1.5292325874412618</v>
      </c>
      <c r="BY32" s="8">
        <f>Mix_1!BY32-(WMA_R1!BY32*$B$6)</f>
        <v>1.4810100030200717</v>
      </c>
      <c r="BZ32" s="8">
        <f>Mix_1!BZ32-(WMA_R1!BZ32*$B$6)</f>
        <v>1.4370624405082157</v>
      </c>
      <c r="CA32" s="8">
        <f>Mix_1!CA32-(WMA_R1!CA32*$B$6)</f>
        <v>1.3970270651993497</v>
      </c>
      <c r="CB32" s="8">
        <f>Mix_1!CB32-(WMA_R1!CB32*$B$6)</f>
        <v>1.3605695856389288</v>
      </c>
      <c r="CC32" s="8">
        <f>Mix_1!CC32-(WMA_R1!CC32*$B$6)</f>
        <v>1.3273823352504526</v>
      </c>
      <c r="CD32" s="8">
        <f>Mix_1!CD32-(WMA_R1!CD32*$B$6)</f>
        <v>1.2971824319266374</v>
      </c>
      <c r="CE32" s="8">
        <f>Mix_1!CE32-(WMA_R1!CE32*$B$6)</f>
        <v>1.2697100216418029</v>
      </c>
      <c r="CF32" s="8">
        <f>Mix_1!CF32-(WMA_R1!CF32*$B$6)</f>
        <v>1.2447266098676408</v>
      </c>
      <c r="CG32" s="8">
        <f>Mix_1!CG32-(WMA_R1!CG32*$B$6)</f>
        <v>1.2220134827234965</v>
      </c>
      <c r="CH32" s="8">
        <f>Mix_1!CH32-(WMA_R1!CH32*$B$6)</f>
        <v>1.2013702183003647</v>
      </c>
      <c r="CI32" s="8">
        <f>Mix_1!CI32-(WMA_R1!CI32*$B$6)</f>
        <v>1.1826132874095476</v>
      </c>
      <c r="CJ32" s="8">
        <f>Mix_1!CJ32-(WMA_R1!CJ32*$B$6)</f>
        <v>1.1655747420744338</v>
      </c>
      <c r="CK32" s="8">
        <f>Mix_1!CK32-(WMA_R1!CK32*$B$6)</f>
        <v>1.1501009893657186</v>
      </c>
      <c r="CL32" s="8">
        <f>Mix_1!CL32-(WMA_R1!CL32*$B$6)</f>
        <v>1.1360516476411</v>
      </c>
      <c r="CM32" s="8">
        <f>Mix_1!CM32-(WMA_R1!CM32*$B$6)</f>
        <v>1.1232984818595897</v>
      </c>
      <c r="CN32" s="8">
        <f>Mix_1!CN32-(WMA_R1!CN32*$B$6)</f>
        <v>1.1117244143720446</v>
      </c>
      <c r="CO32" s="8">
        <f>Mix_1!CO32-(WMA_R1!CO32*$B$6)</f>
        <v>1.1012226074211835</v>
      </c>
      <c r="CP32" s="8">
        <f>Mix_1!CP32-(WMA_R1!CP32*$B$6)</f>
        <v>1.0916956134974138</v>
      </c>
      <c r="CQ32" s="8">
        <f>Mix_1!CQ32-(WMA_R1!CQ32*$B$6)</f>
        <v>1.0830545896753274</v>
      </c>
      <c r="CR32" s="8">
        <f>Mix_1!CR32-(WMA_R1!CR32*$B$6)</f>
        <v>1.0752185720862806</v>
      </c>
    </row>
    <row r="33" spans="1:96" x14ac:dyDescent="0.35">
      <c r="A33">
        <f t="shared" si="8"/>
        <v>21</v>
      </c>
      <c r="B33">
        <f t="shared" si="7"/>
        <v>20.5</v>
      </c>
      <c r="C33">
        <f>B33-Data!$B$9</f>
        <v>10</v>
      </c>
      <c r="F33" s="3">
        <f>(WMA_u!F33+SQRT(WMA_u!F33*WMA_u!F33+4*$B$3))/2</f>
        <v>1.0000329371000558</v>
      </c>
      <c r="G33" s="8">
        <f>Mix_1!G33-(WMA_R1!G33*$B$6)</f>
        <v>1.0030374441599941</v>
      </c>
      <c r="H33" s="8">
        <f>Mix_1!H33-(WMA_R1!H33*$B$6)</f>
        <v>1.0200774164964748</v>
      </c>
      <c r="I33" s="8">
        <f>Mix_1!I33-(WMA_R1!I33*$B$6)</f>
        <v>1.0735269956143405</v>
      </c>
      <c r="J33" s="8">
        <f>Mix_1!J33-(WMA_R1!J33*$B$6)</f>
        <v>1.1961184672515839</v>
      </c>
      <c r="K33" s="8">
        <f>Mix_1!K33-(WMA_R1!K33*$B$6)</f>
        <v>1.425759867346565</v>
      </c>
      <c r="L33" s="8">
        <f>Mix_1!L33-(WMA_R1!L33*$B$6)</f>
        <v>1.7981954998873471</v>
      </c>
      <c r="M33" s="8">
        <f>Mix_1!M33-(WMA_R1!M33*$B$6)</f>
        <v>2.3399874875419173</v>
      </c>
      <c r="N33" s="8">
        <f>Mix_1!N33-(WMA_R1!N33*$B$6)</f>
        <v>3.0636374476093415</v>
      </c>
      <c r="O33" s="8">
        <f>Mix_1!O33-(WMA_R1!O33*$B$6)</f>
        <v>3.965614475573878</v>
      </c>
      <c r="P33" s="8">
        <f>Mix_1!P33-(WMA_R1!P33*$B$6)</f>
        <v>5.027134930715337</v>
      </c>
      <c r="Q33" s="8">
        <f>Mix_1!Q33-(WMA_R1!Q33*$B$6)</f>
        <v>6.2169804679917284</v>
      </c>
      <c r="R33" s="8">
        <f>Mix_1!R33-(WMA_R1!R33*$B$6)</f>
        <v>7.4954477880552233</v>
      </c>
      <c r="S33" s="8">
        <f>Mix_1!S33-(WMA_R1!S33*$B$6)</f>
        <v>8.8185930057754085</v>
      </c>
      <c r="T33" s="8">
        <f>Mix_1!T33-(WMA_R1!T33*$B$6)</f>
        <v>10.142140690320558</v>
      </c>
      <c r="U33" s="8">
        <f>Mix_1!U33-(WMA_R1!U33*$B$6)</f>
        <v>11.424671973615517</v>
      </c>
      <c r="V33" s="8">
        <f>Mix_1!V33-(WMA_R1!V33*$B$6)</f>
        <v>12.629924931586618</v>
      </c>
      <c r="W33" s="8">
        <f>Mix_1!W33-(WMA_R1!W33*$B$6)</f>
        <v>13.72820492373117</v>
      </c>
      <c r="X33" s="8">
        <f>Mix_1!X33-(WMA_R1!X33*$B$6)</f>
        <v>14.69700752042383</v>
      </c>
      <c r="Y33" s="8">
        <f>Mix_1!Y33-(WMA_R1!Y33*$B$6)</f>
        <v>15.521009970451351</v>
      </c>
      <c r="Z33" s="8">
        <f>Mix_1!Z33-(WMA_R1!Z33*$B$6)</f>
        <v>16.191602005683571</v>
      </c>
      <c r="AA33" s="8">
        <f>Mix_1!AA33-(WMA_R1!AA33*$B$6)</f>
        <v>16.706116602007281</v>
      </c>
      <c r="AB33" s="8">
        <f>Mix_1!AB33-(WMA_R1!AB33*$B$6)</f>
        <v>17.066897419577792</v>
      </c>
      <c r="AC33" s="8">
        <f>Mix_1!AC33-(WMA_R1!AC33*$B$6)</f>
        <v>17.28031035871653</v>
      </c>
      <c r="AD33" s="8">
        <f>Mix_1!AD33-(WMA_R1!AD33*$B$6)</f>
        <v>17.355777449850201</v>
      </c>
      <c r="AE33" s="8">
        <f>Mix_1!AE33-(WMA_R1!AE33*$B$6)</f>
        <v>17.304885267765492</v>
      </c>
      <c r="AF33" s="8">
        <f>Mix_1!AF33-(WMA_R1!AF33*$B$6)</f>
        <v>17.14059864287676</v>
      </c>
      <c r="AG33" s="8">
        <f>Mix_1!AG33-(WMA_R1!AG33*$B$6)</f>
        <v>16.876593938747362</v>
      </c>
      <c r="AH33" s="8">
        <f>Mix_1!AH33-(WMA_R1!AH33*$B$6)</f>
        <v>16.526714224635775</v>
      </c>
      <c r="AI33" s="8">
        <f>Mix_1!AI33-(WMA_R1!AI33*$B$6)</f>
        <v>16.104540620278048</v>
      </c>
      <c r="AJ33" s="8">
        <f>Mix_1!AJ33-(WMA_R1!AJ33*$B$6)</f>
        <v>15.623069148190934</v>
      </c>
      <c r="AK33" s="8">
        <f>Mix_1!AK33-(WMA_R1!AK33*$B$6)</f>
        <v>15.09447984157751</v>
      </c>
      <c r="AL33" s="8">
        <f>Mix_1!AL33-(WMA_R1!AL33*$B$6)</f>
        <v>14.529983960054469</v>
      </c>
      <c r="AM33" s="8">
        <f>Mix_1!AM33-(WMA_R1!AM33*$B$6)</f>
        <v>13.939735415333143</v>
      </c>
      <c r="AN33" s="8">
        <f>Mix_1!AN33-(WMA_R1!AN33*$B$6)</f>
        <v>13.332793478695704</v>
      </c>
      <c r="AO33" s="8">
        <f>Mix_1!AO33-(WMA_R1!AO33*$B$6)</f>
        <v>12.717125213841353</v>
      </c>
      <c r="AP33" s="8">
        <f>Mix_1!AP33-(WMA_R1!AP33*$B$6)</f>
        <v>12.099637625782535</v>
      </c>
      <c r="AQ33" s="8">
        <f>Mix_1!AQ33-(WMA_R1!AQ33*$B$6)</f>
        <v>11.486231085112815</v>
      </c>
      <c r="AR33" s="8">
        <f>Mix_1!AR33-(WMA_R1!AR33*$B$6)</f>
        <v>10.88186707906214</v>
      </c>
      <c r="AS33" s="8">
        <f>Mix_1!AS33-(WMA_R1!AS33*$B$6)</f>
        <v>10.290644699286029</v>
      </c>
      <c r="AT33" s="8">
        <f>Mix_1!AT33-(WMA_R1!AT33*$B$6)</f>
        <v>9.7158814733966956</v>
      </c>
      <c r="AU33" s="8">
        <f>Mix_1!AU33-(WMA_R1!AU33*$B$6)</f>
        <v>9.1601951746996182</v>
      </c>
      <c r="AV33" s="8">
        <f>Mix_1!AV33-(WMA_R1!AV33*$B$6)</f>
        <v>8.6255841070473842</v>
      </c>
      <c r="AW33" s="8">
        <f>Mix_1!AW33-(WMA_R1!AW33*$B$6)</f>
        <v>8.1135040713677213</v>
      </c>
      <c r="AX33" s="8">
        <f>Mix_1!AX33-(WMA_R1!AX33*$B$6)</f>
        <v>7.6249407934577516</v>
      </c>
      <c r="AY33" s="8">
        <f>Mix_1!AY33-(WMA_R1!AY33*$B$6)</f>
        <v>7.1604770467903043</v>
      </c>
      <c r="AZ33" s="8">
        <f>Mix_1!AZ33-(WMA_R1!AZ33*$B$6)</f>
        <v>6.7203540570164515</v>
      </c>
      <c r="BA33" s="8">
        <f>Mix_1!BA33-(WMA_R1!BA33*$B$6)</f>
        <v>6.30452704320885</v>
      </c>
      <c r="BB33" s="8">
        <f>Mix_1!BB33-(WMA_R1!BB33*$B$6)</f>
        <v>5.9127149497435036</v>
      </c>
      <c r="BC33" s="8">
        <f>Mix_1!BC33-(WMA_R1!BC33*$B$6)</f>
        <v>5.5444445653342189</v>
      </c>
      <c r="BD33" s="8">
        <f>Mix_1!BD33-(WMA_R1!BD33*$B$6)</f>
        <v>5.1990893235408997</v>
      </c>
      <c r="BE33" s="8">
        <f>Mix_1!BE33-(WMA_R1!BE33*$B$6)</f>
        <v>4.8759031417303955</v>
      </c>
      <c r="BF33" s="8">
        <f>Mix_1!BF33-(WMA_R1!BF33*$B$6)</f>
        <v>4.5740496910165849</v>
      </c>
      <c r="BG33" s="8">
        <f>Mix_1!BG33-(WMA_R1!BG33*$B$6)</f>
        <v>4.2926275047417519</v>
      </c>
      <c r="BH33" s="8">
        <f>Mix_1!BH33-(WMA_R1!BH33*$B$6)</f>
        <v>4.030691332927316</v>
      </c>
      <c r="BI33" s="8">
        <f>Mix_1!BI33-(WMA_R1!BI33*$B$6)</f>
        <v>3.7872701390912304</v>
      </c>
      <c r="BJ33" s="8">
        <f>Mix_1!BJ33-(WMA_R1!BJ33*$B$6)</f>
        <v>3.5613821172752385</v>
      </c>
      <c r="BK33" s="8">
        <f>Mix_1!BK33-(WMA_R1!BK33*$B$6)</f>
        <v>3.352047083675207</v>
      </c>
      <c r="BL33" s="8">
        <f>Mix_1!BL33-(WMA_R1!BL33*$B$6)</f>
        <v>3.1582965709382558</v>
      </c>
      <c r="BM33" s="8">
        <f>Mix_1!BM33-(WMA_R1!BM33*$B$6)</f>
        <v>2.9791819255026217</v>
      </c>
      <c r="BN33" s="8">
        <f>Mix_1!BN33-(WMA_R1!BN33*$B$6)</f>
        <v>2.8137806804344665</v>
      </c>
      <c r="BO33" s="8">
        <f>Mix_1!BO33-(WMA_R1!BO33*$B$6)</f>
        <v>2.6612014488693303</v>
      </c>
      <c r="BP33" s="8">
        <f>Mix_1!BP33-(WMA_R1!BP33*$B$6)</f>
        <v>2.5205875569571741</v>
      </c>
      <c r="BQ33" s="8">
        <f>Mix_1!BQ33-(WMA_R1!BQ33*$B$6)</f>
        <v>2.3911196105096293</v>
      </c>
      <c r="BR33" s="8">
        <f>Mix_1!BR33-(WMA_R1!BR33*$B$6)</f>
        <v>2.2720171665805671</v>
      </c>
      <c r="BS33" s="8">
        <f>Mix_1!BS33-(WMA_R1!BS33*$B$6)</f>
        <v>2.1625396600904501</v>
      </c>
      <c r="BT33" s="8">
        <f>Mix_1!BT33-(WMA_R1!BT33*$B$6)</f>
        <v>2.0619867163634211</v>
      </c>
      <c r="BU33" s="8">
        <f>Mix_1!BU33-(WMA_R1!BU33*$B$6)</f>
        <v>1.9696979630573423</v>
      </c>
      <c r="BV33" s="8">
        <f>Mix_1!BV33-(WMA_R1!BV33*$B$6)</f>
        <v>1.8850524393633443</v>
      </c>
      <c r="BW33" s="8">
        <f>Mix_1!BW33-(WMA_R1!BW33*$B$6)</f>
        <v>1.807467686437668</v>
      </c>
      <c r="BX33" s="8">
        <f>Mix_1!BX33-(WMA_R1!BX33*$B$6)</f>
        <v>1.7363985906927031</v>
      </c>
      <c r="BY33" s="8">
        <f>Mix_1!BY33-(WMA_R1!BY33*$B$6)</f>
        <v>1.6713360406946767</v>
      </c>
      <c r="BZ33" s="8">
        <f>Mix_1!BZ33-(WMA_R1!BZ33*$B$6)</f>
        <v>1.6118054488679836</v>
      </c>
      <c r="CA33" s="8">
        <f>Mix_1!CA33-(WMA_R1!CA33*$B$6)</f>
        <v>1.5573651808668569</v>
      </c>
      <c r="CB33" s="8">
        <f>Mix_1!CB33-(WMA_R1!CB33*$B$6)</f>
        <v>1.5076049282241839</v>
      </c>
      <c r="CC33" s="8">
        <f>Mix_1!CC33-(WMA_R1!CC33*$B$6)</f>
        <v>1.4621440536107955</v>
      </c>
      <c r="CD33" s="8">
        <f>Mix_1!CD33-(WMA_R1!CD33*$B$6)</f>
        <v>1.4206299326296756</v>
      </c>
      <c r="CE33" s="8">
        <f>Mix_1!CE33-(WMA_R1!CE33*$B$6)</f>
        <v>1.3827363114293156</v>
      </c>
      <c r="CF33" s="8">
        <f>Mix_1!CF33-(WMA_R1!CF33*$B$6)</f>
        <v>1.3481616954580207</v>
      </c>
      <c r="CG33" s="8">
        <f>Mix_1!CG33-(WMA_R1!CG33*$B$6)</f>
        <v>1.3166277813137941</v>
      </c>
      <c r="CH33" s="8">
        <f>Mix_1!CH33-(WMA_R1!CH33*$B$6)</f>
        <v>1.2878779407977192</v>
      </c>
      <c r="CI33" s="8">
        <f>Mix_1!CI33-(WMA_R1!CI33*$B$6)</f>
        <v>1.2616757638854823</v>
      </c>
      <c r="CJ33" s="8">
        <f>Mix_1!CJ33-(WMA_R1!CJ33*$B$6)</f>
        <v>1.2378036653319175</v>
      </c>
      <c r="CK33" s="8">
        <f>Mix_1!CK33-(WMA_R1!CK33*$B$6)</f>
        <v>1.2160615579638447</v>
      </c>
      <c r="CL33" s="8">
        <f>Mix_1!CL33-(WMA_R1!CL33*$B$6)</f>
        <v>1.1962655943499305</v>
      </c>
      <c r="CM33" s="8">
        <f>Mix_1!CM33-(WMA_R1!CM33*$B$6)</f>
        <v>1.1782469774211768</v>
      </c>
      <c r="CN33" s="8">
        <f>Mix_1!CN33-(WMA_R1!CN33*$B$6)</f>
        <v>1.1618508397154508</v>
      </c>
      <c r="CO33" s="8">
        <f>Mix_1!CO33-(WMA_R1!CO33*$B$6)</f>
        <v>1.1469351902022076</v>
      </c>
      <c r="CP33" s="8">
        <f>Mix_1!CP33-(WMA_R1!CP33*$B$6)</f>
        <v>1.1333699270813526</v>
      </c>
      <c r="CQ33" s="8">
        <f>Mix_1!CQ33-(WMA_R1!CQ33*$B$6)</f>
        <v>1.1210359145188051</v>
      </c>
      <c r="CR33" s="8">
        <f>Mix_1!CR33-(WMA_R1!CR33*$B$6)</f>
        <v>1.1098241209597117</v>
      </c>
    </row>
    <row r="34" spans="1:96" x14ac:dyDescent="0.35">
      <c r="A34">
        <f t="shared" si="8"/>
        <v>22</v>
      </c>
      <c r="B34">
        <f t="shared" si="7"/>
        <v>21.5</v>
      </c>
      <c r="C34">
        <f>B34-Data!$B$9</f>
        <v>11</v>
      </c>
      <c r="F34" s="3">
        <f>(WMA_u!F34+SQRT(WMA_u!F34*WMA_u!F34+4*$B$3))/2</f>
        <v>1.0000329371000558</v>
      </c>
      <c r="G34" s="8">
        <f>Mix_1!G34-(WMA_R1!G34*$B$6)</f>
        <v>1.0010745637825194</v>
      </c>
      <c r="H34" s="8">
        <f>Mix_1!H34-(WMA_R1!H34*$B$6)</f>
        <v>1.0076091018880899</v>
      </c>
      <c r="I34" s="8">
        <f>Mix_1!I34-(WMA_R1!I34*$B$6)</f>
        <v>1.0300884872390106</v>
      </c>
      <c r="J34" s="8">
        <f>Mix_1!J34-(WMA_R1!J34*$B$6)</f>
        <v>1.0862294451849626</v>
      </c>
      <c r="K34" s="8">
        <f>Mix_1!K34-(WMA_R1!K34*$B$6)</f>
        <v>1.2000472557874748</v>
      </c>
      <c r="L34" s="8">
        <f>Mix_1!L34-(WMA_R1!L34*$B$6)</f>
        <v>1.3987951303197907</v>
      </c>
      <c r="M34" s="8">
        <f>Mix_1!M34-(WMA_R1!M34*$B$6)</f>
        <v>1.7087184106190443</v>
      </c>
      <c r="N34" s="8">
        <f>Mix_1!N34-(WMA_R1!N34*$B$6)</f>
        <v>2.1507825933872855</v>
      </c>
      <c r="O34" s="8">
        <f>Mix_1!O34-(WMA_R1!O34*$B$6)</f>
        <v>2.7373396298663737</v>
      </c>
      <c r="P34" s="8">
        <f>Mix_1!P34-(WMA_R1!P34*$B$6)</f>
        <v>3.4702768561438573</v>
      </c>
      <c r="Q34" s="8">
        <f>Mix_1!Q34-(WMA_R1!Q34*$B$6)</f>
        <v>4.34075396051671</v>
      </c>
      <c r="R34" s="8">
        <f>Mix_1!R34-(WMA_R1!R34*$B$6)</f>
        <v>5.3303017785596936</v>
      </c>
      <c r="S34" s="8">
        <f>Mix_1!S34-(WMA_R1!S34*$B$6)</f>
        <v>6.4128746382048067</v>
      </c>
      <c r="T34" s="8">
        <f>Mix_1!T34-(WMA_R1!T34*$B$6)</f>
        <v>7.5574010851065374</v>
      </c>
      <c r="U34" s="8">
        <f>Mix_1!U34-(WMA_R1!U34*$B$6)</f>
        <v>8.7304256566301994</v>
      </c>
      <c r="V34" s="8">
        <f>Mix_1!V34-(WMA_R1!V34*$B$6)</f>
        <v>9.898532602169027</v>
      </c>
      <c r="W34" s="8">
        <f>Mix_1!W34-(WMA_R1!W34*$B$6)</f>
        <v>11.0303549549321</v>
      </c>
      <c r="X34" s="8">
        <f>Mix_1!X34-(WMA_R1!X34*$B$6)</f>
        <v>12.098075358766426</v>
      </c>
      <c r="Y34" s="8">
        <f>Mix_1!Y34-(WMA_R1!Y34*$B$6)</f>
        <v>13.078406319354595</v>
      </c>
      <c r="Z34" s="8">
        <f>Mix_1!Z34-(WMA_R1!Z34*$B$6)</f>
        <v>13.953093528798636</v>
      </c>
      <c r="AA34" s="8">
        <f>Mix_1!AA34-(WMA_R1!AA34*$B$6)</f>
        <v>14.709018468388297</v>
      </c>
      <c r="AB34" s="8">
        <f>Mix_1!AB34-(WMA_R1!AB34*$B$6)</f>
        <v>15.337990175943954</v>
      </c>
      <c r="AC34" s="8">
        <f>Mix_1!AC34-(WMA_R1!AC34*$B$6)</f>
        <v>15.836316194039959</v>
      </c>
      <c r="AD34" s="8">
        <f>Mix_1!AD34-(WMA_R1!AD34*$B$6)</f>
        <v>16.204234246575997</v>
      </c>
      <c r="AE34" s="8">
        <f>Mix_1!AE34-(WMA_R1!AE34*$B$6)</f>
        <v>16.445273159672468</v>
      </c>
      <c r="AF34" s="8">
        <f>Mix_1!AF34-(WMA_R1!AF34*$B$6)</f>
        <v>16.565596916397592</v>
      </c>
      <c r="AG34" s="8">
        <f>Mix_1!AG34-(WMA_R1!AG34*$B$6)</f>
        <v>16.573371487667607</v>
      </c>
      <c r="AH34" s="8">
        <f>Mix_1!AH34-(WMA_R1!AH34*$B$6)</f>
        <v>16.478181374373989</v>
      </c>
      <c r="AI34" s="8">
        <f>Mix_1!AI34-(WMA_R1!AI34*$B$6)</f>
        <v>16.290512182188756</v>
      </c>
      <c r="AJ34" s="8">
        <f>Mix_1!AJ34-(WMA_R1!AJ34*$B$6)</f>
        <v>16.021307169067892</v>
      </c>
      <c r="AK34" s="8">
        <f>Mix_1!AK34-(WMA_R1!AK34*$B$6)</f>
        <v>15.681599436359772</v>
      </c>
      <c r="AL34" s="8">
        <f>Mix_1!AL34-(WMA_R1!AL34*$B$6)</f>
        <v>15.282217017445184</v>
      </c>
      <c r="AM34" s="8">
        <f>Mix_1!AM34-(WMA_R1!AM34*$B$6)</f>
        <v>14.833555234712634</v>
      </c>
      <c r="AN34" s="8">
        <f>Mix_1!AN34-(WMA_R1!AN34*$B$6)</f>
        <v>14.345409023012429</v>
      </c>
      <c r="AO34" s="8">
        <f>Mix_1!AO34-(WMA_R1!AO34*$B$6)</f>
        <v>13.826857157898552</v>
      </c>
      <c r="AP34" s="8">
        <f>Mix_1!AP34-(WMA_R1!AP34*$B$6)</f>
        <v>13.286190223378174</v>
      </c>
      <c r="AQ34" s="8">
        <f>Mix_1!AQ34-(WMA_R1!AQ34*$B$6)</f>
        <v>12.730874496052333</v>
      </c>
      <c r="AR34" s="8">
        <f>Mix_1!AR34-(WMA_R1!AR34*$B$6)</f>
        <v>12.167544544827354</v>
      </c>
      <c r="AS34" s="8">
        <f>Mix_1!AS34-(WMA_R1!AS34*$B$6)</f>
        <v>11.602018122438292</v>
      </c>
      <c r="AT34" s="8">
        <f>Mix_1!AT34-(WMA_R1!AT34*$B$6)</f>
        <v>11.039327765635653</v>
      </c>
      <c r="AU34" s="8">
        <f>Mix_1!AU34-(WMA_R1!AU34*$B$6)</f>
        <v>10.483764361577444</v>
      </c>
      <c r="AV34" s="8">
        <f>Mix_1!AV34-(WMA_R1!AV34*$B$6)</f>
        <v>9.9389287370188573</v>
      </c>
      <c r="AW34" s="8">
        <f>Mix_1!AW34-(WMA_R1!AW34*$B$6)</f>
        <v>9.4077880590640017</v>
      </c>
      <c r="AX34" s="8">
        <f>Mix_1!AX34-(WMA_R1!AX34*$B$6)</f>
        <v>8.8927344883816701</v>
      </c>
      <c r="AY34" s="8">
        <f>Mix_1!AY34-(WMA_R1!AY34*$B$6)</f>
        <v>8.3956440932745373</v>
      </c>
      <c r="AZ34" s="8">
        <f>Mix_1!AZ34-(WMA_R1!AZ34*$B$6)</f>
        <v>7.9179345169868345</v>
      </c>
      <c r="BA34" s="8">
        <f>Mix_1!BA34-(WMA_R1!BA34*$B$6)</f>
        <v>7.4606202959778898</v>
      </c>
      <c r="BB34" s="8">
        <f>Mix_1!BB34-(WMA_R1!BB34*$B$6)</f>
        <v>7.0243650605537677</v>
      </c>
      <c r="BC34" s="8">
        <f>Mix_1!BC34-(WMA_R1!BC34*$B$6)</f>
        <v>6.6095301192455338</v>
      </c>
      <c r="BD34" s="8">
        <f>Mix_1!BD34-(WMA_R1!BD34*$B$6)</f>
        <v>6.2162191429350973</v>
      </c>
      <c r="BE34" s="8">
        <f>Mix_1!BE34-(WMA_R1!BE34*$B$6)</f>
        <v>5.8443188320157855</v>
      </c>
      <c r="BF34" s="8">
        <f>Mix_1!BF34-(WMA_R1!BF34*$B$6)</f>
        <v>5.4935355773572283</v>
      </c>
      <c r="BG34" s="8">
        <f>Mix_1!BG34-(WMA_R1!BG34*$B$6)</f>
        <v>5.1634282203388331</v>
      </c>
      <c r="BH34" s="8">
        <f>Mix_1!BH34-(WMA_R1!BH34*$B$6)</f>
        <v>4.8534370847570862</v>
      </c>
      <c r="BI34" s="8">
        <f>Mix_1!BI34-(WMA_R1!BI34*$B$6)</f>
        <v>4.5629094992421617</v>
      </c>
      <c r="BJ34" s="8">
        <f>Mix_1!BJ34-(WMA_R1!BJ34*$B$6)</f>
        <v>4.2911220574215321</v>
      </c>
      <c r="BK34" s="8">
        <f>Mix_1!BK34-(WMA_R1!BK34*$B$6)</f>
        <v>4.0372998782226244</v>
      </c>
      <c r="BL34" s="8">
        <f>Mix_1!BL34-(WMA_R1!BL34*$B$6)</f>
        <v>3.8006331335592072</v>
      </c>
      <c r="BM34" s="8">
        <f>Mix_1!BM34-(WMA_R1!BM34*$B$6)</f>
        <v>3.580291107785202</v>
      </c>
      <c r="BN34" s="8">
        <f>Mix_1!BN34-(WMA_R1!BN34*$B$6)</f>
        <v>3.3754340448277413</v>
      </c>
      <c r="BO34" s="8">
        <f>Mix_1!BO34-(WMA_R1!BO34*$B$6)</f>
        <v>3.1852230265173311</v>
      </c>
      <c r="BP34" s="8">
        <f>Mix_1!BP34-(WMA_R1!BP34*$B$6)</f>
        <v>3.0088281106556312</v>
      </c>
      <c r="BQ34" s="8">
        <f>Mix_1!BQ34-(WMA_R1!BQ34*$B$6)</f>
        <v>2.8454349408472157</v>
      </c>
      <c r="BR34" s="8">
        <f>Mix_1!BR34-(WMA_R1!BR34*$B$6)</f>
        <v>2.6942500228760204</v>
      </c>
      <c r="BS34" s="8">
        <f>Mix_1!BS34-(WMA_R1!BS34*$B$6)</f>
        <v>2.5545048450378776</v>
      </c>
      <c r="BT34" s="8">
        <f>Mix_1!BT34-(WMA_R1!BT34*$B$6)</f>
        <v>2.4254590027957059</v>
      </c>
      <c r="BU34" s="8">
        <f>Mix_1!BU34-(WMA_R1!BU34*$B$6)</f>
        <v>2.3064024717236435</v>
      </c>
      <c r="BV34" s="8">
        <f>Mix_1!BV34-(WMA_R1!BV34*$B$6)</f>
        <v>2.1966571571692257</v>
      </c>
      <c r="BW34" s="8">
        <f>Mix_1!BW34-(WMA_R1!BW34*$B$6)</f>
        <v>2.0955778345277443</v>
      </c>
      <c r="BX34" s="8">
        <f>Mix_1!BX34-(WMA_R1!BX34*$B$6)</f>
        <v>2.0025525805679276</v>
      </c>
      <c r="BY34" s="8">
        <f>Mix_1!BY34-(WMA_R1!BY34*$B$6)</f>
        <v>1.9170027839041412</v>
      </c>
      <c r="BZ34" s="8">
        <f>Mix_1!BZ34-(WMA_R1!BZ34*$B$6)</f>
        <v>1.8383828114736418</v>
      </c>
      <c r="CA34" s="8">
        <f>Mix_1!CA34-(WMA_R1!CA34*$B$6)</f>
        <v>1.7661793977192386</v>
      </c>
      <c r="CB34" s="8">
        <f>Mix_1!CB34-(WMA_R1!CB34*$B$6)</f>
        <v>1.6999108140512487</v>
      </c>
      <c r="CC34" s="8">
        <f>Mix_1!CC34-(WMA_R1!CC34*$B$6)</f>
        <v>1.6391258680095109</v>
      </c>
      <c r="CD34" s="8">
        <f>Mix_1!CD34-(WMA_R1!CD34*$B$6)</f>
        <v>1.5834027743008448</v>
      </c>
      <c r="CE34" s="8">
        <f>Mix_1!CE34-(WMA_R1!CE34*$B$6)</f>
        <v>1.5323479334802907</v>
      </c>
      <c r="CF34" s="8">
        <f>Mix_1!CF34-(WMA_R1!CF34*$B$6)</f>
        <v>1.4855946484055078</v>
      </c>
      <c r="CG34" s="8">
        <f>Mix_1!CG34-(WMA_R1!CG34*$B$6)</f>
        <v>1.4428018036532033</v>
      </c>
      <c r="CH34" s="8">
        <f>Mix_1!CH34-(WMA_R1!CH34*$B$6)</f>
        <v>1.4036525287773778</v>
      </c>
      <c r="CI34" s="8">
        <f>Mix_1!CI34-(WMA_R1!CI34*$B$6)</f>
        <v>1.3678528625473887</v>
      </c>
      <c r="CJ34" s="8">
        <f>Mix_1!CJ34-(WMA_R1!CJ34*$B$6)</f>
        <v>1.335130432069364</v>
      </c>
      <c r="CK34" s="8">
        <f>Mix_1!CK34-(WMA_R1!CK34*$B$6)</f>
        <v>1.3052331579114231</v>
      </c>
      <c r="CL34" s="8">
        <f>Mix_1!CL34-(WMA_R1!CL34*$B$6)</f>
        <v>1.2779279939699579</v>
      </c>
      <c r="CM34" s="8">
        <f>Mix_1!CM34-(WMA_R1!CM34*$B$6)</f>
        <v>1.2529997087838636</v>
      </c>
      <c r="CN34" s="8">
        <f>Mix_1!CN34-(WMA_R1!CN34*$B$6)</f>
        <v>1.2302497132832166</v>
      </c>
      <c r="CO34" s="8">
        <f>Mix_1!CO34-(WMA_R1!CO34*$B$6)</f>
        <v>1.2094949385098919</v>
      </c>
      <c r="CP34" s="8">
        <f>Mix_1!CP34-(WMA_R1!CP34*$B$6)</f>
        <v>1.1905667656352055</v>
      </c>
      <c r="CQ34" s="8">
        <f>Mix_1!CQ34-(WMA_R1!CQ34*$B$6)</f>
        <v>1.1733100095928157</v>
      </c>
      <c r="CR34" s="8">
        <f>Mix_1!CR34-(WMA_R1!CR34*$B$6)</f>
        <v>1.1575819568161632</v>
      </c>
    </row>
    <row r="35" spans="1:96" x14ac:dyDescent="0.35">
      <c r="A35">
        <f t="shared" si="8"/>
        <v>23</v>
      </c>
      <c r="B35">
        <f t="shared" si="7"/>
        <v>22.5</v>
      </c>
      <c r="C35">
        <f>B35-Data!$B$9</f>
        <v>12</v>
      </c>
      <c r="F35" s="3">
        <f>(WMA_u!F35+SQRT(WMA_u!F35*WMA_u!F35+4*$B$3))/2</f>
        <v>1.0000329371000558</v>
      </c>
      <c r="G35" s="8">
        <f>Mix_1!G35-(WMA_R1!G35*$B$6)</f>
        <v>1.000394056634663</v>
      </c>
      <c r="H35" s="8">
        <f>Mix_1!H35-(WMA_R1!H35*$B$6)</f>
        <v>1.002876871066239</v>
      </c>
      <c r="I35" s="8">
        <f>Mix_1!I35-(WMA_R1!I35*$B$6)</f>
        <v>1.0121701402305252</v>
      </c>
      <c r="J35" s="8">
        <f>Mix_1!J35-(WMA_R1!J35*$B$6)</f>
        <v>1.0372685057727418</v>
      </c>
      <c r="K35" s="8">
        <f>Mix_1!K35-(WMA_R1!K35*$B$6)</f>
        <v>1.0920025342257409</v>
      </c>
      <c r="L35" s="8">
        <f>Mix_1!L35-(WMA_R1!L35*$B$6)</f>
        <v>1.1943412340495514</v>
      </c>
      <c r="M35" s="8">
        <f>Mix_1!M35-(WMA_R1!M35*$B$6)</f>
        <v>1.3645381975296274</v>
      </c>
      <c r="N35" s="8">
        <f>Mix_1!N35-(WMA_R1!N35*$B$6)</f>
        <v>1.622550050931804</v>
      </c>
      <c r="O35" s="8">
        <f>Mix_1!O35-(WMA_R1!O35*$B$6)</f>
        <v>1.9853100602243132</v>
      </c>
      <c r="P35" s="8">
        <f>Mix_1!P35-(WMA_R1!P35*$B$6)</f>
        <v>2.4643965266303427</v>
      </c>
      <c r="Q35" s="8">
        <f>Mix_1!Q35-(WMA_R1!Q35*$B$6)</f>
        <v>3.0644657671301916</v>
      </c>
      <c r="R35" s="8">
        <f>Mix_1!R35-(WMA_R1!R35*$B$6)</f>
        <v>3.7826070571905532</v>
      </c>
      <c r="S35" s="8">
        <f>Mix_1!S35-(WMA_R1!S35*$B$6)</f>
        <v>4.6085868568837078</v>
      </c>
      <c r="T35" s="8">
        <f>Mix_1!T35-(WMA_R1!T35*$B$6)</f>
        <v>5.5258166634080439</v>
      </c>
      <c r="U35" s="8">
        <f>Mix_1!U35-(WMA_R1!U35*$B$6)</f>
        <v>6.5128111067316148</v>
      </c>
      <c r="V35" s="8">
        <f>Mix_1!V35-(WMA_R1!V35*$B$6)</f>
        <v>7.5448914468577737</v>
      </c>
      <c r="W35" s="8">
        <f>Mix_1!W35-(WMA_R1!W35*$B$6)</f>
        <v>8.5959176047655479</v>
      </c>
      <c r="X35" s="8">
        <f>Mix_1!X35-(WMA_R1!X35*$B$6)</f>
        <v>9.6398814606056682</v>
      </c>
      <c r="Y35" s="8">
        <f>Mix_1!Y35-(WMA_R1!Y35*$B$6)</f>
        <v>10.65225057397701</v>
      </c>
      <c r="Z35" s="8">
        <f>Mix_1!Z35-(WMA_R1!Z35*$B$6)</f>
        <v>11.611004431852201</v>
      </c>
      <c r="AA35" s="8">
        <f>Mix_1!AA35-(WMA_R1!AA35*$B$6)</f>
        <v>12.497348965278558</v>
      </c>
      <c r="AB35" s="8">
        <f>Mix_1!AB35-(WMA_R1!AB35*$B$6)</f>
        <v>13.296127119116885</v>
      </c>
      <c r="AC35" s="8">
        <f>Mix_1!AC35-(WMA_R1!AC35*$B$6)</f>
        <v>13.995963880448606</v>
      </c>
      <c r="AD35" s="8">
        <f>Mix_1!AD35-(WMA_R1!AD35*$B$6)</f>
        <v>14.589194955974849</v>
      </c>
      <c r="AE35" s="8">
        <f>Mix_1!AE35-(WMA_R1!AE35*$B$6)</f>
        <v>15.071631433908655</v>
      </c>
      <c r="AF35" s="8">
        <f>Mix_1!AF35-(WMA_R1!AF35*$B$6)</f>
        <v>15.442210537868998</v>
      </c>
      <c r="AG35" s="8">
        <f>Mix_1!AG35-(WMA_R1!AG35*$B$6)</f>
        <v>15.70257699853132</v>
      </c>
      <c r="AH35" s="8">
        <f>Mix_1!AH35-(WMA_R1!AH35*$B$6)</f>
        <v>15.856632260459429</v>
      </c>
      <c r="AI35" s="8">
        <f>Mix_1!AI35-(WMA_R1!AI35*$B$6)</f>
        <v>15.910080910249739</v>
      </c>
      <c r="AJ35" s="8">
        <f>Mix_1!AJ35-(WMA_R1!AJ35*$B$6)</f>
        <v>15.869996173041772</v>
      </c>
      <c r="AK35" s="8">
        <f>Mix_1!AK35-(WMA_R1!AK35*$B$6)</f>
        <v>15.744419571199924</v>
      </c>
      <c r="AL35" s="8">
        <f>Mix_1!AL35-(WMA_R1!AL35*$B$6)</f>
        <v>15.542004119306894</v>
      </c>
      <c r="AM35" s="8">
        <f>Mix_1!AM35-(WMA_R1!AM35*$B$6)</f>
        <v>15.271705816667154</v>
      </c>
      <c r="AN35" s="8">
        <f>Mix_1!AN35-(WMA_R1!AN35*$B$6)</f>
        <v>14.942524651065121</v>
      </c>
      <c r="AO35" s="8">
        <f>Mix_1!AO35-(WMA_R1!AO35*$B$6)</f>
        <v>14.563293737115806</v>
      </c>
      <c r="AP35" s="8">
        <f>Mix_1!AP35-(WMA_R1!AP35*$B$6)</f>
        <v>14.142513438098618</v>
      </c>
      <c r="AQ35" s="8">
        <f>Mix_1!AQ35-(WMA_R1!AQ35*$B$6)</f>
        <v>13.688226211661412</v>
      </c>
      <c r="AR35" s="8">
        <f>Mix_1!AR35-(WMA_R1!AR35*$B$6)</f>
        <v>13.207927333344781</v>
      </c>
      <c r="AS35" s="8">
        <f>Mix_1!AS35-(WMA_R1!AS35*$B$6)</f>
        <v>12.708506458360059</v>
      </c>
      <c r="AT35" s="8">
        <f>Mix_1!AT35-(WMA_R1!AT35*$B$6)</f>
        <v>12.196215071051832</v>
      </c>
      <c r="AU35" s="8">
        <f>Mix_1!AU35-(WMA_R1!AU35*$B$6)</f>
        <v>11.676655152275252</v>
      </c>
      <c r="AV35" s="8">
        <f>Mix_1!AV35-(WMA_R1!AV35*$B$6)</f>
        <v>11.15478479557412</v>
      </c>
      <c r="AW35" s="8">
        <f>Mix_1!AW35-(WMA_R1!AW35*$B$6)</f>
        <v>10.634936968405892</v>
      </c>
      <c r="AX35" s="8">
        <f>Mix_1!AX35-(WMA_R1!AX35*$B$6)</f>
        <v>10.120848103933806</v>
      </c>
      <c r="AY35" s="8">
        <f>Mix_1!AY35-(WMA_R1!AY35*$B$6)</f>
        <v>9.6156936931431751</v>
      </c>
      <c r="AZ35" s="8">
        <f>Mix_1!AZ35-(WMA_R1!AZ35*$B$6)</f>
        <v>9.1221285067470461</v>
      </c>
      <c r="BA35" s="8">
        <f>Mix_1!BA35-(WMA_R1!BA35*$B$6)</f>
        <v>8.6423294993702608</v>
      </c>
      <c r="BB35" s="8">
        <f>Mix_1!BB35-(WMA_R1!BB35*$B$6)</f>
        <v>8.1780398282108031</v>
      </c>
      <c r="BC35" s="8">
        <f>Mix_1!BC35-(WMA_R1!BC35*$B$6)</f>
        <v>7.7306127521724939</v>
      </c>
      <c r="BD35" s="8">
        <f>Mix_1!BD35-(WMA_R1!BD35*$B$6)</f>
        <v>7.3010544655716041</v>
      </c>
      <c r="BE35" s="8">
        <f>Mix_1!BE35-(WMA_R1!BE35*$B$6)</f>
        <v>6.890065165061138</v>
      </c>
      <c r="BF35" s="8">
        <f>Mix_1!BF35-(WMA_R1!BF35*$B$6)</f>
        <v>6.4980778526841583</v>
      </c>
      <c r="BG35" s="8">
        <f>Mix_1!BG35-(WMA_R1!BG35*$B$6)</f>
        <v>6.1252945459007382</v>
      </c>
      <c r="BH35" s="8">
        <f>Mix_1!BH35-(WMA_R1!BH35*$B$6)</f>
        <v>5.7717197012313921</v>
      </c>
      <c r="BI35" s="8">
        <f>Mix_1!BI35-(WMA_R1!BI35*$B$6)</f>
        <v>5.4371907660184666</v>
      </c>
      <c r="BJ35" s="8">
        <f>Mix_1!BJ35-(WMA_R1!BJ35*$B$6)</f>
        <v>5.1214058567389813</v>
      </c>
      <c r="BK35" s="8">
        <f>Mix_1!BK35-(WMA_R1!BK35*$B$6)</f>
        <v>4.8239486260292583</v>
      </c>
      <c r="BL35" s="8">
        <f>Mix_1!BL35-(WMA_R1!BL35*$B$6)</f>
        <v>4.5443104274733539</v>
      </c>
      <c r="BM35" s="8">
        <f>Mix_1!BM35-(WMA_R1!BM35*$B$6)</f>
        <v>4.2819099202569824</v>
      </c>
      <c r="BN35" s="8">
        <f>Mix_1!BN35-(WMA_R1!BN35*$B$6)</f>
        <v>4.036110277612436</v>
      </c>
      <c r="BO35" s="8">
        <f>Mix_1!BO35-(WMA_R1!BO35*$B$6)</f>
        <v>3.8062341758325</v>
      </c>
      <c r="BP35" s="8">
        <f>Mix_1!BP35-(WMA_R1!BP35*$B$6)</f>
        <v>3.5915767464308881</v>
      </c>
      <c r="BQ35" s="8">
        <f>Mix_1!BQ35-(WMA_R1!BQ35*$B$6)</f>
        <v>3.3914166743867211</v>
      </c>
      <c r="BR35" s="8">
        <f>Mix_1!BR35-(WMA_R1!BR35*$B$6)</f>
        <v>3.205025621672263</v>
      </c>
      <c r="BS35" s="8">
        <f>Mix_1!BS35-(WMA_R1!BS35*$B$6)</f>
        <v>3.0316761485295101</v>
      </c>
      <c r="BT35" s="8">
        <f>Mix_1!BT35-(WMA_R1!BT35*$B$6)</f>
        <v>2.8706482961284685</v>
      </c>
      <c r="BU35" s="8">
        <f>Mix_1!BU35-(WMA_R1!BU35*$B$6)</f>
        <v>2.7212349840276704</v>
      </c>
      <c r="BV35" s="8">
        <f>Mix_1!BV35-(WMA_R1!BV35*$B$6)</f>
        <v>2.5827463648355149</v>
      </c>
      <c r="BW35" s="8">
        <f>Mix_1!BW35-(WMA_R1!BW35*$B$6)</f>
        <v>2.4545132670839873</v>
      </c>
      <c r="BX35" s="8">
        <f>Mix_1!BX35-(WMA_R1!BX35*$B$6)</f>
        <v>2.3358898459144837</v>
      </c>
      <c r="BY35" s="8">
        <f>Mix_1!BY35-(WMA_R1!BY35*$B$6)</f>
        <v>2.2262555499937835</v>
      </c>
      <c r="BZ35" s="8">
        <f>Mix_1!BZ35-(WMA_R1!BZ35*$B$6)</f>
        <v>2.1250165023117935</v>
      </c>
      <c r="CA35" s="8">
        <f>Mix_1!CA35-(WMA_R1!CA35*$B$6)</f>
        <v>2.0316063822905228</v>
      </c>
      <c r="CB35" s="8">
        <f>Mix_1!CB35-(WMA_R1!CB35*$B$6)</f>
        <v>1.9454868870402566</v>
      </c>
      <c r="CC35" s="8">
        <f>Mix_1!CC35-(WMA_R1!CC35*$B$6)</f>
        <v>1.8661478406830896</v>
      </c>
      <c r="CD35" s="8">
        <f>Mix_1!CD35-(WMA_R1!CD35*$B$6)</f>
        <v>1.7931070124478903</v>
      </c>
      <c r="CE35" s="8">
        <f>Mix_1!CE35-(WMA_R1!CE35*$B$6)</f>
        <v>1.7259096967253882</v>
      </c>
      <c r="CF35" s="8">
        <f>Mix_1!CF35-(WMA_R1!CF35*$B$6)</f>
        <v>1.6641281014431484</v>
      </c>
      <c r="CG35" s="8">
        <f>Mix_1!CG35-(WMA_R1!CG35*$B$6)</f>
        <v>1.607360584952187</v>
      </c>
      <c r="CH35" s="8">
        <f>Mix_1!CH35-(WMA_R1!CH35*$B$6)</f>
        <v>1.5552307760765927</v>
      </c>
      <c r="CI35" s="8">
        <f>Mix_1!CI35-(WMA_R1!CI35*$B$6)</f>
        <v>1.5073866070265081</v>
      </c>
      <c r="CJ35" s="8">
        <f>Mix_1!CJ35-(WMA_R1!CJ35*$B$6)</f>
        <v>1.4634992844719221</v>
      </c>
      <c r="CK35" s="8">
        <f>Mix_1!CK35-(WMA_R1!CK35*$B$6)</f>
        <v>1.4232622201774905</v>
      </c>
      <c r="CL35" s="8">
        <f>Mix_1!CL35-(WMA_R1!CL35*$B$6)</f>
        <v>1.3863899391645069</v>
      </c>
      <c r="CM35" s="8">
        <f>Mix_1!CM35-(WMA_R1!CM35*$B$6)</f>
        <v>1.3526169803535919</v>
      </c>
      <c r="CN35" s="8">
        <f>Mix_1!CN35-(WMA_R1!CN35*$B$6)</f>
        <v>1.3216968020106146</v>
      </c>
      <c r="CO35" s="8">
        <f>Mix_1!CO35-(WMA_R1!CO35*$B$6)</f>
        <v>1.293400702030751</v>
      </c>
      <c r="CP35" s="8">
        <f>Mix_1!CP35-(WMA_R1!CP35*$B$6)</f>
        <v>1.2675167611157563</v>
      </c>
      <c r="CQ35" s="8">
        <f>Mix_1!CQ35-(WMA_R1!CQ35*$B$6)</f>
        <v>1.2438488151942191</v>
      </c>
      <c r="CR35" s="8">
        <f>Mix_1!CR35-(WMA_R1!CR35*$B$6)</f>
        <v>1.2222154619731289</v>
      </c>
    </row>
    <row r="36" spans="1:96" x14ac:dyDescent="0.35">
      <c r="A36">
        <f t="shared" si="8"/>
        <v>24</v>
      </c>
      <c r="B36">
        <f t="shared" si="7"/>
        <v>23.5</v>
      </c>
      <c r="C36">
        <f>B36-Data!$B$9</f>
        <v>13</v>
      </c>
      <c r="F36" s="3">
        <f>(WMA_u!F36+SQRT(WMA_u!F36*WMA_u!F36+4*$B$3))/2</f>
        <v>1.0000329371000558</v>
      </c>
      <c r="G36" s="8">
        <f>Mix_1!G36-(WMA_R1!G36*$B$6)</f>
        <v>1.0001581329330915</v>
      </c>
      <c r="H36" s="8">
        <f>Mix_1!H36-(WMA_R1!H36*$B$6)</f>
        <v>1.0010942540549799</v>
      </c>
      <c r="I36" s="8">
        <f>Mix_1!I36-(WMA_R1!I36*$B$6)</f>
        <v>1.0048814906316299</v>
      </c>
      <c r="J36" s="8">
        <f>Mix_1!J36-(WMA_R1!J36*$B$6)</f>
        <v>1.0158778269720488</v>
      </c>
      <c r="K36" s="8">
        <f>Mix_1!K36-(WMA_R1!K36*$B$6)</f>
        <v>1.0415397842750589</v>
      </c>
      <c r="L36" s="8">
        <f>Mix_1!L36-(WMA_R1!L36*$B$6)</f>
        <v>1.0926764401536559</v>
      </c>
      <c r="M36" s="8">
        <f>Mix_1!M36-(WMA_R1!M36*$B$6)</f>
        <v>1.1829886928323823</v>
      </c>
      <c r="N36" s="8">
        <f>Mix_1!N36-(WMA_R1!N36*$B$6)</f>
        <v>1.3279204296484444</v>
      </c>
      <c r="O36" s="8">
        <f>Mix_1!O36-(WMA_R1!O36*$B$6)</f>
        <v>1.5430310256524919</v>
      </c>
      <c r="P36" s="8">
        <f>Mix_1!P36-(WMA_R1!P36*$B$6)</f>
        <v>1.8421968886966065</v>
      </c>
      <c r="Q36" s="8">
        <f>Mix_1!Q36-(WMA_R1!Q36*$B$6)</f>
        <v>2.235954977250973</v>
      </c>
      <c r="R36" s="8">
        <f>Mix_1!R36-(WMA_R1!R36*$B$6)</f>
        <v>2.7302353178149179</v>
      </c>
      <c r="S36" s="8">
        <f>Mix_1!S36-(WMA_R1!S36*$B$6)</f>
        <v>3.3256270393149183</v>
      </c>
      <c r="T36" s="8">
        <f>Mix_1!T36-(WMA_R1!T36*$B$6)</f>
        <v>4.0172157940291768</v>
      </c>
      <c r="U36" s="8">
        <f>Mix_1!U36-(WMA_R1!U36*$B$6)</f>
        <v>4.7949421483264043</v>
      </c>
      <c r="V36" s="8">
        <f>Mix_1!V36-(WMA_R1!V36*$B$6)</f>
        <v>5.6443714964622735</v>
      </c>
      <c r="W36" s="8">
        <f>Mix_1!W36-(WMA_R1!W36*$B$6)</f>
        <v>6.5477376742658908</v>
      </c>
      <c r="X36" s="8">
        <f>Mix_1!X36-(WMA_R1!X36*$B$6)</f>
        <v>7.4851200210105873</v>
      </c>
      <c r="Y36" s="8">
        <f>Mix_1!Y36-(WMA_R1!Y36*$B$6)</f>
        <v>8.4356296200275018</v>
      </c>
      <c r="Z36" s="8">
        <f>Mix_1!Z36-(WMA_R1!Z36*$B$6)</f>
        <v>9.3785069537931811</v>
      </c>
      <c r="AA36" s="8">
        <f>Mix_1!AA36-(WMA_R1!AA36*$B$6)</f>
        <v>10.294063504278256</v>
      </c>
      <c r="AB36" s="8">
        <f>Mix_1!AB36-(WMA_R1!AB36*$B$6)</f>
        <v>11.164428993156784</v>
      </c>
      <c r="AC36" s="8">
        <f>Mix_1!AC36-(WMA_R1!AC36*$B$6)</f>
        <v>11.974090942594229</v>
      </c>
      <c r="AD36" s="8">
        <f>Mix_1!AD36-(WMA_R1!AD36*$B$6)</f>
        <v>12.710232598973953</v>
      </c>
      <c r="AE36" s="8">
        <f>Mix_1!AE36-(WMA_R1!AE36*$B$6)</f>
        <v>13.362888739448184</v>
      </c>
      <c r="AF36" s="8">
        <f>Mix_1!AF36-(WMA_R1!AF36*$B$6)</f>
        <v>13.924946982781719</v>
      </c>
      <c r="AG36" s="8">
        <f>Mix_1!AG36-(WMA_R1!AG36*$B$6)</f>
        <v>14.392025871644055</v>
      </c>
      <c r="AH36" s="8">
        <f>Mix_1!AH36-(WMA_R1!AH36*$B$6)</f>
        <v>14.762261249188198</v>
      </c>
      <c r="AI36" s="8">
        <f>Mix_1!AI36-(WMA_R1!AI36*$B$6)</f>
        <v>15.036030353580998</v>
      </c>
      <c r="AJ36" s="8">
        <f>Mix_1!AJ36-(WMA_R1!AJ36*$B$6)</f>
        <v>15.215639503230596</v>
      </c>
      <c r="AK36" s="8">
        <f>Mix_1!AK36-(WMA_R1!AK36*$B$6)</f>
        <v>15.304996968948021</v>
      </c>
      <c r="AL36" s="8">
        <f>Mix_1!AL36-(WMA_R1!AL36*$B$6)</f>
        <v>15.309288169490095</v>
      </c>
      <c r="AM36" s="8">
        <f>Mix_1!AM36-(WMA_R1!AM36*$B$6)</f>
        <v>15.234666058147603</v>
      </c>
      <c r="AN36" s="8">
        <f>Mix_1!AN36-(WMA_R1!AN36*$B$6)</f>
        <v>15.087965723653074</v>
      </c>
      <c r="AO36" s="8">
        <f>Mix_1!AO36-(WMA_R1!AO36*$B$6)</f>
        <v>14.876448931793067</v>
      </c>
      <c r="AP36" s="8">
        <f>Mix_1!AP36-(WMA_R1!AP36*$B$6)</f>
        <v>14.607581626890504</v>
      </c>
      <c r="AQ36" s="8">
        <f>Mix_1!AQ36-(WMA_R1!AQ36*$B$6)</f>
        <v>14.288845281534803</v>
      </c>
      <c r="AR36" s="8">
        <f>Mix_1!AR36-(WMA_R1!AR36*$B$6)</f>
        <v>13.927581380634075</v>
      </c>
      <c r="AS36" s="8">
        <f>Mix_1!AS36-(WMA_R1!AS36*$B$6)</f>
        <v>13.530867185215742</v>
      </c>
      <c r="AT36" s="8">
        <f>Mix_1!AT36-(WMA_R1!AT36*$B$6)</f>
        <v>13.105420168130927</v>
      </c>
      <c r="AU36" s="8">
        <f>Mix_1!AU36-(WMA_R1!AU36*$B$6)</f>
        <v>12.657528073954733</v>
      </c>
      <c r="AV36" s="8">
        <f>Mix_1!AV36-(WMA_R1!AV36*$B$6)</f>
        <v>12.193001360126825</v>
      </c>
      <c r="AW36" s="8">
        <f>Mix_1!AW36-(WMA_R1!AW36*$B$6)</f>
        <v>11.717144764825051</v>
      </c>
      <c r="AX36" s="8">
        <f>Mix_1!AX36-(WMA_R1!AX36*$B$6)</f>
        <v>11.234744867315861</v>
      </c>
      <c r="AY36" s="8">
        <f>Mix_1!AY36-(WMA_R1!AY36*$B$6)</f>
        <v>10.750070715826707</v>
      </c>
      <c r="AZ36" s="8">
        <f>Mix_1!AZ36-(WMA_R1!AZ36*$B$6)</f>
        <v>10.266884862185824</v>
      </c>
      <c r="BA36" s="8">
        <f>Mix_1!BA36-(WMA_R1!BA36*$B$6)</f>
        <v>9.7884624351227032</v>
      </c>
      <c r="BB36" s="8">
        <f>Mix_1!BB36-(WMA_R1!BB36*$B$6)</f>
        <v>9.3176161853977071</v>
      </c>
      <c r="BC36" s="8">
        <f>Mix_1!BC36-(WMA_R1!BC36*$B$6)</f>
        <v>8.8567257315466854</v>
      </c>
      <c r="BD36" s="8">
        <f>Mix_1!BD36-(WMA_R1!BD36*$B$6)</f>
        <v>8.4077695151913385</v>
      </c>
      <c r="BE36" s="8">
        <f>Mix_1!BE36-(WMA_R1!BE36*$B$6)</f>
        <v>7.9723582333340808</v>
      </c>
      <c r="BF36" s="8">
        <f>Mix_1!BF36-(WMA_R1!BF36*$B$6)</f>
        <v>7.551768748313509</v>
      </c>
      <c r="BG36" s="8">
        <f>Mix_1!BG36-(WMA_R1!BG36*$B$6)</f>
        <v>7.1469776826713849</v>
      </c>
      <c r="BH36" s="8">
        <f>Mix_1!BH36-(WMA_R1!BH36*$B$6)</f>
        <v>6.7586940860789912</v>
      </c>
      <c r="BI36" s="8">
        <f>Mix_1!BI36-(WMA_R1!BI36*$B$6)</f>
        <v>6.3873907157160614</v>
      </c>
      <c r="BJ36" s="8">
        <f>Mix_1!BJ36-(WMA_R1!BJ36*$B$6)</f>
        <v>6.0333336017833528</v>
      </c>
      <c r="BK36" s="8">
        <f>Mix_1!BK36-(WMA_R1!BK36*$B$6)</f>
        <v>5.6966096782492963</v>
      </c>
      <c r="BL36" s="8">
        <f>Mix_1!BL36-(WMA_R1!BL36*$B$6)</f>
        <v>5.3771523477634826</v>
      </c>
      <c r="BM36" s="8">
        <f>Mix_1!BM36-(WMA_R1!BM36*$B$6)</f>
        <v>5.0747649212418144</v>
      </c>
      <c r="BN36" s="8">
        <f>Mix_1!BN36-(WMA_R1!BN36*$B$6)</f>
        <v>4.7891419292095128</v>
      </c>
      <c r="BO36" s="8">
        <f>Mix_1!BO36-(WMA_R1!BO36*$B$6)</f>
        <v>4.5198883457231807</v>
      </c>
      <c r="BP36" s="8">
        <f>Mix_1!BP36-(WMA_R1!BP36*$B$6)</f>
        <v>4.2665367985586986</v>
      </c>
      <c r="BQ36" s="8">
        <f>Mix_1!BQ36-(WMA_R1!BQ36*$B$6)</f>
        <v>4.0285628631355976</v>
      </c>
      <c r="BR36" s="8">
        <f>Mix_1!BR36-(WMA_R1!BR36*$B$6)</f>
        <v>3.8053985539411821</v>
      </c>
      <c r="BS36" s="8">
        <f>Mix_1!BS36-(WMA_R1!BS36*$B$6)</f>
        <v>3.5964441374136218</v>
      </c>
      <c r="BT36" s="8">
        <f>Mix_1!BT36-(WMA_R1!BT36*$B$6)</f>
        <v>3.401078395550905</v>
      </c>
      <c r="BU36" s="8">
        <f>Mix_1!BU36-(WMA_R1!BU36*$B$6)</f>
        <v>3.2186674709660608</v>
      </c>
      <c r="BV36" s="8">
        <f>Mix_1!BV36-(WMA_R1!BV36*$B$6)</f>
        <v>3.0485724225843773</v>
      </c>
      <c r="BW36" s="8">
        <f>Mix_1!BW36-(WMA_R1!BW36*$B$6)</f>
        <v>2.8901556174089871</v>
      </c>
      <c r="BX36" s="8">
        <f>Mix_1!BX36-(WMA_R1!BX36*$B$6)</f>
        <v>2.7427860783753379</v>
      </c>
      <c r="BY36" s="8">
        <f>Mix_1!BY36-(WMA_R1!BY36*$B$6)</f>
        <v>2.6058439017707213</v>
      </c>
      <c r="BZ36" s="8">
        <f>Mix_1!BZ36-(WMA_R1!BZ36*$B$6)</f>
        <v>2.4787238504158045</v>
      </c>
      <c r="CA36" s="8">
        <f>Mix_1!CA36-(WMA_R1!CA36*$B$6)</f>
        <v>2.360838221113049</v>
      </c>
      <c r="CB36" s="8">
        <f>Mix_1!CB36-(WMA_R1!CB36*$B$6)</f>
        <v>2.2516190770158606</v>
      </c>
      <c r="CC36" s="8">
        <f>Mix_1!CC36-(WMA_R1!CC36*$B$6)</f>
        <v>2.1505199277580376</v>
      </c>
      <c r="CD36" s="8">
        <f>Mix_1!CD36-(WMA_R1!CD36*$B$6)</f>
        <v>2.0570169325537231</v>
      </c>
      <c r="CE36" s="8">
        <f>Mix_1!CE36-(WMA_R1!CE36*$B$6)</f>
        <v>1.9706096941421887</v>
      </c>
      <c r="CF36" s="8">
        <f>Mix_1!CF36-(WMA_R1!CF36*$B$6)</f>
        <v>1.8908217044857594</v>
      </c>
      <c r="CG36" s="8">
        <f>Mix_1!CG36-(WMA_R1!CG36*$B$6)</f>
        <v>1.8172004965834048</v>
      </c>
      <c r="CH36" s="8">
        <f>Mix_1!CH36-(WMA_R1!CH36*$B$6)</f>
        <v>1.7493175506668626</v>
      </c>
      <c r="CI36" s="8">
        <f>Mix_1!CI36-(WMA_R1!CI36*$B$6)</f>
        <v>1.6867679974139538</v>
      </c>
      <c r="CJ36" s="8">
        <f>Mix_1!CJ36-(WMA_R1!CJ36*$B$6)</f>
        <v>1.6291701556460465</v>
      </c>
      <c r="CK36" s="8">
        <f>Mix_1!CK36-(WMA_R1!CK36*$B$6)</f>
        <v>1.5761649372647566</v>
      </c>
      <c r="CL36" s="8">
        <f>Mix_1!CL36-(WMA_R1!CL36*$B$6)</f>
        <v>1.5274151479113653</v>
      </c>
      <c r="CM36" s="8">
        <f>Mix_1!CM36-(WMA_R1!CM36*$B$6)</f>
        <v>1.4826047079804749</v>
      </c>
      <c r="CN36" s="8">
        <f>Mix_1!CN36-(WMA_R1!CN36*$B$6)</f>
        <v>1.441437815163205</v>
      </c>
      <c r="CO36" s="8">
        <f>Mix_1!CO36-(WMA_R1!CO36*$B$6)</f>
        <v>1.4036380666087234</v>
      </c>
      <c r="CP36" s="8">
        <f>Mix_1!CP36-(WMA_R1!CP36*$B$6)</f>
        <v>1.3689475560491489</v>
      </c>
      <c r="CQ36" s="8">
        <f>Mix_1!CQ36-(WMA_R1!CQ36*$B$6)</f>
        <v>1.3371259588045832</v>
      </c>
      <c r="CR36" s="8">
        <f>Mix_1!CR36-(WMA_R1!CR36*$B$6)</f>
        <v>1.307949615445402</v>
      </c>
    </row>
    <row r="37" spans="1:96" x14ac:dyDescent="0.35">
      <c r="A37">
        <f t="shared" si="8"/>
        <v>25</v>
      </c>
      <c r="B37">
        <f t="shared" si="7"/>
        <v>24.5</v>
      </c>
      <c r="C37">
        <f>B37-Data!$B$9</f>
        <v>14</v>
      </c>
      <c r="F37" s="3">
        <f>(WMA_u!F37+SQRT(WMA_u!F37*WMA_u!F37+4*$B$3))/2</f>
        <v>1.0000329371000558</v>
      </c>
      <c r="G37" s="8">
        <f>Mix_1!G37-(WMA_R1!G37*$B$6)</f>
        <v>1.0000763410018507</v>
      </c>
      <c r="H37" s="8">
        <f>Mix_1!H37-(WMA_R1!H37*$B$6)</f>
        <v>1.0004270091016565</v>
      </c>
      <c r="I37" s="8">
        <f>Mix_1!I37-(WMA_R1!I37*$B$6)</f>
        <v>1.001951732470197</v>
      </c>
      <c r="J37" s="8">
        <f>Mix_1!J37-(WMA_R1!J37*$B$6)</f>
        <v>1.0066875363880521</v>
      </c>
      <c r="K37" s="8">
        <f>Mix_1!K37-(WMA_R1!K37*$B$6)</f>
        <v>1.0184616476363444</v>
      </c>
      <c r="L37" s="8">
        <f>Mix_1!L37-(WMA_R1!L37*$B$6)</f>
        <v>1.0433664646635981</v>
      </c>
      <c r="M37" s="8">
        <f>Mix_1!M37-(WMA_R1!M37*$B$6)</f>
        <v>1.0899042131675079</v>
      </c>
      <c r="N37" s="8">
        <f>Mix_1!N37-(WMA_R1!N37*$B$6)</f>
        <v>1.1686953113247034</v>
      </c>
      <c r="O37" s="8">
        <f>Mix_1!O37-(WMA_R1!O37*$B$6)</f>
        <v>1.2917540775409608</v>
      </c>
      <c r="P37" s="8">
        <f>Mix_1!P37-(WMA_R1!P37*$B$6)</f>
        <v>1.4714355855726369</v>
      </c>
      <c r="Q37" s="8">
        <f>Mix_1!Q37-(WMA_R1!Q37*$B$6)</f>
        <v>1.7192212733072805</v>
      </c>
      <c r="R37" s="8">
        <f>Mix_1!R37-(WMA_R1!R37*$B$6)</f>
        <v>2.0445291139876289</v>
      </c>
      <c r="S37" s="8">
        <f>Mix_1!S37-(WMA_R1!S37*$B$6)</f>
        <v>2.4537122412933963</v>
      </c>
      <c r="T37" s="8">
        <f>Mix_1!T37-(WMA_R1!T37*$B$6)</f>
        <v>2.9493617381633421</v>
      </c>
      <c r="U37" s="8">
        <f>Mix_1!U37-(WMA_R1!U37*$B$6)</f>
        <v>3.5299707199834485</v>
      </c>
      <c r="V37" s="8">
        <f>Mix_1!V37-(WMA_R1!V37*$B$6)</f>
        <v>4.1899611706277726</v>
      </c>
      <c r="W37" s="8">
        <f>Mix_1!W37-(WMA_R1!W37*$B$6)</f>
        <v>4.920030865708406</v>
      </c>
      <c r="X37" s="8">
        <f>Mix_1!X37-(WMA_R1!X37*$B$6)</f>
        <v>5.7077490052741702</v>
      </c>
      <c r="Y37" s="8">
        <f>Mix_1!Y37-(WMA_R1!Y37*$B$6)</f>
        <v>6.5383159279708618</v>
      </c>
      <c r="Z37" s="8">
        <f>Mix_1!Z37-(WMA_R1!Z37*$B$6)</f>
        <v>7.395402067159317</v>
      </c>
      <c r="AA37" s="8">
        <f>Mix_1!AA37-(WMA_R1!AA37*$B$6)</f>
        <v>8.2619905301839953</v>
      </c>
      <c r="AB37" s="8">
        <f>Mix_1!AB37-(WMA_R1!AB37*$B$6)</f>
        <v>9.121162548798214</v>
      </c>
      <c r="AC37" s="8">
        <f>Mix_1!AC37-(WMA_R1!AC37*$B$6)</f>
        <v>9.9567822388572349</v>
      </c>
      <c r="AD37" s="8">
        <f>Mix_1!AD37-(WMA_R1!AD37*$B$6)</f>
        <v>10.754054076575574</v>
      </c>
      <c r="AE37" s="8">
        <f>Mix_1!AE37-(WMA_R1!AE37*$B$6)</f>
        <v>11.499941552219248</v>
      </c>
      <c r="AF37" s="8">
        <f>Mix_1!AF37-(WMA_R1!AF37*$B$6)</f>
        <v>12.183447672522643</v>
      </c>
      <c r="AG37" s="8">
        <f>Mix_1!AG37-(WMA_R1!AG37*$B$6)</f>
        <v>12.795767031598281</v>
      </c>
      <c r="AH37" s="8">
        <f>Mix_1!AH37-(WMA_R1!AH37*$B$6)</f>
        <v>13.330325167789567</v>
      </c>
      <c r="AI37" s="8">
        <f>Mix_1!AI37-(WMA_R1!AI37*$B$6)</f>
        <v>13.782724246828412</v>
      </c>
      <c r="AJ37" s="8">
        <f>Mix_1!AJ37-(WMA_R1!AJ37*$B$6)</f>
        <v>14.150615266491158</v>
      </c>
      <c r="AK37" s="8">
        <f>Mix_1!AK37-(WMA_R1!AK37*$B$6)</f>
        <v>14.433516503721016</v>
      </c>
      <c r="AL37" s="8">
        <f>Mix_1!AL37-(WMA_R1!AL37*$B$6)</f>
        <v>14.632596328617941</v>
      </c>
      <c r="AM37" s="8">
        <f>Mix_1!AM37-(WMA_R1!AM37*$B$6)</f>
        <v>14.75043622842875</v>
      </c>
      <c r="AN37" s="8">
        <f>Mix_1!AN37-(WMA_R1!AN37*$B$6)</f>
        <v>14.790787271444671</v>
      </c>
      <c r="AO37" s="8">
        <f>Mix_1!AO37-(WMA_R1!AO37*$B$6)</f>
        <v>14.758330561878783</v>
      </c>
      <c r="AP37" s="8">
        <f>Mix_1!AP37-(WMA_R1!AP37*$B$6)</f>
        <v>14.658449679613307</v>
      </c>
      <c r="AQ37" s="8">
        <f>Mix_1!AQ37-(WMA_R1!AQ37*$B$6)</f>
        <v>14.497020783223608</v>
      </c>
      <c r="AR37" s="8">
        <f>Mix_1!AR37-(WMA_R1!AR37*$B$6)</f>
        <v>14.280224047206584</v>
      </c>
      <c r="AS37" s="8">
        <f>Mix_1!AS37-(WMA_R1!AS37*$B$6)</f>
        <v>14.014378430578061</v>
      </c>
      <c r="AT37" s="8">
        <f>Mix_1!AT37-(WMA_R1!AT37*$B$6)</f>
        <v>13.705800430810816</v>
      </c>
      <c r="AU37" s="8">
        <f>Mix_1!AU37-(WMA_R1!AU37*$B$6)</f>
        <v>13.360686442274805</v>
      </c>
      <c r="AV37" s="8">
        <f>Mix_1!AV37-(WMA_R1!AV37*$B$6)</f>
        <v>12.985017578460013</v>
      </c>
      <c r="AW37" s="8">
        <f>Mix_1!AW37-(WMA_R1!AW37*$B$6)</f>
        <v>12.584485293454609</v>
      </c>
      <c r="AX37" s="8">
        <f>Mix_1!AX37-(WMA_R1!AX37*$B$6)</f>
        <v>12.164435810349264</v>
      </c>
      <c r="AY37" s="8">
        <f>Mix_1!AY37-(WMA_R1!AY37*$B$6)</f>
        <v>11.729831193982452</v>
      </c>
      <c r="AZ37" s="8">
        <f>Mix_1!AZ37-(WMA_R1!AZ37*$B$6)</f>
        <v>11.285224857614734</v>
      </c>
      <c r="BA37" s="8">
        <f>Mix_1!BA37-(WMA_R1!BA37*$B$6)</f>
        <v>10.834749336876676</v>
      </c>
      <c r="BB37" s="8">
        <f>Mix_1!BB37-(WMA_R1!BB37*$B$6)</f>
        <v>10.382114273443928</v>
      </c>
      <c r="BC37" s="8">
        <f>Mix_1!BC37-(WMA_R1!BC37*$B$6)</f>
        <v>9.9306127036868386</v>
      </c>
      <c r="BD37" s="8">
        <f>Mix_1!BD37-(WMA_R1!BD37*$B$6)</f>
        <v>9.4831339266148689</v>
      </c>
      <c r="BE37" s="8">
        <f>Mix_1!BE37-(WMA_R1!BE37*$B$6)</f>
        <v>9.0421814171995507</v>
      </c>
      <c r="BF37" s="8">
        <f>Mix_1!BF37-(WMA_R1!BF37*$B$6)</f>
        <v>8.6098944453322392</v>
      </c>
      <c r="BG37" s="8">
        <f>Mix_1!BG37-(WMA_R1!BG37*$B$6)</f>
        <v>8.1880722497618983</v>
      </c>
      <c r="BH37" s="8">
        <f>Mix_1!BH37-(WMA_R1!BH37*$B$6)</f>
        <v>7.7781997951596527</v>
      </c>
      <c r="BI37" s="8">
        <f>Mix_1!BI37-(WMA_R1!BI37*$B$6)</f>
        <v>7.3814743056057655</v>
      </c>
      <c r="BJ37" s="8">
        <f>Mix_1!BJ37-(WMA_R1!BJ37*$B$6)</f>
        <v>6.9988319173623896</v>
      </c>
      <c r="BK37" s="8">
        <f>Mix_1!BK37-(WMA_R1!BK37*$B$6)</f>
        <v>6.6309739269499346</v>
      </c>
      <c r="BL37" s="8">
        <f>Mix_1!BL37-(WMA_R1!BL37*$B$6)</f>
        <v>6.2783922272640158</v>
      </c>
      <c r="BM37" s="8">
        <f>Mix_1!BM37-(WMA_R1!BM37*$B$6)</f>
        <v>5.9413936253079456</v>
      </c>
      <c r="BN37" s="8">
        <f>Mix_1!BN37-(WMA_R1!BN37*$B$6)</f>
        <v>5.6201228210166239</v>
      </c>
      <c r="BO37" s="8">
        <f>Mix_1!BO37-(WMA_R1!BO37*$B$6)</f>
        <v>5.3145838987978697</v>
      </c>
      <c r="BP37" s="8">
        <f>Mix_1!BP37-(WMA_R1!BP37*$B$6)</f>
        <v>5.0246602431341056</v>
      </c>
      <c r="BQ37" s="8">
        <f>Mix_1!BQ37-(WMA_R1!BQ37*$B$6)</f>
        <v>4.7501328382347516</v>
      </c>
      <c r="BR37" s="8">
        <f>Mix_1!BR37-(WMA_R1!BR37*$B$6)</f>
        <v>4.4906969506576431</v>
      </c>
      <c r="BS37" s="8">
        <f>Mix_1!BS37-(WMA_R1!BS37*$B$6)</f>
        <v>4.2459772243200558</v>
      </c>
      <c r="BT37" s="8">
        <f>Mix_1!BT37-(WMA_R1!BT37*$B$6)</f>
        <v>4.0155412406066073</v>
      </c>
      <c r="BU37" s="8">
        <f>Mix_1!BU37-(WMA_R1!BU37*$B$6)</f>
        <v>3.7989116134616152</v>
      </c>
      <c r="BV37" s="8">
        <f>Mix_1!BV37-(WMA_R1!BV37*$B$6)</f>
        <v>3.5955767014289366</v>
      </c>
      <c r="BW37" s="8">
        <f>Mix_1!BW37-(WMA_R1!BW37*$B$6)</f>
        <v>3.4050000264629352</v>
      </c>
      <c r="BX37" s="8">
        <f>Mix_1!BX37-(WMA_R1!BX37*$B$6)</f>
        <v>3.2266284937627239</v>
      </c>
      <c r="BY37" s="8">
        <f>Mix_1!BY37-(WMA_R1!BY37*$B$6)</f>
        <v>3.0598995085575216</v>
      </c>
      <c r="BZ37" s="8">
        <f>Mix_1!BZ37-(WMA_R1!BZ37*$B$6)</f>
        <v>2.9042470852779498</v>
      </c>
      <c r="CA37" s="8">
        <f>Mix_1!CA37-(WMA_R1!CA37*$B$6)</f>
        <v>2.7591070423828228</v>
      </c>
      <c r="CB37" s="8">
        <f>Mix_1!CB37-(WMA_R1!CB37*$B$6)</f>
        <v>2.6239213726916688</v>
      </c>
      <c r="CC37" s="8">
        <f>Mix_1!CC37-(WMA_R1!CC37*$B$6)</f>
        <v>2.4981418747479456</v>
      </c>
      <c r="CD37" s="8">
        <f>Mix_1!CD37-(WMA_R1!CD37*$B$6)</f>
        <v>2.3812331257936261</v>
      </c>
      <c r="CE37" s="8">
        <f>Mix_1!CE37-(WMA_R1!CE37*$B$6)</f>
        <v>2.2726748716061422</v>
      </c>
      <c r="CF37" s="8">
        <f>Mix_1!CF37-(WMA_R1!CF37*$B$6)</f>
        <v>2.1719639029211044</v>
      </c>
      <c r="CG37" s="8">
        <f>Mix_1!CG37-(WMA_R1!CG37*$B$6)</f>
        <v>2.0786154825874048</v>
      </c>
      <c r="CH37" s="8">
        <f>Mix_1!CH37-(WMA_R1!CH37*$B$6)</f>
        <v>1.9921643820903232</v>
      </c>
      <c r="CI37" s="8">
        <f>Mix_1!CI37-(WMA_R1!CI37*$B$6)</f>
        <v>1.9121655807208682</v>
      </c>
      <c r="CJ37" s="8">
        <f>Mix_1!CJ37-(WMA_R1!CJ37*$B$6)</f>
        <v>1.8381946755300103</v>
      </c>
      <c r="CK37" s="8">
        <f>Mix_1!CK37-(WMA_R1!CK37*$B$6)</f>
        <v>1.7698480453302667</v>
      </c>
      <c r="CL37" s="8">
        <f>Mix_1!CL37-(WMA_R1!CL37*$B$6)</f>
        <v>1.7067428074242561</v>
      </c>
      <c r="CM37" s="8">
        <f>Mix_1!CM37-(WMA_R1!CM37*$B$6)</f>
        <v>1.6485166014678447</v>
      </c>
      <c r="CN37" s="8">
        <f>Mix_1!CN37-(WMA_R1!CN37*$B$6)</f>
        <v>1.5948272309220934</v>
      </c>
      <c r="CO37" s="8">
        <f>Mix_1!CO37-(WMA_R1!CO37*$B$6)</f>
        <v>1.5453521889133039</v>
      </c>
      <c r="CP37" s="8">
        <f>Mix_1!CP37-(WMA_R1!CP37*$B$6)</f>
        <v>1.4997880919980919</v>
      </c>
      <c r="CQ37" s="8">
        <f>Mix_1!CQ37-(WMA_R1!CQ37*$B$6)</f>
        <v>1.4578500423102592</v>
      </c>
      <c r="CR37" s="8">
        <f>Mix_1!CR37-(WMA_R1!CR37*$B$6)</f>
        <v>1.419270935834648</v>
      </c>
    </row>
    <row r="38" spans="1:96" x14ac:dyDescent="0.35">
      <c r="A38">
        <f t="shared" si="8"/>
        <v>26</v>
      </c>
      <c r="B38">
        <f t="shared" si="7"/>
        <v>25.5</v>
      </c>
      <c r="C38">
        <f>B38-Data!$B$9</f>
        <v>15</v>
      </c>
      <c r="F38" s="3">
        <f>(WMA_u!F38+SQRT(WMA_u!F38*WMA_u!F38+4*$B$3))/2</f>
        <v>1.0000329371000558</v>
      </c>
      <c r="G38" s="8">
        <f>Mix_1!G38-(WMA_R1!G38*$B$6)</f>
        <v>1.0000479847180992</v>
      </c>
      <c r="H38" s="8">
        <f>Mix_1!H38-(WMA_R1!H38*$B$6)</f>
        <v>1.0001786148068841</v>
      </c>
      <c r="I38" s="8">
        <f>Mix_1!I38-(WMA_R1!I38*$B$6)</f>
        <v>1.000786076095088</v>
      </c>
      <c r="J38" s="8">
        <f>Mix_1!J38-(WMA_R1!J38*$B$6)</f>
        <v>1.0027956964602882</v>
      </c>
      <c r="K38" s="8">
        <f>Mix_1!K38-(WMA_R1!K38*$B$6)</f>
        <v>1.0080978679216392</v>
      </c>
      <c r="L38" s="8">
        <f>Mix_1!L38-(WMA_R1!L38*$B$6)</f>
        <v>1.0199609336926669</v>
      </c>
      <c r="M38" s="8">
        <f>Mix_1!M38-(WMA_R1!M38*$B$6)</f>
        <v>1.0433404713544947</v>
      </c>
      <c r="N38" s="8">
        <f>Mix_1!N38-(WMA_R1!N38*$B$6)</f>
        <v>1.0849776709105314</v>
      </c>
      <c r="O38" s="8">
        <f>Mix_1!O38-(WMA_R1!O38*$B$6)</f>
        <v>1.1532210948132493</v>
      </c>
      <c r="P38" s="8">
        <f>Mix_1!P38-(WMA_R1!P38*$B$6)</f>
        <v>1.2575650763259447</v>
      </c>
      <c r="Q38" s="8">
        <f>Mix_1!Q38-(WMA_R1!Q38*$B$6)</f>
        <v>1.4079556842316592</v>
      </c>
      <c r="R38" s="8">
        <f>Mix_1!R38-(WMA_R1!R38*$B$6)</f>
        <v>1.6139571072296102</v>
      </c>
      <c r="S38" s="8">
        <f>Mix_1!S38-(WMA_R1!S38*$B$6)</f>
        <v>1.8838904185988548</v>
      </c>
      <c r="T38" s="8">
        <f>Mix_1!T38-(WMA_R1!T38*$B$6)</f>
        <v>2.2240530706306196</v>
      </c>
      <c r="U38" s="8">
        <f>Mix_1!U38-(WMA_R1!U38*$B$6)</f>
        <v>2.6381062981188022</v>
      </c>
      <c r="V38" s="8">
        <f>Mix_1!V38-(WMA_R1!V38*$B$6)</f>
        <v>3.1266863917283141</v>
      </c>
      <c r="W38" s="8">
        <f>Mix_1!W38-(WMA_R1!W38*$B$6)</f>
        <v>3.6872619934837365</v>
      </c>
      <c r="X38" s="8">
        <f>Mix_1!X38-(WMA_R1!X38*$B$6)</f>
        <v>4.3142290286401899</v>
      </c>
      <c r="Y38" s="8">
        <f>Mix_1!Y38-(WMA_R1!Y38*$B$6)</f>
        <v>4.999211282378063</v>
      </c>
      <c r="Z38" s="8">
        <f>Mix_1!Z38-(WMA_R1!Z38*$B$6)</f>
        <v>5.7315194900518405</v>
      </c>
      <c r="AA38" s="8">
        <f>Mix_1!AA38-(WMA_R1!AA38*$B$6)</f>
        <v>6.4987149795687174</v>
      </c>
      <c r="AB38" s="8">
        <f>Mix_1!AB38-(WMA_R1!AB38*$B$6)</f>
        <v>7.2872241125425532</v>
      </c>
      <c r="AC38" s="8">
        <f>Mix_1!AC38-(WMA_R1!AC38*$B$6)</f>
        <v>8.0829551881977402</v>
      </c>
      <c r="AD38" s="8">
        <f>Mix_1!AD38-(WMA_R1!AD38*$B$6)</f>
        <v>8.8718781598505156</v>
      </c>
      <c r="AE38" s="8">
        <f>Mix_1!AE38-(WMA_R1!AE38*$B$6)</f>
        <v>9.6405377165541424</v>
      </c>
      <c r="AF38" s="8">
        <f>Mix_1!AF38-(WMA_R1!AF38*$B$6)</f>
        <v>10.376480603148826</v>
      </c>
      <c r="AG38" s="8">
        <f>Mix_1!AG38-(WMA_R1!AG38*$B$6)</f>
        <v>11.068587498861934</v>
      </c>
      <c r="AH38" s="8">
        <f>Mix_1!AH38-(WMA_R1!AH38*$B$6)</f>
        <v>11.707307744192626</v>
      </c>
      <c r="AI38" s="8">
        <f>Mix_1!AI38-(WMA_R1!AI38*$B$6)</f>
        <v>12.284801421086577</v>
      </c>
      <c r="AJ38" s="8">
        <f>Mix_1!AJ38-(WMA_R1!AJ38*$B$6)</f>
        <v>12.794997723076033</v>
      </c>
      <c r="AK38" s="8">
        <f>Mix_1!AK38-(WMA_R1!AK38*$B$6)</f>
        <v>13.23358133940042</v>
      </c>
      <c r="AL38" s="8">
        <f>Mix_1!AL38-(WMA_R1!AL38*$B$6)</f>
        <v>13.597919958513527</v>
      </c>
      <c r="AM38" s="8">
        <f>Mix_1!AM38-(WMA_R1!AM38*$B$6)</f>
        <v>13.886946254162883</v>
      </c>
      <c r="AN38" s="8">
        <f>Mix_1!AN38-(WMA_R1!AN38*$B$6)</f>
        <v>14.10100713770631</v>
      </c>
      <c r="AO38" s="8">
        <f>Mix_1!AO38-(WMA_R1!AO38*$B$6)</f>
        <v>14.241691907620025</v>
      </c>
      <c r="AP38" s="8">
        <f>Mix_1!AP38-(WMA_R1!AP38*$B$6)</f>
        <v>14.311649428342132</v>
      </c>
      <c r="AQ38" s="8">
        <f>Mix_1!AQ38-(WMA_R1!AQ38*$B$6)</f>
        <v>14.31440280952577</v>
      </c>
      <c r="AR38" s="8">
        <f>Mix_1!AR38-(WMA_R1!AR38*$B$6)</f>
        <v>14.254168373791611</v>
      </c>
      <c r="AS38" s="8">
        <f>Mix_1!AS38-(WMA_R1!AS38*$B$6)</f>
        <v>14.135684096539755</v>
      </c>
      <c r="AT38" s="8">
        <f>Mix_1!AT38-(WMA_R1!AT38*$B$6)</f>
        <v>13.964051241276728</v>
      </c>
      <c r="AU38" s="8">
        <f>Mix_1!AU38-(WMA_R1!AU38*$B$6)</f>
        <v>13.744591636174185</v>
      </c>
      <c r="AV38" s="8">
        <f>Mix_1!AV38-(WMA_R1!AV38*$B$6)</f>
        <v>13.482721958442369</v>
      </c>
      <c r="AW38" s="8">
        <f>Mix_1!AW38-(WMA_R1!AW38*$B$6)</f>
        <v>13.183845512890892</v>
      </c>
      <c r="AX38" s="8">
        <f>Mix_1!AX38-(WMA_R1!AX38*$B$6)</f>
        <v>12.8532612991193</v>
      </c>
      <c r="AY38" s="8">
        <f>Mix_1!AY38-(WMA_R1!AY38*$B$6)</f>
        <v>12.496089640580614</v>
      </c>
      <c r="AZ38" s="8">
        <f>Mix_1!AZ38-(WMA_R1!AZ38*$B$6)</f>
        <v>12.117213276999427</v>
      </c>
      <c r="BA38" s="8">
        <f>Mix_1!BA38-(WMA_R1!BA38*$B$6)</f>
        <v>11.721232576626093</v>
      </c>
      <c r="BB38" s="8">
        <f>Mix_1!BB38-(WMA_R1!BB38*$B$6)</f>
        <v>11.312433384179789</v>
      </c>
      <c r="BC38" s="8">
        <f>Mix_1!BC38-(WMA_R1!BC38*$B$6)</f>
        <v>10.894765963081561</v>
      </c>
      <c r="BD38" s="8">
        <f>Mix_1!BD38-(WMA_R1!BD38*$B$6)</f>
        <v>10.471833497770938</v>
      </c>
      <c r="BE38" s="8">
        <f>Mix_1!BE38-(WMA_R1!BE38*$B$6)</f>
        <v>10.046888677000901</v>
      </c>
      <c r="BF38" s="8">
        <f>Mix_1!BF38-(WMA_R1!BF38*$B$6)</f>
        <v>9.6228369679722476</v>
      </c>
      <c r="BG38" s="8">
        <f>Mix_1!BG38-(WMA_R1!BG38*$B$6)</f>
        <v>9.2022453023783832</v>
      </c>
      <c r="BH38" s="8">
        <f>Mix_1!BH38-(WMA_R1!BH38*$B$6)</f>
        <v>8.7873550195130008</v>
      </c>
      <c r="BI38" s="8">
        <f>Mix_1!BI38-(WMA_R1!BI38*$B$6)</f>
        <v>8.3800980411874093</v>
      </c>
      <c r="BJ38" s="8">
        <f>Mix_1!BJ38-(WMA_R1!BJ38*$B$6)</f>
        <v>7.9821153827065601</v>
      </c>
      <c r="BK38" s="8">
        <f>Mix_1!BK38-(WMA_R1!BK38*$B$6)</f>
        <v>7.5947772294463789</v>
      </c>
      <c r="BL38" s="8">
        <f>Mix_1!BL38-(WMA_R1!BL38*$B$6)</f>
        <v>7.2192039267774808</v>
      </c>
      <c r="BM38" s="8">
        <f>Mix_1!BM38-(WMA_R1!BM38*$B$6)</f>
        <v>6.8562873403113187</v>
      </c>
      <c r="BN38" s="8">
        <f>Mix_1!BN38-(WMA_R1!BN38*$B$6)</f>
        <v>6.5067121426177987</v>
      </c>
      <c r="BO38" s="8">
        <f>Mix_1!BO38-(WMA_R1!BO38*$B$6)</f>
        <v>6.1709766712064997</v>
      </c>
      <c r="BP38" s="8">
        <f>Mix_1!BP38-(WMA_R1!BP38*$B$6)</f>
        <v>5.8494130806675511</v>
      </c>
      <c r="BQ38" s="8">
        <f>Mix_1!BQ38-(WMA_R1!BQ38*$B$6)</f>
        <v>5.5422065797590596</v>
      </c>
      <c r="BR38" s="8">
        <f>Mix_1!BR38-(WMA_R1!BR38*$B$6)</f>
        <v>5.2494136024648839</v>
      </c>
      <c r="BS38" s="8">
        <f>Mix_1!BS38-(WMA_R1!BS38*$B$6)</f>
        <v>4.9709788113394708</v>
      </c>
      <c r="BT38" s="8">
        <f>Mix_1!BT38-(WMA_R1!BT38*$B$6)</f>
        <v>4.7067508726013187</v>
      </c>
      <c r="BU38" s="8">
        <f>Mix_1!BU38-(WMA_R1!BU38*$B$6)</f>
        <v>4.4564969762669762</v>
      </c>
      <c r="BV38" s="8">
        <f>Mix_1!BV38-(WMA_R1!BV38*$B$6)</f>
        <v>4.2199161019671756</v>
      </c>
      <c r="BW38" s="8">
        <f>Mix_1!BW38-(WMA_R1!BW38*$B$6)</f>
        <v>3.9966510527642884</v>
      </c>
      <c r="BX38" s="8">
        <f>Mix_1!BX38-(WMA_R1!BX38*$B$6)</f>
        <v>3.7862992960603039</v>
      </c>
      <c r="BY38" s="8">
        <f>Mix_1!BY38-(WMA_R1!BY38*$B$6)</f>
        <v>3.5884226632564564</v>
      </c>
      <c r="BZ38" s="8">
        <f>Mix_1!BZ38-(WMA_R1!BZ38*$B$6)</f>
        <v>3.4025559688471354</v>
      </c>
      <c r="CA38" s="8">
        <f>Mix_1!CA38-(WMA_R1!CA38*$B$6)</f>
        <v>3.2282146156846467</v>
      </c>
      <c r="CB38" s="8">
        <f>Mix_1!CB38-(WMA_R1!CB38*$B$6)</f>
        <v>3.0649012567564275</v>
      </c>
      <c r="CC38" s="8">
        <f>Mix_1!CC38-(WMA_R1!CC38*$B$6)</f>
        <v>2.9121115854282351</v>
      </c>
      <c r="CD38" s="8">
        <f>Mix_1!CD38-(WMA_R1!CD38*$B$6)</f>
        <v>2.7693393261226462</v>
      </c>
      <c r="CE38" s="8">
        <f>Mix_1!CE38-(WMA_R1!CE38*$B$6)</f>
        <v>2.6360804961636974</v>
      </c>
      <c r="CF38" s="8">
        <f>Mix_1!CF38-(WMA_R1!CF38*$B$6)</f>
        <v>2.5118370073176095</v>
      </c>
      <c r="CG38" s="8">
        <f>Mix_1!CG38-(WMA_R1!CG38*$B$6)</f>
        <v>2.3961196726427252</v>
      </c>
      <c r="CH38" s="8">
        <f>Mix_1!CH38-(WMA_R1!CH38*$B$6)</f>
        <v>2.2884506808353433</v>
      </c>
      <c r="CI38" s="8">
        <f>Mix_1!CI38-(WMA_R1!CI38*$B$6)</f>
        <v>2.1883655964926154</v>
      </c>
      <c r="CJ38" s="8">
        <f>Mix_1!CJ38-(WMA_R1!CJ38*$B$6)</f>
        <v>2.0954149407486744</v>
      </c>
      <c r="CK38" s="8">
        <f>Mix_1!CK38-(WMA_R1!CK38*$B$6)</f>
        <v>2.0091654026881853</v>
      </c>
      <c r="CL38" s="8">
        <f>Mix_1!CL38-(WMA_R1!CL38*$B$6)</f>
        <v>1.9292007278920487</v>
      </c>
      <c r="CM38" s="8">
        <f>Mix_1!CM38-(WMA_R1!CM38*$B$6)</f>
        <v>1.8551223264927192</v>
      </c>
      <c r="CN38" s="8">
        <f>Mix_1!CN38-(WMA_R1!CN38*$B$6)</f>
        <v>1.786549639264662</v>
      </c>
      <c r="CO38" s="8">
        <f>Mix_1!CO38-(WMA_R1!CO38*$B$6)</f>
        <v>1.7231202965879575</v>
      </c>
      <c r="CP38" s="8">
        <f>Mix_1!CP38-(WMA_R1!CP38*$B$6)</f>
        <v>1.6644901016276668</v>
      </c>
      <c r="CQ38" s="8">
        <f>Mix_1!CQ38-(WMA_R1!CQ38*$B$6)</f>
        <v>1.6103328657863987</v>
      </c>
      <c r="CR38" s="8">
        <f>Mix_1!CR38-(WMA_R1!CR38*$B$6)</f>
        <v>1.5603401214229966</v>
      </c>
    </row>
    <row r="39" spans="1:96" x14ac:dyDescent="0.35">
      <c r="A39">
        <f t="shared" si="8"/>
        <v>27</v>
      </c>
      <c r="B39">
        <f t="shared" si="7"/>
        <v>26.5</v>
      </c>
      <c r="C39">
        <f>B39-Data!$B$9</f>
        <v>16</v>
      </c>
      <c r="F39" s="3">
        <f>(WMA_u!F39+SQRT(WMA_u!F39*WMA_u!F39+4*$B$3))/2</f>
        <v>1.0000329371000558</v>
      </c>
      <c r="G39" s="8">
        <f>Mix_1!G39-(WMA_R1!G39*$B$6)</f>
        <v>1.0000381539571808</v>
      </c>
      <c r="H39" s="8">
        <f>Mix_1!H39-(WMA_R1!H39*$B$6)</f>
        <v>1.0000865823756704</v>
      </c>
      <c r="I39" s="8">
        <f>Mix_1!I39-(WMA_R1!I39*$B$6)</f>
        <v>1.0003264136121788</v>
      </c>
      <c r="J39" s="8">
        <f>Mix_1!J39-(WMA_R1!J39*$B$6)</f>
        <v>1.0011682807289337</v>
      </c>
      <c r="K39" s="8">
        <f>Mix_1!K39-(WMA_R1!K39*$B$6)</f>
        <v>1.0035174015589008</v>
      </c>
      <c r="L39" s="8">
        <f>Mix_1!L39-(WMA_R1!L39*$B$6)</f>
        <v>1.0090597453331194</v>
      </c>
      <c r="M39" s="8">
        <f>Mix_1!M39-(WMA_R1!M39*$B$6)</f>
        <v>1.0205472112812548</v>
      </c>
      <c r="N39" s="8">
        <f>Mix_1!N39-(WMA_R1!N39*$B$6)</f>
        <v>1.0420115328659798</v>
      </c>
      <c r="O39" s="8">
        <f>Mix_1!O39-(WMA_R1!O39*$B$6)</f>
        <v>1.0788410285403494</v>
      </c>
      <c r="P39" s="8">
        <f>Mix_1!P39-(WMA_R1!P39*$B$6)</f>
        <v>1.1376766447095985</v>
      </c>
      <c r="Q39" s="8">
        <f>Mix_1!Q39-(WMA_R1!Q39*$B$6)</f>
        <v>1.2261167078621247</v>
      </c>
      <c r="R39" s="8">
        <f>Mix_1!R39-(WMA_R1!R39*$B$6)</f>
        <v>1.3522541877435668</v>
      </c>
      <c r="S39" s="8">
        <f>Mix_1!S39-(WMA_R1!S39*$B$6)</f>
        <v>1.5240980749337545</v>
      </c>
      <c r="T39" s="8">
        <f>Mix_1!T39-(WMA_R1!T39*$B$6)</f>
        <v>1.7489467958696696</v>
      </c>
      <c r="U39" s="8">
        <f>Mix_1!U39-(WMA_R1!U39*$B$6)</f>
        <v>2.0327850465030251</v>
      </c>
      <c r="V39" s="8">
        <f>Mix_1!V39-(WMA_R1!V39*$B$6)</f>
        <v>2.3797675645449616</v>
      </c>
      <c r="W39" s="8">
        <f>Mix_1!W39-(WMA_R1!W39*$B$6)</f>
        <v>2.7918375437305949</v>
      </c>
      <c r="X39" s="8">
        <f>Mix_1!X39-(WMA_R1!X39*$B$6)</f>
        <v>3.268507616128308</v>
      </c>
      <c r="Y39" s="8">
        <f>Mix_1!Y39-(WMA_R1!Y39*$B$6)</f>
        <v>3.8068112556822564</v>
      </c>
      <c r="Z39" s="8">
        <f>Mix_1!Z39-(WMA_R1!Z39*$B$6)</f>
        <v>4.40141486399152</v>
      </c>
      <c r="AA39" s="8">
        <f>Mix_1!AA39-(WMA_R1!AA39*$B$6)</f>
        <v>5.0448673830111979</v>
      </c>
      <c r="AB39" s="8">
        <f>Mix_1!AB39-(WMA_R1!AB39*$B$6)</f>
        <v>5.7279557147783287</v>
      </c>
      <c r="AC39" s="8">
        <f>Mix_1!AC39-(WMA_R1!AC39*$B$6)</f>
        <v>6.4401303781575194</v>
      </c>
      <c r="AD39" s="8">
        <f>Mix_1!AD39-(WMA_R1!AD39*$B$6)</f>
        <v>7.169966011668059</v>
      </c>
      <c r="AE39" s="8">
        <f>Mix_1!AE39-(WMA_R1!AE39*$B$6)</f>
        <v>7.9056245656661224</v>
      </c>
      <c r="AF39" s="8">
        <f>Mix_1!AF39-(WMA_R1!AF39*$B$6)</f>
        <v>8.6352942672874544</v>
      </c>
      <c r="AG39" s="8">
        <f>Mix_1!AG39-(WMA_R1!AG39*$B$6)</f>
        <v>9.3475837145000256</v>
      </c>
      <c r="AH39" s="8">
        <f>Mix_1!AH39-(WMA_R1!AH39*$B$6)</f>
        <v>10.031856954055669</v>
      </c>
      <c r="AI39" s="8">
        <f>Mix_1!AI39-(WMA_R1!AI39*$B$6)</f>
        <v>10.678501518746041</v>
      </c>
      <c r="AJ39" s="8">
        <f>Mix_1!AJ39-(WMA_R1!AJ39*$B$6)</f>
        <v>11.279126743468684</v>
      </c>
      <c r="AK39" s="8">
        <f>Mix_1!AK39-(WMA_R1!AK39*$B$6)</f>
        <v>11.826694029962944</v>
      </c>
      <c r="AL39" s="8">
        <f>Mix_1!AL39-(WMA_R1!AL39*$B$6)</f>
        <v>12.315584015583884</v>
      </c>
      <c r="AM39" s="8">
        <f>Mix_1!AM39-(WMA_R1!AM39*$B$6)</f>
        <v>12.741607858343936</v>
      </c>
      <c r="AN39" s="8">
        <f>Mix_1!AN39-(WMA_R1!AN39*$B$6)</f>
        <v>13.10197118554672</v>
      </c>
      <c r="AO39" s="8">
        <f>Mix_1!AO39-(WMA_R1!AO39*$B$6)</f>
        <v>13.395199813050279</v>
      </c>
      <c r="AP39" s="8">
        <f>Mix_1!AP39-(WMA_R1!AP39*$B$6)</f>
        <v>13.621036288004696</v>
      </c>
      <c r="AQ39" s="8">
        <f>Mix_1!AQ39-(WMA_R1!AQ39*$B$6)</f>
        <v>13.780315798787738</v>
      </c>
      <c r="AR39" s="8">
        <f>Mix_1!AR39-(WMA_R1!AR39*$B$6)</f>
        <v>13.87482917678572</v>
      </c>
      <c r="AS39" s="8">
        <f>Mix_1!AS39-(WMA_R1!AS39*$B$6)</f>
        <v>13.907179710115422</v>
      </c>
      <c r="AT39" s="8">
        <f>Mix_1!AT39-(WMA_R1!AT39*$B$6)</f>
        <v>13.88063940066997</v>
      </c>
      <c r="AU39" s="8">
        <f>Mix_1!AU39-(WMA_R1!AU39*$B$6)</f>
        <v>13.79900920117381</v>
      </c>
      <c r="AV39" s="8">
        <f>Mix_1!AV39-(WMA_R1!AV39*$B$6)</f>
        <v>13.666486725067937</v>
      </c>
      <c r="AW39" s="8">
        <f>Mix_1!AW39-(WMA_R1!AW39*$B$6)</f>
        <v>13.487543967244259</v>
      </c>
      <c r="AX39" s="8">
        <f>Mix_1!AX39-(WMA_R1!AX39*$B$6)</f>
        <v>13.266816730735528</v>
      </c>
      <c r="AY39" s="8">
        <f>Mix_1!AY39-(WMA_R1!AY39*$B$6)</f>
        <v>13.009006734091489</v>
      </c>
      <c r="AZ39" s="8">
        <f>Mix_1!AZ39-(WMA_R1!AZ39*$B$6)</f>
        <v>12.718796777795799</v>
      </c>
      <c r="BA39" s="8">
        <f>Mix_1!BA39-(WMA_R1!BA39*$B$6)</f>
        <v>12.400778870614507</v>
      </c>
      <c r="BB39" s="8">
        <f>Mix_1!BB39-(WMA_R1!BB39*$B$6)</f>
        <v>12.059394848783523</v>
      </c>
      <c r="BC39" s="8">
        <f>Mix_1!BC39-(WMA_R1!BC39*$B$6)</f>
        <v>11.69888875043808</v>
      </c>
      <c r="BD39" s="8">
        <f>Mix_1!BD39-(WMA_R1!BD39*$B$6)</f>
        <v>11.323270021460182</v>
      </c>
      <c r="BE39" s="8">
        <f>Mix_1!BE39-(WMA_R1!BE39*$B$6)</f>
        <v>10.936286513578137</v>
      </c>
      <c r="BF39" s="8">
        <f>Mix_1!BF39-(WMA_R1!BF39*$B$6)</f>
        <v>10.541406178223916</v>
      </c>
      <c r="BG39" s="8">
        <f>Mix_1!BG39-(WMA_R1!BG39*$B$6)</f>
        <v>10.141806348447663</v>
      </c>
      <c r="BH39" s="8">
        <f>Mix_1!BH39-(WMA_R1!BH39*$B$6)</f>
        <v>9.7403695254652725</v>
      </c>
      <c r="BI39" s="8">
        <f>Mix_1!BI39-(WMA_R1!BI39*$B$6)</f>
        <v>9.339684636910853</v>
      </c>
      <c r="BJ39" s="8">
        <f>Mix_1!BJ39-(WMA_R1!BJ39*$B$6)</f>
        <v>8.9420528027117356</v>
      </c>
      <c r="BK39" s="8">
        <f>Mix_1!BK39-(WMA_R1!BK39*$B$6)</f>
        <v>8.5494967251702576</v>
      </c>
      <c r="BL39" s="8">
        <f>Mix_1!BL39-(WMA_R1!BL39*$B$6)</f>
        <v>8.1637729070347813</v>
      </c>
      <c r="BM39" s="8">
        <f>Mix_1!BM39-(WMA_R1!BM39*$B$6)</f>
        <v>7.7863859908937663</v>
      </c>
      <c r="BN39" s="8">
        <f>Mix_1!BN39-(WMA_R1!BN39*$B$6)</f>
        <v>7.4186046019263054</v>
      </c>
      <c r="BO39" s="8">
        <f>Mix_1!BO39-(WMA_R1!BO39*$B$6)</f>
        <v>7.0614781615156605</v>
      </c>
      <c r="BP39" s="8">
        <f>Mix_1!BP39-(WMA_R1!BP39*$B$6)</f>
        <v>6.7158542198006819</v>
      </c>
      <c r="BQ39" s="8">
        <f>Mix_1!BQ39-(WMA_R1!BQ39*$B$6)</f>
        <v>6.3823959297960187</v>
      </c>
      <c r="BR39" s="8">
        <f>Mix_1!BR39-(WMA_R1!BR39*$B$6)</f>
        <v>6.0615993536065016</v>
      </c>
      <c r="BS39" s="8">
        <f>Mix_1!BS39-(WMA_R1!BS39*$B$6)</f>
        <v>5.753810352205182</v>
      </c>
      <c r="BT39" s="8">
        <f>Mix_1!BT39-(WMA_R1!BT39*$B$6)</f>
        <v>5.4592408642245838</v>
      </c>
      <c r="BU39" s="8">
        <f>Mix_1!BU39-(WMA_R1!BU39*$B$6)</f>
        <v>5.1779844264176589</v>
      </c>
      <c r="BV39" s="8">
        <f>Mix_1!BV39-(WMA_R1!BV39*$B$6)</f>
        <v>4.9100308292150938</v>
      </c>
      <c r="BW39" s="8">
        <f>Mix_1!BW39-(WMA_R1!BW39*$B$6)</f>
        <v>4.6552798355726512</v>
      </c>
      <c r="BX39" s="8">
        <f>Mix_1!BX39-(WMA_R1!BX39*$B$6)</f>
        <v>4.4135539205594423</v>
      </c>
      <c r="BY39" s="8">
        <f>Mix_1!BY39-(WMA_R1!BY39*$B$6)</f>
        <v>4.1846100134081077</v>
      </c>
      <c r="BZ39" s="8">
        <f>Mix_1!BZ39-(WMA_R1!BZ39*$B$6)</f>
        <v>3.9681502435603053</v>
      </c>
      <c r="CA39" s="8">
        <f>Mix_1!CA39-(WMA_R1!CA39*$B$6)</f>
        <v>3.7638317081150188</v>
      </c>
      <c r="CB39" s="8">
        <f>Mix_1!CB39-(WMA_R1!CB39*$B$6)</f>
        <v>3.5712752905200453</v>
      </c>
      <c r="CC39" s="8">
        <f>Mix_1!CC39-(WMA_R1!CC39*$B$6)</f>
        <v>3.3900735698053186</v>
      </c>
      <c r="CD39" s="8">
        <f>Mix_1!CD39-(WMA_R1!CD39*$B$6)</f>
        <v>3.2197978665714277</v>
      </c>
      <c r="CE39" s="8">
        <f>Mix_1!CE39-(WMA_R1!CE39*$B$6)</f>
        <v>3.0600044767105818</v>
      </c>
      <c r="CF39" s="8">
        <f>Mix_1!CF39-(WMA_R1!CF39*$B$6)</f>
        <v>2.9102401468038144</v>
      </c>
      <c r="CG39" s="8">
        <f>Mix_1!CG39-(WMA_R1!CG39*$B$6)</f>
        <v>2.770046846622086</v>
      </c>
      <c r="CH39" s="8">
        <f>Mix_1!CH39-(WMA_R1!CH39*$B$6)</f>
        <v>2.6389658944374972</v>
      </c>
      <c r="CI39" s="8">
        <f>Mix_1!CI39-(WMA_R1!CI39*$B$6)</f>
        <v>2.5165414901659977</v>
      </c>
      <c r="CJ39" s="8">
        <f>Mix_1!CJ39-(WMA_R1!CJ39*$B$6)</f>
        <v>2.4023237099241426</v>
      </c>
      <c r="CK39" s="8">
        <f>Mix_1!CK39-(WMA_R1!CK39*$B$6)</f>
        <v>2.2958710135686982</v>
      </c>
      <c r="CL39" s="8">
        <f>Mix_1!CL39-(WMA_R1!CL39*$B$6)</f>
        <v>2.1967523143513841</v>
      </c>
      <c r="CM39" s="8">
        <f>Mix_1!CM39-(WMA_R1!CM39*$B$6)</f>
        <v>2.1045486570893823</v>
      </c>
      <c r="CN39" s="8">
        <f>Mix_1!CN39-(WMA_R1!CN39*$B$6)</f>
        <v>2.0188545483316127</v>
      </c>
      <c r="CO39" s="8">
        <f>Mix_1!CO39-(WMA_R1!CO39*$B$6)</f>
        <v>1.9392789789782796</v>
      </c>
      <c r="CP39" s="8">
        <f>Mix_1!CP39-(WMA_R1!CP39*$B$6)</f>
        <v>1.8654461767573853</v>
      </c>
      <c r="CQ39" s="8">
        <f>Mix_1!CQ39-(WMA_R1!CQ39*$B$6)</f>
        <v>1.7969961229331362</v>
      </c>
      <c r="CR39" s="8">
        <f>Mix_1!CR39-(WMA_R1!CR39*$B$6)</f>
        <v>1.7335848646613758</v>
      </c>
    </row>
    <row r="40" spans="1:96" x14ac:dyDescent="0.35">
      <c r="A40">
        <f t="shared" si="8"/>
        <v>28</v>
      </c>
      <c r="B40">
        <f t="shared" si="7"/>
        <v>27.5</v>
      </c>
      <c r="C40">
        <f>B40-Data!$B$9</f>
        <v>17</v>
      </c>
      <c r="F40" s="3">
        <f>(WMA_u!F40+SQRT(WMA_u!F40*WMA_u!F40+4*$B$3))/2</f>
        <v>1.0000329371000558</v>
      </c>
      <c r="G40" s="8">
        <f>Mix_1!G40-(WMA_R1!G40*$B$6)</f>
        <v>1.000034745960064</v>
      </c>
      <c r="H40" s="8">
        <f>Mix_1!H40-(WMA_R1!H40*$B$6)</f>
        <v>1.0000526271757382</v>
      </c>
      <c r="I40" s="8">
        <f>Mix_1!I40-(WMA_R1!I40*$B$6)</f>
        <v>1.000146582377369</v>
      </c>
      <c r="J40" s="8">
        <f>Mix_1!J40-(WMA_R1!J40*$B$6)</f>
        <v>1.0004953695102845</v>
      </c>
      <c r="K40" s="8">
        <f>Mix_1!K40-(WMA_R1!K40*$B$6)</f>
        <v>1.0015216096940649</v>
      </c>
      <c r="L40" s="8">
        <f>Mix_1!L40-(WMA_R1!L40*$B$6)</f>
        <v>1.0040679161860013</v>
      </c>
      <c r="M40" s="8">
        <f>Mix_1!M40-(WMA_R1!M40*$B$6)</f>
        <v>1.0096048324732954</v>
      </c>
      <c r="N40" s="8">
        <f>Mix_1!N40-(WMA_R1!N40*$B$6)</f>
        <v>1.0204349638114638</v>
      </c>
      <c r="O40" s="8">
        <f>Mix_1!O40-(WMA_R1!O40*$B$6)</f>
        <v>1.0398489409393035</v>
      </c>
      <c r="P40" s="8">
        <f>Mix_1!P40-(WMA_R1!P40*$B$6)</f>
        <v>1.0721908133181741</v>
      </c>
      <c r="Q40" s="8">
        <f>Mix_1!Q40-(WMA_R1!Q40*$B$6)</f>
        <v>1.1228025995266022</v>
      </c>
      <c r="R40" s="8">
        <f>Mix_1!R40-(WMA_R1!R40*$B$6)</f>
        <v>1.1978366490488384</v>
      </c>
      <c r="S40" s="8">
        <f>Mix_1!S40-(WMA_R1!S40*$B$6)</f>
        <v>1.3039454782731856</v>
      </c>
      <c r="T40" s="8">
        <f>Mix_1!T40-(WMA_R1!T40*$B$6)</f>
        <v>1.4478773150720436</v>
      </c>
      <c r="U40" s="8">
        <f>Mix_1!U40-(WMA_R1!U40*$B$6)</f>
        <v>1.6360184690660071</v>
      </c>
      <c r="V40" s="8">
        <f>Mix_1!V40-(WMA_R1!V40*$B$6)</f>
        <v>1.8739293029324282</v>
      </c>
      <c r="W40" s="8">
        <f>Mix_1!W40-(WMA_R1!W40*$B$6)</f>
        <v>2.1659191191327962</v>
      </c>
      <c r="X40" s="8">
        <f>Mix_1!X40-(WMA_R1!X40*$B$6)</f>
        <v>2.5146980363900595</v>
      </c>
      <c r="Y40" s="8">
        <f>Mix_1!Y40-(WMA_R1!Y40*$B$6)</f>
        <v>2.9211329305018561</v>
      </c>
      <c r="Z40" s="8">
        <f>Mix_1!Z40-(WMA_R1!Z40*$B$6)</f>
        <v>3.3841219113334731</v>
      </c>
      <c r="AA40" s="8">
        <f>Mix_1!AA40-(WMA_R1!AA40*$B$6)</f>
        <v>3.9005894943793535</v>
      </c>
      <c r="AB40" s="8">
        <f>Mix_1!AB40-(WMA_R1!AB40*$B$6)</f>
        <v>4.4655940076955609</v>
      </c>
      <c r="AC40" s="8">
        <f>Mix_1!AC40-(WMA_R1!AC40*$B$6)</f>
        <v>5.0725307048644126</v>
      </c>
      <c r="AD40" s="8">
        <f>Mix_1!AD40-(WMA_R1!AD40*$B$6)</f>
        <v>5.713408865101818</v>
      </c>
      <c r="AE40" s="8">
        <f>Mix_1!AE40-(WMA_R1!AE40*$B$6)</f>
        <v>6.3791787680199707</v>
      </c>
      <c r="AF40" s="8">
        <f>Mix_1!AF40-(WMA_R1!AF40*$B$6)</f>
        <v>7.0600844589689364</v>
      </c>
      <c r="AG40" s="8">
        <f>Mix_1!AG40-(WMA_R1!AG40*$B$6)</f>
        <v>7.7460201356623628</v>
      </c>
      <c r="AH40" s="8">
        <f>Mix_1!AH40-(WMA_R1!AH40*$B$6)</f>
        <v>8.4268711988756468</v>
      </c>
      <c r="AI40" s="8">
        <f>Mix_1!AI40-(WMA_R1!AI40*$B$6)</f>
        <v>9.092824957257136</v>
      </c>
      <c r="AJ40" s="8">
        <f>Mix_1!AJ40-(WMA_R1!AJ40*$B$6)</f>
        <v>9.7346401749319504</v>
      </c>
      <c r="AK40" s="8">
        <f>Mix_1!AK40-(WMA_R1!AK40*$B$6)</f>
        <v>10.343868721145217</v>
      </c>
      <c r="AL40" s="8">
        <f>Mix_1!AL40-(WMA_R1!AL40*$B$6)</f>
        <v>10.913026254774351</v>
      </c>
      <c r="AM40" s="8">
        <f>Mix_1!AM40-(WMA_R1!AM40*$B$6)</f>
        <v>11.435711987388048</v>
      </c>
      <c r="AN40" s="8">
        <f>Mix_1!AN40-(WMA_R1!AN40*$B$6)</f>
        <v>11.906680038627673</v>
      </c>
      <c r="AO40" s="8">
        <f>Mix_1!AO40-(WMA_R1!AO40*$B$6)</f>
        <v>12.32186671775343</v>
      </c>
      <c r="AP40" s="8">
        <f>Mix_1!AP40-(WMA_R1!AP40*$B$6)</f>
        <v>12.678379275336457</v>
      </c>
      <c r="AQ40" s="8">
        <f>Mix_1!AQ40-(WMA_R1!AQ40*$B$6)</f>
        <v>12.974452341155459</v>
      </c>
      <c r="AR40" s="8">
        <f>Mix_1!AR40-(WMA_R1!AR40*$B$6)</f>
        <v>13.209378487230079</v>
      </c>
      <c r="AS40" s="8">
        <f>Mix_1!AS40-(WMA_R1!AS40*$B$6)</f>
        <v>13.383419222933112</v>
      </c>
      <c r="AT40" s="8">
        <f>Mix_1!AT40-(WMA_R1!AT40*$B$6)</f>
        <v>13.497702333778502</v>
      </c>
      <c r="AU40" s="8">
        <f>Mix_1!AU40-(WMA_R1!AU40*$B$6)</f>
        <v>13.554110899984309</v>
      </c>
      <c r="AV40" s="8">
        <f>Mix_1!AV40-(WMA_R1!AV40*$B$6)</f>
        <v>13.555168647023851</v>
      </c>
      <c r="AW40" s="8">
        <f>Mix_1!AW40-(WMA_R1!AW40*$B$6)</f>
        <v>13.503925547110846</v>
      </c>
      <c r="AX40" s="8">
        <f>Mix_1!AX40-(WMA_R1!AX40*$B$6)</f>
        <v>13.403846854153059</v>
      </c>
      <c r="AY40" s="8">
        <f>Mix_1!AY40-(WMA_R1!AY40*$B$6)</f>
        <v>13.258708049487492</v>
      </c>
      <c r="AZ40" s="8">
        <f>Mix_1!AZ40-(WMA_R1!AZ40*$B$6)</f>
        <v>13.072497525490036</v>
      </c>
      <c r="BA40" s="8">
        <f>Mix_1!BA40-(WMA_R1!BA40*$B$6)</f>
        <v>12.849328253858552</v>
      </c>
      <c r="BB40" s="8">
        <f>Mix_1!BB40-(WMA_R1!BB40*$B$6)</f>
        <v>12.59335918272313</v>
      </c>
      <c r="BC40" s="8">
        <f>Mix_1!BC40-(WMA_R1!BC40*$B$6)</f>
        <v>12.308726683870914</v>
      </c>
      <c r="BD40" s="8">
        <f>Mix_1!BD40-(WMA_R1!BD40*$B$6)</f>
        <v>11.999486026271867</v>
      </c>
      <c r="BE40" s="8">
        <f>Mix_1!BE40-(WMA_R1!BE40*$B$6)</f>
        <v>11.669562579849492</v>
      </c>
      <c r="BF40" s="8">
        <f>Mix_1!BF40-(WMA_R1!BF40*$B$6)</f>
        <v>11.322712247293126</v>
      </c>
      <c r="BG40" s="8">
        <f>Mix_1!BG40-(WMA_R1!BG40*$B$6)</f>
        <v>10.962490473864333</v>
      </c>
      <c r="BH40" s="8">
        <f>Mix_1!BH40-(WMA_R1!BH40*$B$6)</f>
        <v>10.592229087426718</v>
      </c>
      <c r="BI40" s="8">
        <f>Mix_1!BI40-(WMA_R1!BI40*$B$6)</f>
        <v>10.215020165225299</v>
      </c>
      <c r="BJ40" s="8">
        <f>Mix_1!BJ40-(WMA_R1!BJ40*$B$6)</f>
        <v>9.8337061025676906</v>
      </c>
      <c r="BK40" s="8">
        <f>Mix_1!BK40-(WMA_R1!BK40*$B$6)</f>
        <v>9.4508750644502477</v>
      </c>
      <c r="BL40" s="8">
        <f>Mix_1!BL40-(WMA_R1!BL40*$B$6)</f>
        <v>9.0688610280133091</v>
      </c>
      <c r="BM40" s="8">
        <f>Mix_1!BM40-(WMA_R1!BM40*$B$6)</f>
        <v>8.6897476659905699</v>
      </c>
      <c r="BN40" s="8">
        <f>Mix_1!BN40-(WMA_R1!BN40*$B$6)</f>
        <v>8.3153753743366607</v>
      </c>
      <c r="BO40" s="8">
        <f>Mix_1!BO40-(WMA_R1!BO40*$B$6)</f>
        <v>7.9473508070482888</v>
      </c>
      <c r="BP40" s="8">
        <f>Mix_1!BP40-(WMA_R1!BP40*$B$6)</f>
        <v>7.5870583446322675</v>
      </c>
      <c r="BQ40" s="8">
        <f>Mix_1!BQ40-(WMA_R1!BQ40*$B$6)</f>
        <v>7.2356729871633743</v>
      </c>
      <c r="BR40" s="8">
        <f>Mix_1!BR40-(WMA_R1!BR40*$B$6)</f>
        <v>6.8941742264349308</v>
      </c>
      <c r="BS40" s="8">
        <f>Mix_1!BS40-(WMA_R1!BS40*$B$6)</f>
        <v>6.5633605128502985</v>
      </c>
      <c r="BT40" s="8">
        <f>Mix_1!BT40-(WMA_R1!BT40*$B$6)</f>
        <v>6.243863990369376</v>
      </c>
      <c r="BU40" s="8">
        <f>Mix_1!BU40-(WMA_R1!BU40*$B$6)</f>
        <v>5.936165226295536</v>
      </c>
      <c r="BV40" s="8">
        <f>Mix_1!BV40-(WMA_R1!BV40*$B$6)</f>
        <v>5.6406077115354307</v>
      </c>
      <c r="BW40" s="8">
        <f>Mix_1!BW40-(WMA_R1!BW40*$B$6)</f>
        <v>5.357411950984531</v>
      </c>
      <c r="BX40" s="8">
        <f>Mix_1!BX40-(WMA_R1!BX40*$B$6)</f>
        <v>5.0866890028607425</v>
      </c>
      <c r="BY40" s="8">
        <f>Mix_1!BY40-(WMA_R1!BY40*$B$6)</f>
        <v>4.828453360237253</v>
      </c>
      <c r="BZ40" s="8">
        <f>Mix_1!BZ40-(WMA_R1!BZ40*$B$6)</f>
        <v>4.5826350979227941</v>
      </c>
      <c r="CA40" s="8">
        <f>Mix_1!CA40-(WMA_R1!CA40*$B$6)</f>
        <v>4.349091233480336</v>
      </c>
      <c r="CB40" s="8">
        <f>Mix_1!CB40-(WMA_R1!CB40*$B$6)</f>
        <v>4.1276162728855015</v>
      </c>
      <c r="CC40" s="8">
        <f>Mix_1!CC40-(WMA_R1!CC40*$B$6)</f>
        <v>3.9179519294500604</v>
      </c>
      <c r="CD40" s="8">
        <f>Mix_1!CD40-(WMA_R1!CD40*$B$6)</f>
        <v>3.71979601952959</v>
      </c>
      <c r="CE40" s="8">
        <f>Mix_1!CE40-(WMA_R1!CE40*$B$6)</f>
        <v>3.532810550550999</v>
      </c>
      <c r="CF40" s="8">
        <f>Mix_1!CF40-(WMA_R1!CF40*$B$6)</f>
        <v>3.3566290263775884</v>
      </c>
      <c r="CG40" s="8">
        <f>Mix_1!CG40-(WMA_R1!CG40*$B$6)</f>
        <v>3.1908630023017448</v>
      </c>
      <c r="CH40" s="8">
        <f>Mix_1!CH40-(WMA_R1!CH40*$B$6)</f>
        <v>3.0351079273219628</v>
      </c>
      <c r="CI40" s="8">
        <f>Mix_1!CI40-(WMA_R1!CI40*$B$6)</f>
        <v>2.8889483151014348</v>
      </c>
      <c r="CJ40" s="8">
        <f>Mix_1!CJ40-(WMA_R1!CJ40*$B$6)</f>
        <v>2.7519622873745684</v>
      </c>
      <c r="CK40" s="8">
        <f>Mix_1!CK40-(WMA_R1!CK40*$B$6)</f>
        <v>2.6237255347944348</v>
      </c>
      <c r="CL40" s="8">
        <f>Mix_1!CL40-(WMA_R1!CL40*$B$6)</f>
        <v>2.5038147405024236</v>
      </c>
      <c r="CM40" s="8">
        <f>Mix_1!CM40-(WMA_R1!CM40*$B$6)</f>
        <v>2.3918105112311716</v>
      </c>
      <c r="CN40" s="8">
        <f>Mix_1!CN40-(WMA_R1!CN40*$B$6)</f>
        <v>2.2872998596803455</v>
      </c>
      <c r="CO40" s="8">
        <f>Mix_1!CO40-(WMA_R1!CO40*$B$6)</f>
        <v>2.1898782803682617</v>
      </c>
      <c r="CP40" s="8">
        <f>Mix_1!CP40-(WMA_R1!CP40*$B$6)</f>
        <v>2.0991514592773011</v>
      </c>
      <c r="CQ40" s="8">
        <f>Mix_1!CQ40-(WMA_R1!CQ40*$B$6)</f>
        <v>2.0147366554767783</v>
      </c>
      <c r="CR40" s="8">
        <f>Mix_1!CR40-(WMA_R1!CR40*$B$6)</f>
        <v>1.9362637906067202</v>
      </c>
    </row>
    <row r="41" spans="1:96" x14ac:dyDescent="0.35">
      <c r="A41">
        <f t="shared" si="8"/>
        <v>29</v>
      </c>
      <c r="B41">
        <f t="shared" si="7"/>
        <v>28.5</v>
      </c>
      <c r="C41">
        <f>B41-Data!$B$9</f>
        <v>18</v>
      </c>
      <c r="F41" s="3">
        <f>(WMA_u!F41+SQRT(WMA_u!F41*WMA_u!F41+4*$B$3))/2</f>
        <v>1.0000329371000558</v>
      </c>
      <c r="G41" s="8">
        <f>Mix_1!G41-(WMA_R1!G41*$B$6)</f>
        <v>1.0000335662687545</v>
      </c>
      <c r="H41" s="8">
        <f>Mix_1!H41-(WMA_R1!H41*$B$6)</f>
        <v>1.0000401676544826</v>
      </c>
      <c r="I41" s="8">
        <f>Mix_1!I41-(WMA_R1!I41*$B$6)</f>
        <v>1.0000768646859011</v>
      </c>
      <c r="J41" s="8">
        <f>Mix_1!J41-(WMA_R1!J41*$B$6)</f>
        <v>1.0002205715860564</v>
      </c>
      <c r="K41" s="8">
        <f>Mix_1!K41-(WMA_R1!K41*$B$6)</f>
        <v>1.0006654356063576</v>
      </c>
      <c r="L41" s="8">
        <f>Mix_1!L41-(WMA_R1!L41*$B$6)</f>
        <v>1.0018239648464409</v>
      </c>
      <c r="M41" s="8">
        <f>Mix_1!M41-(WMA_R1!M41*$B$6)</f>
        <v>1.0044622946433122</v>
      </c>
      <c r="N41" s="8">
        <f>Mix_1!N41-(WMA_R1!N41*$B$6)</f>
        <v>1.0098559776144853</v>
      </c>
      <c r="O41" s="8">
        <f>Mix_1!O41-(WMA_R1!O41*$B$6)</f>
        <v>1.0199427606487981</v>
      </c>
      <c r="P41" s="8">
        <f>Mix_1!P41-(WMA_R1!P41*$B$6)</f>
        <v>1.0374431824825459</v>
      </c>
      <c r="Q41" s="8">
        <f>Mix_1!Q41-(WMA_R1!Q41*$B$6)</f>
        <v>1.0659202792845348</v>
      </c>
      <c r="R41" s="8">
        <f>Mix_1!R41-(WMA_R1!R41*$B$6)</f>
        <v>1.1097562309696984</v>
      </c>
      <c r="S41" s="8">
        <f>Mix_1!S41-(WMA_R1!S41*$B$6)</f>
        <v>1.1740348714295687</v>
      </c>
      <c r="T41" s="8">
        <f>Mix_1!T41-(WMA_R1!T41*$B$6)</f>
        <v>1.264332166348197</v>
      </c>
      <c r="U41" s="8">
        <f>Mix_1!U41-(WMA_R1!U41*$B$6)</f>
        <v>1.3864294229435319</v>
      </c>
      <c r="V41" s="8">
        <f>Mix_1!V41-(WMA_R1!V41*$B$6)</f>
        <v>1.5459739880503534</v>
      </c>
      <c r="W41" s="8">
        <f>Mix_1!W41-(WMA_R1!W41*$B$6)</f>
        <v>1.7481181804852306</v>
      </c>
      <c r="X41" s="8">
        <f>Mix_1!X41-(WMA_R1!X41*$B$6)</f>
        <v>1.9971687612495073</v>
      </c>
      <c r="Y41" s="8">
        <f>Mix_1!Y41-(WMA_R1!Y41*$B$6)</f>
        <v>2.2962767358970599</v>
      </c>
      <c r="Z41" s="8">
        <f>Mix_1!Z41-(WMA_R1!Z41*$B$6)</f>
        <v>2.6471916315687851</v>
      </c>
      <c r="AA41" s="8">
        <f>Mix_1!AA41-(WMA_R1!AA41*$B$6)</f>
        <v>3.0500967959907994</v>
      </c>
      <c r="AB41" s="8">
        <f>Mix_1!AB41-(WMA_R1!AB41*$B$6)</f>
        <v>3.5035339438571604</v>
      </c>
      <c r="AC41" s="8">
        <f>Mix_1!AC41-(WMA_R1!AC41*$B$6)</f>
        <v>4.0044171788359773</v>
      </c>
      <c r="AD41" s="8">
        <f>Mix_1!AD41-(WMA_R1!AD41*$B$6)</f>
        <v>4.5481298320689501</v>
      </c>
      <c r="AE41" s="8">
        <f>Mix_1!AE41-(WMA_R1!AE41*$B$6)</f>
        <v>5.1286921661099196</v>
      </c>
      <c r="AF41" s="8">
        <f>Mix_1!AF41-(WMA_R1!AF41*$B$6)</f>
        <v>5.7389844994979722</v>
      </c>
      <c r="AG41" s="8">
        <f>Mix_1!AG41-(WMA_R1!AG41*$B$6)</f>
        <v>6.371008580359943</v>
      </c>
      <c r="AH41" s="8">
        <f>Mix_1!AH41-(WMA_R1!AH41*$B$6)</f>
        <v>7.0161698770704408</v>
      </c>
      <c r="AI41" s="8">
        <f>Mix_1!AI41-(WMA_R1!AI41*$B$6)</f>
        <v>7.6655645568092421</v>
      </c>
      <c r="AJ41" s="8">
        <f>Mix_1!AJ41-(WMA_R1!AJ41*$B$6)</f>
        <v>8.3102569418200325</v>
      </c>
      <c r="AK41" s="8">
        <f>Mix_1!AK41-(WMA_R1!AK41*$B$6)</f>
        <v>8.9415358238515701</v>
      </c>
      <c r="AL41" s="8">
        <f>Mix_1!AL41-(WMA_R1!AL41*$B$6)</f>
        <v>9.5511408700370595</v>
      </c>
      <c r="AM41" s="8">
        <f>Mix_1!AM41-(WMA_R1!AM41*$B$6)</f>
        <v>10.131453212536439</v>
      </c>
      <c r="AN41" s="8">
        <f>Mix_1!AN41-(WMA_R1!AN41*$B$6)</f>
        <v>10.675646985588447</v>
      </c>
      <c r="AO41" s="8">
        <f>Mix_1!AO41-(WMA_R1!AO41*$B$6)</f>
        <v>11.177800924573329</v>
      </c>
      <c r="AP41" s="8">
        <f>Mix_1!AP41-(WMA_R1!AP41*$B$6)</f>
        <v>11.632971095170667</v>
      </c>
      <c r="AQ41" s="8">
        <f>Mix_1!AQ41-(WMA_R1!AQ41*$B$6)</f>
        <v>12.037227346059929</v>
      </c>
      <c r="AR41" s="8">
        <f>Mix_1!AR41-(WMA_R1!AR41*$B$6)</f>
        <v>12.387657181314948</v>
      </c>
      <c r="AS41" s="8">
        <f>Mix_1!AS41-(WMA_R1!AS41*$B$6)</f>
        <v>12.682341460018723</v>
      </c>
      <c r="AT41" s="8">
        <f>Mix_1!AT41-(WMA_R1!AT41*$B$6)</f>
        <v>12.920306698608137</v>
      </c>
      <c r="AU41" s="8">
        <f>Mix_1!AU41-(WMA_R1!AU41*$B$6)</f>
        <v>13.101458832797842</v>
      </c>
      <c r="AV41" s="8">
        <f>Mix_1!AV41-(WMA_R1!AV41*$B$6)</f>
        <v>13.226503150041029</v>
      </c>
      <c r="AW41" s="8">
        <f>Mix_1!AW41-(WMA_R1!AW41*$B$6)</f>
        <v>13.296854787913764</v>
      </c>
      <c r="AX41" s="8">
        <f>Mix_1!AX41-(WMA_R1!AX41*$B$6)</f>
        <v>13.314543761184845</v>
      </c>
      <c r="AY41" s="8">
        <f>Mix_1!AY41-(WMA_R1!AY41*$B$6)</f>
        <v>13.282117976521821</v>
      </c>
      <c r="AZ41" s="8">
        <f>Mix_1!AZ41-(WMA_R1!AZ41*$B$6)</f>
        <v>13.202547157040328</v>
      </c>
      <c r="BA41" s="8">
        <f>Mix_1!BA41-(WMA_R1!BA41*$B$6)</f>
        <v>13.079130059749357</v>
      </c>
      <c r="BB41" s="8">
        <f>Mix_1!BB41-(WMA_R1!BB41*$B$6)</f>
        <v>12.915406850558997</v>
      </c>
      <c r="BC41" s="8">
        <f>Mix_1!BC41-(WMA_R1!BC41*$B$6)</f>
        <v>12.715078020458543</v>
      </c>
      <c r="BD41" s="8">
        <f>Mix_1!BD41-(WMA_R1!BD41*$B$6)</f>
        <v>12.481930793577442</v>
      </c>
      <c r="BE41" s="8">
        <f>Mix_1!BE41-(WMA_R1!BE41*$B$6)</f>
        <v>12.219773599190361</v>
      </c>
      <c r="BF41" s="8">
        <f>Mix_1!BF41-(WMA_R1!BF41*$B$6)</f>
        <v>11.932378857599126</v>
      </c>
      <c r="BG41" s="8">
        <f>Mix_1!BG41-(WMA_R1!BG41*$B$6)</f>
        <v>11.623434063582204</v>
      </c>
      <c r="BH41" s="8">
        <f>Mix_1!BH41-(WMA_R1!BH41*$B$6)</f>
        <v>11.296500937985787</v>
      </c>
      <c r="BI41" s="8">
        <f>Mix_1!BI41-(WMA_R1!BI41*$B$6)</f>
        <v>10.954982253829165</v>
      </c>
      <c r="BJ41" s="8">
        <f>Mix_1!BJ41-(WMA_R1!BJ41*$B$6)</f>
        <v>10.602095822911142</v>
      </c>
      <c r="BK41" s="8">
        <f>Mix_1!BK41-(WMA_R1!BK41*$B$6)</f>
        <v>10.240855046791598</v>
      </c>
      <c r="BL41" s="8">
        <f>Mix_1!BL41-(WMA_R1!BL41*$B$6)</f>
        <v>9.8740553865423806</v>
      </c>
      <c r="BM41" s="8">
        <f>Mix_1!BM41-(WMA_R1!BM41*$B$6)</f>
        <v>9.5042660833306432</v>
      </c>
      <c r="BN41" s="8">
        <f>Mix_1!BN41-(WMA_R1!BN41*$B$6)</f>
        <v>9.1338264615657678</v>
      </c>
      <c r="BO41" s="8">
        <f>Mix_1!BO41-(WMA_R1!BO41*$B$6)</f>
        <v>8.7648461633081638</v>
      </c>
      <c r="BP41" s="8">
        <f>Mix_1!BP41-(WMA_R1!BP41*$B$6)</f>
        <v>8.3992086927185046</v>
      </c>
      <c r="BQ41" s="8">
        <f>Mix_1!BQ41-(WMA_R1!BQ41*$B$6)</f>
        <v>8.0385776888742555</v>
      </c>
      <c r="BR41" s="8">
        <f>Mix_1!BR41-(WMA_R1!BR41*$B$6)</f>
        <v>7.6844053911889336</v>
      </c>
      <c r="BS41" s="8">
        <f>Mix_1!BS41-(WMA_R1!BS41*$B$6)</f>
        <v>7.3379428113449947</v>
      </c>
      <c r="BT41" s="8">
        <f>Mix_1!BT41-(WMA_R1!BT41*$B$6)</f>
        <v>7.0002511769774038</v>
      </c>
      <c r="BU41" s="8">
        <f>Mix_1!BU41-(WMA_R1!BU41*$B$6)</f>
        <v>6.672214263637116</v>
      </c>
      <c r="BV41" s="8">
        <f>Mix_1!BV41-(WMA_R1!BV41*$B$6)</f>
        <v>6.3545512815192753</v>
      </c>
      <c r="BW41" s="8">
        <f>Mix_1!BW41-(WMA_R1!BW41*$B$6)</f>
        <v>6.0478300310889423</v>
      </c>
      <c r="BX41" s="8">
        <f>Mix_1!BX41-(WMA_R1!BX41*$B$6)</f>
        <v>5.7524800863885419</v>
      </c>
      <c r="BY41" s="8">
        <f>Mix_1!BY41-(WMA_R1!BY41*$B$6)</f>
        <v>5.4688058060129308</v>
      </c>
      <c r="BZ41" s="8">
        <f>Mix_1!BZ41-(WMA_R1!BZ41*$B$6)</f>
        <v>5.1969990092301952</v>
      </c>
      <c r="CA41" s="8">
        <f>Mix_1!CA41-(WMA_R1!CA41*$B$6)</f>
        <v>4.9371511884039414</v>
      </c>
      <c r="CB41" s="8">
        <f>Mix_1!CB41-(WMA_R1!CB41*$B$6)</f>
        <v>4.6892651587526695</v>
      </c>
      <c r="CC41" s="8">
        <f>Mix_1!CC41-(WMA_R1!CC41*$B$6)</f>
        <v>4.4532660726725988</v>
      </c>
      <c r="CD41" s="8">
        <f>Mix_1!CD41-(WMA_R1!CD41*$B$6)</f>
        <v>4.229011748528678</v>
      </c>
      <c r="CE41" s="8">
        <f>Mix_1!CE41-(WMA_R1!CE41*$B$6)</f>
        <v>4.0163022832082103</v>
      </c>
      <c r="CF41" s="8">
        <f>Mix_1!CF41-(WMA_R1!CF41*$B$6)</f>
        <v>3.814888934086289</v>
      </c>
      <c r="CG41" s="8">
        <f>Mix_1!CG41-(WMA_R1!CG41*$B$6)</f>
        <v>3.6244822696424528</v>
      </c>
      <c r="CH41" s="8">
        <f>Mix_1!CH41-(WMA_R1!CH41*$B$6)</f>
        <v>3.4447595990695437</v>
      </c>
      <c r="CI41" s="8">
        <f>Mix_1!CI41-(WMA_R1!CI41*$B$6)</f>
        <v>3.2753717001020659</v>
      </c>
      <c r="CJ41" s="8">
        <f>Mix_1!CJ41-(WMA_R1!CJ41*$B$6)</f>
        <v>3.1159488712267809</v>
      </c>
      <c r="CK41" s="8">
        <f>Mix_1!CK41-(WMA_R1!CK41*$B$6)</f>
        <v>2.9661063396739245</v>
      </c>
      <c r="CL41" s="8">
        <f>Mix_1!CL41-(WMA_R1!CL41*$B$6)</f>
        <v>2.8254490603579141</v>
      </c>
      <c r="CM41" s="8">
        <f>Mix_1!CM41-(WMA_R1!CM41*$B$6)</f>
        <v>2.6935759434579918</v>
      </c>
      <c r="CN41" s="8">
        <f>Mix_1!CN41-(WMA_R1!CN41*$B$6)</f>
        <v>2.5700835497990013</v>
      </c>
      <c r="CO41" s="8">
        <f>Mix_1!CO41-(WMA_R1!CO41*$B$6)</f>
        <v>2.454569293787876</v>
      </c>
      <c r="CP41" s="8">
        <f>Mix_1!CP41-(WMA_R1!CP41*$B$6)</f>
        <v>2.3466341935407318</v>
      </c>
      <c r="CQ41" s="8">
        <f>Mix_1!CQ41-(WMA_R1!CQ41*$B$6)</f>
        <v>2.2458852071384907</v>
      </c>
      <c r="CR41" s="8">
        <f>Mix_1!CR41-(WMA_R1!CR41*$B$6)</f>
        <v>2.1519371927980222</v>
      </c>
    </row>
    <row r="42" spans="1:96" x14ac:dyDescent="0.35">
      <c r="A42">
        <f t="shared" si="8"/>
        <v>30</v>
      </c>
      <c r="B42">
        <f t="shared" si="7"/>
        <v>29.5</v>
      </c>
      <c r="C42">
        <f>B42-Data!$B$9</f>
        <v>19</v>
      </c>
      <c r="F42" s="3">
        <f>(WMA_u!F42+SQRT(WMA_u!F42*WMA_u!F42+4*$B$3))/2</f>
        <v>1.0000329371000558</v>
      </c>
      <c r="G42" s="8">
        <f>Mix_1!G42-(WMA_R1!G42*$B$6)</f>
        <v>1.0000331730383181</v>
      </c>
      <c r="H42" s="8">
        <f>Mix_1!H42-(WMA_R1!H42*$B$6)</f>
        <v>1.0000357960193793</v>
      </c>
      <c r="I42" s="8">
        <f>Mix_1!I42-(WMA_R1!I42*$B$6)</f>
        <v>1.000051196769312</v>
      </c>
      <c r="J42" s="8">
        <f>Mix_1!J42-(WMA_R1!J42*$B$6)</f>
        <v>1.0001147123253697</v>
      </c>
      <c r="K42" s="8">
        <f>Mix_1!K42-(WMA_R1!K42*$B$6)</f>
        <v>1.0003212335534013</v>
      </c>
      <c r="L42" s="8">
        <f>Mix_1!L42-(WMA_R1!L42*$B$6)</f>
        <v>1.0008847577709115</v>
      </c>
      <c r="M42" s="8">
        <f>Mix_1!M42-(WMA_R1!M42*$B$6)</f>
        <v>1.0022263340000039</v>
      </c>
      <c r="N42" s="8">
        <f>Mix_1!N42-(WMA_R1!N42*$B$6)</f>
        <v>1.0050874499136848</v>
      </c>
      <c r="O42" s="8">
        <f>Mix_1!O42-(WMA_R1!O42*$B$6)</f>
        <v>1.0106581897950697</v>
      </c>
      <c r="P42" s="8">
        <f>Mix_1!P42-(WMA_R1!P42*$B$6)</f>
        <v>1.0207025568778481</v>
      </c>
      <c r="Q42" s="8">
        <f>Mix_1!Q42-(WMA_R1!Q42*$B$6)</f>
        <v>1.0376591887994162</v>
      </c>
      <c r="R42" s="8">
        <f>Mix_1!R42-(WMA_R1!R42*$B$6)</f>
        <v>1.0646955468848216</v>
      </c>
      <c r="S42" s="8">
        <f>Mix_1!S42-(WMA_R1!S42*$B$6)</f>
        <v>1.1056977268148325</v>
      </c>
      <c r="T42" s="8">
        <f>Mix_1!T42-(WMA_R1!T42*$B$6)</f>
        <v>1.1651855223776924</v>
      </c>
      <c r="U42" s="8">
        <f>Mix_1!U42-(WMA_R1!U42*$B$6)</f>
        <v>1.2481517976836365</v>
      </c>
      <c r="V42" s="8">
        <f>Mix_1!V42-(WMA_R1!V42*$B$6)</f>
        <v>1.3598348581186461</v>
      </c>
      <c r="W42" s="8">
        <f>Mix_1!W42-(WMA_R1!W42*$B$6)</f>
        <v>1.505440778783018</v>
      </c>
      <c r="X42" s="8">
        <f>Mix_1!X42-(WMA_R1!X42*$B$6)</f>
        <v>1.6898384048139388</v>
      </c>
      <c r="Y42" s="8">
        <f>Mix_1!Y42-(WMA_R1!Y42*$B$6)</f>
        <v>1.9172523973497231</v>
      </c>
      <c r="Z42" s="8">
        <f>Mix_1!Z42-(WMA_R1!Z42*$B$6)</f>
        <v>2.1909792402869428</v>
      </c>
      <c r="AA42" s="8">
        <f>Mix_1!AA42-(WMA_R1!AA42*$B$6)</f>
        <v>2.5131479844071336</v>
      </c>
      <c r="AB42" s="8">
        <f>Mix_1!AB42-(WMA_R1!AB42*$B$6)</f>
        <v>2.8845424210632524</v>
      </c>
      <c r="AC42" s="8">
        <f>Mix_1!AC42-(WMA_R1!AC42*$B$6)</f>
        <v>3.304495201582534</v>
      </c>
      <c r="AD42" s="8">
        <f>Mix_1!AD42-(WMA_R1!AD42*$B$6)</f>
        <v>3.7708579773378177</v>
      </c>
      <c r="AE42" s="8">
        <f>Mix_1!AE42-(WMA_R1!AE42*$B$6)</f>
        <v>4.2800456261748838</v>
      </c>
      <c r="AF42" s="8">
        <f>Mix_1!AF42-(WMA_R1!AF42*$B$6)</f>
        <v>4.8271475650878735</v>
      </c>
      <c r="AG42" s="8">
        <f>Mix_1!AG42-(WMA_R1!AG42*$B$6)</f>
        <v>5.4060953351412113</v>
      </c>
      <c r="AH42" s="8">
        <f>Mix_1!AH42-(WMA_R1!AH42*$B$6)</f>
        <v>6.0098732005729829</v>
      </c>
      <c r="AI42" s="8">
        <f>Mix_1!AI42-(WMA_R1!AI42*$B$6)</f>
        <v>6.6307573898833496</v>
      </c>
      <c r="AJ42" s="8">
        <f>Mix_1!AJ42-(WMA_R1!AJ42*$B$6)</f>
        <v>7.260569667431632</v>
      </c>
      <c r="AK42" s="8">
        <f>Mix_1!AK42-(WMA_R1!AK42*$B$6)</f>
        <v>7.8909319335079431</v>
      </c>
      <c r="AL42" s="8">
        <f>Mix_1!AL42-(WMA_R1!AL42*$B$6)</f>
        <v>8.5135102515441083</v>
      </c>
      <c r="AM42" s="8">
        <f>Mix_1!AM42-(WMA_R1!AM42*$B$6)</f>
        <v>9.1202388362270312</v>
      </c>
      <c r="AN42" s="8">
        <f>Mix_1!AN42-(WMA_R1!AN42*$B$6)</f>
        <v>9.7035168724692333</v>
      </c>
      <c r="AO42" s="8">
        <f>Mix_1!AO42-(WMA_R1!AO42*$B$6)</f>
        <v>10.256373376925058</v>
      </c>
      <c r="AP42" s="8">
        <f>Mix_1!AP42-(WMA_R1!AP42*$B$6)</f>
        <v>10.772597509885125</v>
      </c>
      <c r="AQ42" s="8">
        <f>Mix_1!AQ42-(WMA_R1!AQ42*$B$6)</f>
        <v>11.246833689985024</v>
      </c>
      <c r="AR42" s="8">
        <f>Mix_1!AR42-(WMA_R1!AR42*$B$6)</f>
        <v>11.674642493056645</v>
      </c>
      <c r="AS42" s="8">
        <f>Mix_1!AS42-(WMA_R1!AS42*$B$6)</f>
        <v>12.052529601274525</v>
      </c>
      <c r="AT42" s="8">
        <f>Mix_1!AT42-(WMA_R1!AT42*$B$6)</f>
        <v>12.377946009758654</v>
      </c>
      <c r="AU42" s="8">
        <f>Mix_1!AU42-(WMA_R1!AU42*$B$6)</f>
        <v>12.649263316428332</v>
      </c>
      <c r="AV42" s="8">
        <f>Mix_1!AV42-(WMA_R1!AV42*$B$6)</f>
        <v>12.865728252838064</v>
      </c>
      <c r="AW42" s="8">
        <f>Mix_1!AW42-(WMA_R1!AW42*$B$6)</f>
        <v>13.027400702847608</v>
      </c>
      <c r="AX42" s="8">
        <f>Mix_1!AX42-(WMA_R1!AX42*$B$6)</f>
        <v>13.135079349444695</v>
      </c>
      <c r="AY42" s="8">
        <f>Mix_1!AY42-(WMA_R1!AY42*$B$6)</f>
        <v>13.190218834526085</v>
      </c>
      <c r="AZ42" s="8">
        <f>Mix_1!AZ42-(WMA_R1!AZ42*$B$6)</f>
        <v>13.194841955468416</v>
      </c>
      <c r="BA42" s="8">
        <f>Mix_1!BA42-(WMA_R1!BA42*$B$6)</f>
        <v>13.151449994528226</v>
      </c>
      <c r="BB42" s="8">
        <f>Mix_1!BB42-(WMA_R1!BB42*$B$6)</f>
        <v>13.062933815345911</v>
      </c>
      <c r="BC42" s="8">
        <f>Mix_1!BC42-(WMA_R1!BC42*$B$6)</f>
        <v>12.93248789182827</v>
      </c>
      <c r="BD42" s="8">
        <f>Mix_1!BD42-(WMA_R1!BD42*$B$6)</f>
        <v>12.763528979223576</v>
      </c>
      <c r="BE42" s="8">
        <f>Mix_1!BE42-(WMA_R1!BE42*$B$6)</f>
        <v>12.5596207105459</v>
      </c>
      <c r="BF42" s="8">
        <f>Mix_1!BF42-(WMA_R1!BF42*$B$6)</f>
        <v>12.324405014046446</v>
      </c>
      <c r="BG42" s="8">
        <f>Mix_1!BG42-(WMA_R1!BG42*$B$6)</f>
        <v>12.061540905426986</v>
      </c>
      <c r="BH42" s="8">
        <f>Mix_1!BH42-(WMA_R1!BH42*$B$6)</f>
        <v>11.774650914820199</v>
      </c>
      <c r="BI42" s="8">
        <f>Mix_1!BI42-(WMA_R1!BI42*$B$6)</f>
        <v>11.46727516344211</v>
      </c>
      <c r="BJ42" s="8">
        <f>Mix_1!BJ42-(WMA_R1!BJ42*$B$6)</f>
        <v>11.142832906477443</v>
      </c>
      <c r="BK42" s="8">
        <f>Mix_1!BK42-(WMA_R1!BK42*$B$6)</f>
        <v>10.804591204001209</v>
      </c>
      <c r="BL42" s="8">
        <f>Mix_1!BL42-(WMA_R1!BL42*$B$6)</f>
        <v>10.455640266461451</v>
      </c>
      <c r="BM42" s="8">
        <f>Mix_1!BM42-(WMA_R1!BM42*$B$6)</f>
        <v>10.0988749408248</v>
      </c>
      <c r="BN42" s="8">
        <f>Mix_1!BN42-(WMA_R1!BN42*$B$6)</f>
        <v>9.736981753097707</v>
      </c>
      <c r="BO42" s="8">
        <f>Mix_1!BO42-(WMA_R1!BO42*$B$6)</f>
        <v>9.3724308978056055</v>
      </c>
      <c r="BP42" s="8">
        <f>Mix_1!BP42-(WMA_R1!BP42*$B$6)</f>
        <v>9.0074725605859811</v>
      </c>
      <c r="BQ42" s="8">
        <f>Mix_1!BQ42-(WMA_R1!BQ42*$B$6)</f>
        <v>8.6441369721153727</v>
      </c>
      <c r="BR42" s="8">
        <f>Mix_1!BR42-(WMA_R1!BR42*$B$6)</f>
        <v>8.2842376163460756</v>
      </c>
      <c r="BS42" s="8">
        <f>Mix_1!BS42-(WMA_R1!BS42*$B$6)</f>
        <v>7.9293770501290668</v>
      </c>
      <c r="BT42" s="8">
        <f>Mix_1!BT42-(WMA_R1!BT42*$B$6)</f>
        <v>7.5809548318598186</v>
      </c>
      <c r="BU42" s="8">
        <f>Mix_1!BU42-(WMA_R1!BU42*$B$6)</f>
        <v>7.2401771013683636</v>
      </c>
      <c r="BV42" s="8">
        <f>Mix_1!BV42-(WMA_R1!BV42*$B$6)</f>
        <v>6.9080673998738344</v>
      </c>
      <c r="BW42" s="8">
        <f>Mix_1!BW42-(WMA_R1!BW42*$B$6)</f>
        <v>6.585478365815848</v>
      </c>
      <c r="BX42" s="8">
        <f>Mix_1!BX42-(WMA_R1!BX42*$B$6)</f>
        <v>6.2731039884895736</v>
      </c>
      <c r="BY42" s="8">
        <f>Mix_1!BY42-(WMA_R1!BY42*$B$6)</f>
        <v>5.9714921456834622</v>
      </c>
      <c r="BZ42" s="8">
        <f>Mix_1!BZ42-(WMA_R1!BZ42*$B$6)</f>
        <v>5.6810571932482707</v>
      </c>
      <c r="CA42" s="8">
        <f>Mix_1!CA42-(WMA_R1!CA42*$B$6)</f>
        <v>5.4020924132362005</v>
      </c>
      <c r="CB42" s="8">
        <f>Mix_1!CB42-(WMA_R1!CB42*$B$6)</f>
        <v>5.1347821626477348</v>
      </c>
      <c r="CC42" s="8">
        <f>Mix_1!CC42-(WMA_R1!CC42*$B$6)</f>
        <v>4.87921359676956</v>
      </c>
      <c r="CD42" s="8">
        <f>Mix_1!CD42-(WMA_R1!CD42*$B$6)</f>
        <v>4.6353878695574338</v>
      </c>
      <c r="CE42" s="8">
        <f>Mix_1!CE42-(WMA_R1!CE42*$B$6)</f>
        <v>4.4032307385830851</v>
      </c>
      <c r="CF42" s="8">
        <f>Mix_1!CF42-(WMA_R1!CF42*$B$6)</f>
        <v>4.1826025238629967</v>
      </c>
      <c r="CG42" s="8">
        <f>Mix_1!CG42-(WMA_R1!CG42*$B$6)</f>
        <v>3.9733073886075045</v>
      </c>
      <c r="CH42" s="8">
        <f>Mix_1!CH42-(WMA_R1!CH42*$B$6)</f>
        <v>3.7751019257920908</v>
      </c>
      <c r="CI42" s="8">
        <f>Mix_1!CI42-(WMA_R1!CI42*$B$6)</f>
        <v>3.5877030476997742</v>
      </c>
      <c r="CJ42" s="8">
        <f>Mix_1!CJ42-(WMA_R1!CJ42*$B$6)</f>
        <v>3.4107951864636901</v>
      </c>
      <c r="CK42" s="8">
        <f>Mix_1!CK42-(WMA_R1!CK42*$B$6)</f>
        <v>3.2440368224024319</v>
      </c>
      <c r="CL42" s="8">
        <f>Mix_1!CL42-(WMA_R1!CL42*$B$6)</f>
        <v>3.0870663638318439</v>
      </c>
      <c r="CM42" s="8">
        <f>Mix_1!CM42-(WMA_R1!CM42*$B$6)</f>
        <v>2.9395074072895095</v>
      </c>
      <c r="CN42" s="8">
        <f>Mix_1!CN42-(WMA_R1!CN42*$B$6)</f>
        <v>2.8009734109421647</v>
      </c>
      <c r="CO42" s="8">
        <f>Mix_1!CO42-(WMA_R1!CO42*$B$6)</f>
        <v>2.6710718165658109</v>
      </c>
      <c r="CP42" s="8">
        <f>Mix_1!CP42-(WMA_R1!CP42*$B$6)</f>
        <v>2.54940765708024</v>
      </c>
      <c r="CQ42" s="8">
        <f>Mix_1!CQ42-(WMA_R1!CQ42*$B$6)</f>
        <v>2.4355866873533105</v>
      </c>
      <c r="CR42" s="8">
        <f>Mix_1!CR42-(WMA_R1!CR42*$B$6)</f>
        <v>2.3292180760171988</v>
      </c>
    </row>
  </sheetData>
  <pageMargins left="0.75" right="0.75" top="1" bottom="1" header="0" footer="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R42"/>
  <sheetViews>
    <sheetView topLeftCell="CC28" zoomScale="129" zoomScaleNormal="129" workbookViewId="0">
      <selection activeCell="G13" sqref="G13:CR42"/>
    </sheetView>
  </sheetViews>
  <sheetFormatPr baseColWidth="10" defaultColWidth="11.46484375" defaultRowHeight="12.75" x14ac:dyDescent="0.35"/>
  <cols>
    <col min="1" max="15" width="9.796875" customWidth="1"/>
    <col min="16" max="16" width="9.796875" style="4" customWidth="1"/>
    <col min="17" max="96" width="9.796875" customWidth="1"/>
  </cols>
  <sheetData>
    <row r="1" spans="1:96" x14ac:dyDescent="0.35">
      <c r="D1" s="2" t="s">
        <v>19</v>
      </c>
      <c r="E1">
        <f>Data!$C6</f>
        <v>0.2</v>
      </c>
      <c r="F1">
        <f>Data!$C6</f>
        <v>0.2</v>
      </c>
      <c r="G1">
        <f>Data!$C6</f>
        <v>0.2</v>
      </c>
      <c r="H1">
        <f>Data!$C6</f>
        <v>0.2</v>
      </c>
      <c r="I1">
        <f>Data!$C6</f>
        <v>0.2</v>
      </c>
      <c r="J1">
        <f>Data!$C6</f>
        <v>0.2</v>
      </c>
      <c r="K1">
        <f>Data!$C6</f>
        <v>0.2</v>
      </c>
      <c r="L1">
        <f>Data!$C6</f>
        <v>0.2</v>
      </c>
      <c r="M1">
        <f>Data!$C6</f>
        <v>0.2</v>
      </c>
      <c r="N1">
        <f>Data!$C6</f>
        <v>0.2</v>
      </c>
      <c r="O1">
        <f>Data!$C6</f>
        <v>0.2</v>
      </c>
      <c r="P1" s="4">
        <f>Data!$C6</f>
        <v>0.2</v>
      </c>
      <c r="Q1">
        <f>Data!$C6</f>
        <v>0.2</v>
      </c>
      <c r="R1">
        <f>Data!$C6</f>
        <v>0.2</v>
      </c>
      <c r="S1">
        <f>Data!$C6</f>
        <v>0.2</v>
      </c>
      <c r="T1">
        <f>Data!$C6</f>
        <v>0.2</v>
      </c>
      <c r="U1">
        <f>Data!$C6</f>
        <v>0.2</v>
      </c>
      <c r="V1">
        <f>Data!$C6</f>
        <v>0.2</v>
      </c>
      <c r="W1">
        <f>Data!$C6</f>
        <v>0.2</v>
      </c>
      <c r="X1">
        <f>Data!$C6</f>
        <v>0.2</v>
      </c>
      <c r="Y1">
        <f>Data!$C6</f>
        <v>0.2</v>
      </c>
      <c r="Z1">
        <f>Data!$C6</f>
        <v>0.2</v>
      </c>
      <c r="AA1">
        <f>Data!$C6</f>
        <v>0.2</v>
      </c>
      <c r="AB1">
        <f>Data!$C6</f>
        <v>0.2</v>
      </c>
      <c r="AC1">
        <f>Data!$C6</f>
        <v>0.2</v>
      </c>
      <c r="AD1">
        <f>Data!$C6</f>
        <v>0.2</v>
      </c>
      <c r="AE1">
        <f>Data!$C6</f>
        <v>0.2</v>
      </c>
      <c r="AF1">
        <f>Data!$C6</f>
        <v>0.2</v>
      </c>
      <c r="AG1">
        <f>Data!$C6</f>
        <v>0.2</v>
      </c>
      <c r="AH1">
        <f>Data!$C6</f>
        <v>0.2</v>
      </c>
      <c r="AI1">
        <f>Data!$C6</f>
        <v>0.2</v>
      </c>
      <c r="AJ1">
        <f>Data!$C6</f>
        <v>0.2</v>
      </c>
      <c r="AK1">
        <f>Data!$C6</f>
        <v>0.2</v>
      </c>
      <c r="AL1">
        <f>Data!$C6</f>
        <v>0.2</v>
      </c>
      <c r="AM1">
        <f>Data!$C6</f>
        <v>0.2</v>
      </c>
      <c r="AN1">
        <f>Data!$C6</f>
        <v>0.2</v>
      </c>
      <c r="AO1">
        <f>Data!$C6</f>
        <v>0.2</v>
      </c>
      <c r="AP1">
        <f>Data!$C6</f>
        <v>0.2</v>
      </c>
      <c r="AQ1">
        <f>Data!$C6</f>
        <v>0.2</v>
      </c>
      <c r="AR1">
        <f>Data!$C6</f>
        <v>0.2</v>
      </c>
      <c r="AS1">
        <f>Data!$C6</f>
        <v>0.2</v>
      </c>
      <c r="AT1">
        <f>Data!$C6</f>
        <v>0.2</v>
      </c>
      <c r="AU1">
        <f>Data!$C6</f>
        <v>0.2</v>
      </c>
      <c r="AV1">
        <f>Data!$C6</f>
        <v>0.2</v>
      </c>
      <c r="AW1">
        <f>Data!$C6</f>
        <v>0.2</v>
      </c>
      <c r="AX1">
        <f>Data!$C6</f>
        <v>0.2</v>
      </c>
      <c r="AY1">
        <f>Data!$C6</f>
        <v>0.2</v>
      </c>
      <c r="AZ1">
        <f>Data!$C6</f>
        <v>0.2</v>
      </c>
      <c r="BA1">
        <f>Data!$C6</f>
        <v>0.2</v>
      </c>
      <c r="BB1">
        <f>Data!$C6</f>
        <v>0.2</v>
      </c>
      <c r="BC1">
        <f>Data!$C6</f>
        <v>0.2</v>
      </c>
      <c r="BD1">
        <f>Data!$C6</f>
        <v>0.2</v>
      </c>
      <c r="BE1">
        <f>Data!$C6</f>
        <v>0.2</v>
      </c>
      <c r="BF1">
        <f>Data!$C6</f>
        <v>0.2</v>
      </c>
      <c r="BG1">
        <f>Data!$C6</f>
        <v>0.2</v>
      </c>
      <c r="BH1">
        <f>Data!$C6</f>
        <v>0.2</v>
      </c>
      <c r="BI1">
        <f>Data!$C6</f>
        <v>0.2</v>
      </c>
      <c r="BJ1">
        <f>Data!$C6</f>
        <v>0.2</v>
      </c>
      <c r="BK1">
        <f>Data!$C6</f>
        <v>0.2</v>
      </c>
      <c r="BL1">
        <f>Data!$C6</f>
        <v>0.2</v>
      </c>
      <c r="BM1">
        <f>Data!$C6</f>
        <v>0.2</v>
      </c>
      <c r="BN1">
        <f>Data!$C6</f>
        <v>0.2</v>
      </c>
      <c r="BO1">
        <f>Data!$C6</f>
        <v>0.2</v>
      </c>
      <c r="BP1">
        <f>Data!$C6</f>
        <v>0.2</v>
      </c>
      <c r="BQ1">
        <f>Data!$C6</f>
        <v>0.2</v>
      </c>
      <c r="BR1">
        <f>Data!$C6</f>
        <v>0.2</v>
      </c>
      <c r="BS1">
        <f>Data!$C6</f>
        <v>0.2</v>
      </c>
      <c r="BT1">
        <f>Data!$C6</f>
        <v>0.2</v>
      </c>
      <c r="BU1">
        <f>Data!$C6</f>
        <v>0.2</v>
      </c>
      <c r="BV1">
        <f>Data!$C6</f>
        <v>0.2</v>
      </c>
      <c r="BW1">
        <f>Data!$C6</f>
        <v>0.2</v>
      </c>
      <c r="BX1">
        <f>Data!$C6</f>
        <v>0.2</v>
      </c>
      <c r="BY1">
        <f>Data!$C6</f>
        <v>0.2</v>
      </c>
      <c r="BZ1">
        <f>Data!$C6</f>
        <v>0.2</v>
      </c>
      <c r="CA1">
        <f>Data!$C6</f>
        <v>0.2</v>
      </c>
      <c r="CB1">
        <f>Data!$C6</f>
        <v>0.2</v>
      </c>
      <c r="CC1">
        <f>Data!$C6</f>
        <v>0.2</v>
      </c>
      <c r="CD1">
        <f>Data!$C6</f>
        <v>0.2</v>
      </c>
      <c r="CE1">
        <f>Data!$C6</f>
        <v>0.2</v>
      </c>
      <c r="CF1">
        <f>Data!$C6</f>
        <v>0.2</v>
      </c>
      <c r="CG1">
        <f>Data!$C6</f>
        <v>0.2</v>
      </c>
      <c r="CH1">
        <f>Data!$C6</f>
        <v>0.2</v>
      </c>
      <c r="CI1">
        <f>Data!$C6</f>
        <v>0.2</v>
      </c>
      <c r="CJ1">
        <f>Data!$C6</f>
        <v>0.2</v>
      </c>
      <c r="CK1">
        <f>Data!$C6</f>
        <v>0.2</v>
      </c>
      <c r="CL1">
        <f>Data!$C6</f>
        <v>0.2</v>
      </c>
      <c r="CM1">
        <f>Data!$C6</f>
        <v>0.2</v>
      </c>
      <c r="CN1">
        <f>Data!$C6</f>
        <v>0.2</v>
      </c>
      <c r="CO1">
        <f>Data!$C6</f>
        <v>0.2</v>
      </c>
      <c r="CP1">
        <f>Data!$C6</f>
        <v>0.2</v>
      </c>
      <c r="CQ1">
        <f>Data!$C6</f>
        <v>0.2</v>
      </c>
      <c r="CR1">
        <f>Data!$C6</f>
        <v>0.2</v>
      </c>
    </row>
    <row r="2" spans="1:96" x14ac:dyDescent="0.35">
      <c r="D2" t="s">
        <v>0</v>
      </c>
      <c r="E2">
        <f>Data!$C$5</f>
        <v>0.4</v>
      </c>
      <c r="F2">
        <f>Data!$C$5</f>
        <v>0.4</v>
      </c>
      <c r="G2">
        <f>Data!$C$5</f>
        <v>0.4</v>
      </c>
      <c r="H2">
        <f>Data!$C$5</f>
        <v>0.4</v>
      </c>
      <c r="I2">
        <f>Data!$C$5</f>
        <v>0.4</v>
      </c>
      <c r="J2">
        <f>Data!$C$5</f>
        <v>0.4</v>
      </c>
      <c r="K2">
        <f>Data!$C$5</f>
        <v>0.4</v>
      </c>
      <c r="L2">
        <f>Data!$C$5</f>
        <v>0.4</v>
      </c>
      <c r="M2">
        <f>Data!$C$5</f>
        <v>0.4</v>
      </c>
      <c r="N2">
        <f>Data!$C$5</f>
        <v>0.4</v>
      </c>
      <c r="O2">
        <f>Data!$C$5</f>
        <v>0.4</v>
      </c>
      <c r="P2" s="4">
        <f>Data!$C$5</f>
        <v>0.4</v>
      </c>
      <c r="Q2">
        <f>Data!$C$5</f>
        <v>0.4</v>
      </c>
      <c r="R2">
        <f>Data!$C$5</f>
        <v>0.4</v>
      </c>
      <c r="S2">
        <f>Data!$C$5</f>
        <v>0.4</v>
      </c>
      <c r="T2">
        <f>Data!$C$5</f>
        <v>0.4</v>
      </c>
      <c r="U2">
        <f>Data!$C$5</f>
        <v>0.4</v>
      </c>
      <c r="V2">
        <f>Data!$C$5</f>
        <v>0.4</v>
      </c>
      <c r="W2">
        <f>Data!$C$5</f>
        <v>0.4</v>
      </c>
      <c r="X2">
        <f>Data!$C$5</f>
        <v>0.4</v>
      </c>
      <c r="Y2">
        <f>Data!$C$5</f>
        <v>0.4</v>
      </c>
      <c r="Z2">
        <f>Data!$C$5</f>
        <v>0.4</v>
      </c>
      <c r="AA2">
        <f>Data!$C$5</f>
        <v>0.4</v>
      </c>
      <c r="AB2">
        <f>Data!$C$5</f>
        <v>0.4</v>
      </c>
      <c r="AC2">
        <f>Data!$C$5</f>
        <v>0.4</v>
      </c>
      <c r="AD2">
        <f>Data!$C$5</f>
        <v>0.4</v>
      </c>
      <c r="AE2">
        <f>Data!$C$5</f>
        <v>0.4</v>
      </c>
      <c r="AF2">
        <f>Data!$C$5</f>
        <v>0.4</v>
      </c>
      <c r="AG2">
        <f>Data!$C$5</f>
        <v>0.4</v>
      </c>
      <c r="AH2">
        <f>Data!$C$5</f>
        <v>0.4</v>
      </c>
      <c r="AI2">
        <f>Data!$C$5</f>
        <v>0.4</v>
      </c>
      <c r="AJ2">
        <f>Data!$C$5</f>
        <v>0.4</v>
      </c>
      <c r="AK2">
        <f>Data!$C$5</f>
        <v>0.4</v>
      </c>
      <c r="AL2">
        <f>Data!$C$5</f>
        <v>0.4</v>
      </c>
      <c r="AM2">
        <f>Data!$C$5</f>
        <v>0.4</v>
      </c>
      <c r="AN2">
        <f>Data!$C$5</f>
        <v>0.4</v>
      </c>
      <c r="AO2">
        <f>Data!$C$5</f>
        <v>0.4</v>
      </c>
      <c r="AP2">
        <f>Data!$C$5</f>
        <v>0.4</v>
      </c>
      <c r="AQ2">
        <f>Data!$C$5</f>
        <v>0.4</v>
      </c>
      <c r="AR2">
        <f>Data!$C$5</f>
        <v>0.4</v>
      </c>
      <c r="AS2">
        <f>Data!$C$5</f>
        <v>0.4</v>
      </c>
      <c r="AT2">
        <f>Data!$C$5</f>
        <v>0.4</v>
      </c>
      <c r="AU2">
        <f>Data!$C$5</f>
        <v>0.4</v>
      </c>
      <c r="AV2">
        <f>Data!$C$5</f>
        <v>0.4</v>
      </c>
      <c r="AW2">
        <f>Data!$C$5</f>
        <v>0.4</v>
      </c>
      <c r="AX2">
        <f>Data!$C$5</f>
        <v>0.4</v>
      </c>
      <c r="AY2">
        <f>Data!$C$5</f>
        <v>0.4</v>
      </c>
      <c r="AZ2">
        <f>Data!$C$5</f>
        <v>0.4</v>
      </c>
      <c r="BA2">
        <f>Data!$C$5</f>
        <v>0.4</v>
      </c>
      <c r="BB2">
        <f>Data!$C$5</f>
        <v>0.4</v>
      </c>
      <c r="BC2">
        <f>Data!$C$5</f>
        <v>0.4</v>
      </c>
      <c r="BD2">
        <f>Data!$C$5</f>
        <v>0.4</v>
      </c>
      <c r="BE2">
        <f>Data!$C$5</f>
        <v>0.4</v>
      </c>
      <c r="BF2">
        <f>Data!$C$5</f>
        <v>0.4</v>
      </c>
      <c r="BG2">
        <f>Data!$C$5</f>
        <v>0.4</v>
      </c>
      <c r="BH2">
        <f>Data!$C$5</f>
        <v>0.4</v>
      </c>
      <c r="BI2">
        <f>Data!$C$5</f>
        <v>0.4</v>
      </c>
      <c r="BJ2">
        <f>Data!$C$5</f>
        <v>0.4</v>
      </c>
      <c r="BK2">
        <f>Data!$C$5</f>
        <v>0.4</v>
      </c>
      <c r="BL2">
        <f>Data!$C$5</f>
        <v>0.4</v>
      </c>
      <c r="BM2">
        <f>Data!$C$5</f>
        <v>0.4</v>
      </c>
      <c r="BN2">
        <f>Data!$C$5</f>
        <v>0.4</v>
      </c>
      <c r="BO2">
        <f>Data!$C$5</f>
        <v>0.4</v>
      </c>
      <c r="BP2">
        <f>Data!$C$5</f>
        <v>0.4</v>
      </c>
      <c r="BQ2">
        <f>Data!$C$5</f>
        <v>0.4</v>
      </c>
      <c r="BR2">
        <f>Data!$C$5</f>
        <v>0.4</v>
      </c>
      <c r="BS2">
        <f>Data!$C$5</f>
        <v>0.4</v>
      </c>
      <c r="BT2">
        <f>Data!$C$5</f>
        <v>0.4</v>
      </c>
      <c r="BU2">
        <f>Data!$C$5</f>
        <v>0.4</v>
      </c>
      <c r="BV2">
        <f>Data!$C$5</f>
        <v>0.4</v>
      </c>
      <c r="BW2">
        <f>Data!$C$5</f>
        <v>0.4</v>
      </c>
      <c r="BX2">
        <f>Data!$C$5</f>
        <v>0.4</v>
      </c>
      <c r="BY2">
        <f>Data!$C$5</f>
        <v>0.4</v>
      </c>
      <c r="BZ2">
        <f>Data!$C$5</f>
        <v>0.4</v>
      </c>
      <c r="CA2">
        <f>Data!$C$5</f>
        <v>0.4</v>
      </c>
      <c r="CB2">
        <f>Data!$C$5</f>
        <v>0.4</v>
      </c>
      <c r="CC2">
        <f>Data!$C$5</f>
        <v>0.4</v>
      </c>
      <c r="CD2">
        <f>Data!$C$5</f>
        <v>0.4</v>
      </c>
      <c r="CE2">
        <f>Data!$C$5</f>
        <v>0.4</v>
      </c>
      <c r="CF2">
        <f>Data!$C$5</f>
        <v>0.4</v>
      </c>
      <c r="CG2">
        <f>Data!$C$5</f>
        <v>0.4</v>
      </c>
      <c r="CH2">
        <f>Data!$C$5</f>
        <v>0.4</v>
      </c>
      <c r="CI2">
        <f>Data!$C$5</f>
        <v>0.4</v>
      </c>
      <c r="CJ2">
        <f>Data!$C$5</f>
        <v>0.4</v>
      </c>
      <c r="CK2">
        <f>Data!$C$5</f>
        <v>0.4</v>
      </c>
      <c r="CL2">
        <f>Data!$C$5</f>
        <v>0.4</v>
      </c>
      <c r="CM2">
        <f>Data!$C$5</f>
        <v>0.4</v>
      </c>
      <c r="CN2">
        <f>Data!$C$5</f>
        <v>0.4</v>
      </c>
      <c r="CO2">
        <f>Data!$C$5</f>
        <v>0.4</v>
      </c>
      <c r="CP2">
        <f>Data!$C$5</f>
        <v>0.4</v>
      </c>
      <c r="CQ2">
        <f>Data!$C$5</f>
        <v>0.4</v>
      </c>
      <c r="CR2">
        <f>Data!$C$5</f>
        <v>0.4</v>
      </c>
    </row>
    <row r="3" spans="1:96" x14ac:dyDescent="0.35">
      <c r="A3" s="2" t="s">
        <v>37</v>
      </c>
      <c r="B3" s="1">
        <f>Data!B20</f>
        <v>3.2938184908382438E-5</v>
      </c>
      <c r="D3" s="2" t="s">
        <v>24</v>
      </c>
      <c r="E3" t="e">
        <f t="shared" ref="E3:AJ3" si="0">SQRT(2*E1*E$10)</f>
        <v>#NUM!</v>
      </c>
      <c r="F3">
        <f t="shared" si="0"/>
        <v>0</v>
      </c>
      <c r="G3">
        <f t="shared" si="0"/>
        <v>0.63245553203367588</v>
      </c>
      <c r="H3">
        <f t="shared" si="0"/>
        <v>0.89442719099991586</v>
      </c>
      <c r="I3">
        <f t="shared" si="0"/>
        <v>1.0954451150103324</v>
      </c>
      <c r="J3">
        <f t="shared" si="0"/>
        <v>1.2649110640673518</v>
      </c>
      <c r="K3">
        <f t="shared" si="0"/>
        <v>1.4142135623730951</v>
      </c>
      <c r="L3">
        <f t="shared" si="0"/>
        <v>1.5491933384829668</v>
      </c>
      <c r="M3">
        <f t="shared" si="0"/>
        <v>1.6733200530681511</v>
      </c>
      <c r="N3">
        <f t="shared" si="0"/>
        <v>1.7888543819998317</v>
      </c>
      <c r="O3">
        <f t="shared" si="0"/>
        <v>1.8973665961010275</v>
      </c>
      <c r="P3" s="4">
        <f t="shared" si="0"/>
        <v>2</v>
      </c>
      <c r="Q3">
        <f t="shared" si="0"/>
        <v>2.0976176963403033</v>
      </c>
      <c r="R3">
        <f t="shared" si="0"/>
        <v>2.1908902300206647</v>
      </c>
      <c r="S3">
        <f t="shared" si="0"/>
        <v>2.2803508501982761</v>
      </c>
      <c r="T3">
        <f t="shared" si="0"/>
        <v>2.3664319132398464</v>
      </c>
      <c r="U3">
        <f t="shared" si="0"/>
        <v>2.4494897427831779</v>
      </c>
      <c r="V3">
        <f t="shared" si="0"/>
        <v>2.5298221281347035</v>
      </c>
      <c r="W3">
        <f t="shared" si="0"/>
        <v>2.6076809620810595</v>
      </c>
      <c r="X3">
        <f t="shared" si="0"/>
        <v>2.6832815729997477</v>
      </c>
      <c r="Y3">
        <f t="shared" si="0"/>
        <v>2.7568097504180447</v>
      </c>
      <c r="Z3">
        <f t="shared" si="0"/>
        <v>2.8284271247461903</v>
      </c>
      <c r="AA3">
        <f t="shared" si="0"/>
        <v>2.8982753492378879</v>
      </c>
      <c r="AB3">
        <f t="shared" si="0"/>
        <v>2.9664793948382653</v>
      </c>
      <c r="AC3">
        <f t="shared" si="0"/>
        <v>3.0331501776206204</v>
      </c>
      <c r="AD3">
        <f t="shared" si="0"/>
        <v>3.0983866769659336</v>
      </c>
      <c r="AE3">
        <f t="shared" si="0"/>
        <v>3.1622776601683795</v>
      </c>
      <c r="AF3">
        <f t="shared" si="0"/>
        <v>3.2249030993194201</v>
      </c>
      <c r="AG3">
        <f t="shared" si="0"/>
        <v>3.2863353450309969</v>
      </c>
      <c r="AH3">
        <f t="shared" si="0"/>
        <v>3.3466401061363023</v>
      </c>
      <c r="AI3">
        <f t="shared" si="0"/>
        <v>3.4058772731852804</v>
      </c>
      <c r="AJ3">
        <f t="shared" si="0"/>
        <v>3.4641016151377544</v>
      </c>
      <c r="AK3">
        <f t="shared" ref="AK3:BP3" si="1">SQRT(2*AK1*AK$10)</f>
        <v>3.5213633723318019</v>
      </c>
      <c r="AL3">
        <f t="shared" si="1"/>
        <v>3.5777087639996634</v>
      </c>
      <c r="AM3">
        <f t="shared" si="1"/>
        <v>3.6331804249169903</v>
      </c>
      <c r="AN3">
        <f t="shared" si="1"/>
        <v>3.687817782917155</v>
      </c>
      <c r="AO3">
        <f t="shared" si="1"/>
        <v>3.7416573867739413</v>
      </c>
      <c r="AP3">
        <f t="shared" si="1"/>
        <v>3.7947331922020551</v>
      </c>
      <c r="AQ3">
        <f t="shared" si="1"/>
        <v>3.8470768123342691</v>
      </c>
      <c r="AR3">
        <f t="shared" si="1"/>
        <v>3.8987177379235858</v>
      </c>
      <c r="AS3">
        <f t="shared" si="1"/>
        <v>3.9496835316263001</v>
      </c>
      <c r="AT3">
        <f t="shared" si="1"/>
        <v>4</v>
      </c>
      <c r="AU3">
        <f t="shared" si="1"/>
        <v>4.0496913462633177</v>
      </c>
      <c r="AV3">
        <f t="shared" si="1"/>
        <v>4.0987803063838397</v>
      </c>
      <c r="AW3">
        <f t="shared" si="1"/>
        <v>4.1472882706655438</v>
      </c>
      <c r="AX3">
        <f t="shared" si="1"/>
        <v>4.1952353926806065</v>
      </c>
      <c r="AY3">
        <f t="shared" si="1"/>
        <v>4.2426406871192848</v>
      </c>
      <c r="AZ3">
        <f t="shared" si="1"/>
        <v>4.2895221179054435</v>
      </c>
      <c r="BA3">
        <f t="shared" si="1"/>
        <v>4.3358966777357599</v>
      </c>
      <c r="BB3">
        <f t="shared" si="1"/>
        <v>4.3817804600413295</v>
      </c>
      <c r="BC3">
        <f t="shared" si="1"/>
        <v>4.4271887242357311</v>
      </c>
      <c r="BD3">
        <f t="shared" si="1"/>
        <v>4.4721359549995796</v>
      </c>
      <c r="BE3">
        <f t="shared" si="1"/>
        <v>4.5166359162544865</v>
      </c>
      <c r="BF3">
        <f t="shared" si="1"/>
        <v>4.5607017003965522</v>
      </c>
      <c r="BG3">
        <f t="shared" si="1"/>
        <v>4.6043457732885358</v>
      </c>
      <c r="BH3">
        <f t="shared" si="1"/>
        <v>4.6475800154489004</v>
      </c>
      <c r="BI3">
        <f t="shared" si="1"/>
        <v>4.6904157598234297</v>
      </c>
      <c r="BJ3">
        <f t="shared" si="1"/>
        <v>4.7328638264796927</v>
      </c>
      <c r="BK3">
        <f t="shared" si="1"/>
        <v>4.7749345545253288</v>
      </c>
      <c r="BL3">
        <f t="shared" si="1"/>
        <v>4.8166378315169185</v>
      </c>
      <c r="BM3">
        <f t="shared" si="1"/>
        <v>4.8579831205964474</v>
      </c>
      <c r="BN3">
        <f t="shared" si="1"/>
        <v>4.8989794855663558</v>
      </c>
      <c r="BO3">
        <f t="shared" si="1"/>
        <v>4.9396356140913875</v>
      </c>
      <c r="BP3">
        <f t="shared" si="1"/>
        <v>4.9799598391954927</v>
      </c>
      <c r="BQ3">
        <f t="shared" ref="BQ3:CR3" si="2">SQRT(2*BQ1*BQ$10)</f>
        <v>5.0199601592044534</v>
      </c>
      <c r="BR3">
        <f t="shared" si="2"/>
        <v>5.0596442562694071</v>
      </c>
      <c r="BS3">
        <f t="shared" si="2"/>
        <v>5.0990195135927845</v>
      </c>
      <c r="BT3">
        <f t="shared" si="2"/>
        <v>5.1380930314660516</v>
      </c>
      <c r="BU3">
        <f t="shared" si="2"/>
        <v>5.1768716422179137</v>
      </c>
      <c r="BV3">
        <f t="shared" si="2"/>
        <v>5.215361924162119</v>
      </c>
      <c r="BW3">
        <f t="shared" si="2"/>
        <v>5.253570214625479</v>
      </c>
      <c r="BX3">
        <f t="shared" si="2"/>
        <v>5.2915026221291814</v>
      </c>
      <c r="BY3">
        <f t="shared" si="2"/>
        <v>5.3291650377896911</v>
      </c>
      <c r="BZ3">
        <f t="shared" si="2"/>
        <v>5.3665631459994954</v>
      </c>
      <c r="CA3">
        <f t="shared" si="2"/>
        <v>5.4037024344425184</v>
      </c>
      <c r="CB3">
        <f t="shared" si="2"/>
        <v>5.440588203494177</v>
      </c>
      <c r="CC3">
        <f t="shared" si="2"/>
        <v>5.4772255750516612</v>
      </c>
      <c r="CD3">
        <f t="shared" si="2"/>
        <v>5.5136195008360893</v>
      </c>
      <c r="CE3">
        <f t="shared" si="2"/>
        <v>5.5497747702046434</v>
      </c>
      <c r="CF3">
        <f t="shared" si="2"/>
        <v>5.5856960175075772</v>
      </c>
      <c r="CG3">
        <f t="shared" si="2"/>
        <v>5.6213877290220786</v>
      </c>
      <c r="CH3">
        <f t="shared" si="2"/>
        <v>5.6568542494923806</v>
      </c>
      <c r="CI3">
        <f t="shared" si="2"/>
        <v>5.6920997883030831</v>
      </c>
      <c r="CJ3">
        <f t="shared" si="2"/>
        <v>5.7271284253105419</v>
      </c>
      <c r="CK3">
        <f t="shared" si="2"/>
        <v>5.7619441163551732</v>
      </c>
      <c r="CL3">
        <f t="shared" si="2"/>
        <v>5.7965506984757758</v>
      </c>
      <c r="CM3">
        <f t="shared" si="2"/>
        <v>5.8309518948453007</v>
      </c>
      <c r="CN3">
        <f t="shared" si="2"/>
        <v>5.8651513194460723</v>
      </c>
      <c r="CO3">
        <f t="shared" si="2"/>
        <v>5.8991524815010505</v>
      </c>
      <c r="CP3">
        <f t="shared" si="2"/>
        <v>5.9329587896765306</v>
      </c>
      <c r="CQ3">
        <f t="shared" si="2"/>
        <v>5.9665735560705189</v>
      </c>
      <c r="CR3">
        <f t="shared" si="2"/>
        <v>6</v>
      </c>
    </row>
    <row r="4" spans="1:96" x14ac:dyDescent="0.35">
      <c r="A4" t="str">
        <f>Data!A21</f>
        <v>u0</v>
      </c>
      <c r="B4">
        <f>Data!B21</f>
        <v>1</v>
      </c>
      <c r="D4" s="2" t="s">
        <v>29</v>
      </c>
      <c r="E4" t="e">
        <f>Data!$C$2/(SQRT(2*PI())*Data!$C$4*E3)</f>
        <v>#NUM!</v>
      </c>
      <c r="F4" t="e">
        <f>Data!$C$2/(SQRT(2*PI())*Data!$C$4*F3)</f>
        <v>#DIV/0!</v>
      </c>
      <c r="G4">
        <f>Data!$C$2/(SQRT(2*PI())*Data!$C$4*G3)</f>
        <v>126.15662610100802</v>
      </c>
      <c r="H4">
        <f>Data!$C$2/(SQRT(2*PI())*Data!$C$4*H3)</f>
        <v>89.206205807638568</v>
      </c>
      <c r="I4">
        <f>Data!$C$2/(SQRT(2*PI())*Data!$C$4*I3)</f>
        <v>72.836562039471943</v>
      </c>
      <c r="J4">
        <f>Data!$C$2/(SQRT(2*PI())*Data!$C$4*J3)</f>
        <v>63.078313050504008</v>
      </c>
      <c r="K4">
        <f>Data!$C$2/(SQRT(2*PI())*Data!$C$4*K3)</f>
        <v>56.418958354775633</v>
      </c>
      <c r="L4">
        <f>Data!$C$2/(SQRT(2*PI())*Data!$C$4*L3)</f>
        <v>51.503226936425278</v>
      </c>
      <c r="M4">
        <f>Data!$C$2/(SQRT(2*PI())*Data!$C$4*M3)</f>
        <v>47.682722700889613</v>
      </c>
      <c r="N4">
        <f>Data!$C$2/(SQRT(2*PI())*Data!$C$4*N3)</f>
        <v>44.603102903819284</v>
      </c>
      <c r="O4">
        <f>Data!$C$2/(SQRT(2*PI())*Data!$C$4*O3)</f>
        <v>42.05220870033601</v>
      </c>
      <c r="P4" s="4">
        <f>Data!$C$2/(SQRT(2*PI())*Data!$C$4*P3)</f>
        <v>39.894228040143275</v>
      </c>
      <c r="Q4">
        <f>Data!$C$2/(SQRT(2*PI())*Data!$C$4*Q3)</f>
        <v>38.037653963109115</v>
      </c>
      <c r="R4">
        <f>Data!$C$2/(SQRT(2*PI())*Data!$C$4*R3)</f>
        <v>36.418281019735971</v>
      </c>
      <c r="S4">
        <f>Data!$C$2/(SQRT(2*PI())*Data!$C$4*S3)</f>
        <v>34.989552626671006</v>
      </c>
      <c r="T4">
        <f>Data!$C$2/(SQRT(2*PI())*Data!$C$4*T3)</f>
        <v>33.716776567236778</v>
      </c>
      <c r="U4">
        <f>Data!$C$2/(SQRT(2*PI())*Data!$C$4*U3)</f>
        <v>32.573500793527998</v>
      </c>
      <c r="V4">
        <f>Data!$C$2/(SQRT(2*PI())*Data!$C$4*V3)</f>
        <v>31.539156525252004</v>
      </c>
      <c r="W4">
        <f>Data!$C$2/(SQRT(2*PI())*Data!$C$4*W3)</f>
        <v>30.597476163882938</v>
      </c>
      <c r="X4">
        <f>Data!$C$2/(SQRT(2*PI())*Data!$C$4*X3)</f>
        <v>29.735401935879519</v>
      </c>
      <c r="Y4">
        <f>Data!$C$2/(SQRT(2*PI())*Data!$C$4*Y3)</f>
        <v>28.942314959596818</v>
      </c>
      <c r="Z4">
        <f>Data!$C$2/(SQRT(2*PI())*Data!$C$4*Z3)</f>
        <v>28.209479177387816</v>
      </c>
      <c r="AA4">
        <f>Data!$C$2/(SQRT(2*PI())*Data!$C$4*AA3)</f>
        <v>27.529632787052897</v>
      </c>
      <c r="AB4">
        <f>Data!$C$2/(SQRT(2*PI())*Data!$C$4*AB3)</f>
        <v>26.896683057741811</v>
      </c>
      <c r="AC4">
        <f>Data!$C$2/(SQRT(2*PI())*Data!$C$4*AC3)</f>
        <v>26.305474970869149</v>
      </c>
      <c r="AD4">
        <f>Data!$C$2/(SQRT(2*PI())*Data!$C$4*AD3)</f>
        <v>25.751613468212639</v>
      </c>
      <c r="AE4">
        <f>Data!$C$2/(SQRT(2*PI())*Data!$C$4*AE3)</f>
        <v>25.231325220201601</v>
      </c>
      <c r="AF4">
        <f>Data!$C$2/(SQRT(2*PI())*Data!$C$4*AF3)</f>
        <v>24.741349933002642</v>
      </c>
      <c r="AG4">
        <f>Data!$C$2/(SQRT(2*PI())*Data!$C$4*AG3)</f>
        <v>24.278854013157311</v>
      </c>
      <c r="AH4">
        <f>Data!$C$2/(SQRT(2*PI())*Data!$C$4*AH3)</f>
        <v>23.841361350444807</v>
      </c>
      <c r="AI4">
        <f>Data!$C$2/(SQRT(2*PI())*Data!$C$4*AI3)</f>
        <v>23.426697347102571</v>
      </c>
      <c r="AJ4">
        <f>Data!$C$2/(SQRT(2*PI())*Data!$C$4*AJ3)</f>
        <v>23.032943298089034</v>
      </c>
      <c r="AK4">
        <f>Data!$C$2/(SQRT(2*PI())*Data!$C$4*AK3)</f>
        <v>22.658398933550458</v>
      </c>
      <c r="AL4">
        <f>Data!$C$2/(SQRT(2*PI())*Data!$C$4*AL3)</f>
        <v>22.301551451909642</v>
      </c>
      <c r="AM4">
        <f>Data!$C$2/(SQRT(2*PI())*Data!$C$4*AM3)</f>
        <v>21.961049754942881</v>
      </c>
      <c r="AN4">
        <f>Data!$C$2/(SQRT(2*PI())*Data!$C$4*AN3)</f>
        <v>21.635682882675376</v>
      </c>
      <c r="AO4">
        <f>Data!$C$2/(SQRT(2*PI())*Data!$C$4*AO3)</f>
        <v>21.324361862292314</v>
      </c>
      <c r="AP4">
        <f>Data!$C$2/(SQRT(2*PI())*Data!$C$4*AP3)</f>
        <v>21.026104350168005</v>
      </c>
      <c r="AQ4">
        <f>Data!$C$2/(SQRT(2*PI())*Data!$C$4*AQ3)</f>
        <v>20.740021572866322</v>
      </c>
      <c r="AR4">
        <f>Data!$C$2/(SQRT(2*PI())*Data!$C$4*AR3)</f>
        <v>20.465307171167769</v>
      </c>
      <c r="AS4">
        <f>Data!$C$2/(SQRT(2*PI())*Data!$C$4*AS3)</f>
        <v>20.201227627833081</v>
      </c>
      <c r="AT4">
        <f>Data!$C$2/(SQRT(2*PI())*Data!$C$4*AT3)</f>
        <v>19.947114020071638</v>
      </c>
      <c r="AU4">
        <f>Data!$C$2/(SQRT(2*PI())*Data!$C$4*AU3)</f>
        <v>19.702354885368727</v>
      </c>
      <c r="AV4">
        <f>Data!$C$2/(SQRT(2*PI())*Data!$C$4*AV3)</f>
        <v>19.466390027300619</v>
      </c>
      <c r="AW4">
        <f>Data!$C$2/(SQRT(2*PI())*Data!$C$4*AW3)</f>
        <v>19.23870511838868</v>
      </c>
      <c r="AX4">
        <f>Data!$C$2/(SQRT(2*PI())*Data!$C$4*AX3)</f>
        <v>19.018826981554557</v>
      </c>
      <c r="AY4">
        <f>Data!$C$2/(SQRT(2*PI())*Data!$C$4*AY3)</f>
        <v>18.806319451591879</v>
      </c>
      <c r="AZ4">
        <f>Data!$C$2/(SQRT(2*PI())*Data!$C$4*AZ3)</f>
        <v>18.600779734234575</v>
      </c>
      <c r="BA4">
        <f>Data!$C$2/(SQRT(2*PI())*Data!$C$4*BA3)</f>
        <v>18.401835193626596</v>
      </c>
      <c r="BB4">
        <f>Data!$C$2/(SQRT(2*PI())*Data!$C$4*BB3)</f>
        <v>18.209140509867986</v>
      </c>
      <c r="BC4">
        <f>Data!$C$2/(SQRT(2*PI())*Data!$C$4*BC3)</f>
        <v>18.022375157286859</v>
      </c>
      <c r="BD4">
        <f>Data!$C$2/(SQRT(2*PI())*Data!$C$4*BD3)</f>
        <v>17.841241161527712</v>
      </c>
      <c r="BE4">
        <f>Data!$C$2/(SQRT(2*PI())*Data!$C$4*BE3)</f>
        <v>17.66546109974097</v>
      </c>
      <c r="BF4">
        <f>Data!$C$2/(SQRT(2*PI())*Data!$C$4*BF3)</f>
        <v>17.494776313335503</v>
      </c>
      <c r="BG4">
        <f>Data!$C$2/(SQRT(2*PI())*Data!$C$4*BG3)</f>
        <v>17.328945307098358</v>
      </c>
      <c r="BH4">
        <f>Data!$C$2/(SQRT(2*PI())*Data!$C$4*BH3)</f>
        <v>17.167742312141762</v>
      </c>
      <c r="BI4">
        <f>Data!$C$2/(SQRT(2*PI())*Data!$C$4*BI3)</f>
        <v>17.010955993225252</v>
      </c>
      <c r="BJ4">
        <f>Data!$C$2/(SQRT(2*PI())*Data!$C$4*BJ3)</f>
        <v>16.858388283618389</v>
      </c>
      <c r="BK4">
        <f>Data!$C$2/(SQRT(2*PI())*Data!$C$4*BK3)</f>
        <v>16.709853332894156</v>
      </c>
      <c r="BL4">
        <f>Data!$C$2/(SQRT(2*PI())*Data!$C$4*BL3)</f>
        <v>16.565176554941132</v>
      </c>
      <c r="BM4">
        <f>Data!$C$2/(SQRT(2*PI())*Data!$C$4*BM3)</f>
        <v>16.424193765105212</v>
      </c>
      <c r="BN4">
        <f>Data!$C$2/(SQRT(2*PI())*Data!$C$4*BN3)</f>
        <v>16.286750396763999</v>
      </c>
      <c r="BO4">
        <f>Data!$C$2/(SQRT(2*PI())*Data!$C$4*BO3)</f>
        <v>16.152700788834014</v>
      </c>
      <c r="BP4">
        <f>Data!$C$2/(SQRT(2*PI())*Data!$C$4*BP3)</f>
        <v>16.021907536743569</v>
      </c>
      <c r="BQ4">
        <f>Data!$C$2/(SQRT(2*PI())*Data!$C$4*BQ3)</f>
        <v>15.894240900296538</v>
      </c>
      <c r="BR4">
        <f>Data!$C$2/(SQRT(2*PI())*Data!$C$4*BR3)</f>
        <v>15.769578262626002</v>
      </c>
      <c r="BS4">
        <f>Data!$C$2/(SQRT(2*PI())*Data!$C$4*BS3)</f>
        <v>15.647803635108538</v>
      </c>
      <c r="BT4">
        <f>Data!$C$2/(SQRT(2*PI())*Data!$C$4*BT3)</f>
        <v>15.52880720369528</v>
      </c>
      <c r="BU4">
        <f>Data!$C$2/(SQRT(2*PI())*Data!$C$4*BU3)</f>
        <v>15.412484912626303</v>
      </c>
      <c r="BV4">
        <f>Data!$C$2/(SQRT(2*PI())*Data!$C$4*BV3)</f>
        <v>15.298738081941469</v>
      </c>
      <c r="BW4">
        <f>Data!$C$2/(SQRT(2*PI())*Data!$C$4*BW3)</f>
        <v>15.187473055592267</v>
      </c>
      <c r="BX4">
        <f>Data!$C$2/(SQRT(2*PI())*Data!$C$4*BX3)</f>
        <v>15.078600877302687</v>
      </c>
      <c r="BY4">
        <f>Data!$C$2/(SQRT(2*PI())*Data!$C$4*BY3)</f>
        <v>14.972036991629624</v>
      </c>
      <c r="BZ4">
        <f>Data!$C$2/(SQRT(2*PI())*Data!$C$4*BZ3)</f>
        <v>14.86770096793976</v>
      </c>
      <c r="CA4">
        <f>Data!$C$2/(SQRT(2*PI())*Data!$C$4*CA3)</f>
        <v>14.765516245255286</v>
      </c>
      <c r="CB4">
        <f>Data!$C$2/(SQRT(2*PI())*Data!$C$4*CB3)</f>
        <v>14.665409896129063</v>
      </c>
      <c r="CC4">
        <f>Data!$C$2/(SQRT(2*PI())*Data!$C$4*CC3)</f>
        <v>14.56731240789439</v>
      </c>
      <c r="CD4">
        <f>Data!$C$2/(SQRT(2*PI())*Data!$C$4*CD3)</f>
        <v>14.471157479798409</v>
      </c>
      <c r="CE4">
        <f>Data!$C$2/(SQRT(2*PI())*Data!$C$4*CE3)</f>
        <v>14.376881834673879</v>
      </c>
      <c r="CF4">
        <f>Data!$C$2/(SQRT(2*PI())*Data!$C$4*CF3)</f>
        <v>14.284425043933803</v>
      </c>
      <c r="CG4">
        <f>Data!$C$2/(SQRT(2*PI())*Data!$C$4*CG3)</f>
        <v>14.193729364789233</v>
      </c>
      <c r="CH4">
        <f>Data!$C$2/(SQRT(2*PI())*Data!$C$4*CH3)</f>
        <v>14.104739588693908</v>
      </c>
      <c r="CI4">
        <f>Data!$C$2/(SQRT(2*PI())*Data!$C$4*CI3)</f>
        <v>14.017402900112002</v>
      </c>
      <c r="CJ4">
        <f>Data!$C$2/(SQRT(2*PI())*Data!$C$4*CJ3)</f>
        <v>13.93166874478813</v>
      </c>
      <c r="CK4">
        <f>Data!$C$2/(SQRT(2*PI())*Data!$C$4*CK3)</f>
        <v>13.8474887067732</v>
      </c>
      <c r="CL4">
        <f>Data!$C$2/(SQRT(2*PI())*Data!$C$4*CL3)</f>
        <v>13.764816393526448</v>
      </c>
      <c r="CM4">
        <f>Data!$C$2/(SQRT(2*PI())*Data!$C$4*CM3)</f>
        <v>13.683607328474348</v>
      </c>
      <c r="CN4">
        <f>Data!$C$2/(SQRT(2*PI())*Data!$C$4*CN3)</f>
        <v>13.603818850460977</v>
      </c>
      <c r="CO4">
        <f>Data!$C$2/(SQRT(2*PI())*Data!$C$4*CO3)</f>
        <v>13.52541001957356</v>
      </c>
      <c r="CP4">
        <f>Data!$C$2/(SQRT(2*PI())*Data!$C$4*CP3)</f>
        <v>13.448341528870905</v>
      </c>
      <c r="CQ4">
        <f>Data!$C$2/(SQRT(2*PI())*Data!$C$4*CQ3)</f>
        <v>13.372575621582351</v>
      </c>
      <c r="CR4">
        <f>Data!$C$2/(SQRT(2*PI())*Data!$C$4*CR3)</f>
        <v>13.29807601338109</v>
      </c>
    </row>
    <row r="5" spans="1:96" x14ac:dyDescent="0.35">
      <c r="D5" s="2" t="s">
        <v>35</v>
      </c>
      <c r="E5">
        <f>E1*Data!$B$12/$B$7/$B$7</f>
        <v>0.2</v>
      </c>
      <c r="F5">
        <f>F1*Data!$B$12/$B$7/$B$7</f>
        <v>0.2</v>
      </c>
      <c r="G5">
        <f>G1*Data!$B$12/$B$7/$B$7</f>
        <v>0.2</v>
      </c>
      <c r="H5">
        <f>H1*Data!$B$12/$B$7/$B$7</f>
        <v>0.2</v>
      </c>
      <c r="I5">
        <f>I1*Data!$B$12/$B$7/$B$7</f>
        <v>0.2</v>
      </c>
      <c r="J5">
        <f>J1*Data!$B$12/$B$7/$B$7</f>
        <v>0.2</v>
      </c>
      <c r="K5">
        <f>K1*Data!$B$12/$B$7/$B$7</f>
        <v>0.2</v>
      </c>
      <c r="L5">
        <f>L1*Data!$B$12/$B$7/$B$7</f>
        <v>0.2</v>
      </c>
      <c r="M5">
        <f>M1*Data!$B$12/$B$7/$B$7</f>
        <v>0.2</v>
      </c>
      <c r="N5">
        <f>N1*Data!$B$12/$B$7/$B$7</f>
        <v>0.2</v>
      </c>
      <c r="O5">
        <f>O1*Data!$B$12/$B$7/$B$7</f>
        <v>0.2</v>
      </c>
      <c r="P5" s="4">
        <f>P1*Data!$B$12/$B$7/$B$7</f>
        <v>0.2</v>
      </c>
      <c r="Q5">
        <f>Q1*Data!$B$12/$B$7/$B$7</f>
        <v>0.2</v>
      </c>
      <c r="R5">
        <f>R1*Data!$B$12/$B$7/$B$7</f>
        <v>0.2</v>
      </c>
      <c r="S5">
        <f>S1*Data!$B$12/$B$7/$B$7</f>
        <v>0.2</v>
      </c>
      <c r="T5">
        <f>T1*Data!$B$12/$B$7/$B$7</f>
        <v>0.2</v>
      </c>
      <c r="U5">
        <f>U1*Data!$B$12/$B$7/$B$7</f>
        <v>0.2</v>
      </c>
      <c r="V5">
        <f>V1*Data!$B$12/$B$7/$B$7</f>
        <v>0.2</v>
      </c>
      <c r="W5">
        <f>W1*Data!$B$12/$B$7/$B$7</f>
        <v>0.2</v>
      </c>
      <c r="X5">
        <f>X1*Data!$B$12/$B$7/$B$7</f>
        <v>0.2</v>
      </c>
      <c r="Y5">
        <f>Y1*Data!$B$12/$B$7/$B$7</f>
        <v>0.2</v>
      </c>
      <c r="Z5">
        <f>Z1*Data!$B$12/$B$7/$B$7</f>
        <v>0.2</v>
      </c>
      <c r="AA5">
        <f>AA1*Data!$B$12/$B$7/$B$7</f>
        <v>0.2</v>
      </c>
      <c r="AB5">
        <f>AB1*Data!$B$12/$B$7/$B$7</f>
        <v>0.2</v>
      </c>
      <c r="AC5">
        <f>AC1*Data!$B$12/$B$7/$B$7</f>
        <v>0.2</v>
      </c>
      <c r="AD5">
        <f>AD1*Data!$B$12/$B$7/$B$7</f>
        <v>0.2</v>
      </c>
      <c r="AE5">
        <f>AE1*Data!$B$12/$B$7/$B$7</f>
        <v>0.2</v>
      </c>
      <c r="AF5">
        <f>AF1*Data!$B$12/$B$7/$B$7</f>
        <v>0.2</v>
      </c>
      <c r="AG5">
        <f>AG1*Data!$B$12/$B$7/$B$7</f>
        <v>0.2</v>
      </c>
      <c r="AH5">
        <f>AH1*Data!$B$12/$B$7/$B$7</f>
        <v>0.2</v>
      </c>
      <c r="AI5">
        <f>AI1*Data!$B$12/$B$7/$B$7</f>
        <v>0.2</v>
      </c>
      <c r="AJ5">
        <f>AJ1*Data!$B$12/$B$7/$B$7</f>
        <v>0.2</v>
      </c>
      <c r="AK5">
        <f>AK1*Data!$B$12/$B$7/$B$7</f>
        <v>0.2</v>
      </c>
      <c r="AL5">
        <f>AL1*Data!$B$12/$B$7/$B$7</f>
        <v>0.2</v>
      </c>
      <c r="AM5">
        <f>AM1*Data!$B$12/$B$7/$B$7</f>
        <v>0.2</v>
      </c>
      <c r="AN5">
        <f>AN1*Data!$B$12/$B$7/$B$7</f>
        <v>0.2</v>
      </c>
      <c r="AO5">
        <f>AO1*Data!$B$12/$B$7/$B$7</f>
        <v>0.2</v>
      </c>
      <c r="AP5">
        <f>AP1*Data!$B$12/$B$7/$B$7</f>
        <v>0.2</v>
      </c>
      <c r="AQ5">
        <f>AQ1*Data!$B$12/$B$7/$B$7</f>
        <v>0.2</v>
      </c>
      <c r="AR5">
        <f>AR1*Data!$B$12/$B$7/$B$7</f>
        <v>0.2</v>
      </c>
      <c r="AS5">
        <f>AS1*Data!$B$12/$B$7/$B$7</f>
        <v>0.2</v>
      </c>
      <c r="AT5">
        <f>AT1*Data!$B$12/$B$7/$B$7</f>
        <v>0.2</v>
      </c>
      <c r="AU5">
        <f>AU1*Data!$B$12/$B$7/$B$7</f>
        <v>0.2</v>
      </c>
      <c r="AV5">
        <f>AV1*Data!$B$12/$B$7/$B$7</f>
        <v>0.2</v>
      </c>
      <c r="AW5">
        <f>AW1*Data!$B$12/$B$7/$B$7</f>
        <v>0.2</v>
      </c>
      <c r="AX5">
        <f>AX1*Data!$B$12/$B$7/$B$7</f>
        <v>0.2</v>
      </c>
      <c r="AY5">
        <f>AY1*Data!$B$12/$B$7/$B$7</f>
        <v>0.2</v>
      </c>
      <c r="AZ5">
        <f>AZ1*Data!$B$12/$B$7/$B$7</f>
        <v>0.2</v>
      </c>
      <c r="BA5">
        <f>BA1*Data!$B$12/$B$7/$B$7</f>
        <v>0.2</v>
      </c>
      <c r="BB5">
        <f>BB1*Data!$B$12/$B$7/$B$7</f>
        <v>0.2</v>
      </c>
      <c r="BC5">
        <f>BC1*Data!$B$12/$B$7/$B$7</f>
        <v>0.2</v>
      </c>
      <c r="BD5">
        <f>BD1*Data!$B$12/$B$7/$B$7</f>
        <v>0.2</v>
      </c>
      <c r="BE5">
        <f>BE1*Data!$B$12/$B$7/$B$7</f>
        <v>0.2</v>
      </c>
      <c r="BF5">
        <f>BF1*Data!$B$12/$B$7/$B$7</f>
        <v>0.2</v>
      </c>
      <c r="BG5">
        <f>BG1*Data!$B$12/$B$7/$B$7</f>
        <v>0.2</v>
      </c>
      <c r="BH5">
        <f>BH1*Data!$B$12/$B$7/$B$7</f>
        <v>0.2</v>
      </c>
      <c r="BI5">
        <f>BI1*Data!$B$12/$B$7/$B$7</f>
        <v>0.2</v>
      </c>
      <c r="BJ5">
        <f>BJ1*Data!$B$12/$B$7/$B$7</f>
        <v>0.2</v>
      </c>
      <c r="BK5">
        <f>BK1*Data!$B$12/$B$7/$B$7</f>
        <v>0.2</v>
      </c>
      <c r="BL5">
        <f>BL1*Data!$B$12/$B$7/$B$7</f>
        <v>0.2</v>
      </c>
      <c r="BM5">
        <f>BM1*Data!$B$12/$B$7/$B$7</f>
        <v>0.2</v>
      </c>
      <c r="BN5">
        <f>BN1*Data!$B$12/$B$7/$B$7</f>
        <v>0.2</v>
      </c>
      <c r="BO5">
        <f>BO1*Data!$B$12/$B$7/$B$7</f>
        <v>0.2</v>
      </c>
      <c r="BP5">
        <f>BP1*Data!$B$12/$B$7/$B$7</f>
        <v>0.2</v>
      </c>
      <c r="BQ5">
        <f>BQ1*Data!$B$12/$B$7/$B$7</f>
        <v>0.2</v>
      </c>
      <c r="BR5">
        <f>BR1*Data!$B$12/$B$7/$B$7</f>
        <v>0.2</v>
      </c>
      <c r="BS5">
        <f>BS1*Data!$B$12/$B$7/$B$7</f>
        <v>0.2</v>
      </c>
      <c r="BT5">
        <f>BT1*Data!$B$12/$B$7/$B$7</f>
        <v>0.2</v>
      </c>
      <c r="BU5">
        <f>BU1*Data!$B$12/$B$7/$B$7</f>
        <v>0.2</v>
      </c>
      <c r="BV5">
        <f>BV1*Data!$B$12/$B$7/$B$7</f>
        <v>0.2</v>
      </c>
      <c r="BW5">
        <f>BW1*Data!$B$12/$B$7/$B$7</f>
        <v>0.2</v>
      </c>
      <c r="BX5">
        <f>BX1*Data!$B$12/$B$7/$B$7</f>
        <v>0.2</v>
      </c>
      <c r="BY5">
        <f>BY1*Data!$B$12/$B$7/$B$7</f>
        <v>0.2</v>
      </c>
      <c r="BZ5">
        <f>BZ1*Data!$B$12/$B$7/$B$7</f>
        <v>0.2</v>
      </c>
      <c r="CA5">
        <f>CA1*Data!$B$12/$B$7/$B$7</f>
        <v>0.2</v>
      </c>
      <c r="CB5">
        <f>CB1*Data!$B$12/$B$7/$B$7</f>
        <v>0.2</v>
      </c>
      <c r="CC5">
        <f>CC1*Data!$B$12/$B$7/$B$7</f>
        <v>0.2</v>
      </c>
      <c r="CD5">
        <f>CD1*Data!$B$12/$B$7/$B$7</f>
        <v>0.2</v>
      </c>
      <c r="CE5">
        <f>CE1*Data!$B$12/$B$7/$B$7</f>
        <v>0.2</v>
      </c>
      <c r="CF5">
        <f>CF1*Data!$B$12/$B$7/$B$7</f>
        <v>0.2</v>
      </c>
      <c r="CG5">
        <f>CG1*Data!$B$12/$B$7/$B$7</f>
        <v>0.2</v>
      </c>
      <c r="CH5">
        <f>CH1*Data!$B$12/$B$7/$B$7</f>
        <v>0.2</v>
      </c>
      <c r="CI5">
        <f>CI1*Data!$B$12/$B$7/$B$7</f>
        <v>0.2</v>
      </c>
      <c r="CJ5">
        <f>CJ1*Data!$B$12/$B$7/$B$7</f>
        <v>0.2</v>
      </c>
      <c r="CK5">
        <f>CK1*Data!$B$12/$B$7/$B$7</f>
        <v>0.2</v>
      </c>
      <c r="CL5">
        <f>CL1*Data!$B$12/$B$7/$B$7</f>
        <v>0.2</v>
      </c>
      <c r="CM5">
        <f>CM1*Data!$B$12/$B$7/$B$7</f>
        <v>0.2</v>
      </c>
      <c r="CN5">
        <f>CN1*Data!$B$12/$B$7/$B$7</f>
        <v>0.2</v>
      </c>
      <c r="CO5">
        <f>CO1*Data!$B$12/$B$7/$B$7</f>
        <v>0.2</v>
      </c>
      <c r="CP5">
        <f>CP1*Data!$B$12/$B$7/$B$7</f>
        <v>0.2</v>
      </c>
      <c r="CQ5">
        <f>CQ1*Data!$B$12/$B$7/$B$7</f>
        <v>0.2</v>
      </c>
      <c r="CR5">
        <f>CR1*Data!$B$12/$B$7/$B$7</f>
        <v>0.2</v>
      </c>
    </row>
    <row r="6" spans="1:96" x14ac:dyDescent="0.35">
      <c r="D6" s="2" t="s">
        <v>36</v>
      </c>
      <c r="E6">
        <f>1-2*E5</f>
        <v>0.6</v>
      </c>
      <c r="F6">
        <f t="shared" ref="F6:BQ6" si="3">1-2*F5</f>
        <v>0.6</v>
      </c>
      <c r="G6">
        <f t="shared" si="3"/>
        <v>0.6</v>
      </c>
      <c r="H6">
        <f t="shared" si="3"/>
        <v>0.6</v>
      </c>
      <c r="I6">
        <f t="shared" si="3"/>
        <v>0.6</v>
      </c>
      <c r="J6">
        <f t="shared" si="3"/>
        <v>0.6</v>
      </c>
      <c r="K6">
        <f t="shared" si="3"/>
        <v>0.6</v>
      </c>
      <c r="L6">
        <f t="shared" si="3"/>
        <v>0.6</v>
      </c>
      <c r="M6">
        <f t="shared" si="3"/>
        <v>0.6</v>
      </c>
      <c r="N6">
        <f t="shared" si="3"/>
        <v>0.6</v>
      </c>
      <c r="O6">
        <f t="shared" si="3"/>
        <v>0.6</v>
      </c>
      <c r="P6" s="4">
        <f t="shared" si="3"/>
        <v>0.6</v>
      </c>
      <c r="Q6">
        <f t="shared" si="3"/>
        <v>0.6</v>
      </c>
      <c r="R6">
        <f t="shared" si="3"/>
        <v>0.6</v>
      </c>
      <c r="S6">
        <f t="shared" si="3"/>
        <v>0.6</v>
      </c>
      <c r="T6">
        <f t="shared" si="3"/>
        <v>0.6</v>
      </c>
      <c r="U6">
        <f t="shared" si="3"/>
        <v>0.6</v>
      </c>
      <c r="V6">
        <f t="shared" si="3"/>
        <v>0.6</v>
      </c>
      <c r="W6">
        <f t="shared" si="3"/>
        <v>0.6</v>
      </c>
      <c r="X6">
        <f t="shared" si="3"/>
        <v>0.6</v>
      </c>
      <c r="Y6">
        <f t="shared" si="3"/>
        <v>0.6</v>
      </c>
      <c r="Z6">
        <f t="shared" si="3"/>
        <v>0.6</v>
      </c>
      <c r="AA6">
        <f t="shared" si="3"/>
        <v>0.6</v>
      </c>
      <c r="AB6">
        <f t="shared" si="3"/>
        <v>0.6</v>
      </c>
      <c r="AC6">
        <f t="shared" si="3"/>
        <v>0.6</v>
      </c>
      <c r="AD6">
        <f t="shared" si="3"/>
        <v>0.6</v>
      </c>
      <c r="AE6">
        <f t="shared" si="3"/>
        <v>0.6</v>
      </c>
      <c r="AF6">
        <f t="shared" si="3"/>
        <v>0.6</v>
      </c>
      <c r="AG6">
        <f t="shared" si="3"/>
        <v>0.6</v>
      </c>
      <c r="AH6">
        <f t="shared" si="3"/>
        <v>0.6</v>
      </c>
      <c r="AI6">
        <f t="shared" si="3"/>
        <v>0.6</v>
      </c>
      <c r="AJ6">
        <f t="shared" si="3"/>
        <v>0.6</v>
      </c>
      <c r="AK6">
        <f t="shared" si="3"/>
        <v>0.6</v>
      </c>
      <c r="AL6">
        <f t="shared" si="3"/>
        <v>0.6</v>
      </c>
      <c r="AM6">
        <f t="shared" si="3"/>
        <v>0.6</v>
      </c>
      <c r="AN6">
        <f t="shared" si="3"/>
        <v>0.6</v>
      </c>
      <c r="AO6">
        <f t="shared" si="3"/>
        <v>0.6</v>
      </c>
      <c r="AP6">
        <f t="shared" si="3"/>
        <v>0.6</v>
      </c>
      <c r="AQ6">
        <f t="shared" si="3"/>
        <v>0.6</v>
      </c>
      <c r="AR6">
        <f t="shared" si="3"/>
        <v>0.6</v>
      </c>
      <c r="AS6">
        <f t="shared" si="3"/>
        <v>0.6</v>
      </c>
      <c r="AT6">
        <f t="shared" si="3"/>
        <v>0.6</v>
      </c>
      <c r="AU6">
        <f t="shared" si="3"/>
        <v>0.6</v>
      </c>
      <c r="AV6">
        <f t="shared" si="3"/>
        <v>0.6</v>
      </c>
      <c r="AW6">
        <f t="shared" si="3"/>
        <v>0.6</v>
      </c>
      <c r="AX6">
        <f t="shared" si="3"/>
        <v>0.6</v>
      </c>
      <c r="AY6">
        <f t="shared" si="3"/>
        <v>0.6</v>
      </c>
      <c r="AZ6">
        <f t="shared" si="3"/>
        <v>0.6</v>
      </c>
      <c r="BA6">
        <f t="shared" si="3"/>
        <v>0.6</v>
      </c>
      <c r="BB6">
        <f t="shared" si="3"/>
        <v>0.6</v>
      </c>
      <c r="BC6">
        <f t="shared" si="3"/>
        <v>0.6</v>
      </c>
      <c r="BD6">
        <f t="shared" si="3"/>
        <v>0.6</v>
      </c>
      <c r="BE6">
        <f t="shared" si="3"/>
        <v>0.6</v>
      </c>
      <c r="BF6">
        <f t="shared" si="3"/>
        <v>0.6</v>
      </c>
      <c r="BG6">
        <f t="shared" si="3"/>
        <v>0.6</v>
      </c>
      <c r="BH6">
        <f t="shared" si="3"/>
        <v>0.6</v>
      </c>
      <c r="BI6">
        <f t="shared" si="3"/>
        <v>0.6</v>
      </c>
      <c r="BJ6">
        <f t="shared" si="3"/>
        <v>0.6</v>
      </c>
      <c r="BK6">
        <f t="shared" si="3"/>
        <v>0.6</v>
      </c>
      <c r="BL6">
        <f t="shared" si="3"/>
        <v>0.6</v>
      </c>
      <c r="BM6">
        <f t="shared" si="3"/>
        <v>0.6</v>
      </c>
      <c r="BN6">
        <f t="shared" si="3"/>
        <v>0.6</v>
      </c>
      <c r="BO6">
        <f t="shared" si="3"/>
        <v>0.6</v>
      </c>
      <c r="BP6">
        <f t="shared" si="3"/>
        <v>0.6</v>
      </c>
      <c r="BQ6">
        <f t="shared" si="3"/>
        <v>0.6</v>
      </c>
      <c r="BR6">
        <f t="shared" ref="BR6:CR6" si="4">1-2*BR5</f>
        <v>0.6</v>
      </c>
      <c r="BS6">
        <f t="shared" si="4"/>
        <v>0.6</v>
      </c>
      <c r="BT6">
        <f t="shared" si="4"/>
        <v>0.6</v>
      </c>
      <c r="BU6">
        <f t="shared" si="4"/>
        <v>0.6</v>
      </c>
      <c r="BV6">
        <f t="shared" si="4"/>
        <v>0.6</v>
      </c>
      <c r="BW6">
        <f t="shared" si="4"/>
        <v>0.6</v>
      </c>
      <c r="BX6">
        <f t="shared" si="4"/>
        <v>0.6</v>
      </c>
      <c r="BY6">
        <f t="shared" si="4"/>
        <v>0.6</v>
      </c>
      <c r="BZ6">
        <f t="shared" si="4"/>
        <v>0.6</v>
      </c>
      <c r="CA6">
        <f t="shared" si="4"/>
        <v>0.6</v>
      </c>
      <c r="CB6">
        <f t="shared" si="4"/>
        <v>0.6</v>
      </c>
      <c r="CC6">
        <f t="shared" si="4"/>
        <v>0.6</v>
      </c>
      <c r="CD6">
        <f t="shared" si="4"/>
        <v>0.6</v>
      </c>
      <c r="CE6">
        <f t="shared" si="4"/>
        <v>0.6</v>
      </c>
      <c r="CF6">
        <f t="shared" si="4"/>
        <v>0.6</v>
      </c>
      <c r="CG6">
        <f t="shared" si="4"/>
        <v>0.6</v>
      </c>
      <c r="CH6">
        <f t="shared" si="4"/>
        <v>0.6</v>
      </c>
      <c r="CI6">
        <f t="shared" si="4"/>
        <v>0.6</v>
      </c>
      <c r="CJ6">
        <f t="shared" si="4"/>
        <v>0.6</v>
      </c>
      <c r="CK6">
        <f t="shared" si="4"/>
        <v>0.6</v>
      </c>
      <c r="CL6">
        <f t="shared" si="4"/>
        <v>0.6</v>
      </c>
      <c r="CM6">
        <f t="shared" si="4"/>
        <v>0.6</v>
      </c>
      <c r="CN6">
        <f t="shared" si="4"/>
        <v>0.6</v>
      </c>
      <c r="CO6">
        <f t="shared" si="4"/>
        <v>0.6</v>
      </c>
      <c r="CP6">
        <f t="shared" si="4"/>
        <v>0.6</v>
      </c>
      <c r="CQ6">
        <f t="shared" si="4"/>
        <v>0.6</v>
      </c>
      <c r="CR6">
        <f t="shared" si="4"/>
        <v>0.6</v>
      </c>
    </row>
    <row r="7" spans="1:96" x14ac:dyDescent="0.35">
      <c r="A7" t="str">
        <f>Data!A13</f>
        <v>Delx</v>
      </c>
      <c r="B7">
        <f>Data!B13</f>
        <v>1</v>
      </c>
      <c r="F7" t="str">
        <f>CONCATENATE("WMA, t=",F9)</f>
        <v>WMA, t=0</v>
      </c>
      <c r="G7" t="str">
        <f t="shared" ref="G7:BR7" si="5">CONCATENATE("WMA, t=",G9)</f>
        <v>WMA, t=1</v>
      </c>
      <c r="H7" t="str">
        <f t="shared" si="5"/>
        <v>WMA, t=2</v>
      </c>
      <c r="I7" t="str">
        <f t="shared" si="5"/>
        <v>WMA, t=3</v>
      </c>
      <c r="J7" t="str">
        <f t="shared" si="5"/>
        <v>WMA, t=4</v>
      </c>
      <c r="K7" t="str">
        <f t="shared" si="5"/>
        <v>WMA, t=5</v>
      </c>
      <c r="L7" t="str">
        <f t="shared" si="5"/>
        <v>WMA, t=6</v>
      </c>
      <c r="M7" t="str">
        <f t="shared" si="5"/>
        <v>WMA, t=7</v>
      </c>
      <c r="N7" t="str">
        <f t="shared" si="5"/>
        <v>WMA, t=8</v>
      </c>
      <c r="O7" t="str">
        <f t="shared" si="5"/>
        <v>WMA, t=9</v>
      </c>
      <c r="P7" s="4" t="str">
        <f t="shared" si="5"/>
        <v>WMA, t=10</v>
      </c>
      <c r="Q7" t="str">
        <f t="shared" si="5"/>
        <v>WMA, t=11</v>
      </c>
      <c r="R7" t="str">
        <f t="shared" si="5"/>
        <v>WMA, t=12</v>
      </c>
      <c r="S7" t="str">
        <f t="shared" si="5"/>
        <v>WMA, t=13</v>
      </c>
      <c r="T7" t="str">
        <f t="shared" si="5"/>
        <v>WMA, t=14</v>
      </c>
      <c r="U7" t="str">
        <f t="shared" si="5"/>
        <v>WMA, t=15</v>
      </c>
      <c r="V7" t="str">
        <f t="shared" si="5"/>
        <v>WMA, t=16</v>
      </c>
      <c r="W7" t="str">
        <f t="shared" si="5"/>
        <v>WMA, t=17</v>
      </c>
      <c r="X7" t="str">
        <f t="shared" si="5"/>
        <v>WMA, t=18</v>
      </c>
      <c r="Y7" t="str">
        <f t="shared" si="5"/>
        <v>WMA, t=19</v>
      </c>
      <c r="Z7" t="str">
        <f t="shared" si="5"/>
        <v>WMA, t=20</v>
      </c>
      <c r="AA7" t="str">
        <f t="shared" si="5"/>
        <v>WMA, t=21</v>
      </c>
      <c r="AB7" t="str">
        <f t="shared" si="5"/>
        <v>WMA, t=22</v>
      </c>
      <c r="AC7" t="str">
        <f t="shared" si="5"/>
        <v>WMA, t=23</v>
      </c>
      <c r="AD7" t="str">
        <f t="shared" si="5"/>
        <v>WMA, t=24</v>
      </c>
      <c r="AE7" t="str">
        <f t="shared" si="5"/>
        <v>WMA, t=25</v>
      </c>
      <c r="AF7" t="str">
        <f t="shared" si="5"/>
        <v>WMA, t=26</v>
      </c>
      <c r="AG7" t="str">
        <f t="shared" si="5"/>
        <v>WMA, t=27</v>
      </c>
      <c r="AH7" t="str">
        <f t="shared" si="5"/>
        <v>WMA, t=28</v>
      </c>
      <c r="AI7" t="str">
        <f t="shared" si="5"/>
        <v>WMA, t=29</v>
      </c>
      <c r="AJ7" t="str">
        <f t="shared" si="5"/>
        <v>WMA, t=30</v>
      </c>
      <c r="AK7" t="str">
        <f t="shared" si="5"/>
        <v>WMA, t=31</v>
      </c>
      <c r="AL7" t="str">
        <f t="shared" si="5"/>
        <v>WMA, t=32</v>
      </c>
      <c r="AM7" t="str">
        <f t="shared" si="5"/>
        <v>WMA, t=33</v>
      </c>
      <c r="AN7" t="str">
        <f t="shared" si="5"/>
        <v>WMA, t=34</v>
      </c>
      <c r="AO7" t="str">
        <f t="shared" si="5"/>
        <v>WMA, t=35</v>
      </c>
      <c r="AP7" t="str">
        <f t="shared" si="5"/>
        <v>WMA, t=36</v>
      </c>
      <c r="AQ7" t="str">
        <f t="shared" si="5"/>
        <v>WMA, t=37</v>
      </c>
      <c r="AR7" t="str">
        <f t="shared" si="5"/>
        <v>WMA, t=38</v>
      </c>
      <c r="AS7" t="str">
        <f t="shared" si="5"/>
        <v>WMA, t=39</v>
      </c>
      <c r="AT7" t="str">
        <f t="shared" si="5"/>
        <v>WMA, t=40</v>
      </c>
      <c r="AU7" t="str">
        <f t="shared" si="5"/>
        <v>WMA, t=41</v>
      </c>
      <c r="AV7" t="str">
        <f t="shared" si="5"/>
        <v>WMA, t=42</v>
      </c>
      <c r="AW7" t="str">
        <f t="shared" si="5"/>
        <v>WMA, t=43</v>
      </c>
      <c r="AX7" t="str">
        <f t="shared" si="5"/>
        <v>WMA, t=44</v>
      </c>
      <c r="AY7" t="str">
        <f t="shared" si="5"/>
        <v>WMA, t=45</v>
      </c>
      <c r="AZ7" t="str">
        <f t="shared" si="5"/>
        <v>WMA, t=46</v>
      </c>
      <c r="BA7" t="str">
        <f t="shared" si="5"/>
        <v>WMA, t=47</v>
      </c>
      <c r="BB7" t="str">
        <f t="shared" si="5"/>
        <v>WMA, t=48</v>
      </c>
      <c r="BC7" t="str">
        <f t="shared" si="5"/>
        <v>WMA, t=49</v>
      </c>
      <c r="BD7" t="str">
        <f t="shared" si="5"/>
        <v>WMA, t=50</v>
      </c>
      <c r="BE7" t="str">
        <f t="shared" si="5"/>
        <v>WMA, t=51</v>
      </c>
      <c r="BF7" t="str">
        <f t="shared" si="5"/>
        <v>WMA, t=52</v>
      </c>
      <c r="BG7" t="str">
        <f t="shared" si="5"/>
        <v>WMA, t=53</v>
      </c>
      <c r="BH7" t="str">
        <f t="shared" si="5"/>
        <v>WMA, t=54</v>
      </c>
      <c r="BI7" t="str">
        <f t="shared" si="5"/>
        <v>WMA, t=55</v>
      </c>
      <c r="BJ7" t="str">
        <f t="shared" si="5"/>
        <v>WMA, t=56</v>
      </c>
      <c r="BK7" t="str">
        <f t="shared" si="5"/>
        <v>WMA, t=57</v>
      </c>
      <c r="BL7" t="str">
        <f t="shared" si="5"/>
        <v>WMA, t=58</v>
      </c>
      <c r="BM7" t="str">
        <f t="shared" si="5"/>
        <v>WMA, t=59</v>
      </c>
      <c r="BN7" t="str">
        <f t="shared" si="5"/>
        <v>WMA, t=60</v>
      </c>
      <c r="BO7" t="str">
        <f t="shared" si="5"/>
        <v>WMA, t=61</v>
      </c>
      <c r="BP7" t="str">
        <f t="shared" si="5"/>
        <v>WMA, t=62</v>
      </c>
      <c r="BQ7" t="str">
        <f t="shared" si="5"/>
        <v>WMA, t=63</v>
      </c>
      <c r="BR7" t="str">
        <f t="shared" si="5"/>
        <v>WMA, t=64</v>
      </c>
      <c r="BS7" t="str">
        <f t="shared" ref="BS7:CR7" si="6">CONCATENATE("WMA, t=",BS9)</f>
        <v>WMA, t=65</v>
      </c>
      <c r="BT7" t="str">
        <f t="shared" si="6"/>
        <v>WMA, t=66</v>
      </c>
      <c r="BU7" t="str">
        <f t="shared" si="6"/>
        <v>WMA, t=67</v>
      </c>
      <c r="BV7" t="str">
        <f t="shared" si="6"/>
        <v>WMA, t=68</v>
      </c>
      <c r="BW7" t="str">
        <f t="shared" si="6"/>
        <v>WMA, t=69</v>
      </c>
      <c r="BX7" t="str">
        <f t="shared" si="6"/>
        <v>WMA, t=70</v>
      </c>
      <c r="BY7" t="str">
        <f t="shared" si="6"/>
        <v>WMA, t=71</v>
      </c>
      <c r="BZ7" t="str">
        <f t="shared" si="6"/>
        <v>WMA, t=72</v>
      </c>
      <c r="CA7" t="str">
        <f t="shared" si="6"/>
        <v>WMA, t=73</v>
      </c>
      <c r="CB7" t="str">
        <f t="shared" si="6"/>
        <v>WMA, t=74</v>
      </c>
      <c r="CC7" t="str">
        <f t="shared" si="6"/>
        <v>WMA, t=75</v>
      </c>
      <c r="CD7" t="str">
        <f t="shared" si="6"/>
        <v>WMA, t=76</v>
      </c>
      <c r="CE7" t="str">
        <f t="shared" si="6"/>
        <v>WMA, t=77</v>
      </c>
      <c r="CF7" t="str">
        <f t="shared" si="6"/>
        <v>WMA, t=78</v>
      </c>
      <c r="CG7" t="str">
        <f t="shared" si="6"/>
        <v>WMA, t=79</v>
      </c>
      <c r="CH7" t="str">
        <f t="shared" si="6"/>
        <v>WMA, t=80</v>
      </c>
      <c r="CI7" t="str">
        <f t="shared" si="6"/>
        <v>WMA, t=81</v>
      </c>
      <c r="CJ7" t="str">
        <f t="shared" si="6"/>
        <v>WMA, t=82</v>
      </c>
      <c r="CK7" t="str">
        <f t="shared" si="6"/>
        <v>WMA, t=83</v>
      </c>
      <c r="CL7" t="str">
        <f t="shared" si="6"/>
        <v>WMA, t=84</v>
      </c>
      <c r="CM7" t="str">
        <f t="shared" si="6"/>
        <v>WMA, t=85</v>
      </c>
      <c r="CN7" t="str">
        <f t="shared" si="6"/>
        <v>WMA, t=86</v>
      </c>
      <c r="CO7" t="str">
        <f t="shared" si="6"/>
        <v>WMA, t=87</v>
      </c>
      <c r="CP7" t="str">
        <f t="shared" si="6"/>
        <v>WMA, t=88</v>
      </c>
      <c r="CQ7" t="str">
        <f t="shared" si="6"/>
        <v>WMA, t=89</v>
      </c>
      <c r="CR7" t="str">
        <f t="shared" si="6"/>
        <v>WMA, t=90</v>
      </c>
    </row>
    <row r="8" spans="1:96" x14ac:dyDescent="0.35">
      <c r="A8" s="2" t="s">
        <v>25</v>
      </c>
      <c r="B8">
        <f>Data!D14</f>
        <v>30</v>
      </c>
      <c r="C8" s="2" t="s">
        <v>31</v>
      </c>
      <c r="E8">
        <v>-1</v>
      </c>
      <c r="F8">
        <v>0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 s="4">
        <v>10</v>
      </c>
      <c r="Q8">
        <v>11</v>
      </c>
      <c r="R8">
        <v>12</v>
      </c>
      <c r="S8">
        <v>13</v>
      </c>
      <c r="T8">
        <v>14</v>
      </c>
      <c r="U8">
        <v>15</v>
      </c>
      <c r="V8">
        <v>16</v>
      </c>
      <c r="W8">
        <v>17</v>
      </c>
      <c r="X8">
        <v>18</v>
      </c>
      <c r="Y8">
        <v>19</v>
      </c>
      <c r="Z8">
        <v>20</v>
      </c>
      <c r="AA8">
        <v>21</v>
      </c>
      <c r="AB8">
        <v>22</v>
      </c>
      <c r="AC8">
        <v>23</v>
      </c>
      <c r="AD8">
        <v>24</v>
      </c>
      <c r="AE8">
        <v>25</v>
      </c>
      <c r="AF8">
        <v>26</v>
      </c>
      <c r="AG8">
        <v>27</v>
      </c>
      <c r="AH8">
        <v>28</v>
      </c>
      <c r="AI8">
        <v>29</v>
      </c>
      <c r="AJ8">
        <v>30</v>
      </c>
      <c r="AK8">
        <v>31</v>
      </c>
      <c r="AL8">
        <v>32</v>
      </c>
      <c r="AM8">
        <v>33</v>
      </c>
      <c r="AN8">
        <v>34</v>
      </c>
      <c r="AO8">
        <v>35</v>
      </c>
      <c r="AP8">
        <v>36</v>
      </c>
      <c r="AQ8">
        <v>37</v>
      </c>
      <c r="AR8">
        <v>38</v>
      </c>
      <c r="AS8">
        <v>39</v>
      </c>
      <c r="AT8">
        <v>40</v>
      </c>
      <c r="AU8">
        <v>41</v>
      </c>
      <c r="AV8">
        <v>42</v>
      </c>
      <c r="AW8">
        <v>43</v>
      </c>
      <c r="AX8">
        <v>44</v>
      </c>
      <c r="AY8">
        <v>45</v>
      </c>
      <c r="AZ8">
        <v>46</v>
      </c>
      <c r="BA8">
        <v>47</v>
      </c>
      <c r="BB8">
        <v>48</v>
      </c>
      <c r="BC8">
        <v>49</v>
      </c>
      <c r="BD8">
        <v>50</v>
      </c>
      <c r="BE8">
        <v>51</v>
      </c>
      <c r="BF8">
        <v>52</v>
      </c>
      <c r="BG8">
        <v>53</v>
      </c>
      <c r="BH8">
        <v>54</v>
      </c>
      <c r="BI8">
        <v>55</v>
      </c>
      <c r="BJ8">
        <v>56</v>
      </c>
      <c r="BK8">
        <v>57</v>
      </c>
      <c r="BL8">
        <v>58</v>
      </c>
      <c r="BM8">
        <v>59</v>
      </c>
      <c r="BN8">
        <v>60</v>
      </c>
      <c r="BO8">
        <v>61</v>
      </c>
      <c r="BP8">
        <v>62</v>
      </c>
      <c r="BQ8">
        <v>63</v>
      </c>
      <c r="BR8">
        <v>64</v>
      </c>
      <c r="BS8">
        <v>65</v>
      </c>
      <c r="BT8">
        <v>66</v>
      </c>
      <c r="BU8">
        <v>67</v>
      </c>
      <c r="BV8">
        <v>68</v>
      </c>
      <c r="BW8">
        <v>69</v>
      </c>
      <c r="BX8">
        <v>70</v>
      </c>
      <c r="BY8">
        <v>71</v>
      </c>
      <c r="BZ8">
        <v>72</v>
      </c>
      <c r="CA8">
        <v>73</v>
      </c>
      <c r="CB8">
        <v>74</v>
      </c>
      <c r="CC8">
        <v>75</v>
      </c>
      <c r="CD8">
        <v>76</v>
      </c>
      <c r="CE8">
        <v>77</v>
      </c>
      <c r="CF8">
        <v>78</v>
      </c>
      <c r="CG8">
        <v>79</v>
      </c>
      <c r="CH8">
        <v>80</v>
      </c>
      <c r="CI8">
        <v>81</v>
      </c>
      <c r="CJ8">
        <v>82</v>
      </c>
      <c r="CK8">
        <v>83</v>
      </c>
      <c r="CL8">
        <v>84</v>
      </c>
      <c r="CM8">
        <v>85</v>
      </c>
      <c r="CN8">
        <v>86</v>
      </c>
      <c r="CO8">
        <v>87</v>
      </c>
      <c r="CP8">
        <v>88</v>
      </c>
      <c r="CQ8">
        <v>89</v>
      </c>
      <c r="CR8">
        <v>90</v>
      </c>
    </row>
    <row r="9" spans="1:96" x14ac:dyDescent="0.35">
      <c r="A9" s="2"/>
      <c r="D9" s="2" t="s">
        <v>34</v>
      </c>
      <c r="E9">
        <f>E8*Data!$B$12</f>
        <v>-1</v>
      </c>
      <c r="F9">
        <f>F8*Data!$B$12</f>
        <v>0</v>
      </c>
      <c r="G9">
        <f>G8*Data!$B$12</f>
        <v>1</v>
      </c>
      <c r="H9">
        <f>H8*Data!$B$12</f>
        <v>2</v>
      </c>
      <c r="I9">
        <f>I8*Data!$B$12</f>
        <v>3</v>
      </c>
      <c r="J9">
        <f>J8*Data!$B$12</f>
        <v>4</v>
      </c>
      <c r="K9">
        <f>K8*Data!$B$12</f>
        <v>5</v>
      </c>
      <c r="L9">
        <f>L8*Data!$B$12</f>
        <v>6</v>
      </c>
      <c r="M9">
        <f>M8*Data!$B$12</f>
        <v>7</v>
      </c>
      <c r="N9">
        <f>N8*Data!$B$12</f>
        <v>8</v>
      </c>
      <c r="O9">
        <f>O8*Data!$B$12</f>
        <v>9</v>
      </c>
      <c r="P9" s="4">
        <f>P8*Data!$B$12</f>
        <v>10</v>
      </c>
      <c r="Q9">
        <f>Q8*Data!$B$12</f>
        <v>11</v>
      </c>
      <c r="R9">
        <f>R8*Data!$B$12</f>
        <v>12</v>
      </c>
      <c r="S9">
        <f>S8*Data!$B$12</f>
        <v>13</v>
      </c>
      <c r="T9">
        <f>T8*Data!$B$12</f>
        <v>14</v>
      </c>
      <c r="U9">
        <f>U8*Data!$B$12</f>
        <v>15</v>
      </c>
      <c r="V9">
        <f>V8*Data!$B$12</f>
        <v>16</v>
      </c>
      <c r="W9">
        <f>W8*Data!$B$12</f>
        <v>17</v>
      </c>
      <c r="X9">
        <f>X8*Data!$B$12</f>
        <v>18</v>
      </c>
      <c r="Y9">
        <f>Y8*Data!$B$12</f>
        <v>19</v>
      </c>
      <c r="Z9">
        <f>Z8*Data!$B$12</f>
        <v>20</v>
      </c>
      <c r="AA9">
        <f>AA8*Data!$B$12</f>
        <v>21</v>
      </c>
      <c r="AB9">
        <f>AB8*Data!$B$12</f>
        <v>22</v>
      </c>
      <c r="AC9">
        <f>AC8*Data!$B$12</f>
        <v>23</v>
      </c>
      <c r="AD9">
        <f>AD8*Data!$B$12</f>
        <v>24</v>
      </c>
      <c r="AE9">
        <f>AE8*Data!$B$12</f>
        <v>25</v>
      </c>
      <c r="AF9">
        <f>AF8*Data!$B$12</f>
        <v>26</v>
      </c>
      <c r="AG9">
        <f>AG8*Data!$B$12</f>
        <v>27</v>
      </c>
      <c r="AH9">
        <f>AH8*Data!$B$12</f>
        <v>28</v>
      </c>
      <c r="AI9">
        <f>AI8*Data!$B$12</f>
        <v>29</v>
      </c>
      <c r="AJ9">
        <f>AJ8*Data!$B$12</f>
        <v>30</v>
      </c>
      <c r="AK9">
        <f>AK8*Data!$B$12</f>
        <v>31</v>
      </c>
      <c r="AL9">
        <f>AL8*Data!$B$12</f>
        <v>32</v>
      </c>
      <c r="AM9">
        <f>AM8*Data!$B$12</f>
        <v>33</v>
      </c>
      <c r="AN9">
        <f>AN8*Data!$B$12</f>
        <v>34</v>
      </c>
      <c r="AO9">
        <f>AO8*Data!$B$12</f>
        <v>35</v>
      </c>
      <c r="AP9">
        <f>AP8*Data!$B$12</f>
        <v>36</v>
      </c>
      <c r="AQ9">
        <f>AQ8*Data!$B$12</f>
        <v>37</v>
      </c>
      <c r="AR9">
        <f>AR8*Data!$B$12</f>
        <v>38</v>
      </c>
      <c r="AS9">
        <f>AS8*Data!$B$12</f>
        <v>39</v>
      </c>
      <c r="AT9">
        <f>AT8*Data!$B$12</f>
        <v>40</v>
      </c>
      <c r="AU9">
        <f>AU8*Data!$B$12</f>
        <v>41</v>
      </c>
      <c r="AV9">
        <f>AV8*Data!$B$12</f>
        <v>42</v>
      </c>
      <c r="AW9">
        <f>AW8*Data!$B$12</f>
        <v>43</v>
      </c>
      <c r="AX9">
        <f>AX8*Data!$B$12</f>
        <v>44</v>
      </c>
      <c r="AY9">
        <f>AY8*Data!$B$12</f>
        <v>45</v>
      </c>
      <c r="AZ9">
        <f>AZ8*Data!$B$12</f>
        <v>46</v>
      </c>
      <c r="BA9">
        <f>BA8*Data!$B$12</f>
        <v>47</v>
      </c>
      <c r="BB9">
        <f>BB8*Data!$B$12</f>
        <v>48</v>
      </c>
      <c r="BC9">
        <f>BC8*Data!$B$12</f>
        <v>49</v>
      </c>
      <c r="BD9">
        <f>BD8*Data!$B$12</f>
        <v>50</v>
      </c>
      <c r="BE9">
        <f>BE8*Data!$B$12</f>
        <v>51</v>
      </c>
      <c r="BF9">
        <f>BF8*Data!$B$12</f>
        <v>52</v>
      </c>
      <c r="BG9">
        <f>BG8*Data!$B$12</f>
        <v>53</v>
      </c>
      <c r="BH9">
        <f>BH8*Data!$B$12</f>
        <v>54</v>
      </c>
      <c r="BI9">
        <f>BI8*Data!$B$12</f>
        <v>55</v>
      </c>
      <c r="BJ9">
        <f>BJ8*Data!$B$12</f>
        <v>56</v>
      </c>
      <c r="BK9">
        <f>BK8*Data!$B$12</f>
        <v>57</v>
      </c>
      <c r="BL9">
        <f>BL8*Data!$B$12</f>
        <v>58</v>
      </c>
      <c r="BM9">
        <f>BM8*Data!$B$12</f>
        <v>59</v>
      </c>
      <c r="BN9">
        <f>BN8*Data!$B$12</f>
        <v>60</v>
      </c>
      <c r="BO9">
        <f>BO8*Data!$B$12</f>
        <v>61</v>
      </c>
      <c r="BP9">
        <f>BP8*Data!$B$12</f>
        <v>62</v>
      </c>
      <c r="BQ9">
        <f>BQ8*Data!$B$12</f>
        <v>63</v>
      </c>
      <c r="BR9">
        <f>BR8*Data!$B$12</f>
        <v>64</v>
      </c>
      <c r="BS9">
        <f>BS8*Data!$B$12</f>
        <v>65</v>
      </c>
      <c r="BT9">
        <f>BT8*Data!$B$12</f>
        <v>66</v>
      </c>
      <c r="BU9">
        <f>BU8*Data!$B$12</f>
        <v>67</v>
      </c>
      <c r="BV9">
        <f>BV8*Data!$B$12</f>
        <v>68</v>
      </c>
      <c r="BW9">
        <f>BW8*Data!$B$12</f>
        <v>69</v>
      </c>
      <c r="BX9">
        <f>BX8*Data!$B$12</f>
        <v>70</v>
      </c>
      <c r="BY9">
        <f>BY8*Data!$B$12</f>
        <v>71</v>
      </c>
      <c r="BZ9">
        <f>BZ8*Data!$B$12</f>
        <v>72</v>
      </c>
      <c r="CA9">
        <f>CA8*Data!$B$12</f>
        <v>73</v>
      </c>
      <c r="CB9">
        <f>CB8*Data!$B$12</f>
        <v>74</v>
      </c>
      <c r="CC9">
        <f>CC8*Data!$B$12</f>
        <v>75</v>
      </c>
      <c r="CD9">
        <f>CD8*Data!$B$12</f>
        <v>76</v>
      </c>
      <c r="CE9">
        <f>CE8*Data!$B$12</f>
        <v>77</v>
      </c>
      <c r="CF9">
        <f>CF8*Data!$B$12</f>
        <v>78</v>
      </c>
      <c r="CG9">
        <f>CG8*Data!$B$12</f>
        <v>79</v>
      </c>
      <c r="CH9">
        <f>CH8*Data!$B$12</f>
        <v>80</v>
      </c>
      <c r="CI9">
        <f>CI8*Data!$B$12</f>
        <v>81</v>
      </c>
      <c r="CJ9">
        <f>CJ8*Data!$B$12</f>
        <v>82</v>
      </c>
      <c r="CK9">
        <f>CK8*Data!$B$12</f>
        <v>83</v>
      </c>
      <c r="CL9">
        <f>CL8*Data!$B$12</f>
        <v>84</v>
      </c>
      <c r="CM9">
        <f>CM8*Data!$B$12</f>
        <v>85</v>
      </c>
      <c r="CN9">
        <f>CN8*Data!$B$12</f>
        <v>86</v>
      </c>
      <c r="CO9">
        <f>CO8*Data!$B$12</f>
        <v>87</v>
      </c>
      <c r="CP9">
        <f>CP8*Data!$B$12</f>
        <v>88</v>
      </c>
      <c r="CQ9">
        <f>CQ8*Data!$B$12</f>
        <v>89</v>
      </c>
      <c r="CR9">
        <f>CR8*Data!$B$12</f>
        <v>90</v>
      </c>
    </row>
    <row r="10" spans="1:96" x14ac:dyDescent="0.35">
      <c r="B10" s="2" t="s">
        <v>28</v>
      </c>
      <c r="C10" s="2"/>
      <c r="D10" s="2"/>
      <c r="E10">
        <f>E9-Data!$B$10</f>
        <v>-1</v>
      </c>
      <c r="F10">
        <f>F9-Data!$B$10</f>
        <v>0</v>
      </c>
      <c r="G10">
        <f>G9-Data!$B$10</f>
        <v>1</v>
      </c>
      <c r="H10">
        <f>H9-Data!$B$10</f>
        <v>2</v>
      </c>
      <c r="I10">
        <f>I9-Data!$B$10</f>
        <v>3</v>
      </c>
      <c r="J10">
        <f>J9-Data!$B$10</f>
        <v>4</v>
      </c>
      <c r="K10">
        <f>K9-Data!$B$10</f>
        <v>5</v>
      </c>
      <c r="L10">
        <f>L9-Data!$B$10</f>
        <v>6</v>
      </c>
      <c r="M10">
        <f>M9-Data!$B$10</f>
        <v>7</v>
      </c>
      <c r="N10">
        <f>N9-Data!$B$10</f>
        <v>8</v>
      </c>
      <c r="O10">
        <f>O9-Data!$B$10</f>
        <v>9</v>
      </c>
      <c r="P10" s="4">
        <f>P9-Data!$B$10</f>
        <v>10</v>
      </c>
      <c r="Q10">
        <f>Q9-Data!$B$10</f>
        <v>11</v>
      </c>
      <c r="R10">
        <f>R9-Data!$B$10</f>
        <v>12</v>
      </c>
      <c r="S10">
        <f>S9-Data!$B$10</f>
        <v>13</v>
      </c>
      <c r="T10">
        <f>T9-Data!$B$10</f>
        <v>14</v>
      </c>
      <c r="U10">
        <f>U9-Data!$B$10</f>
        <v>15</v>
      </c>
      <c r="V10">
        <f>V9-Data!$B$10</f>
        <v>16</v>
      </c>
      <c r="W10">
        <f>W9-Data!$B$10</f>
        <v>17</v>
      </c>
      <c r="X10">
        <f>X9-Data!$B$10</f>
        <v>18</v>
      </c>
      <c r="Y10">
        <f>Y9-Data!$B$10</f>
        <v>19</v>
      </c>
      <c r="Z10">
        <f>Z9-Data!$B$10</f>
        <v>20</v>
      </c>
      <c r="AA10">
        <f>AA9-Data!$B$10</f>
        <v>21</v>
      </c>
      <c r="AB10">
        <f>AB9-Data!$B$10</f>
        <v>22</v>
      </c>
      <c r="AC10">
        <f>AC9-Data!$B$10</f>
        <v>23</v>
      </c>
      <c r="AD10">
        <f>AD9-Data!$B$10</f>
        <v>24</v>
      </c>
      <c r="AE10">
        <f>AE9-Data!$B$10</f>
        <v>25</v>
      </c>
      <c r="AF10">
        <f>AF9-Data!$B$10</f>
        <v>26</v>
      </c>
      <c r="AG10">
        <f>AG9-Data!$B$10</f>
        <v>27</v>
      </c>
      <c r="AH10">
        <f>AH9-Data!$B$10</f>
        <v>28</v>
      </c>
      <c r="AI10">
        <f>AI9-Data!$B$10</f>
        <v>29</v>
      </c>
      <c r="AJ10">
        <f>AJ9-Data!$B$10</f>
        <v>30</v>
      </c>
      <c r="AK10">
        <f>AK9-Data!$B$10</f>
        <v>31</v>
      </c>
      <c r="AL10">
        <f>AL9-Data!$B$10</f>
        <v>32</v>
      </c>
      <c r="AM10">
        <f>AM9-Data!$B$10</f>
        <v>33</v>
      </c>
      <c r="AN10">
        <f>AN9-Data!$B$10</f>
        <v>34</v>
      </c>
      <c r="AO10">
        <f>AO9-Data!$B$10</f>
        <v>35</v>
      </c>
      <c r="AP10">
        <f>AP9-Data!$B$10</f>
        <v>36</v>
      </c>
      <c r="AQ10">
        <f>AQ9-Data!$B$10</f>
        <v>37</v>
      </c>
      <c r="AR10">
        <f>AR9-Data!$B$10</f>
        <v>38</v>
      </c>
      <c r="AS10">
        <f>AS9-Data!$B$10</f>
        <v>39</v>
      </c>
      <c r="AT10">
        <f>AT9-Data!$B$10</f>
        <v>40</v>
      </c>
      <c r="AU10">
        <f>AU9-Data!$B$10</f>
        <v>41</v>
      </c>
      <c r="AV10">
        <f>AV9-Data!$B$10</f>
        <v>42</v>
      </c>
      <c r="AW10">
        <f>AW9-Data!$B$10</f>
        <v>43</v>
      </c>
      <c r="AX10">
        <f>AX9-Data!$B$10</f>
        <v>44</v>
      </c>
      <c r="AY10">
        <f>AY9-Data!$B$10</f>
        <v>45</v>
      </c>
      <c r="AZ10">
        <f>AZ9-Data!$B$10</f>
        <v>46</v>
      </c>
      <c r="BA10">
        <f>BA9-Data!$B$10</f>
        <v>47</v>
      </c>
      <c r="BB10">
        <f>BB9-Data!$B$10</f>
        <v>48</v>
      </c>
      <c r="BC10">
        <f>BC9-Data!$B$10</f>
        <v>49</v>
      </c>
      <c r="BD10">
        <f>BD9-Data!$B$10</f>
        <v>50</v>
      </c>
      <c r="BE10">
        <f>BE9-Data!$B$10</f>
        <v>51</v>
      </c>
      <c r="BF10">
        <f>BF9-Data!$B$10</f>
        <v>52</v>
      </c>
      <c r="BG10">
        <f>BG9-Data!$B$10</f>
        <v>53</v>
      </c>
      <c r="BH10">
        <f>BH9-Data!$B$10</f>
        <v>54</v>
      </c>
      <c r="BI10">
        <f>BI9-Data!$B$10</f>
        <v>55</v>
      </c>
      <c r="BJ10">
        <f>BJ9-Data!$B$10</f>
        <v>56</v>
      </c>
      <c r="BK10">
        <f>BK9-Data!$B$10</f>
        <v>57</v>
      </c>
      <c r="BL10">
        <f>BL9-Data!$B$10</f>
        <v>58</v>
      </c>
      <c r="BM10">
        <f>BM9-Data!$B$10</f>
        <v>59</v>
      </c>
      <c r="BN10">
        <f>BN9-Data!$B$10</f>
        <v>60</v>
      </c>
      <c r="BO10">
        <f>BO9-Data!$B$10</f>
        <v>61</v>
      </c>
      <c r="BP10">
        <f>BP9-Data!$B$10</f>
        <v>62</v>
      </c>
      <c r="BQ10">
        <f>BQ9-Data!$B$10</f>
        <v>63</v>
      </c>
      <c r="BR10">
        <f>BR9-Data!$B$10</f>
        <v>64</v>
      </c>
      <c r="BS10">
        <f>BS9-Data!$B$10</f>
        <v>65</v>
      </c>
      <c r="BT10">
        <f>BT9-Data!$B$10</f>
        <v>66</v>
      </c>
      <c r="BU10">
        <f>BU9-Data!$B$10</f>
        <v>67</v>
      </c>
      <c r="BV10">
        <f>BV9-Data!$B$10</f>
        <v>68</v>
      </c>
      <c r="BW10">
        <f>BW9-Data!$B$10</f>
        <v>69</v>
      </c>
      <c r="BX10">
        <f>BX9-Data!$B$10</f>
        <v>70</v>
      </c>
      <c r="BY10">
        <f>BY9-Data!$B$10</f>
        <v>71</v>
      </c>
      <c r="BZ10">
        <f>BZ9-Data!$B$10</f>
        <v>72</v>
      </c>
      <c r="CA10">
        <f>CA9-Data!$B$10</f>
        <v>73</v>
      </c>
      <c r="CB10">
        <f>CB9-Data!$B$10</f>
        <v>74</v>
      </c>
      <c r="CC10">
        <f>CC9-Data!$B$10</f>
        <v>75</v>
      </c>
      <c r="CD10">
        <f>CD9-Data!$B$10</f>
        <v>76</v>
      </c>
      <c r="CE10">
        <f>CE9-Data!$B$10</f>
        <v>77</v>
      </c>
      <c r="CF10">
        <f>CF9-Data!$B$10</f>
        <v>78</v>
      </c>
      <c r="CG10">
        <f>CG9-Data!$B$10</f>
        <v>79</v>
      </c>
      <c r="CH10">
        <f>CH9-Data!$B$10</f>
        <v>80</v>
      </c>
      <c r="CI10">
        <f>CI9-Data!$B$10</f>
        <v>81</v>
      </c>
      <c r="CJ10">
        <f>CJ9-Data!$B$10</f>
        <v>82</v>
      </c>
      <c r="CK10">
        <f>CK9-Data!$B$10</f>
        <v>83</v>
      </c>
      <c r="CL10">
        <f>CL9-Data!$B$10</f>
        <v>84</v>
      </c>
      <c r="CM10">
        <f>CM9-Data!$B$10</f>
        <v>85</v>
      </c>
      <c r="CN10">
        <f>CN9-Data!$B$10</f>
        <v>86</v>
      </c>
      <c r="CO10">
        <f>CO9-Data!$B$10</f>
        <v>87</v>
      </c>
      <c r="CP10">
        <f>CP9-Data!$B$10</f>
        <v>88</v>
      </c>
      <c r="CQ10">
        <f>CQ9-Data!$B$10</f>
        <v>89</v>
      </c>
      <c r="CR10">
        <f>CR9-Data!$B$10</f>
        <v>90</v>
      </c>
    </row>
    <row r="11" spans="1:96" x14ac:dyDescent="0.35">
      <c r="A11" s="2" t="s">
        <v>41</v>
      </c>
      <c r="B11">
        <f>Data!B13/2</f>
        <v>0.5</v>
      </c>
      <c r="D11" s="2"/>
      <c r="F11" s="3">
        <f>(-WMA_u!F11+SQRT(WMA_u!F11*WMA_u!F11+4*$B$3))/2</f>
        <v>5.739179811469792E-3</v>
      </c>
      <c r="G11" s="3">
        <f>(-WMA_u!G11+SQRT(WMA_u!G11*WMA_u!G11+4*$B$3))/2</f>
        <v>5.739179811469792E-3</v>
      </c>
      <c r="H11" s="3">
        <f>(-WMA_u!H11+SQRT(WMA_u!H11*WMA_u!H11+4*$B$3))/2</f>
        <v>5.739179811469792E-3</v>
      </c>
      <c r="I11" s="3">
        <f>(-WMA_u!I11+SQRT(WMA_u!I11*WMA_u!I11+4*$B$3))/2</f>
        <v>5.739179811469792E-3</v>
      </c>
      <c r="J11" s="3">
        <f>(-WMA_u!J11+SQRT(WMA_u!J11*WMA_u!J11+4*$B$3))/2</f>
        <v>5.739179811469792E-3</v>
      </c>
      <c r="K11" s="3">
        <f>(-WMA_u!K11+SQRT(WMA_u!K11*WMA_u!K11+4*$B$3))/2</f>
        <v>5.739179811469792E-3</v>
      </c>
      <c r="L11" s="3">
        <f>(-WMA_u!L11+SQRT(WMA_u!L11*WMA_u!L11+4*$B$3))/2</f>
        <v>5.739179811469792E-3</v>
      </c>
      <c r="M11" s="3">
        <f>(-WMA_u!M11+SQRT(WMA_u!M11*WMA_u!M11+4*$B$3))/2</f>
        <v>5.739179811469792E-3</v>
      </c>
      <c r="N11" s="3">
        <f>(-WMA_u!N11+SQRT(WMA_u!N11*WMA_u!N11+4*$B$3))/2</f>
        <v>5.739179811469792E-3</v>
      </c>
      <c r="O11" s="3">
        <f>(-WMA_u!O11+SQRT(WMA_u!O11*WMA_u!O11+4*$B$3))/2</f>
        <v>5.739179811469792E-3</v>
      </c>
      <c r="P11" s="4">
        <f>(-WMA_u!P11+SQRT(WMA_u!P11*WMA_u!P11+4*$B$3))/2</f>
        <v>5.739179811469792E-3</v>
      </c>
      <c r="Q11" s="3">
        <f>(-WMA_u!Q11+SQRT(WMA_u!Q11*WMA_u!Q11+4*$B$3))/2</f>
        <v>5.739179811469792E-3</v>
      </c>
      <c r="R11" s="3">
        <f>(-WMA_u!R11+SQRT(WMA_u!R11*WMA_u!R11+4*$B$3))/2</f>
        <v>5.739179811469792E-3</v>
      </c>
      <c r="S11" s="3">
        <f>(-WMA_u!S11+SQRT(WMA_u!S11*WMA_u!S11+4*$B$3))/2</f>
        <v>5.739179811469792E-3</v>
      </c>
      <c r="T11" s="3">
        <f>(-WMA_u!T11+SQRT(WMA_u!T11*WMA_u!T11+4*$B$3))/2</f>
        <v>5.739179811469792E-3</v>
      </c>
      <c r="U11" s="3">
        <f>(-WMA_u!U11+SQRT(WMA_u!U11*WMA_u!U11+4*$B$3))/2</f>
        <v>5.739179811469792E-3</v>
      </c>
      <c r="V11" s="3">
        <f>(-WMA_u!V11+SQRT(WMA_u!V11*WMA_u!V11+4*$B$3))/2</f>
        <v>5.739179811469792E-3</v>
      </c>
      <c r="W11" s="3">
        <f>(-WMA_u!W11+SQRT(WMA_u!W11*WMA_u!W11+4*$B$3))/2</f>
        <v>5.739179811469792E-3</v>
      </c>
      <c r="X11" s="3">
        <f>(-WMA_u!X11+SQRT(WMA_u!X11*WMA_u!X11+4*$B$3))/2</f>
        <v>5.739179811469792E-3</v>
      </c>
      <c r="Y11" s="3">
        <f>(-WMA_u!Y11+SQRT(WMA_u!Y11*WMA_u!Y11+4*$B$3))/2</f>
        <v>5.739179811469792E-3</v>
      </c>
      <c r="Z11" s="3">
        <f>(-WMA_u!Z11+SQRT(WMA_u!Z11*WMA_u!Z11+4*$B$3))/2</f>
        <v>5.739179811469792E-3</v>
      </c>
      <c r="AA11" s="3">
        <f>(-WMA_u!AA11+SQRT(WMA_u!AA11*WMA_u!AA11+4*$B$3))/2</f>
        <v>5.739179811469792E-3</v>
      </c>
      <c r="AB11" s="3">
        <f>(-WMA_u!AB11+SQRT(WMA_u!AB11*WMA_u!AB11+4*$B$3))/2</f>
        <v>5.739179811469792E-3</v>
      </c>
      <c r="AC11" s="3">
        <f>(-WMA_u!AC11+SQRT(WMA_u!AC11*WMA_u!AC11+4*$B$3))/2</f>
        <v>5.739179811469792E-3</v>
      </c>
      <c r="AD11" s="3">
        <f>(-WMA_u!AD11+SQRT(WMA_u!AD11*WMA_u!AD11+4*$B$3))/2</f>
        <v>5.739179811469792E-3</v>
      </c>
      <c r="AE11" s="3">
        <f>(-WMA_u!AE11+SQRT(WMA_u!AE11*WMA_u!AE11+4*$B$3))/2</f>
        <v>5.739179811469792E-3</v>
      </c>
      <c r="AF11" s="3">
        <f>(-WMA_u!AF11+SQRT(WMA_u!AF11*WMA_u!AF11+4*$B$3))/2</f>
        <v>5.739179811469792E-3</v>
      </c>
      <c r="AG11" s="3">
        <f>(-WMA_u!AG11+SQRT(WMA_u!AG11*WMA_u!AG11+4*$B$3))/2</f>
        <v>5.739179811469792E-3</v>
      </c>
      <c r="AH11" s="3">
        <f>(-WMA_u!AH11+SQRT(WMA_u!AH11*WMA_u!AH11+4*$B$3))/2</f>
        <v>5.739179811469792E-3</v>
      </c>
      <c r="AI11" s="3">
        <f>(-WMA_u!AI11+SQRT(WMA_u!AI11*WMA_u!AI11+4*$B$3))/2</f>
        <v>5.739179811469792E-3</v>
      </c>
      <c r="AJ11" s="3">
        <f>(-WMA_u!AJ11+SQRT(WMA_u!AJ11*WMA_u!AJ11+4*$B$3))/2</f>
        <v>5.739179811469792E-3</v>
      </c>
      <c r="AK11" s="3">
        <f>(-WMA_u!AK11+SQRT(WMA_u!AK11*WMA_u!AK11+4*$B$3))/2</f>
        <v>5.739179811469792E-3</v>
      </c>
      <c r="AL11" s="3">
        <f>(-WMA_u!AL11+SQRT(WMA_u!AL11*WMA_u!AL11+4*$B$3))/2</f>
        <v>5.739179811469792E-3</v>
      </c>
      <c r="AM11" s="3">
        <f>(-WMA_u!AM11+SQRT(WMA_u!AM11*WMA_u!AM11+4*$B$3))/2</f>
        <v>5.739179811469792E-3</v>
      </c>
      <c r="AN11" s="3">
        <f>(-WMA_u!AN11+SQRT(WMA_u!AN11*WMA_u!AN11+4*$B$3))/2</f>
        <v>5.739179811469792E-3</v>
      </c>
      <c r="AO11" s="3">
        <f>(-WMA_u!AO11+SQRT(WMA_u!AO11*WMA_u!AO11+4*$B$3))/2</f>
        <v>5.739179811469792E-3</v>
      </c>
      <c r="AP11" s="3">
        <f>(-WMA_u!AP11+SQRT(WMA_u!AP11*WMA_u!AP11+4*$B$3))/2</f>
        <v>5.739179811469792E-3</v>
      </c>
      <c r="AQ11" s="3">
        <f>(-WMA_u!AQ11+SQRT(WMA_u!AQ11*WMA_u!AQ11+4*$B$3))/2</f>
        <v>5.739179811469792E-3</v>
      </c>
      <c r="AR11" s="3">
        <f>(-WMA_u!AR11+SQRT(WMA_u!AR11*WMA_u!AR11+4*$B$3))/2</f>
        <v>5.739179811469792E-3</v>
      </c>
      <c r="AS11" s="3">
        <f>(-WMA_u!AS11+SQRT(WMA_u!AS11*WMA_u!AS11+4*$B$3))/2</f>
        <v>5.739179811469792E-3</v>
      </c>
      <c r="AT11" s="3">
        <f>(-WMA_u!AT11+SQRT(WMA_u!AT11*WMA_u!AT11+4*$B$3))/2</f>
        <v>5.739179811469792E-3</v>
      </c>
      <c r="AU11" s="3">
        <f>(-WMA_u!AU11+SQRT(WMA_u!AU11*WMA_u!AU11+4*$B$3))/2</f>
        <v>5.739179811469792E-3</v>
      </c>
      <c r="AV11" s="3">
        <f>(-WMA_u!AV11+SQRT(WMA_u!AV11*WMA_u!AV11+4*$B$3))/2</f>
        <v>5.739179811469792E-3</v>
      </c>
      <c r="AW11" s="3">
        <f>(-WMA_u!AW11+SQRT(WMA_u!AW11*WMA_u!AW11+4*$B$3))/2</f>
        <v>5.739179811469792E-3</v>
      </c>
      <c r="AX11" s="3">
        <f>(-WMA_u!AX11+SQRT(WMA_u!AX11*WMA_u!AX11+4*$B$3))/2</f>
        <v>5.739179811469792E-3</v>
      </c>
      <c r="AY11" s="3">
        <f>(-WMA_u!AY11+SQRT(WMA_u!AY11*WMA_u!AY11+4*$B$3))/2</f>
        <v>5.739179811469792E-3</v>
      </c>
      <c r="AZ11" s="3">
        <f>(-WMA_u!AZ11+SQRT(WMA_u!AZ11*WMA_u!AZ11+4*$B$3))/2</f>
        <v>5.739179811469792E-3</v>
      </c>
      <c r="BA11" s="3">
        <f>(-WMA_u!BA11+SQRT(WMA_u!BA11*WMA_u!BA11+4*$B$3))/2</f>
        <v>5.739179811469792E-3</v>
      </c>
      <c r="BB11" s="3">
        <f>(-WMA_u!BB11+SQRT(WMA_u!BB11*WMA_u!BB11+4*$B$3))/2</f>
        <v>5.739179811469792E-3</v>
      </c>
      <c r="BC11" s="3">
        <f>(-WMA_u!BC11+SQRT(WMA_u!BC11*WMA_u!BC11+4*$B$3))/2</f>
        <v>5.739179811469792E-3</v>
      </c>
      <c r="BD11" s="3">
        <f>(-WMA_u!BD11+SQRT(WMA_u!BD11*WMA_u!BD11+4*$B$3))/2</f>
        <v>5.739179811469792E-3</v>
      </c>
      <c r="BE11" s="3">
        <f>(-WMA_u!BE11+SQRT(WMA_u!BE11*WMA_u!BE11+4*$B$3))/2</f>
        <v>5.739179811469792E-3</v>
      </c>
      <c r="BF11" s="3">
        <f>(-WMA_u!BF11+SQRT(WMA_u!BF11*WMA_u!BF11+4*$B$3))/2</f>
        <v>5.739179811469792E-3</v>
      </c>
      <c r="BG11" s="3">
        <f>(-WMA_u!BG11+SQRT(WMA_u!BG11*WMA_u!BG11+4*$B$3))/2</f>
        <v>5.739179811469792E-3</v>
      </c>
      <c r="BH11" s="3">
        <f>(-WMA_u!BH11+SQRT(WMA_u!BH11*WMA_u!BH11+4*$B$3))/2</f>
        <v>5.739179811469792E-3</v>
      </c>
      <c r="BI11" s="3">
        <f>(-WMA_u!BI11+SQRT(WMA_u!BI11*WMA_u!BI11+4*$B$3))/2</f>
        <v>5.739179811469792E-3</v>
      </c>
      <c r="BJ11" s="3">
        <f>(-WMA_u!BJ11+SQRT(WMA_u!BJ11*WMA_u!BJ11+4*$B$3))/2</f>
        <v>5.739179811469792E-3</v>
      </c>
      <c r="BK11" s="3">
        <f>(-WMA_u!BK11+SQRT(WMA_u!BK11*WMA_u!BK11+4*$B$3))/2</f>
        <v>5.739179811469792E-3</v>
      </c>
      <c r="BL11" s="3">
        <f>(-WMA_u!BL11+SQRT(WMA_u!BL11*WMA_u!BL11+4*$B$3))/2</f>
        <v>5.739179811469792E-3</v>
      </c>
      <c r="BM11" s="3">
        <f>(-WMA_u!BM11+SQRT(WMA_u!BM11*WMA_u!BM11+4*$B$3))/2</f>
        <v>5.739179811469792E-3</v>
      </c>
      <c r="BN11" s="3">
        <f>(-WMA_u!BN11+SQRT(WMA_u!BN11*WMA_u!BN11+4*$B$3))/2</f>
        <v>5.739179811469792E-3</v>
      </c>
      <c r="BO11" s="3">
        <f>(-WMA_u!BO11+SQRT(WMA_u!BO11*WMA_u!BO11+4*$B$3))/2</f>
        <v>5.739179811469792E-3</v>
      </c>
      <c r="BP11" s="3">
        <f>(-WMA_u!BP11+SQRT(WMA_u!BP11*WMA_u!BP11+4*$B$3))/2</f>
        <v>5.739179811469792E-3</v>
      </c>
      <c r="BQ11" s="3">
        <f>(-WMA_u!BQ11+SQRT(WMA_u!BQ11*WMA_u!BQ11+4*$B$3))/2</f>
        <v>5.739179811469792E-3</v>
      </c>
      <c r="BR11" s="3">
        <f>(-WMA_u!BR11+SQRT(WMA_u!BR11*WMA_u!BR11+4*$B$3))/2</f>
        <v>5.739179811469792E-3</v>
      </c>
      <c r="BS11" s="3">
        <f>(-WMA_u!BS11+SQRT(WMA_u!BS11*WMA_u!BS11+4*$B$3))/2</f>
        <v>5.739179811469792E-3</v>
      </c>
      <c r="BT11" s="3">
        <f>(-WMA_u!BT11+SQRT(WMA_u!BT11*WMA_u!BT11+4*$B$3))/2</f>
        <v>5.739179811469792E-3</v>
      </c>
      <c r="BU11" s="3">
        <f>(-WMA_u!BU11+SQRT(WMA_u!BU11*WMA_u!BU11+4*$B$3))/2</f>
        <v>5.739179811469792E-3</v>
      </c>
      <c r="BV11" s="3">
        <f>(-WMA_u!BV11+SQRT(WMA_u!BV11*WMA_u!BV11+4*$B$3))/2</f>
        <v>5.739179811469792E-3</v>
      </c>
      <c r="BW11" s="3">
        <f>(-WMA_u!BW11+SQRT(WMA_u!BW11*WMA_u!BW11+4*$B$3))/2</f>
        <v>5.739179811469792E-3</v>
      </c>
      <c r="BX11" s="3">
        <f>(-WMA_u!BX11+SQRT(WMA_u!BX11*WMA_u!BX11+4*$B$3))/2</f>
        <v>5.739179811469792E-3</v>
      </c>
      <c r="BY11" s="3">
        <f>(-WMA_u!BY11+SQRT(WMA_u!BY11*WMA_u!BY11+4*$B$3))/2</f>
        <v>5.739179811469792E-3</v>
      </c>
      <c r="BZ11" s="3">
        <f>(-WMA_u!BZ11+SQRT(WMA_u!BZ11*WMA_u!BZ11+4*$B$3))/2</f>
        <v>5.739179811469792E-3</v>
      </c>
      <c r="CA11" s="3">
        <f>(-WMA_u!CA11+SQRT(WMA_u!CA11*WMA_u!CA11+4*$B$3))/2</f>
        <v>5.739179811469792E-3</v>
      </c>
      <c r="CB11" s="3">
        <f>(-WMA_u!CB11+SQRT(WMA_u!CB11*WMA_u!CB11+4*$B$3))/2</f>
        <v>5.739179811469792E-3</v>
      </c>
      <c r="CC11" s="3">
        <f>(-WMA_u!CC11+SQRT(WMA_u!CC11*WMA_u!CC11+4*$B$3))/2</f>
        <v>5.739179811469792E-3</v>
      </c>
      <c r="CD11" s="3">
        <f>(-WMA_u!CD11+SQRT(WMA_u!CD11*WMA_u!CD11+4*$B$3))/2</f>
        <v>5.739179811469792E-3</v>
      </c>
      <c r="CE11" s="3">
        <f>(-WMA_u!CE11+SQRT(WMA_u!CE11*WMA_u!CE11+4*$B$3))/2</f>
        <v>5.739179811469792E-3</v>
      </c>
      <c r="CF11" s="3">
        <f>(-WMA_u!CF11+SQRT(WMA_u!CF11*WMA_u!CF11+4*$B$3))/2</f>
        <v>5.739179811469792E-3</v>
      </c>
      <c r="CG11" s="3">
        <f>(-WMA_u!CG11+SQRT(WMA_u!CG11*WMA_u!CG11+4*$B$3))/2</f>
        <v>5.739179811469792E-3</v>
      </c>
      <c r="CH11" s="3">
        <f>(-WMA_u!CH11+SQRT(WMA_u!CH11*WMA_u!CH11+4*$B$3))/2</f>
        <v>5.739179811469792E-3</v>
      </c>
      <c r="CI11" s="3">
        <f>(-WMA_u!CI11+SQRT(WMA_u!CI11*WMA_u!CI11+4*$B$3))/2</f>
        <v>5.739179811469792E-3</v>
      </c>
      <c r="CJ11" s="3">
        <f>(-WMA_u!CJ11+SQRT(WMA_u!CJ11*WMA_u!CJ11+4*$B$3))/2</f>
        <v>5.739179811469792E-3</v>
      </c>
      <c r="CK11" s="3">
        <f>(-WMA_u!CK11+SQRT(WMA_u!CK11*WMA_u!CK11+4*$B$3))/2</f>
        <v>5.739179811469792E-3</v>
      </c>
      <c r="CL11" s="3">
        <f>(-WMA_u!CL11+SQRT(WMA_u!CL11*WMA_u!CL11+4*$B$3))/2</f>
        <v>5.739179811469792E-3</v>
      </c>
      <c r="CM11" s="3">
        <f>(-WMA_u!CM11+SQRT(WMA_u!CM11*WMA_u!CM11+4*$B$3))/2</f>
        <v>5.739179811469792E-3</v>
      </c>
      <c r="CN11" s="3">
        <f>(-WMA_u!CN11+SQRT(WMA_u!CN11*WMA_u!CN11+4*$B$3))/2</f>
        <v>5.739179811469792E-3</v>
      </c>
      <c r="CO11" s="3">
        <f>(-WMA_u!CO11+SQRT(WMA_u!CO11*WMA_u!CO11+4*$B$3))/2</f>
        <v>5.739179811469792E-3</v>
      </c>
      <c r="CP11" s="3">
        <f>(-WMA_u!CP11+SQRT(WMA_u!CP11*WMA_u!CP11+4*$B$3))/2</f>
        <v>5.739179811469792E-3</v>
      </c>
      <c r="CQ11" s="3">
        <f>(-WMA_u!CQ11+SQRT(WMA_u!CQ11*WMA_u!CQ11+4*$B$3))/2</f>
        <v>5.739179811469792E-3</v>
      </c>
      <c r="CR11" s="3">
        <f>(-WMA_u!CR11+SQRT(WMA_u!CR11*WMA_u!CR11+4*$B$3))/2</f>
        <v>5.739179811469792E-3</v>
      </c>
    </row>
    <row r="12" spans="1:96" x14ac:dyDescent="0.35">
      <c r="A12">
        <v>0</v>
      </c>
      <c r="B12" s="2" t="s">
        <v>2</v>
      </c>
      <c r="C12" t="str">
        <f>WMA_u!C12</f>
        <v>lam_i-1</v>
      </c>
      <c r="D12" t="str">
        <f>WMA_u!D12</f>
        <v>lam_i</v>
      </c>
      <c r="E12" t="str">
        <f>WMA_u!E12</f>
        <v>lam_i+1</v>
      </c>
      <c r="F12" s="3">
        <f>(-WMA_u!F12+SQRT(WMA_u!F12*WMA_u!F12+4*$B$3))/2</f>
        <v>3.2937100055807633E-5</v>
      </c>
      <c r="G12" s="3">
        <f>(-WMA_u!G12+SQRT(WMA_u!G12*WMA_u!G12+4*$B$3))/2</f>
        <v>3.2937100055807633E-5</v>
      </c>
      <c r="H12" s="3">
        <f>(-WMA_u!H12+SQRT(WMA_u!H12*WMA_u!H12+4*$B$3))/2</f>
        <v>3.2937100055807633E-5</v>
      </c>
      <c r="I12" s="3">
        <f>(-WMA_u!I12+SQRT(WMA_u!I12*WMA_u!I12+4*$B$3))/2</f>
        <v>3.2937100055807633E-5</v>
      </c>
      <c r="J12" s="3">
        <f>(-WMA_u!J12+SQRT(WMA_u!J12*WMA_u!J12+4*$B$3))/2</f>
        <v>3.2937100055807633E-5</v>
      </c>
      <c r="K12" s="3">
        <f>(-WMA_u!K12+SQRT(WMA_u!K12*WMA_u!K12+4*$B$3))/2</f>
        <v>3.2937100055807633E-5</v>
      </c>
      <c r="L12" s="3">
        <f>(-WMA_u!L12+SQRT(WMA_u!L12*WMA_u!L12+4*$B$3))/2</f>
        <v>3.2937100055807633E-5</v>
      </c>
      <c r="M12" s="3">
        <f>(-WMA_u!M12+SQRT(WMA_u!M12*WMA_u!M12+4*$B$3))/2</f>
        <v>3.2937100055807633E-5</v>
      </c>
      <c r="N12" s="3">
        <f>(-WMA_u!N12+SQRT(WMA_u!N12*WMA_u!N12+4*$B$3))/2</f>
        <v>3.2937100055807633E-5</v>
      </c>
      <c r="O12" s="3">
        <f>(-WMA_u!O12+SQRT(WMA_u!O12*WMA_u!O12+4*$B$3))/2</f>
        <v>3.2937100055807633E-5</v>
      </c>
      <c r="P12" s="4">
        <f>(-WMA_u!P12+SQRT(WMA_u!P12*WMA_u!P12+4*$B$3))/2</f>
        <v>3.2937100055807633E-5</v>
      </c>
      <c r="Q12" s="3">
        <f>(-WMA_u!Q12+SQRT(WMA_u!Q12*WMA_u!Q12+4*$B$3))/2</f>
        <v>3.2937100055807633E-5</v>
      </c>
      <c r="R12" s="3">
        <f>(-WMA_u!R12+SQRT(WMA_u!R12*WMA_u!R12+4*$B$3))/2</f>
        <v>3.2937100055807633E-5</v>
      </c>
      <c r="S12" s="3">
        <f>(-WMA_u!S12+SQRT(WMA_u!S12*WMA_u!S12+4*$B$3))/2</f>
        <v>3.2937100055807633E-5</v>
      </c>
      <c r="T12" s="3">
        <f>(-WMA_u!T12+SQRT(WMA_u!T12*WMA_u!T12+4*$B$3))/2</f>
        <v>3.2937100055807633E-5</v>
      </c>
      <c r="U12" s="3">
        <f>(-WMA_u!U12+SQRT(WMA_u!U12*WMA_u!U12+4*$B$3))/2</f>
        <v>3.2937100055807633E-5</v>
      </c>
      <c r="V12" s="3">
        <f>(-WMA_u!V12+SQRT(WMA_u!V12*WMA_u!V12+4*$B$3))/2</f>
        <v>3.2937100055807633E-5</v>
      </c>
      <c r="W12" s="3">
        <f>(-WMA_u!W12+SQRT(WMA_u!W12*WMA_u!W12+4*$B$3))/2</f>
        <v>3.2937100055807633E-5</v>
      </c>
      <c r="X12" s="3">
        <f>(-WMA_u!X12+SQRT(WMA_u!X12*WMA_u!X12+4*$B$3))/2</f>
        <v>3.2937100055807633E-5</v>
      </c>
      <c r="Y12" s="3">
        <f>(-WMA_u!Y12+SQRT(WMA_u!Y12*WMA_u!Y12+4*$B$3))/2</f>
        <v>3.2937100055807633E-5</v>
      </c>
      <c r="Z12" s="3">
        <f>(-WMA_u!Z12+SQRT(WMA_u!Z12*WMA_u!Z12+4*$B$3))/2</f>
        <v>3.2937100055807633E-5</v>
      </c>
      <c r="AA12" s="3">
        <f>(-WMA_u!AA12+SQRT(WMA_u!AA12*WMA_u!AA12+4*$B$3))/2</f>
        <v>3.2937100055807633E-5</v>
      </c>
      <c r="AB12" s="3">
        <f>(-WMA_u!AB12+SQRT(WMA_u!AB12*WMA_u!AB12+4*$B$3))/2</f>
        <v>3.2937100055807633E-5</v>
      </c>
      <c r="AC12" s="3">
        <f>(-WMA_u!AC12+SQRT(WMA_u!AC12*WMA_u!AC12+4*$B$3))/2</f>
        <v>3.2937100055807633E-5</v>
      </c>
      <c r="AD12" s="3">
        <f>(-WMA_u!AD12+SQRT(WMA_u!AD12*WMA_u!AD12+4*$B$3))/2</f>
        <v>3.2937100055807633E-5</v>
      </c>
      <c r="AE12" s="3">
        <f>(-WMA_u!AE12+SQRT(WMA_u!AE12*WMA_u!AE12+4*$B$3))/2</f>
        <v>3.2937100055807633E-5</v>
      </c>
      <c r="AF12" s="3">
        <f>(-WMA_u!AF12+SQRT(WMA_u!AF12*WMA_u!AF12+4*$B$3))/2</f>
        <v>3.2937100055807633E-5</v>
      </c>
      <c r="AG12" s="3">
        <f>(-WMA_u!AG12+SQRT(WMA_u!AG12*WMA_u!AG12+4*$B$3))/2</f>
        <v>3.2937100055807633E-5</v>
      </c>
      <c r="AH12" s="3">
        <f>(-WMA_u!AH12+SQRT(WMA_u!AH12*WMA_u!AH12+4*$B$3))/2</f>
        <v>3.2937100055807633E-5</v>
      </c>
      <c r="AI12" s="3">
        <f>(-WMA_u!AI12+SQRT(WMA_u!AI12*WMA_u!AI12+4*$B$3))/2</f>
        <v>3.2937100055807633E-5</v>
      </c>
      <c r="AJ12" s="3">
        <f>(-WMA_u!AJ12+SQRT(WMA_u!AJ12*WMA_u!AJ12+4*$B$3))/2</f>
        <v>3.2937100055807633E-5</v>
      </c>
      <c r="AK12" s="3">
        <f>(-WMA_u!AK12+SQRT(WMA_u!AK12*WMA_u!AK12+4*$B$3))/2</f>
        <v>3.2937100055807633E-5</v>
      </c>
      <c r="AL12" s="3">
        <f>(-WMA_u!AL12+SQRT(WMA_u!AL12*WMA_u!AL12+4*$B$3))/2</f>
        <v>3.2937100055807633E-5</v>
      </c>
      <c r="AM12" s="3">
        <f>(-WMA_u!AM12+SQRT(WMA_u!AM12*WMA_u!AM12+4*$B$3))/2</f>
        <v>3.2937100055807633E-5</v>
      </c>
      <c r="AN12" s="3">
        <f>(-WMA_u!AN12+SQRT(WMA_u!AN12*WMA_u!AN12+4*$B$3))/2</f>
        <v>3.2937100055807633E-5</v>
      </c>
      <c r="AO12" s="3">
        <f>(-WMA_u!AO12+SQRT(WMA_u!AO12*WMA_u!AO12+4*$B$3))/2</f>
        <v>3.2937100055807633E-5</v>
      </c>
      <c r="AP12" s="3">
        <f>(-WMA_u!AP12+SQRT(WMA_u!AP12*WMA_u!AP12+4*$B$3))/2</f>
        <v>3.2937100055807633E-5</v>
      </c>
      <c r="AQ12" s="3">
        <f>(-WMA_u!AQ12+SQRT(WMA_u!AQ12*WMA_u!AQ12+4*$B$3))/2</f>
        <v>3.2937100055807633E-5</v>
      </c>
      <c r="AR12" s="3">
        <f>(-WMA_u!AR12+SQRT(WMA_u!AR12*WMA_u!AR12+4*$B$3))/2</f>
        <v>3.2937100055807633E-5</v>
      </c>
      <c r="AS12" s="3">
        <f>(-WMA_u!AS12+SQRT(WMA_u!AS12*WMA_u!AS12+4*$B$3))/2</f>
        <v>3.2937100055807633E-5</v>
      </c>
      <c r="AT12" s="3">
        <f>(-WMA_u!AT12+SQRT(WMA_u!AT12*WMA_u!AT12+4*$B$3))/2</f>
        <v>3.2937100055807633E-5</v>
      </c>
      <c r="AU12" s="3">
        <f>(-WMA_u!AU12+SQRT(WMA_u!AU12*WMA_u!AU12+4*$B$3))/2</f>
        <v>3.2937100055807633E-5</v>
      </c>
      <c r="AV12" s="3">
        <f>(-WMA_u!AV12+SQRT(WMA_u!AV12*WMA_u!AV12+4*$B$3))/2</f>
        <v>3.2937100055807633E-5</v>
      </c>
      <c r="AW12" s="3">
        <f>(-WMA_u!AW12+SQRT(WMA_u!AW12*WMA_u!AW12+4*$B$3))/2</f>
        <v>3.2937100055807633E-5</v>
      </c>
      <c r="AX12" s="3">
        <f>(-WMA_u!AX12+SQRT(WMA_u!AX12*WMA_u!AX12+4*$B$3))/2</f>
        <v>3.2937100055807633E-5</v>
      </c>
      <c r="AY12" s="3">
        <f>(-WMA_u!AY12+SQRT(WMA_u!AY12*WMA_u!AY12+4*$B$3))/2</f>
        <v>3.2937100055807633E-5</v>
      </c>
      <c r="AZ12" s="3">
        <f>(-WMA_u!AZ12+SQRT(WMA_u!AZ12*WMA_u!AZ12+4*$B$3))/2</f>
        <v>3.2937100055807633E-5</v>
      </c>
      <c r="BA12" s="3">
        <f>(-WMA_u!BA12+SQRT(WMA_u!BA12*WMA_u!BA12+4*$B$3))/2</f>
        <v>3.2937100055807633E-5</v>
      </c>
      <c r="BB12" s="3">
        <f>(-WMA_u!BB12+SQRT(WMA_u!BB12*WMA_u!BB12+4*$B$3))/2</f>
        <v>3.2937100055807633E-5</v>
      </c>
      <c r="BC12" s="3">
        <f>(-WMA_u!BC12+SQRT(WMA_u!BC12*WMA_u!BC12+4*$B$3))/2</f>
        <v>3.2937100055807633E-5</v>
      </c>
      <c r="BD12" s="3">
        <f>(-WMA_u!BD12+SQRT(WMA_u!BD12*WMA_u!BD12+4*$B$3))/2</f>
        <v>3.2937100055807633E-5</v>
      </c>
      <c r="BE12" s="3">
        <f>(-WMA_u!BE12+SQRT(WMA_u!BE12*WMA_u!BE12+4*$B$3))/2</f>
        <v>3.2937100055807633E-5</v>
      </c>
      <c r="BF12" s="3">
        <f>(-WMA_u!BF12+SQRT(WMA_u!BF12*WMA_u!BF12+4*$B$3))/2</f>
        <v>3.2937100055807633E-5</v>
      </c>
      <c r="BG12" s="3">
        <f>(-WMA_u!BG12+SQRT(WMA_u!BG12*WMA_u!BG12+4*$B$3))/2</f>
        <v>3.2937100055807633E-5</v>
      </c>
      <c r="BH12" s="3">
        <f>(-WMA_u!BH12+SQRT(WMA_u!BH12*WMA_u!BH12+4*$B$3))/2</f>
        <v>3.2937100055807633E-5</v>
      </c>
      <c r="BI12" s="3">
        <f>(-WMA_u!BI12+SQRT(WMA_u!BI12*WMA_u!BI12+4*$B$3))/2</f>
        <v>3.2937100055807633E-5</v>
      </c>
      <c r="BJ12" s="3">
        <f>(-WMA_u!BJ12+SQRT(WMA_u!BJ12*WMA_u!BJ12+4*$B$3))/2</f>
        <v>3.2937100055807633E-5</v>
      </c>
      <c r="BK12" s="3">
        <f>(-WMA_u!BK12+SQRT(WMA_u!BK12*WMA_u!BK12+4*$B$3))/2</f>
        <v>3.2937100055807633E-5</v>
      </c>
      <c r="BL12" s="3">
        <f>(-WMA_u!BL12+SQRT(WMA_u!BL12*WMA_u!BL12+4*$B$3))/2</f>
        <v>3.2937100055807633E-5</v>
      </c>
      <c r="BM12" s="3">
        <f>(-WMA_u!BM12+SQRT(WMA_u!BM12*WMA_u!BM12+4*$B$3))/2</f>
        <v>3.2937100055807633E-5</v>
      </c>
      <c r="BN12" s="3">
        <f>(-WMA_u!BN12+SQRT(WMA_u!BN12*WMA_u!BN12+4*$B$3))/2</f>
        <v>3.2937100055807633E-5</v>
      </c>
      <c r="BO12" s="3">
        <f>(-WMA_u!BO12+SQRT(WMA_u!BO12*WMA_u!BO12+4*$B$3))/2</f>
        <v>3.2937100055807633E-5</v>
      </c>
      <c r="BP12" s="3">
        <f>(-WMA_u!BP12+SQRT(WMA_u!BP12*WMA_u!BP12+4*$B$3))/2</f>
        <v>3.2937100055807633E-5</v>
      </c>
      <c r="BQ12" s="3">
        <f>(-WMA_u!BQ12+SQRT(WMA_u!BQ12*WMA_u!BQ12+4*$B$3))/2</f>
        <v>3.2937100055807633E-5</v>
      </c>
      <c r="BR12" s="3">
        <f>(-WMA_u!BR12+SQRT(WMA_u!BR12*WMA_u!BR12+4*$B$3))/2</f>
        <v>3.2937100055807633E-5</v>
      </c>
      <c r="BS12" s="3">
        <f>(-WMA_u!BS12+SQRT(WMA_u!BS12*WMA_u!BS12+4*$B$3))/2</f>
        <v>3.2937100055807633E-5</v>
      </c>
      <c r="BT12" s="3">
        <f>(-WMA_u!BT12+SQRT(WMA_u!BT12*WMA_u!BT12+4*$B$3))/2</f>
        <v>3.2937100055807633E-5</v>
      </c>
      <c r="BU12" s="3">
        <f>(-WMA_u!BU12+SQRT(WMA_u!BU12*WMA_u!BU12+4*$B$3))/2</f>
        <v>3.2937100055807633E-5</v>
      </c>
      <c r="BV12" s="3">
        <f>(-WMA_u!BV12+SQRT(WMA_u!BV12*WMA_u!BV12+4*$B$3))/2</f>
        <v>3.2937100055807633E-5</v>
      </c>
      <c r="BW12" s="3">
        <f>(-WMA_u!BW12+SQRT(WMA_u!BW12*WMA_u!BW12+4*$B$3))/2</f>
        <v>3.2937100055807633E-5</v>
      </c>
      <c r="BX12" s="3">
        <f>(-WMA_u!BX12+SQRT(WMA_u!BX12*WMA_u!BX12+4*$B$3))/2</f>
        <v>3.2937100055807633E-5</v>
      </c>
      <c r="BY12" s="3">
        <f>(-WMA_u!BY12+SQRT(WMA_u!BY12*WMA_u!BY12+4*$B$3))/2</f>
        <v>3.2937100055807633E-5</v>
      </c>
      <c r="BZ12" s="3">
        <f>(-WMA_u!BZ12+SQRT(WMA_u!BZ12*WMA_u!BZ12+4*$B$3))/2</f>
        <v>3.2937100055807633E-5</v>
      </c>
      <c r="CA12" s="3">
        <f>(-WMA_u!CA12+SQRT(WMA_u!CA12*WMA_u!CA12+4*$B$3))/2</f>
        <v>3.2937100055807633E-5</v>
      </c>
      <c r="CB12" s="3">
        <f>(-WMA_u!CB12+SQRT(WMA_u!CB12*WMA_u!CB12+4*$B$3))/2</f>
        <v>3.2937100055807633E-5</v>
      </c>
      <c r="CC12" s="3">
        <f>(-WMA_u!CC12+SQRT(WMA_u!CC12*WMA_u!CC12+4*$B$3))/2</f>
        <v>3.2937100055807633E-5</v>
      </c>
      <c r="CD12" s="3">
        <f>(-WMA_u!CD12+SQRT(WMA_u!CD12*WMA_u!CD12+4*$B$3))/2</f>
        <v>3.2937100055807633E-5</v>
      </c>
      <c r="CE12" s="3">
        <f>(-WMA_u!CE12+SQRT(WMA_u!CE12*WMA_u!CE12+4*$B$3))/2</f>
        <v>3.2937100055807633E-5</v>
      </c>
      <c r="CF12" s="3">
        <f>(-WMA_u!CF12+SQRT(WMA_u!CF12*WMA_u!CF12+4*$B$3))/2</f>
        <v>3.2937100055807633E-5</v>
      </c>
      <c r="CG12" s="3">
        <f>(-WMA_u!CG12+SQRT(WMA_u!CG12*WMA_u!CG12+4*$B$3))/2</f>
        <v>3.2937100055807633E-5</v>
      </c>
      <c r="CH12" s="3">
        <f>(-WMA_u!CH12+SQRT(WMA_u!CH12*WMA_u!CH12+4*$B$3))/2</f>
        <v>3.2937100055807633E-5</v>
      </c>
      <c r="CI12" s="3">
        <f>(-WMA_u!CI12+SQRT(WMA_u!CI12*WMA_u!CI12+4*$B$3))/2</f>
        <v>3.2937100055807633E-5</v>
      </c>
      <c r="CJ12" s="3">
        <f>(-WMA_u!CJ12+SQRT(WMA_u!CJ12*WMA_u!CJ12+4*$B$3))/2</f>
        <v>3.2937100055807633E-5</v>
      </c>
      <c r="CK12" s="3">
        <f>(-WMA_u!CK12+SQRT(WMA_u!CK12*WMA_u!CK12+4*$B$3))/2</f>
        <v>3.2937100055807633E-5</v>
      </c>
      <c r="CL12" s="3">
        <f>(-WMA_u!CL12+SQRT(WMA_u!CL12*WMA_u!CL12+4*$B$3))/2</f>
        <v>3.2937100055807633E-5</v>
      </c>
      <c r="CM12" s="3">
        <f>(-WMA_u!CM12+SQRT(WMA_u!CM12*WMA_u!CM12+4*$B$3))/2</f>
        <v>3.2937100055807633E-5</v>
      </c>
      <c r="CN12" s="3">
        <f>(-WMA_u!CN12+SQRT(WMA_u!CN12*WMA_u!CN12+4*$B$3))/2</f>
        <v>3.2937100055807633E-5</v>
      </c>
      <c r="CO12" s="3">
        <f>(-WMA_u!CO12+SQRT(WMA_u!CO12*WMA_u!CO12+4*$B$3))/2</f>
        <v>3.2937100055807633E-5</v>
      </c>
      <c r="CP12" s="3">
        <f>(-WMA_u!CP12+SQRT(WMA_u!CP12*WMA_u!CP12+4*$B$3))/2</f>
        <v>3.2937100055807633E-5</v>
      </c>
      <c r="CQ12" s="3">
        <f>(-WMA_u!CQ12+SQRT(WMA_u!CQ12*WMA_u!CQ12+4*$B$3))/2</f>
        <v>3.2937100055807633E-5</v>
      </c>
      <c r="CR12" s="3">
        <f>(-WMA_u!CR12+SQRT(WMA_u!CR12*WMA_u!CR12+4*$B$3))/2</f>
        <v>3.2937100055807633E-5</v>
      </c>
    </row>
    <row r="13" spans="1:96" x14ac:dyDescent="0.35">
      <c r="A13">
        <f>IF(A12&lt;$B$8,A12+1,"")</f>
        <v>1</v>
      </c>
      <c r="B13">
        <f t="shared" ref="B13:B42" si="7">$B$11+(A13-1)*$B$7</f>
        <v>0.5</v>
      </c>
      <c r="C13">
        <f>WMA_u!C13</f>
        <v>0.4</v>
      </c>
      <c r="D13">
        <f>WMA_u!D13</f>
        <v>0.4</v>
      </c>
      <c r="E13">
        <f>WMA_u!E13</f>
        <v>0.2</v>
      </c>
      <c r="F13" s="3">
        <f>(-WMA_u!F13+SQRT(WMA_u!F13*WMA_u!F13+4*$B$3))/2</f>
        <v>3.2937100055807633E-5</v>
      </c>
      <c r="G13" s="14">
        <f t="array" ref="G13:G42">MMULT(Lambdas!$D$5:$AH$34,c_2!F12:F42)</f>
        <v>3.293710004671258E-5</v>
      </c>
      <c r="H13" s="14">
        <f t="array" ref="H13:H42">MMULT(Lambdas!$D$5:$AH$34,c_2!G12:G42)</f>
        <v>3.2937090891308369E-5</v>
      </c>
      <c r="I13" s="14">
        <f t="array" ref="I13:I42">MMULT(Lambdas!$D$5:$AH$34,c_2!H12:H42)</f>
        <v>3.2937059879334699E-5</v>
      </c>
      <c r="J13" s="14">
        <f t="array" ref="J13:J42">MMULT(Lambdas!$D$5:$AH$34,c_2!I12:I42)</f>
        <v>3.2936986538001503E-5</v>
      </c>
      <c r="K13" s="14">
        <f t="array" ref="K13:K42">MMULT(Lambdas!$D$5:$AH$34,c_2!J12:J42)</f>
        <v>3.2936847228659968E-5</v>
      </c>
      <c r="L13" s="14">
        <f t="array" ref="L13:L42">MMULT(Lambdas!$D$5:$AH$34,c_2!K12:K42)</f>
        <v>3.2936619622272237E-5</v>
      </c>
      <c r="M13" s="14">
        <f t="array" ref="M13:M42">MMULT(Lambdas!$D$5:$AH$34,c_2!L12:L42)</f>
        <v>3.2936287162011405E-5</v>
      </c>
      <c r="N13" s="14">
        <f t="array" ref="N13:N42">MMULT(Lambdas!$D$5:$AH$34,c_2!M12:M42)</f>
        <v>3.2935842210376867E-5</v>
      </c>
      <c r="O13" s="14">
        <f t="array" ref="O13:O42">MMULT(Lambdas!$D$5:$AH$34,c_2!N12:N42)</f>
        <v>3.2935287353586017E-5</v>
      </c>
      <c r="P13" s="14">
        <f t="array" ref="P13:P42">MMULT(Lambdas!$D$5:$AH$34,c_2!O12:O42)</f>
        <v>3.2934634929376687E-5</v>
      </c>
      <c r="Q13" s="14">
        <f t="array" ref="Q13:Q42">MMULT(Lambdas!$D$5:$AH$34,c_2!P12:P42)</f>
        <v>3.2933905217221525E-5</v>
      </c>
      <c r="R13" s="14">
        <f t="array" ref="R13:R42">MMULT(Lambdas!$D$5:$AH$34,c_2!Q12:Q42)</f>
        <v>3.2933123873399986E-5</v>
      </c>
      <c r="S13" s="14">
        <f t="array" ref="S13:S42">MMULT(Lambdas!$D$5:$AH$34,c_2!R12:R42)</f>
        <v>3.2932319159658462E-5</v>
      </c>
      <c r="T13" s="14">
        <f t="array" ref="T13:T42">MMULT(Lambdas!$D$5:$AH$34,c_2!S12:S42)</f>
        <v>3.2931519384381241E-5</v>
      </c>
      <c r="U13" s="14">
        <f t="array" ref="U13:U42">MMULT(Lambdas!$D$5:$AH$34,c_2!T12:T42)</f>
        <v>3.2930750817964907E-5</v>
      </c>
      <c r="V13" s="14">
        <f t="array" ref="V13:V42">MMULT(Lambdas!$D$5:$AH$34,c_2!U12:U42)</f>
        <v>3.2930036198949848E-5</v>
      </c>
      <c r="W13" s="14">
        <f t="array" ref="W13:W42">MMULT(Lambdas!$D$5:$AH$34,c_2!V12:V42)</f>
        <v>3.2929393834244496E-5</v>
      </c>
      <c r="X13" s="14">
        <f t="array" ref="X13:X42">MMULT(Lambdas!$D$5:$AH$34,c_2!W12:W42)</f>
        <v>3.2928837226321901E-5</v>
      </c>
      <c r="Y13" s="14">
        <f t="array" ref="Y13:Y42">MMULT(Lambdas!$D$5:$AH$34,c_2!X12:X42)</f>
        <v>3.2928375123353408E-5</v>
      </c>
      <c r="Z13" s="14">
        <f t="array" ref="Z13:Z42">MMULT(Lambdas!$D$5:$AH$34,c_2!Y12:Y42)</f>
        <v>3.2928011874048952E-5</v>
      </c>
      <c r="AA13" s="14">
        <f t="array" ref="AA13:AA42">MMULT(Lambdas!$D$5:$AH$34,c_2!Z12:Z42)</f>
        <v>3.2927747979856721E-5</v>
      </c>
      <c r="AB13" s="14">
        <f t="array" ref="AB13:AB42">MMULT(Lambdas!$D$5:$AH$34,c_2!AA12:AA42)</f>
        <v>3.2927580748940296E-5</v>
      </c>
      <c r="AC13" s="14">
        <f t="array" ref="AC13:AC42">MMULT(Lambdas!$D$5:$AH$34,c_2!AB12:AB42)</f>
        <v>3.2927504980387751E-5</v>
      </c>
      <c r="AD13" s="14">
        <f t="array" ref="AD13:AD42">MMULT(Lambdas!$D$5:$AH$34,c_2!AC12:AC42)</f>
        <v>3.2927513624060572E-5</v>
      </c>
      <c r="AE13" s="14">
        <f t="array" ref="AE13:AE42">MMULT(Lambdas!$D$5:$AH$34,c_2!AD12:AD42)</f>
        <v>3.2927598382901468E-5</v>
      </c>
      <c r="AF13" s="14">
        <f t="array" ref="AF13:AF42">MMULT(Lambdas!$D$5:$AH$34,c_2!AE12:AE42)</f>
        <v>3.292775023676102E-5</v>
      </c>
      <c r="AG13" s="14">
        <f t="array" ref="AG13:AG42">MMULT(Lambdas!$D$5:$AH$34,c_2!AF12:AF42)</f>
        <v>3.2927959878654295E-5</v>
      </c>
      <c r="AH13" s="14">
        <f t="array" ref="AH13:AH42">MMULT(Lambdas!$D$5:$AH$34,c_2!AG12:AG42)</f>
        <v>3.2928218065111989E-5</v>
      </c>
      <c r="AI13" s="14">
        <f t="array" ref="AI13:AI42">MMULT(Lambdas!$D$5:$AH$34,c_2!AH12:AH42)</f>
        <v>3.2928515884411579E-5</v>
      </c>
      <c r="AJ13" s="14">
        <f t="array" ref="AJ13:AJ42">MMULT(Lambdas!$D$5:$AH$34,c_2!AI12:AI42)</f>
        <v>3.2928844951464062E-5</v>
      </c>
      <c r="AK13" s="14">
        <f t="array" ref="AK13:AK42">MMULT(Lambdas!$D$5:$AH$34,c_2!AJ12:AJ42)</f>
        <v>3.2929197539952301E-5</v>
      </c>
      <c r="AL13" s="14">
        <f t="array" ref="AL13:AL42">MMULT(Lambdas!$D$5:$AH$34,c_2!AK12:AK42)</f>
        <v>3.2929566661883943E-5</v>
      </c>
      <c r="AM13" s="14">
        <f t="array" ref="AM13:AM42">MMULT(Lambdas!$D$5:$AH$34,c_2!AL12:AL42)</f>
        <v>3.2929946104960078E-5</v>
      </c>
      <c r="AN13" s="14">
        <f t="array" ref="AN13:AN42">MMULT(Lambdas!$D$5:$AH$34,c_2!AM12:AM42)</f>
        <v>3.2930330436799754E-5</v>
      </c>
      <c r="AO13" s="14">
        <f t="array" ref="AO13:AO42">MMULT(Lambdas!$D$5:$AH$34,c_2!AN12:AN42)</f>
        <v>3.2930714984558434E-5</v>
      </c>
      <c r="AP13" s="14">
        <f t="array" ref="AP13:AP42">MMULT(Lambdas!$D$5:$AH$34,c_2!AO12:AO42)</f>
        <v>3.293109579687375E-5</v>
      </c>
      <c r="AQ13" s="14">
        <f t="array" ref="AQ13:AQ42">MMULT(Lambdas!$D$5:$AH$34,c_2!AP12:AP42)</f>
        <v>3.2931469593688222E-5</v>
      </c>
      <c r="AR13" s="14">
        <f t="array" ref="AR13:AR42">MMULT(Lambdas!$D$5:$AH$34,c_2!AQ12:AQ42)</f>
        <v>3.2931833708862872E-5</v>
      </c>
      <c r="AS13" s="14">
        <f t="array" ref="AS13:AS42">MMULT(Lambdas!$D$5:$AH$34,c_2!AR12:AR42)</f>
        <v>3.2932186029322239E-5</v>
      </c>
      <c r="AT13" s="14">
        <f t="array" ref="AT13:AT42">MMULT(Lambdas!$D$5:$AH$34,c_2!AS12:AS42)</f>
        <v>3.2932524933184149E-5</v>
      </c>
      <c r="AU13" s="14">
        <f t="array" ref="AU13:AU42">MMULT(Lambdas!$D$5:$AH$34,c_2!AT12:AT42)</f>
        <v>3.2932849229201659E-5</v>
      </c>
      <c r="AV13" s="14">
        <f t="array" ref="AV13:AV42">MMULT(Lambdas!$D$5:$AH$34,c_2!AU12:AU42)</f>
        <v>3.2933158099315877E-5</v>
      </c>
      <c r="AW13" s="14">
        <f t="array" ref="AW13:AW42">MMULT(Lambdas!$D$5:$AH$34,c_2!AV12:AV42)</f>
        <v>3.2933451044315915E-5</v>
      </c>
      <c r="AX13" s="14">
        <f t="array" ref="AX13:AX42">MMULT(Lambdas!$D$5:$AH$34,c_2!AW12:AW42)</f>
        <v>3.293372783455189E-5</v>
      </c>
      <c r="AY13" s="14">
        <f t="array" ref="AY13:AY42">MMULT(Lambdas!$D$5:$AH$34,c_2!AX12:AX42)</f>
        <v>3.2933988464601245E-5</v>
      </c>
      <c r="AZ13" s="14">
        <f t="array" ref="AZ13:AZ42">MMULT(Lambdas!$D$5:$AH$34,c_2!AY12:AY42)</f>
        <v>3.2934233112991868E-5</v>
      </c>
      <c r="BA13" s="14">
        <f t="array" ref="BA13:BA42">MMULT(Lambdas!$D$5:$AH$34,c_2!AZ12:AZ42)</f>
        <v>3.2934462106409277E-5</v>
      </c>
      <c r="BB13" s="14">
        <f t="array" ref="BB13:BB42">MMULT(Lambdas!$D$5:$AH$34,c_2!BA12:BA42)</f>
        <v>3.2934675888952879E-5</v>
      </c>
      <c r="BC13" s="14">
        <f t="array" ref="BC13:BC42">MMULT(Lambdas!$D$5:$AH$34,c_2!BB12:BB42)</f>
        <v>3.2934874994196707E-5</v>
      </c>
      <c r="BD13" s="14">
        <f t="array" ref="BD13:BD42">MMULT(Lambdas!$D$5:$AH$34,c_2!BC12:BC42)</f>
        <v>3.2935060022360538E-5</v>
      </c>
      <c r="BE13" s="14">
        <f t="array" ref="BE13:BE42">MMULT(Lambdas!$D$5:$AH$34,c_2!BD12:BD42)</f>
        <v>3.2935231620477791E-5</v>
      </c>
      <c r="BF13" s="14">
        <f t="array" ref="BF13:BF42">MMULT(Lambdas!$D$5:$AH$34,c_2!BE12:BE42)</f>
        <v>3.2935390465474545E-5</v>
      </c>
      <c r="BG13" s="14">
        <f t="array" ref="BG13:BG42">MMULT(Lambdas!$D$5:$AH$34,c_2!BF12:BF42)</f>
        <v>3.2935537250457483E-5</v>
      </c>
      <c r="BH13" s="14">
        <f t="array" ref="BH13:BH42">MMULT(Lambdas!$D$5:$AH$34,c_2!BG12:BG42)</f>
        <v>3.2935672673102897E-5</v>
      </c>
      <c r="BI13" s="14">
        <f t="array" ref="BI13:BI42">MMULT(Lambdas!$D$5:$AH$34,c_2!BH12:BH42)</f>
        <v>3.2935797426610687E-5</v>
      </c>
      <c r="BJ13" s="14">
        <f t="array" ref="BJ13:BJ42">MMULT(Lambdas!$D$5:$AH$34,c_2!BI12:BI42)</f>
        <v>3.2935912191899729E-5</v>
      </c>
      <c r="BK13" s="14">
        <f t="array" ref="BK13:BK42">MMULT(Lambdas!$D$5:$AH$34,c_2!BJ12:BJ42)</f>
        <v>3.2936017632287806E-5</v>
      </c>
      <c r="BL13" s="14">
        <f t="array" ref="BL13:BL42">MMULT(Lambdas!$D$5:$AH$34,c_2!BK12:BK42)</f>
        <v>3.2936114388399737E-5</v>
      </c>
      <c r="BM13" s="14">
        <f t="array" ref="BM13:BM42">MMULT(Lambdas!$D$5:$AH$34,c_2!BL12:BL42)</f>
        <v>3.2936203075602305E-5</v>
      </c>
      <c r="BN13" s="14">
        <f t="array" ref="BN13:BN42">MMULT(Lambdas!$D$5:$AH$34,c_2!BM12:BM42)</f>
        <v>3.2936284280966949E-5</v>
      </c>
      <c r="BO13" s="14">
        <f t="array" ref="BO13:BO42">MMULT(Lambdas!$D$5:$AH$34,c_2!BN12:BN42)</f>
        <v>3.2936358562468898E-5</v>
      </c>
      <c r="BP13" s="14">
        <f t="array" ref="BP13:BP42">MMULT(Lambdas!$D$5:$AH$34,c_2!BO12:BO42)</f>
        <v>3.2936426447424564E-5</v>
      </c>
      <c r="BQ13" s="14">
        <f t="array" ref="BQ13:BQ42">MMULT(Lambdas!$D$5:$AH$34,c_2!BP12:BP42)</f>
        <v>3.2936488433020826E-5</v>
      </c>
      <c r="BR13" s="14">
        <f t="array" ref="BR13:BR42">MMULT(Lambdas!$D$5:$AH$34,c_2!BQ12:BQ42)</f>
        <v>3.293654498571429E-5</v>
      </c>
      <c r="BS13" s="14">
        <f t="array" ref="BS13:BS42">MMULT(Lambdas!$D$5:$AH$34,c_2!BR12:BR42)</f>
        <v>3.2936596542112147E-5</v>
      </c>
      <c r="BT13" s="14">
        <f t="array" ref="BT13:BT42">MMULT(Lambdas!$D$5:$AH$34,c_2!BS12:BS42)</f>
        <v>3.2936643509947021E-5</v>
      </c>
      <c r="BU13" s="14">
        <f t="array" ref="BU13:BU42">MMULT(Lambdas!$D$5:$AH$34,c_2!BT12:BT42)</f>
        <v>3.2936686268234898E-5</v>
      </c>
      <c r="BV13" s="14">
        <f t="array" ref="BV13:BV42">MMULT(Lambdas!$D$5:$AH$34,c_2!BU12:BU42)</f>
        <v>3.2936725169661195E-5</v>
      </c>
      <c r="BW13" s="14">
        <f t="array" ref="BW13:BW42">MMULT(Lambdas!$D$5:$AH$34,c_2!BV12:BV42)</f>
        <v>3.293676054067245E-5</v>
      </c>
      <c r="BX13" s="14">
        <f t="array" ref="BX13:BX42">MMULT(Lambdas!$D$5:$AH$34,c_2!BW12:BW42)</f>
        <v>3.2936792683403926E-5</v>
      </c>
      <c r="BY13" s="14">
        <f t="array" ref="BY13:BY42">MMULT(Lambdas!$D$5:$AH$34,c_2!BX12:BX42)</f>
        <v>3.2936821876673453E-5</v>
      </c>
      <c r="BZ13" s="14">
        <f t="array" ref="BZ13:BZ42">MMULT(Lambdas!$D$5:$AH$34,c_2!BY12:BY42)</f>
        <v>3.2936848377748869E-5</v>
      </c>
      <c r="CA13" s="14">
        <f t="array" ref="CA13:CA42">MMULT(Lambdas!$D$5:$AH$34,c_2!BZ12:BZ42)</f>
        <v>3.2936872423346589E-5</v>
      </c>
      <c r="CB13" s="14">
        <f t="array" ref="CB13:CB42">MMULT(Lambdas!$D$5:$AH$34,c_2!CA12:CA42)</f>
        <v>3.2936894231105611E-5</v>
      </c>
      <c r="CC13" s="14">
        <f t="array" ref="CC13:CC42">MMULT(Lambdas!$D$5:$AH$34,c_2!CB12:CB42)</f>
        <v>3.2936914000670916E-5</v>
      </c>
      <c r="CD13" s="14">
        <f t="array" ref="CD13:CD42">MMULT(Lambdas!$D$5:$AH$34,c_2!CC12:CC42)</f>
        <v>3.2936931915283973E-5</v>
      </c>
      <c r="CE13" s="14">
        <f t="array" ref="CE13:CE42">MMULT(Lambdas!$D$5:$AH$34,c_2!CD12:CD42)</f>
        <v>3.2936948142749342E-5</v>
      </c>
      <c r="CF13" s="14">
        <f t="array" ref="CF13:CF42">MMULT(Lambdas!$D$5:$AH$34,c_2!CE12:CE42)</f>
        <v>3.2936962836596623E-5</v>
      </c>
      <c r="CG13" s="14">
        <f t="array" ref="CG13:CG42">MMULT(Lambdas!$D$5:$AH$34,c_2!CF12:CF42)</f>
        <v>3.2936976137075417E-5</v>
      </c>
      <c r="CH13" s="14">
        <f t="array" ref="CH13:CH42">MMULT(Lambdas!$D$5:$AH$34,c_2!CG12:CG42)</f>
        <v>3.2936988172295955E-5</v>
      </c>
      <c r="CI13" s="14">
        <f t="array" ref="CI13:CI42">MMULT(Lambdas!$D$5:$AH$34,c_2!CH12:CH42)</f>
        <v>3.2936999059375882E-5</v>
      </c>
      <c r="CJ13" s="14">
        <f t="array" ref="CJ13:CJ42">MMULT(Lambdas!$D$5:$AH$34,c_2!CI12:CI42)</f>
        <v>3.2937008904770259E-5</v>
      </c>
      <c r="CK13" s="14">
        <f t="array" ref="CK13:CK42">MMULT(Lambdas!$D$5:$AH$34,c_2!CJ12:CJ42)</f>
        <v>3.2937017805712193E-5</v>
      </c>
      <c r="CL13" s="14">
        <f t="array" ref="CL13:CL42">MMULT(Lambdas!$D$5:$AH$34,c_2!CK12:CK42)</f>
        <v>3.2937025850573567E-5</v>
      </c>
      <c r="CM13" s="14">
        <f t="array" ref="CM13:CM42">MMULT(Lambdas!$D$5:$AH$34,c_2!CL12:CL42)</f>
        <v>3.2937033119840536E-5</v>
      </c>
      <c r="CN13" s="14">
        <f t="array" ref="CN13:CN42">MMULT(Lambdas!$D$5:$AH$34,c_2!CM12:CM42)</f>
        <v>3.2937039686851285E-5</v>
      </c>
      <c r="CO13" s="14">
        <f t="array" ref="CO13:CO42">MMULT(Lambdas!$D$5:$AH$34,c_2!CN12:CN42)</f>
        <v>3.2937045617759631E-5</v>
      </c>
      <c r="CP13" s="14">
        <f t="array" ref="CP13:CP42">MMULT(Lambdas!$D$5:$AH$34,c_2!CO12:CO42)</f>
        <v>3.2937050973253254E-5</v>
      </c>
      <c r="CQ13" s="14">
        <f t="array" ref="CQ13:CQ42">MMULT(Lambdas!$D$5:$AH$34,c_2!CP12:CP42)</f>
        <v>3.2937055808135287E-5</v>
      </c>
      <c r="CR13" s="14">
        <f t="array" ref="CR13:CR42">MMULT(Lambdas!$D$5:$AH$34,c_2!CQ12:CQ42)</f>
        <v>3.2937060172058586E-5</v>
      </c>
    </row>
    <row r="14" spans="1:96" x14ac:dyDescent="0.35">
      <c r="A14">
        <f t="shared" ref="A14:A42" si="8">IF(A13&lt;$B$8,A13+1,"")</f>
        <v>2</v>
      </c>
      <c r="B14">
        <f t="shared" si="7"/>
        <v>1.5</v>
      </c>
      <c r="C14">
        <f>WMA_u!C14</f>
        <v>0.60000000000000009</v>
      </c>
      <c r="D14">
        <f>WMA_u!D14</f>
        <v>0.19999999999999996</v>
      </c>
      <c r="E14">
        <f>WMA_u!E14</f>
        <v>0.2</v>
      </c>
      <c r="F14" s="3">
        <f>(-WMA_u!F14+SQRT(WMA_u!F14*WMA_u!F14+4*$B$3))/2</f>
        <v>3.2937100055807633E-5</v>
      </c>
      <c r="G14" s="15">
        <v>3.2937099983047191E-5</v>
      </c>
      <c r="H14" s="15">
        <v>3.2937035834161518E-5</v>
      </c>
      <c r="I14" s="15">
        <v>3.2936839575545646E-5</v>
      </c>
      <c r="J14" s="15">
        <v>3.2936416142603318E-5</v>
      </c>
      <c r="K14" s="15">
        <v>3.2935677538872943E-5</v>
      </c>
      <c r="L14" s="15">
        <v>3.293456274242876E-5</v>
      </c>
      <c r="M14" s="15">
        <v>3.2933050422040083E-5</v>
      </c>
      <c r="N14" s="15">
        <v>3.2931161817746845E-5</v>
      </c>
      <c r="O14" s="15">
        <v>3.2928955455961535E-5</v>
      </c>
      <c r="P14" s="15">
        <v>3.2926516851037917E-5</v>
      </c>
      <c r="Q14" s="15">
        <v>3.2923946388530419E-5</v>
      </c>
      <c r="R14" s="15">
        <v>3.2921347846371734E-5</v>
      </c>
      <c r="S14" s="15">
        <v>3.2918819034359992E-5</v>
      </c>
      <c r="T14" s="15">
        <v>3.2916445170789352E-5</v>
      </c>
      <c r="U14" s="15">
        <v>3.2914294986823485E-5</v>
      </c>
      <c r="V14" s="15">
        <v>3.291241918146625E-5</v>
      </c>
      <c r="W14" s="15">
        <v>3.2910850683816353E-5</v>
      </c>
      <c r="X14" s="15">
        <v>3.2909606159527431E-5</v>
      </c>
      <c r="Y14" s="15">
        <v>3.2908688259795582E-5</v>
      </c>
      <c r="Z14" s="15">
        <v>3.2908088208859119E-5</v>
      </c>
      <c r="AA14" s="15">
        <v>3.2907788434070712E-5</v>
      </c>
      <c r="AB14" s="15">
        <v>3.2907765038382256E-5</v>
      </c>
      <c r="AC14" s="15">
        <v>3.2907989996359747E-5</v>
      </c>
      <c r="AD14" s="15">
        <v>3.2908433016926444E-5</v>
      </c>
      <c r="AE14" s="15">
        <v>3.2909063057027725E-5</v>
      </c>
      <c r="AF14" s="15">
        <v>3.2909849502372519E-5</v>
      </c>
      <c r="AG14" s="15">
        <v>3.2910763046122688E-5</v>
      </c>
      <c r="AH14" s="15">
        <v>3.2911776305424712E-5</v>
      </c>
      <c r="AI14" s="15">
        <v>3.2912864220498292E-5</v>
      </c>
      <c r="AJ14" s="15">
        <v>3.2914004275905297E-5</v>
      </c>
      <c r="AK14" s="15">
        <v>3.2915176583778123E-5</v>
      </c>
      <c r="AL14" s="15">
        <v>3.2916363862326785E-5</v>
      </c>
      <c r="AM14" s="15">
        <v>3.2917551338133592E-5</v>
      </c>
      <c r="AN14" s="15">
        <v>3.2918726595882127E-5</v>
      </c>
      <c r="AO14" s="15">
        <v>3.2919879394736685E-5</v>
      </c>
      <c r="AP14" s="15">
        <v>3.2921001466371721E-5</v>
      </c>
      <c r="AQ14" s="15">
        <v>3.2922086305489849E-5</v>
      </c>
      <c r="AR14" s="15">
        <v>3.2923128962172379E-5</v>
      </c>
      <c r="AS14" s="15">
        <v>3.292412584141632E-5</v>
      </c>
      <c r="AT14" s="15">
        <v>3.2925074514112912E-5</v>
      </c>
      <c r="AU14" s="15">
        <v>3.2925973542488447E-5</v>
      </c>
      <c r="AV14" s="15">
        <v>3.2926822320543557E-5</v>
      </c>
      <c r="AW14" s="15">
        <v>3.2927620931007436E-5</v>
      </c>
      <c r="AX14" s="15">
        <v>3.2928370017747582E-5</v>
      </c>
      <c r="AY14" s="15">
        <v>3.2929070673975552E-5</v>
      </c>
      <c r="AZ14" s="15">
        <v>3.2929724344480171E-5</v>
      </c>
      <c r="BA14" s="15">
        <v>3.2930332741779454E-5</v>
      </c>
      <c r="BB14" s="15">
        <v>3.2930897774138822E-5</v>
      </c>
      <c r="BC14" s="15">
        <v>3.2931421484657513E-5</v>
      </c>
      <c r="BD14" s="15">
        <v>3.2931906000562171E-5</v>
      </c>
      <c r="BE14" s="15">
        <v>3.2932353490915158E-5</v>
      </c>
      <c r="BF14" s="15">
        <v>3.2932766132072248E-5</v>
      </c>
      <c r="BG14" s="15">
        <v>3.2933146079815241E-5</v>
      </c>
      <c r="BH14" s="15">
        <v>3.293349544724608E-5</v>
      </c>
      <c r="BI14" s="15">
        <v>3.2933816287696397E-5</v>
      </c>
      <c r="BJ14" s="15">
        <v>3.2934110581407536E-5</v>
      </c>
      <c r="BK14" s="15">
        <v>3.2934380226441586E-5</v>
      </c>
      <c r="BL14" s="15">
        <v>3.293462703176329E-5</v>
      </c>
      <c r="BM14" s="15">
        <v>3.2934852713297081E-5</v>
      </c>
      <c r="BN14" s="15">
        <v>3.2935058891890722E-5</v>
      </c>
      <c r="BO14" s="15">
        <v>3.2935247092658111E-5</v>
      </c>
      <c r="BP14" s="15">
        <v>3.2935418745920001E-5</v>
      </c>
      <c r="BQ14" s="15">
        <v>3.2935575189258401E-5</v>
      </c>
      <c r="BR14" s="15">
        <v>3.2935717669501987E-5</v>
      </c>
      <c r="BS14" s="15">
        <v>3.2935847346670506E-5</v>
      </c>
      <c r="BT14" s="15">
        <v>3.2935965297368259E-5</v>
      </c>
      <c r="BU14" s="15">
        <v>3.2936072518390474E-5</v>
      </c>
      <c r="BV14" s="15">
        <v>3.2936169931700199E-5</v>
      </c>
      <c r="BW14" s="15">
        <v>3.2936258387662813E-5</v>
      </c>
      <c r="BX14" s="15">
        <v>3.293633867001747E-5</v>
      </c>
      <c r="BY14" s="15">
        <v>3.2936411499740781E-5</v>
      </c>
      <c r="BZ14" s="15">
        <v>3.2936477539220919E-5</v>
      </c>
      <c r="CA14" s="15">
        <v>3.2936537396405192E-5</v>
      </c>
      <c r="CB14" s="15">
        <v>3.2936591628268177E-5</v>
      </c>
      <c r="CC14" s="15">
        <v>3.2936640744885323E-5</v>
      </c>
      <c r="CD14" s="15">
        <v>3.2936685212853062E-5</v>
      </c>
      <c r="CE14" s="15">
        <v>3.293672545840051E-5</v>
      </c>
      <c r="CF14" s="15">
        <v>3.2936761870741724E-5</v>
      </c>
      <c r="CG14" s="15">
        <v>3.2936794804780419E-5</v>
      </c>
      <c r="CH14" s="15">
        <v>3.2936824584150877E-5</v>
      </c>
      <c r="CI14" s="15">
        <v>3.293685150357741E-5</v>
      </c>
      <c r="CJ14" s="15">
        <v>3.2936875831332837E-5</v>
      </c>
      <c r="CK14" s="15">
        <v>3.2936897811341166E-5</v>
      </c>
      <c r="CL14" s="15">
        <v>3.2936917665522744E-5</v>
      </c>
      <c r="CM14" s="15">
        <v>3.2936935595351393E-5</v>
      </c>
      <c r="CN14" s="15">
        <v>3.2936951783992289E-5</v>
      </c>
      <c r="CO14" s="15">
        <v>3.2936966397315732E-5</v>
      </c>
      <c r="CP14" s="15">
        <v>3.2936979586167741E-5</v>
      </c>
      <c r="CQ14" s="15">
        <v>3.293699148720079E-5</v>
      </c>
      <c r="CR14" s="15">
        <v>3.2937002224177026E-5</v>
      </c>
    </row>
    <row r="15" spans="1:96" x14ac:dyDescent="0.35">
      <c r="A15">
        <f t="shared" si="8"/>
        <v>3</v>
      </c>
      <c r="B15">
        <f t="shared" si="7"/>
        <v>2.5</v>
      </c>
      <c r="C15">
        <f>WMA_u!C15</f>
        <v>0.60000000000000009</v>
      </c>
      <c r="D15">
        <f>WMA_u!D15</f>
        <v>0.19999999999999996</v>
      </c>
      <c r="E15">
        <f>WMA_u!E15</f>
        <v>0.2</v>
      </c>
      <c r="F15" s="3">
        <f>(-WMA_u!F15+SQRT(WMA_u!F15*WMA_u!F15+4*$B$3))/2</f>
        <v>3.2937100055807633E-5</v>
      </c>
      <c r="G15" s="15">
        <v>3.2937099428248783E-5</v>
      </c>
      <c r="H15" s="15">
        <v>3.2936622309829879E-5</v>
      </c>
      <c r="I15" s="15">
        <v>3.2935318242745106E-5</v>
      </c>
      <c r="J15" s="15">
        <v>3.2932774556189778E-5</v>
      </c>
      <c r="K15" s="15">
        <v>3.2928735476749646E-5</v>
      </c>
      <c r="L15" s="15">
        <v>3.2923154007551357E-5</v>
      </c>
      <c r="M15" s="15">
        <v>3.2916188587782016E-5</v>
      </c>
      <c r="N15" s="15">
        <v>3.2908156107305831E-5</v>
      </c>
      <c r="O15" s="15">
        <v>3.289946617862661E-5</v>
      </c>
      <c r="P15" s="15">
        <v>3.2890556419767194E-5</v>
      </c>
      <c r="Q15" s="15">
        <v>3.2881840394505294E-5</v>
      </c>
      <c r="R15" s="15">
        <v>3.2873672567025898E-5</v>
      </c>
      <c r="S15" s="15">
        <v>3.2866329706595738E-5</v>
      </c>
      <c r="T15" s="15">
        <v>3.2860005630835168E-5</v>
      </c>
      <c r="U15" s="15">
        <v>3.2854815363146942E-5</v>
      </c>
      <c r="V15" s="15">
        <v>3.2850805010664674E-5</v>
      </c>
      <c r="W15" s="15">
        <v>3.2847964381931929E-5</v>
      </c>
      <c r="X15" s="15">
        <v>3.2846240205073229E-5</v>
      </c>
      <c r="Y15" s="15">
        <v>3.2845548566632543E-5</v>
      </c>
      <c r="Z15" s="15">
        <v>3.2845785806900867E-5</v>
      </c>
      <c r="AA15" s="15">
        <v>3.2846837543731557E-5</v>
      </c>
      <c r="AB15" s="15">
        <v>3.284858579096302E-5</v>
      </c>
      <c r="AC15" s="15">
        <v>3.2850914310277533E-5</v>
      </c>
      <c r="AD15" s="15">
        <v>3.2853712424592984E-5</v>
      </c>
      <c r="AE15" s="15">
        <v>3.2856877552606054E-5</v>
      </c>
      <c r="AF15" s="15">
        <v>3.2860316722859603E-5</v>
      </c>
      <c r="AG15" s="15">
        <v>3.2863947299447876E-5</v>
      </c>
      <c r="AH15" s="15">
        <v>3.2867697123491924E-5</v>
      </c>
      <c r="AI15" s="15">
        <v>3.2871504237570207E-5</v>
      </c>
      <c r="AJ15" s="15">
        <v>3.2875316327012367E-5</v>
      </c>
      <c r="AK15" s="15">
        <v>3.2879089985622179E-5</v>
      </c>
      <c r="AL15" s="15">
        <v>3.2882789882430379E-5</v>
      </c>
      <c r="AM15" s="15">
        <v>3.2886387892137027E-5</v>
      </c>
      <c r="AN15" s="15">
        <v>3.2889862228517794E-5</v>
      </c>
      <c r="AO15" s="15">
        <v>3.2893196611000462E-5</v>
      </c>
      <c r="AP15" s="15">
        <v>3.2896379483635716E-5</v>
      </c>
      <c r="AQ15" s="15">
        <v>3.2899403295694804E-5</v>
      </c>
      <c r="AR15" s="15">
        <v>3.2902263851839409E-5</v>
      </c>
      <c r="AS15" s="15">
        <v>3.2904959730986268E-5</v>
      </c>
      <c r="AT15" s="15">
        <v>3.290749177359502E-5</v>
      </c>
      <c r="AU15" s="15">
        <v>3.2909862634087086E-5</v>
      </c>
      <c r="AV15" s="15">
        <v>3.2912076393266285E-5</v>
      </c>
      <c r="AW15" s="15">
        <v>3.2914138226735888E-5</v>
      </c>
      <c r="AX15" s="15">
        <v>3.2916054122450372E-5</v>
      </c>
      <c r="AY15" s="15">
        <v>3.2917830643524236E-5</v>
      </c>
      <c r="AZ15" s="15">
        <v>3.2919474730353397E-5</v>
      </c>
      <c r="BA15" s="15">
        <v>3.292099353719791E-5</v>
      </c>
      <c r="BB15" s="15">
        <v>3.2922394298595016E-5</v>
      </c>
      <c r="BC15" s="15">
        <v>3.2923684222085168E-5</v>
      </c>
      <c r="BD15" s="15">
        <v>3.292487040324654E-5</v>
      </c>
      <c r="BE15" s="15">
        <v>3.2925959758650904E-5</v>
      </c>
      <c r="BF15" s="15">
        <v>3.2926958976095957E-5</v>
      </c>
      <c r="BG15" s="15">
        <v>3.2927874477089636E-5</v>
      </c>
      <c r="BH15" s="15">
        <v>3.2928712390958189E-5</v>
      </c>
      <c r="BI15" s="15">
        <v>3.2929478538144423E-5</v>
      </c>
      <c r="BJ15" s="15">
        <v>3.2930178420858334E-5</v>
      </c>
      <c r="BK15" s="15">
        <v>3.29308172199512E-5</v>
      </c>
      <c r="BL15" s="15">
        <v>3.2931399796149637E-5</v>
      </c>
      <c r="BM15" s="15">
        <v>3.2931930695743265E-5</v>
      </c>
      <c r="BN15" s="15">
        <v>3.2932414158864026E-5</v>
      </c>
      <c r="BO15" s="15">
        <v>3.2932854130041728E-5</v>
      </c>
      <c r="BP15" s="15">
        <v>3.2933254270203584E-5</v>
      </c>
      <c r="BQ15" s="15">
        <v>3.2933617969982448E-5</v>
      </c>
      <c r="BR15" s="15">
        <v>3.2933948363556629E-5</v>
      </c>
      <c r="BS15" s="15">
        <v>3.2934248343252674E-5</v>
      </c>
      <c r="BT15" s="15">
        <v>3.2934520573547912E-5</v>
      </c>
      <c r="BU15" s="15">
        <v>3.2934767505529807E-5</v>
      </c>
      <c r="BV15" s="15">
        <v>3.2934991390947302E-5</v>
      </c>
      <c r="BW15" s="15">
        <v>3.2935194295599543E-5</v>
      </c>
      <c r="BX15" s="15">
        <v>3.2935378112685702E-5</v>
      </c>
      <c r="BY15" s="15">
        <v>3.2935544575290904E-5</v>
      </c>
      <c r="BZ15" s="15">
        <v>3.2935695268222283E-5</v>
      </c>
      <c r="CA15" s="15">
        <v>3.2935831639249974E-5</v>
      </c>
      <c r="CB15" s="15">
        <v>3.2935955010157255E-5</v>
      </c>
      <c r="CC15" s="15">
        <v>3.2936066586149352E-5</v>
      </c>
      <c r="CD15" s="15">
        <v>3.2936167465938223E-5</v>
      </c>
      <c r="CE15" s="15">
        <v>3.2936258649744497E-5</v>
      </c>
      <c r="CF15" s="15">
        <v>3.2936341048205821E-5</v>
      </c>
      <c r="CG15" s="15">
        <v>3.2936415489191132E-5</v>
      </c>
      <c r="CH15" s="15">
        <v>3.2936482725449699E-5</v>
      </c>
      <c r="CI15" s="15">
        <v>3.2936543440531085E-5</v>
      </c>
      <c r="CJ15" s="15">
        <v>3.2936598255348856E-5</v>
      </c>
      <c r="CK15" s="15">
        <v>3.2936647733265798E-5</v>
      </c>
      <c r="CL15" s="15">
        <v>3.2936692385163842E-5</v>
      </c>
      <c r="CM15" s="15">
        <v>3.2936732674357753E-5</v>
      </c>
      <c r="CN15" s="15">
        <v>3.2936769020840285E-5</v>
      </c>
      <c r="CO15" s="15">
        <v>3.2936801804821672E-5</v>
      </c>
      <c r="CP15" s="15">
        <v>3.2936831370836484E-5</v>
      </c>
      <c r="CQ15" s="15">
        <v>3.2936858030672816E-5</v>
      </c>
      <c r="CR15" s="15">
        <v>3.2936882066523715E-5</v>
      </c>
    </row>
    <row r="16" spans="1:96" x14ac:dyDescent="0.35">
      <c r="A16">
        <f t="shared" si="8"/>
        <v>4</v>
      </c>
      <c r="B16">
        <f t="shared" si="7"/>
        <v>3.5</v>
      </c>
      <c r="C16">
        <f>WMA_u!C16</f>
        <v>0.60000000000000009</v>
      </c>
      <c r="D16">
        <f>WMA_u!D16</f>
        <v>0.19999999999999996</v>
      </c>
      <c r="E16">
        <f>WMA_u!E16</f>
        <v>0.2</v>
      </c>
      <c r="F16" s="3">
        <f>(-WMA_u!F16+SQRT(WMA_u!F16*WMA_u!F16+4*$B$3))/2</f>
        <v>3.2937100055807633E-5</v>
      </c>
      <c r="G16" s="15">
        <v>3.2937094626059355E-5</v>
      </c>
      <c r="H16" s="15">
        <v>3.2933620521957024E-5</v>
      </c>
      <c r="I16" s="15">
        <v>3.292527636615138E-5</v>
      </c>
      <c r="J16" s="15">
        <v>3.2910741643859933E-5</v>
      </c>
      <c r="K16" s="15">
        <v>3.2889953798662402E-5</v>
      </c>
      <c r="L16" s="15">
        <v>3.2863907831156231E-5</v>
      </c>
      <c r="M16" s="15">
        <v>3.2834286821117209E-5</v>
      </c>
      <c r="N16" s="15">
        <v>3.2803049068720852E-5</v>
      </c>
      <c r="O16" s="15">
        <v>3.2772090117137464E-5</v>
      </c>
      <c r="P16" s="15">
        <v>3.2743022320272524E-5</v>
      </c>
      <c r="Q16" s="15">
        <v>3.2717067379803294E-5</v>
      </c>
      <c r="R16" s="15">
        <v>3.2695035352038169E-5</v>
      </c>
      <c r="S16" s="15">
        <v>3.2677359114451411E-5</v>
      </c>
      <c r="T16" s="15">
        <v>3.2664157684194367E-5</v>
      </c>
      <c r="U16" s="15">
        <v>3.2655309151881888E-5</v>
      </c>
      <c r="V16" s="15">
        <v>3.2650521136243392E-5</v>
      </c>
      <c r="W16" s="15">
        <v>3.2649392289338233E-5</v>
      </c>
      <c r="X16" s="15">
        <v>3.2651462276199562E-5</v>
      </c>
      <c r="Y16" s="15">
        <v>3.2656250045014229E-5</v>
      </c>
      <c r="Z16" s="15">
        <v>3.2663281512044194E-5</v>
      </c>
      <c r="AA16" s="15">
        <v>3.2672108346384275E-5</v>
      </c>
      <c r="AB16" s="15">
        <v>3.2682319666877661E-5</v>
      </c>
      <c r="AC16" s="15">
        <v>3.2693548338439908E-5</v>
      </c>
      <c r="AD16" s="15">
        <v>3.2705473325866924E-5</v>
      </c>
      <c r="AE16" s="15">
        <v>3.2717819293120629E-5</v>
      </c>
      <c r="AF16" s="15">
        <v>3.273035438192421E-5</v>
      </c>
      <c r="AG16" s="15">
        <v>3.2742886877541098E-5</v>
      </c>
      <c r="AH16" s="15">
        <v>3.2755261279269224E-5</v>
      </c>
      <c r="AI16" s="15">
        <v>3.2767354146044236E-5</v>
      </c>
      <c r="AJ16" s="15">
        <v>3.2779069966975572E-5</v>
      </c>
      <c r="AK16" s="15">
        <v>3.279033722215492E-5</v>
      </c>
      <c r="AL16" s="15">
        <v>3.2801104730872229E-5</v>
      </c>
      <c r="AM16" s="15">
        <v>3.2811338341571233E-5</v>
      </c>
      <c r="AN16" s="15">
        <v>3.282101798106617E-5</v>
      </c>
      <c r="AO16" s="15">
        <v>3.283013506309637E-5</v>
      </c>
      <c r="AP16" s="15">
        <v>3.2838690238753645E-5</v>
      </c>
      <c r="AQ16" s="15">
        <v>3.2846691465445547E-5</v>
      </c>
      <c r="AR16" s="15">
        <v>3.2854152364505948E-5</v>
      </c>
      <c r="AS16" s="15">
        <v>3.2861090838186442E-5</v>
      </c>
      <c r="AT16" s="15">
        <v>3.2867527914664751E-5</v>
      </c>
      <c r="AU16" s="15">
        <v>3.2873486792620138E-5</v>
      </c>
      <c r="AV16" s="15">
        <v>3.2878992058505548E-5</v>
      </c>
      <c r="AW16" s="15">
        <v>3.2884069052125101E-5</v>
      </c>
      <c r="AX16" s="15">
        <v>3.2888743357515389E-5</v>
      </c>
      <c r="AY16" s="15">
        <v>3.2893040401415081E-5</v>
      </c>
      <c r="AZ16" s="15">
        <v>3.2896985140511794E-5</v>
      </c>
      <c r="BA16" s="15">
        <v>3.2900601823852241E-5</v>
      </c>
      <c r="BB16" s="15">
        <v>3.2903913816374601E-5</v>
      </c>
      <c r="BC16" s="15">
        <v>3.2906943474127349E-5</v>
      </c>
      <c r="BD16" s="15">
        <v>3.2909712060850759E-5</v>
      </c>
      <c r="BE16" s="15">
        <v>3.2912239697394338E-5</v>
      </c>
      <c r="BF16" s="15">
        <v>3.2914545338776283E-5</v>
      </c>
      <c r="BG16" s="15">
        <v>3.2916646772314424E-5</v>
      </c>
      <c r="BH16" s="15">
        <v>3.2918560632387349E-5</v>
      </c>
      <c r="BI16" s="15">
        <v>3.2920302427520794E-5</v>
      </c>
      <c r="BJ16" s="15">
        <v>3.2921886577489841E-5</v>
      </c>
      <c r="BK16" s="15">
        <v>3.2923326456980423E-5</v>
      </c>
      <c r="BL16" s="15">
        <v>3.292463444418878E-5</v>
      </c>
      <c r="BM16" s="15">
        <v>3.2925821972118687E-5</v>
      </c>
      <c r="BN16" s="15">
        <v>3.2926899581876102E-5</v>
      </c>
      <c r="BO16" s="15">
        <v>3.2927876976023435E-5</v>
      </c>
      <c r="BP16" s="15">
        <v>3.2928763072085581E-5</v>
      </c>
      <c r="BQ16" s="15">
        <v>3.2929566054498836E-5</v>
      </c>
      <c r="BR16" s="15">
        <v>3.2930293425559625E-5</v>
      </c>
      <c r="BS16" s="15">
        <v>3.2930952054154803E-5</v>
      </c>
      <c r="BT16" s="15">
        <v>3.2931548222472451E-5</v>
      </c>
      <c r="BU16" s="15">
        <v>3.2932087670311436E-5</v>
      </c>
      <c r="BV16" s="15">
        <v>3.2932575637089721E-5</v>
      </c>
      <c r="BW16" s="15">
        <v>3.2933016901273049E-5</v>
      </c>
      <c r="BX16" s="15">
        <v>3.2933415817554757E-5</v>
      </c>
      <c r="BY16" s="15">
        <v>3.2933776351444833E-5</v>
      </c>
      <c r="BZ16" s="15">
        <v>3.2934102111396758E-5</v>
      </c>
      <c r="CA16" s="15">
        <v>3.2934396378909228E-5</v>
      </c>
      <c r="CB16" s="15">
        <v>3.293466213637113E-5</v>
      </c>
      <c r="CC16" s="15">
        <v>3.2934902092597561E-5</v>
      </c>
      <c r="CD16" s="15">
        <v>3.2935118706849792E-5</v>
      </c>
      <c r="CE16" s="15">
        <v>3.2935314210531612E-5</v>
      </c>
      <c r="CF16" s="15">
        <v>3.2935490627305665E-5</v>
      </c>
      <c r="CG16" s="15">
        <v>3.2935649791758875E-5</v>
      </c>
      <c r="CH16" s="15">
        <v>3.2935793366166121E-5</v>
      </c>
      <c r="CI16" s="15">
        <v>3.2935922856219966E-5</v>
      </c>
      <c r="CJ16" s="15">
        <v>3.2936039625355424E-5</v>
      </c>
      <c r="CK16" s="15">
        <v>3.293614490749804E-5</v>
      </c>
      <c r="CL16" s="15">
        <v>3.2936239819120526E-5</v>
      </c>
      <c r="CM16" s="15">
        <v>3.2936325370113974E-5</v>
      </c>
      <c r="CN16" s="15">
        <v>3.2936402473789001E-5</v>
      </c>
      <c r="CO16" s="15">
        <v>3.2936471955573226E-5</v>
      </c>
      <c r="CP16" s="15">
        <v>3.2936534561578106E-5</v>
      </c>
      <c r="CQ16" s="15">
        <v>3.2936590965821659E-5</v>
      </c>
      <c r="CR16" s="15">
        <v>3.2936641777259135E-5</v>
      </c>
    </row>
    <row r="17" spans="1:96" x14ac:dyDescent="0.35">
      <c r="A17">
        <f t="shared" si="8"/>
        <v>5</v>
      </c>
      <c r="B17">
        <f t="shared" si="7"/>
        <v>4.5</v>
      </c>
      <c r="C17">
        <f>WMA_u!C17</f>
        <v>0.60000000000000009</v>
      </c>
      <c r="D17">
        <f>WMA_u!D17</f>
        <v>0.19999999999999996</v>
      </c>
      <c r="E17">
        <f>WMA_u!E17</f>
        <v>0.2</v>
      </c>
      <c r="F17" s="3">
        <f>(-WMA_u!F17+SQRT(WMA_u!F17*WMA_u!F17+4*$B$3))/2</f>
        <v>3.2937100055807633E-5</v>
      </c>
      <c r="G17" s="15">
        <v>3.2937053070749713E-5</v>
      </c>
      <c r="H17" s="15">
        <v>3.2912646701623086E-5</v>
      </c>
      <c r="I17" s="15">
        <v>3.2862445844267841E-5</v>
      </c>
      <c r="J17" s="15">
        <v>3.2785874778289416E-5</v>
      </c>
      <c r="K17" s="15">
        <v>3.2688937455674695E-5</v>
      </c>
      <c r="L17" s="15">
        <v>3.258059678951071E-5</v>
      </c>
      <c r="M17" s="15">
        <v>3.2470120892289884E-5</v>
      </c>
      <c r="N17" s="15">
        <v>3.2365401663254827E-5</v>
      </c>
      <c r="O17" s="15">
        <v>3.2272217875038498E-5</v>
      </c>
      <c r="P17" s="15">
        <v>3.2194157755436275E-5</v>
      </c>
      <c r="Q17" s="15">
        <v>3.2132905509490317E-5</v>
      </c>
      <c r="R17" s="15">
        <v>3.2088670863478974E-5</v>
      </c>
      <c r="S17" s="15">
        <v>3.2060627393727311E-5</v>
      </c>
      <c r="T17" s="15">
        <v>3.2047293296186417E-5</v>
      </c>
      <c r="U17" s="15">
        <v>3.2046831612358706E-5</v>
      </c>
      <c r="V17" s="15">
        <v>3.2057270497881819E-5</v>
      </c>
      <c r="W17" s="15">
        <v>3.2076654681633405E-5</v>
      </c>
      <c r="X17" s="15">
        <v>3.2103142417038118E-5</v>
      </c>
      <c r="Y17" s="15">
        <v>3.2135061665889093E-5</v>
      </c>
      <c r="Z17" s="15">
        <v>3.2170937191964339E-5</v>
      </c>
      <c r="AA17" s="15">
        <v>3.2209497800965111E-5</v>
      </c>
      <c r="AB17" s="15">
        <v>3.2249670700762096E-5</v>
      </c>
      <c r="AC17" s="15">
        <v>3.229056805683622E-5</v>
      </c>
      <c r="AD17" s="15">
        <v>3.2331469321502714E-5</v>
      </c>
      <c r="AE17" s="15">
        <v>3.2371801779215407E-5</v>
      </c>
      <c r="AF17" s="15">
        <v>3.2411120920191827E-5</v>
      </c>
      <c r="AG17" s="15">
        <v>3.2449091647726836E-5</v>
      </c>
      <c r="AH17" s="15">
        <v>3.248547090903062E-5</v>
      </c>
      <c r="AI17" s="15">
        <v>3.252009204610428E-5</v>
      </c>
      <c r="AJ17" s="15">
        <v>3.2552850970176428E-5</v>
      </c>
      <c r="AK17" s="15">
        <v>3.2583694140330843E-5</v>
      </c>
      <c r="AL17" s="15">
        <v>3.2612608247312169E-5</v>
      </c>
      <c r="AM17" s="15">
        <v>3.2639611464467544E-5</v>
      </c>
      <c r="AN17" s="15">
        <v>3.2664746103983735E-5</v>
      </c>
      <c r="AO17" s="15">
        <v>3.2688072514758652E-5</v>
      </c>
      <c r="AP17" s="15">
        <v>3.270966405995654E-5</v>
      </c>
      <c r="AQ17" s="15">
        <v>3.2729603024399449E-5</v>
      </c>
      <c r="AR17" s="15">
        <v>3.2747977312835271E-5</v>
      </c>
      <c r="AS17" s="15">
        <v>3.2764877818326641E-5</v>
      </c>
      <c r="AT17" s="15">
        <v>3.2780396349498531E-5</v>
      </c>
      <c r="AU17" s="15">
        <v>3.2794624024519725E-5</v>
      </c>
      <c r="AV17" s="15">
        <v>3.2807650048728014E-5</v>
      </c>
      <c r="AW17" s="15">
        <v>3.2819560807745347E-5</v>
      </c>
      <c r="AX17" s="15">
        <v>3.2830439216603818E-5</v>
      </c>
      <c r="AY17" s="15">
        <v>3.2840364274876957E-5</v>
      </c>
      <c r="AZ17" s="15">
        <v>3.2849410787685602E-5</v>
      </c>
      <c r="BA17" s="15">
        <v>3.2857649216458425E-5</v>
      </c>
      <c r="BB17" s="15">
        <v>3.2865145632250194E-5</v>
      </c>
      <c r="BC17" s="15">
        <v>3.2871961747464847E-5</v>
      </c>
      <c r="BD17" s="15">
        <v>3.2878155007254739E-5</v>
      </c>
      <c r="BE17" s="15">
        <v>3.2883778724747273E-5</v>
      </c>
      <c r="BF17" s="15">
        <v>3.2888882247373601E-5</v>
      </c>
      <c r="BG17" s="15">
        <v>3.2893511145094057E-5</v>
      </c>
      <c r="BH17" s="15">
        <v>3.2897707411394396E-5</v>
      </c>
      <c r="BI17" s="15">
        <v>3.2901509671705694E-5</v>
      </c>
      <c r="BJ17" s="15">
        <v>3.2904953393287849E-5</v>
      </c>
      <c r="BK17" s="15">
        <v>3.2908071094277198E-5</v>
      </c>
      <c r="BL17" s="15">
        <v>3.2910892547970416E-5</v>
      </c>
      <c r="BM17" s="15">
        <v>3.2913444979997587E-5</v>
      </c>
      <c r="BN17" s="15">
        <v>3.2915753258324387E-5</v>
      </c>
      <c r="BO17" s="15">
        <v>3.2917840073634818E-5</v>
      </c>
      <c r="BP17" s="15">
        <v>3.2919726110343091E-5</v>
      </c>
      <c r="BQ17" s="15">
        <v>3.292143020723616E-5</v>
      </c>
      <c r="BR17" s="15">
        <v>3.2922969508639712E-5</v>
      </c>
      <c r="BS17" s="15">
        <v>3.2924359604995038E-5</v>
      </c>
      <c r="BT17" s="15">
        <v>3.2925614664267212E-5</v>
      </c>
      <c r="BU17" s="15">
        <v>3.2926747553243147E-5</v>
      </c>
      <c r="BV17" s="15">
        <v>3.2927769950238046E-5</v>
      </c>
      <c r="BW17" s="15">
        <v>3.2928692449193451E-5</v>
      </c>
      <c r="BX17" s="15">
        <v>3.2929524655434795E-5</v>
      </c>
      <c r="BY17" s="15">
        <v>3.2930275273617694E-5</v>
      </c>
      <c r="BZ17" s="15">
        <v>3.29309521889702E-5</v>
      </c>
      <c r="CA17" s="15">
        <v>3.2931562541076093E-5</v>
      </c>
      <c r="CB17" s="15">
        <v>3.2932112792485911E-5</v>
      </c>
      <c r="CC17" s="15">
        <v>3.2932608789979077E-5</v>
      </c>
      <c r="CD17" s="15">
        <v>3.2933055822255304E-5</v>
      </c>
      <c r="CE17" s="15">
        <v>3.2933458671094281E-5</v>
      </c>
      <c r="CF17" s="15">
        <v>3.2933821658862793E-5</v>
      </c>
      <c r="CG17" s="15">
        <v>3.2934148691592357E-5</v>
      </c>
      <c r="CH17" s="15">
        <v>3.2934443298019393E-5</v>
      </c>
      <c r="CI17" s="15">
        <v>3.2934708665133303E-5</v>
      </c>
      <c r="CJ17" s="15">
        <v>3.2934947670980514E-5</v>
      </c>
      <c r="CK17" s="15">
        <v>3.2935162913627632E-5</v>
      </c>
      <c r="CL17" s="15">
        <v>3.293535673794483E-5</v>
      </c>
      <c r="CM17" s="15">
        <v>3.2935531260089518E-5</v>
      </c>
      <c r="CN17" s="15">
        <v>3.293568838931303E-5</v>
      </c>
      <c r="CO17" s="15">
        <v>3.2935829847835159E-5</v>
      </c>
      <c r="CP17" s="15">
        <v>3.2935957188807452E-5</v>
      </c>
      <c r="CQ17" s="15">
        <v>3.2936071813025156E-5</v>
      </c>
      <c r="CR17" s="15">
        <v>3.2936174983306359E-5</v>
      </c>
    </row>
    <row r="18" spans="1:96" x14ac:dyDescent="0.35">
      <c r="A18">
        <f t="shared" si="8"/>
        <v>6</v>
      </c>
      <c r="B18">
        <f t="shared" si="7"/>
        <v>5.5</v>
      </c>
      <c r="C18">
        <f>WMA_u!C18</f>
        <v>0.60000000000000009</v>
      </c>
      <c r="D18">
        <f>WMA_u!D18</f>
        <v>0.19999999999999996</v>
      </c>
      <c r="E18">
        <f>WMA_u!E18</f>
        <v>0.2</v>
      </c>
      <c r="F18" s="3">
        <f>(-WMA_u!F18+SQRT(WMA_u!F18*WMA_u!F18+4*$B$3))/2</f>
        <v>3.2937100055807633E-5</v>
      </c>
      <c r="G18" s="15">
        <v>3.2936693479531122E-5</v>
      </c>
      <c r="H18" s="15">
        <v>3.2774427041385416E-5</v>
      </c>
      <c r="I18" s="15">
        <v>3.250075926919571E-5</v>
      </c>
      <c r="J18" s="15">
        <v>3.2147529191610328E-5</v>
      </c>
      <c r="K18" s="15">
        <v>3.1763815160870127E-5</v>
      </c>
      <c r="L18" s="15">
        <v>3.139241769804362E-5</v>
      </c>
      <c r="M18" s="15">
        <v>3.1062838055496176E-5</v>
      </c>
      <c r="N18" s="15">
        <v>3.0791273605168006E-5</v>
      </c>
      <c r="O18" s="15">
        <v>3.0583570274579006E-5</v>
      </c>
      <c r="P18" s="15">
        <v>3.0438640420761241E-5</v>
      </c>
      <c r="Q18" s="15">
        <v>3.035131392923014E-5</v>
      </c>
      <c r="R18" s="15">
        <v>3.0314385163861693E-5</v>
      </c>
      <c r="S18" s="15">
        <v>3.0319949391425029E-5</v>
      </c>
      <c r="T18" s="15">
        <v>3.0360210473855068E-5</v>
      </c>
      <c r="U18" s="15">
        <v>3.0427929327053139E-5</v>
      </c>
      <c r="V18" s="15">
        <v>3.0516642055988424E-5</v>
      </c>
      <c r="W18" s="15">
        <v>3.0620736862258522E-5</v>
      </c>
      <c r="X18" s="15">
        <v>3.073544812061994E-5</v>
      </c>
      <c r="Y18" s="15">
        <v>3.0856804651453179E-5</v>
      </c>
      <c r="Z18" s="15">
        <v>3.0981555124123725E-5</v>
      </c>
      <c r="AA18" s="15">
        <v>3.1107084495152193E-5</v>
      </c>
      <c r="AB18" s="15">
        <v>3.1231329697581539E-5</v>
      </c>
      <c r="AC18" s="15">
        <v>3.1352699253589378E-5</v>
      </c>
      <c r="AD18" s="15">
        <v>3.1469999282861861E-5</v>
      </c>
      <c r="AE18" s="15">
        <v>3.158236703165802E-5</v>
      </c>
      <c r="AF18" s="15">
        <v>3.1689212226888428E-5</v>
      </c>
      <c r="AG18" s="15">
        <v>3.1790166070146423E-5</v>
      </c>
      <c r="AH18" s="15">
        <v>3.1885037409584555E-5</v>
      </c>
      <c r="AI18" s="15">
        <v>3.1973775478933442E-5</v>
      </c>
      <c r="AJ18" s="15">
        <v>3.2056438532832422E-5</v>
      </c>
      <c r="AK18" s="15">
        <v>3.2133167693441095E-5</v>
      </c>
      <c r="AL18" s="15">
        <v>3.2204165348424845E-5</v>
      </c>
      <c r="AM18" s="15">
        <v>3.2269677480331423E-5</v>
      </c>
      <c r="AN18" s="15">
        <v>3.2329979358793507E-5</v>
      </c>
      <c r="AO18" s="15">
        <v>3.2385364085346564E-5</v>
      </c>
      <c r="AP18" s="15">
        <v>3.243613353612164E-5</v>
      </c>
      <c r="AQ18" s="15">
        <v>3.2482591305716283E-5</v>
      </c>
      <c r="AR18" s="15">
        <v>3.2525037304901462E-5</v>
      </c>
      <c r="AS18" s="15">
        <v>3.2563763718508424E-5</v>
      </c>
      <c r="AT18" s="15">
        <v>3.2599052067190217E-5</v>
      </c>
      <c r="AU18" s="15">
        <v>3.263117116228078E-5</v>
      </c>
      <c r="AV18" s="15">
        <v>3.266037577104443E-5</v>
      </c>
      <c r="AW18" s="15">
        <v>3.2686905845909715E-5</v>
      </c>
      <c r="AX18" s="15">
        <v>3.2710986191589367E-5</v>
      </c>
      <c r="AY18" s="15">
        <v>3.2732826470028785E-5</v>
      </c>
      <c r="AZ18" s="15">
        <v>3.2752621457932188E-5</v>
      </c>
      <c r="BA18" s="15">
        <v>3.2770551493268424E-5</v>
      </c>
      <c r="BB18" s="15">
        <v>3.2786783053180621E-5</v>
      </c>
      <c r="BC18" s="15">
        <v>3.2801469422424983E-5</v>
      </c>
      <c r="BD18" s="15">
        <v>3.281475141831156E-5</v>
      </c>
      <c r="BE18" s="15">
        <v>3.282675814428879E-5</v>
      </c>
      <c r="BF18" s="15">
        <v>3.2837607754134803E-5</v>
      </c>
      <c r="BG18" s="15">
        <v>3.2847408208927353E-5</v>
      </c>
      <c r="BH18" s="15">
        <v>3.2856258016778297E-5</v>
      </c>
      <c r="BI18" s="15">
        <v>3.2864246947432246E-5</v>
      </c>
      <c r="BJ18" s="15">
        <v>3.2871456713965005E-5</v>
      </c>
      <c r="BK18" s="15">
        <v>3.2877961620521232E-5</v>
      </c>
      <c r="BL18" s="15">
        <v>3.2883829172083726E-5</v>
      </c>
      <c r="BM18" s="15">
        <v>3.2889120645410684E-5</v>
      </c>
      <c r="BN18" s="15">
        <v>3.2893891622218621E-5</v>
      </c>
      <c r="BO18" s="15">
        <v>3.2898192484234954E-5</v>
      </c>
      <c r="BP18" s="15">
        <v>3.2902068871555388E-5</v>
      </c>
      <c r="BQ18" s="15">
        <v>3.2905562105306363E-5</v>
      </c>
      <c r="BR18" s="15">
        <v>3.2908709577648759E-5</v>
      </c>
      <c r="BS18" s="15">
        <v>3.2911545109397288E-5</v>
      </c>
      <c r="BT18" s="15">
        <v>3.291409927801966E-5</v>
      </c>
      <c r="BU18" s="15">
        <v>3.2916399717684239E-5</v>
      </c>
      <c r="BV18" s="15">
        <v>3.2918471393887214E-5</v>
      </c>
      <c r="BW18" s="15">
        <v>3.2920336853519481E-5</v>
      </c>
      <c r="BX18" s="15">
        <v>3.292201645299107E-5</v>
      </c>
      <c r="BY18" s="15">
        <v>3.2923528566080705E-5</v>
      </c>
      <c r="BZ18" s="15">
        <v>3.2924889772345299E-5</v>
      </c>
      <c r="CA18" s="15">
        <v>3.2926115029091188E-5</v>
      </c>
      <c r="CB18" s="15">
        <v>3.2927217826987694E-5</v>
      </c>
      <c r="CC18" s="15">
        <v>3.2928210331198239E-5</v>
      </c>
      <c r="CD18" s="15">
        <v>3.2929103510020036E-5</v>
      </c>
      <c r="CE18" s="15">
        <v>3.2929907250103646E-5</v>
      </c>
      <c r="CF18" s="15">
        <v>3.2930630462316459E-5</v>
      </c>
      <c r="CG18" s="15">
        <v>3.2931281176465453E-5</v>
      </c>
      <c r="CH18" s="15">
        <v>3.2931866627535231E-5</v>
      </c>
      <c r="CI18" s="15">
        <v>3.2932393333229366E-5</v>
      </c>
      <c r="CJ18" s="15">
        <v>3.2932867164607661E-5</v>
      </c>
      <c r="CK18" s="15">
        <v>3.2933293409485115E-5</v>
      </c>
      <c r="CL18" s="15">
        <v>3.2933676829721749E-5</v>
      </c>
      <c r="CM18" s="15">
        <v>3.2934021713379115E-5</v>
      </c>
      <c r="CN18" s="15">
        <v>3.2934331921335578E-5</v>
      </c>
      <c r="CO18" s="15">
        <v>3.2934610929364206E-5</v>
      </c>
      <c r="CP18" s="15">
        <v>3.293486186639516E-5</v>
      </c>
      <c r="CQ18" s="15">
        <v>3.2935087548998767E-5</v>
      </c>
      <c r="CR18" s="15">
        <v>3.2935290512250868E-5</v>
      </c>
    </row>
    <row r="19" spans="1:96" x14ac:dyDescent="0.35">
      <c r="A19">
        <f t="shared" si="8"/>
        <v>7</v>
      </c>
      <c r="B19">
        <f t="shared" si="7"/>
        <v>6.5</v>
      </c>
      <c r="C19">
        <f>WMA_u!C19</f>
        <v>0.60000000000000009</v>
      </c>
      <c r="D19">
        <f>WMA_u!D19</f>
        <v>0.19999999999999996</v>
      </c>
      <c r="E19">
        <f>WMA_u!E19</f>
        <v>0.2</v>
      </c>
      <c r="F19" s="3">
        <f>(-WMA_u!F19+SQRT(WMA_u!F19*WMA_u!F19+4*$B$3))/2</f>
        <v>3.2937100055807633E-5</v>
      </c>
      <c r="G19" s="15">
        <v>3.2933581824492676E-5</v>
      </c>
      <c r="H19" s="15">
        <v>3.1951951430353609E-5</v>
      </c>
      <c r="I19" s="15">
        <v>3.0709370504991779E-5</v>
      </c>
      <c r="J19" s="15">
        <v>2.9446693422056166E-5</v>
      </c>
      <c r="K19" s="15">
        <v>2.8343233772566703E-5</v>
      </c>
      <c r="L19" s="15">
        <v>2.7471091170287535E-5</v>
      </c>
      <c r="M19" s="15">
        <v>2.6836654256469671E-5</v>
      </c>
      <c r="N19" s="15">
        <v>2.641614794751047E-5</v>
      </c>
      <c r="O19" s="15">
        <v>2.6176250034418552E-5</v>
      </c>
      <c r="P19" s="15">
        <v>2.6083547776780059E-5</v>
      </c>
      <c r="Q19" s="15">
        <v>2.6108068842363618E-5</v>
      </c>
      <c r="R19" s="15">
        <v>2.6224163740259241E-5</v>
      </c>
      <c r="S19" s="15">
        <v>2.6410350762317354E-5</v>
      </c>
      <c r="T19" s="15">
        <v>2.6648827140231372E-5</v>
      </c>
      <c r="U19" s="15">
        <v>2.6924927542540182E-5</v>
      </c>
      <c r="V19" s="15">
        <v>2.7226629019404634E-5</v>
      </c>
      <c r="W19" s="15">
        <v>2.7544127753601977E-5</v>
      </c>
      <c r="X19" s="15">
        <v>2.7869485580207645E-5</v>
      </c>
      <c r="Y19" s="15">
        <v>2.8196335901927556E-5</v>
      </c>
      <c r="Z19" s="15">
        <v>2.8519637676681359E-5</v>
      </c>
      <c r="AA19" s="15">
        <v>2.8835467705620592E-5</v>
      </c>
      <c r="AB19" s="15">
        <v>2.9140843550490102E-5</v>
      </c>
      <c r="AC19" s="15">
        <v>2.9433571324256528E-5</v>
      </c>
      <c r="AD19" s="15">
        <v>2.9712114123329367E-5</v>
      </c>
      <c r="AE19" s="15">
        <v>2.9975477988328744E-5</v>
      </c>
      <c r="AF19" s="15">
        <v>3.0223113064406882E-5</v>
      </c>
      <c r="AG19" s="15">
        <v>3.0454828151001162E-5</v>
      </c>
      <c r="AH19" s="15">
        <v>3.0670717170024826E-5</v>
      </c>
      <c r="AI19" s="15">
        <v>3.0871096294362048E-5</v>
      </c>
      <c r="AJ19" s="15">
        <v>3.1056450612618598E-5</v>
      </c>
      <c r="AK19" s="15">
        <v>3.1227389296849081E-5</v>
      </c>
      <c r="AL19" s="15">
        <v>3.1384608309180761E-5</v>
      </c>
      <c r="AM19" s="15">
        <v>3.1528859739821843E-5</v>
      </c>
      <c r="AN19" s="15">
        <v>3.1660926929817778E-5</v>
      </c>
      <c r="AO19" s="15">
        <v>3.1781604591751805E-5</v>
      </c>
      <c r="AP19" s="15">
        <v>3.189168320459397E-5</v>
      </c>
      <c r="AQ19" s="15">
        <v>3.1991937027736211E-5</v>
      </c>
      <c r="AR19" s="15">
        <v>3.2083115144502065E-5</v>
      </c>
      <c r="AS19" s="15">
        <v>3.2165935015072266E-5</v>
      </c>
      <c r="AT19" s="15">
        <v>3.2241078081887186E-5</v>
      </c>
      <c r="AU19" s="15">
        <v>3.2309187032919844E-5</v>
      </c>
      <c r="AV19" s="15">
        <v>3.2370864384388275E-5</v>
      </c>
      <c r="AW19" s="15">
        <v>3.2426672098317007E-5</v>
      </c>
      <c r="AX19" s="15">
        <v>3.247713199332093E-5</v>
      </c>
      <c r="AY19" s="15">
        <v>3.252272675311139E-5</v>
      </c>
      <c r="AZ19" s="15">
        <v>3.2563901366155048E-5</v>
      </c>
      <c r="BA19" s="15">
        <v>3.2601064869351842E-5</v>
      </c>
      <c r="BB19" s="15">
        <v>3.2634592285452101E-5</v>
      </c>
      <c r="BC19" s="15">
        <v>3.266482667451624E-5</v>
      </c>
      <c r="BD19" s="15">
        <v>3.2692081232638344E-5</v>
      </c>
      <c r="BE19" s="15">
        <v>3.2716641387124933E-5</v>
      </c>
      <c r="BF19" s="15">
        <v>3.2738766854418146E-5</v>
      </c>
      <c r="BG19" s="15">
        <v>3.2758693629208412E-5</v>
      </c>
      <c r="BH19" s="15">
        <v>3.2776635888944032E-5</v>
      </c>
      <c r="BI19" s="15">
        <v>3.279278779986028E-5</v>
      </c>
      <c r="BJ19" s="15">
        <v>3.2807325216475094E-5</v>
      </c>
      <c r="BK19" s="15">
        <v>3.2820407272422941E-5</v>
      </c>
      <c r="BL19" s="15">
        <v>3.2832177860295177E-5</v>
      </c>
      <c r="BM19" s="15">
        <v>3.2842767003146632E-5</v>
      </c>
      <c r="BN19" s="15">
        <v>3.285229212020055E-5</v>
      </c>
      <c r="BO19" s="15">
        <v>3.2860859191993045E-5</v>
      </c>
      <c r="BP19" s="15">
        <v>3.2868563828456388E-5</v>
      </c>
      <c r="BQ19" s="15">
        <v>3.2875492246987786E-5</v>
      </c>
      <c r="BR19" s="15">
        <v>3.2881722165710172E-5</v>
      </c>
      <c r="BS19" s="15">
        <v>3.2887323617548055E-5</v>
      </c>
      <c r="BT19" s="15">
        <v>3.2892359691031154E-5</v>
      </c>
      <c r="BU19" s="15">
        <v>3.2896887203519599E-5</v>
      </c>
      <c r="BV19" s="15">
        <v>3.290095731228626E-5</v>
      </c>
      <c r="BW19" s="15">
        <v>3.2904616068586176E-5</v>
      </c>
      <c r="BX19" s="15">
        <v>3.2907904919291391E-5</v>
      </c>
      <c r="BY19" s="15">
        <v>3.2910861160864096E-5</v>
      </c>
      <c r="BZ19" s="15">
        <v>3.2913518349846371E-5</v>
      </c>
      <c r="CA19" s="15">
        <v>3.2915906673882314E-5</v>
      </c>
      <c r="CB19" s="15">
        <v>3.2918053286549488E-5</v>
      </c>
      <c r="CC19" s="15">
        <v>3.291998260957954E-5</v>
      </c>
      <c r="CD19" s="15">
        <v>3.2921716605779652E-5</v>
      </c>
      <c r="CE19" s="15">
        <v>3.2923275024880179E-5</v>
      </c>
      <c r="CF19" s="15">
        <v>3.2924675624921981E-5</v>
      </c>
      <c r="CG19" s="15">
        <v>3.2925934372315706E-5</v>
      </c>
      <c r="CH19" s="15">
        <v>3.2927065621698273E-5</v>
      </c>
      <c r="CI19" s="15">
        <v>3.292808227763671E-5</v>
      </c>
      <c r="CJ19" s="15">
        <v>3.2928995940914212E-5</v>
      </c>
      <c r="CK19" s="15">
        <v>3.2929817039599282E-5</v>
      </c>
      <c r="CL19" s="15">
        <v>3.2930554947309472E-5</v>
      </c>
      <c r="CM19" s="15">
        <v>3.2931218089389898E-5</v>
      </c>
      <c r="CN19" s="15">
        <v>3.2931814039022422E-5</v>
      </c>
      <c r="CO19" s="15">
        <v>3.293234960267247E-5</v>
      </c>
      <c r="CP19" s="15">
        <v>3.2932830897951174E-5</v>
      </c>
      <c r="CQ19" s="15">
        <v>3.2933263423068479E-5</v>
      </c>
      <c r="CR19" s="15">
        <v>3.2933652119625943E-5</v>
      </c>
    </row>
    <row r="20" spans="1:96" x14ac:dyDescent="0.35">
      <c r="A20">
        <f t="shared" si="8"/>
        <v>8</v>
      </c>
      <c r="B20">
        <f t="shared" si="7"/>
        <v>7.5</v>
      </c>
      <c r="C20">
        <f>WMA_u!C20</f>
        <v>0.60000000000000009</v>
      </c>
      <c r="D20">
        <f>WMA_u!D20</f>
        <v>0.19999999999999996</v>
      </c>
      <c r="E20">
        <f>WMA_u!E20</f>
        <v>0.2</v>
      </c>
      <c r="F20" s="3">
        <f>(-WMA_u!F20+SQRT(WMA_u!F20*WMA_u!F20+4*$B$3))/2</f>
        <v>3.2937100055807633E-5</v>
      </c>
      <c r="G20" s="15">
        <v>3.290665570280252E-5</v>
      </c>
      <c r="H20" s="15">
        <v>2.8003204471517672E-5</v>
      </c>
      <c r="I20" s="15">
        <v>2.4300807631837314E-5</v>
      </c>
      <c r="J20" s="15">
        <v>2.1798263261278043E-5</v>
      </c>
      <c r="K20" s="15">
        <v>2.0229887269917818E-5</v>
      </c>
      <c r="L20" s="15">
        <v>1.9300476381472923E-5</v>
      </c>
      <c r="M20" s="15">
        <v>1.8809318343087326E-5</v>
      </c>
      <c r="N20" s="15">
        <v>1.8627697378862977E-5</v>
      </c>
      <c r="O20" s="15">
        <v>1.8671033038999018E-5</v>
      </c>
      <c r="P20" s="15">
        <v>1.8881364334239747E-5</v>
      </c>
      <c r="Q20" s="15">
        <v>1.9217205949394517E-5</v>
      </c>
      <c r="R20" s="15">
        <v>1.964763808995898E-5</v>
      </c>
      <c r="S20" s="15">
        <v>2.0148777487583996E-5</v>
      </c>
      <c r="T20" s="15">
        <v>2.070161483783645E-5</v>
      </c>
      <c r="U20" s="15">
        <v>2.1290658849393985E-5</v>
      </c>
      <c r="V20" s="15">
        <v>2.1903069131402886E-5</v>
      </c>
      <c r="W20" s="15">
        <v>2.252809131054642E-5</v>
      </c>
      <c r="X20" s="15">
        <v>2.3156681071594714E-5</v>
      </c>
      <c r="Y20" s="15">
        <v>2.3781246318781301E-5</v>
      </c>
      <c r="Z20" s="15">
        <v>2.4395462318190976E-5</v>
      </c>
      <c r="AA20" s="15">
        <v>2.4994130810965451E-5</v>
      </c>
      <c r="AB20" s="15">
        <v>2.5573064614119008E-5</v>
      </c>
      <c r="AC20" s="15">
        <v>2.6128986266887405E-5</v>
      </c>
      <c r="AD20" s="15">
        <v>2.6659434061766392E-5</v>
      </c>
      <c r="AE20" s="15">
        <v>2.7162672010987305E-5</v>
      </c>
      <c r="AF20" s="15">
        <v>2.7637602406330856E-5</v>
      </c>
      <c r="AG20" s="15">
        <v>2.8083680921434175E-5</v>
      </c>
      <c r="AH20" s="15">
        <v>2.8500834918472885E-5</v>
      </c>
      <c r="AI20" s="15">
        <v>2.8889385917843625E-5</v>
      </c>
      <c r="AJ20" s="15">
        <v>2.9249977211997662E-5</v>
      </c>
      <c r="AK20" s="15">
        <v>2.9583507455065423E-5</v>
      </c>
      <c r="AL20" s="15">
        <v>2.9891070822632426E-5</v>
      </c>
      <c r="AM20" s="15">
        <v>3.0173904064626978E-5</v>
      </c>
      <c r="AN20" s="15">
        <v>3.0433340516471402E-5</v>
      </c>
      <c r="AO20" s="15">
        <v>3.0670770902378225E-5</v>
      </c>
      <c r="AP20" s="15">
        <v>3.0887610583617633E-5</v>
      </c>
      <c r="AQ20" s="15">
        <v>3.1085272771239919E-5</v>
      </c>
      <c r="AR20" s="15">
        <v>3.1265147135676235E-5</v>
      </c>
      <c r="AS20" s="15">
        <v>3.1428583200363644E-5</v>
      </c>
      <c r="AT20" s="15">
        <v>3.1576877897163355E-5</v>
      </c>
      <c r="AU20" s="15">
        <v>3.1711266675789031E-5</v>
      </c>
      <c r="AV20" s="15">
        <v>3.1832917594776667E-5</v>
      </c>
      <c r="AW20" s="15">
        <v>3.1942927869133178E-5</v>
      </c>
      <c r="AX20" s="15">
        <v>3.2042322403019642E-5</v>
      </c>
      <c r="AY20" s="15">
        <v>3.2132053894170881E-5</v>
      </c>
      <c r="AZ20" s="15">
        <v>3.2213004152599927E-5</v>
      </c>
      <c r="BA20" s="15">
        <v>3.2285986330936339E-5</v>
      </c>
      <c r="BB20" s="15">
        <v>3.2351747812339141E-5</v>
      </c>
      <c r="BC20" s="15">
        <v>3.2410973548423304E-5</v>
      </c>
      <c r="BD20" s="15">
        <v>3.2464289678475014E-5</v>
      </c>
      <c r="BE20" s="15">
        <v>3.2512267294670565E-5</v>
      </c>
      <c r="BF20" s="15">
        <v>3.2555426250916131E-5</v>
      </c>
      <c r="BG20" s="15">
        <v>3.2594238931705679E-5</v>
      </c>
      <c r="BH20" s="15">
        <v>3.2629133923982583E-5</v>
      </c>
      <c r="BI20" s="15">
        <v>3.266049954757151E-5</v>
      </c>
      <c r="BJ20" s="15">
        <v>3.2688687214419867E-5</v>
      </c>
      <c r="BK20" s="15">
        <v>3.2714014598754597E-5</v>
      </c>
      <c r="BL20" s="15">
        <v>3.2736768607064916E-5</v>
      </c>
      <c r="BM20" s="15">
        <v>3.2757208143908581E-5</v>
      </c>
      <c r="BN20" s="15">
        <v>3.2775566675361133E-5</v>
      </c>
      <c r="BO20" s="15">
        <v>3.2792054593546372E-5</v>
      </c>
      <c r="BP20" s="15">
        <v>3.2806861391003723E-5</v>
      </c>
      <c r="BQ20" s="15">
        <v>3.2820157652842232E-5</v>
      </c>
      <c r="BR20" s="15">
        <v>3.2832096876972448E-5</v>
      </c>
      <c r="BS20" s="15">
        <v>3.2842817133949272E-5</v>
      </c>
      <c r="BT20" s="15">
        <v>3.2852442577134063E-5</v>
      </c>
      <c r="BU20" s="15">
        <v>3.2861084813181823E-5</v>
      </c>
      <c r="BV20" s="15">
        <v>3.2868844145717842E-5</v>
      </c>
      <c r="BW20" s="15">
        <v>3.2875810700837637E-5</v>
      </c>
      <c r="BX20" s="15">
        <v>3.2882065444913026E-5</v>
      </c>
      <c r="BY20" s="15">
        <v>3.2887681104209151E-5</v>
      </c>
      <c r="BZ20" s="15">
        <v>3.2892722994778666E-5</v>
      </c>
      <c r="CA20" s="15">
        <v>3.2897249771092454E-5</v>
      </c>
      <c r="CB20" s="15">
        <v>3.2901314100363973E-5</v>
      </c>
      <c r="CC20" s="15">
        <v>3.2904963269995956E-5</v>
      </c>
      <c r="CD20" s="15">
        <v>3.2908239734638354E-5</v>
      </c>
      <c r="CE20" s="15">
        <v>3.2911181608004958E-5</v>
      </c>
      <c r="CF20" s="15">
        <v>3.2913823105199025E-5</v>
      </c>
      <c r="CG20" s="15">
        <v>3.2916194941040376E-5</v>
      </c>
      <c r="CH20" s="15">
        <v>3.2918324686987446E-5</v>
      </c>
      <c r="CI20" s="15">
        <v>3.2920237092900539E-5</v>
      </c>
      <c r="CJ20" s="15">
        <v>3.2921954375412675E-5</v>
      </c>
      <c r="CK20" s="15">
        <v>3.292349647703562E-5</v>
      </c>
      <c r="CL20" s="15">
        <v>3.2924881299432857E-5</v>
      </c>
      <c r="CM20" s="15">
        <v>3.2926124911792996E-5</v>
      </c>
      <c r="CN20" s="15">
        <v>3.2927241738966753E-5</v>
      </c>
      <c r="CO20" s="15">
        <v>3.2928244729816464E-5</v>
      </c>
      <c r="CP20" s="15">
        <v>3.2929145508181428E-5</v>
      </c>
      <c r="CQ20" s="15">
        <v>3.2929954509082603E-5</v>
      </c>
      <c r="CR20" s="15">
        <v>3.2930681100109165E-5</v>
      </c>
    </row>
    <row r="21" spans="1:96" x14ac:dyDescent="0.35">
      <c r="A21">
        <f t="shared" si="8"/>
        <v>9</v>
      </c>
      <c r="B21">
        <f t="shared" si="7"/>
        <v>8.5</v>
      </c>
      <c r="C21">
        <f>WMA_u!C21</f>
        <v>0.60000000000000009</v>
      </c>
      <c r="D21">
        <f>WMA_u!D21</f>
        <v>0.19999999999999996</v>
      </c>
      <c r="E21">
        <f>WMA_u!E21</f>
        <v>0.2</v>
      </c>
      <c r="F21" s="3">
        <f>(-WMA_u!F21+SQRT(WMA_u!F21*WMA_u!F21+4*$B$3))/2</f>
        <v>3.2937100055807633E-5</v>
      </c>
      <c r="G21" s="15">
        <v>3.2673655572706374E-5</v>
      </c>
      <c r="H21" s="15">
        <v>1.7180567141884665E-5</v>
      </c>
      <c r="I21" s="15">
        <v>1.3343628824697324E-5</v>
      </c>
      <c r="J21" s="15">
        <v>1.1671443047261419E-5</v>
      </c>
      <c r="K21" s="15">
        <v>1.0885382173096775E-5</v>
      </c>
      <c r="L21" s="15">
        <v>1.0575913503934521E-5</v>
      </c>
      <c r="M21" s="15">
        <v>1.0563258074446311E-5</v>
      </c>
      <c r="N21" s="15">
        <v>1.0754226291473292E-5</v>
      </c>
      <c r="O21" s="15">
        <v>1.1094697345180255E-5</v>
      </c>
      <c r="P21" s="15">
        <v>1.1550304515061265E-5</v>
      </c>
      <c r="Q21" s="15">
        <v>1.2097485564636618E-5</v>
      </c>
      <c r="R21" s="15">
        <v>1.2718917222357927E-5</v>
      </c>
      <c r="S21" s="15">
        <v>1.340101298575894E-5</v>
      </c>
      <c r="T21" s="15">
        <v>1.4132481321480054E-5</v>
      </c>
      <c r="U21" s="15">
        <v>1.4903471456829627E-5</v>
      </c>
      <c r="V21" s="15">
        <v>1.5705066444339095E-5</v>
      </c>
      <c r="W21" s="15">
        <v>1.6528992434100583E-5</v>
      </c>
      <c r="X21" s="15">
        <v>1.7367467442347204E-5</v>
      </c>
      <c r="Y21" s="15">
        <v>1.8213141339044126E-5</v>
      </c>
      <c r="Z21" s="15">
        <v>1.9059094430550031E-5</v>
      </c>
      <c r="AA21" s="15">
        <v>1.9898871207342435E-5</v>
      </c>
      <c r="AB21" s="15">
        <v>2.0726531752001645E-5</v>
      </c>
      <c r="AC21" s="15">
        <v>2.1536707566205898E-5</v>
      </c>
      <c r="AD21" s="15">
        <v>2.232465201869101E-5</v>
      </c>
      <c r="AE21" s="15">
        <v>2.3086278596764055E-5</v>
      </c>
      <c r="AF21" s="15">
        <v>2.3818182790452768E-5</v>
      </c>
      <c r="AG21" s="15">
        <v>2.4517645757259114E-5</v>
      </c>
      <c r="AH21" s="15">
        <v>2.5182619843433359E-5</v>
      </c>
      <c r="AI21" s="15">
        <v>2.5811697541507208E-5</v>
      </c>
      <c r="AJ21" s="15">
        <v>2.6404066510621402E-5</v>
      </c>
      <c r="AK21" s="15">
        <v>2.6959453895444227E-5</v>
      </c>
      <c r="AL21" s="15">
        <v>2.7478063399133704E-5</v>
      </c>
      <c r="AM21" s="15">
        <v>2.7960508469939069E-5</v>
      </c>
      <c r="AN21" s="15">
        <v>2.8407744630032135E-5</v>
      </c>
      <c r="AO21" s="15">
        <v>2.8821003500655963E-5</v>
      </c>
      <c r="AP21" s="15">
        <v>2.9201730528193124E-5</v>
      </c>
      <c r="AQ21" s="15">
        <v>2.9551527859494988E-5</v>
      </c>
      <c r="AR21" s="15">
        <v>2.987210329461751E-5</v>
      </c>
      <c r="AS21" s="15">
        <v>3.0165225786955132E-5</v>
      </c>
      <c r="AT21" s="15">
        <v>3.0432687589768674E-5</v>
      </c>
      <c r="AU21" s="15">
        <v>3.0676272854362486E-5</v>
      </c>
      <c r="AV21" s="15">
        <v>3.0897732277455462E-5</v>
      </c>
      <c r="AW21" s="15">
        <v>3.1098763258055309E-5</v>
      </c>
      <c r="AX21" s="15">
        <v>3.1280994946340802E-5</v>
      </c>
      <c r="AY21" s="15">
        <v>3.1445977538380823E-5</v>
      </c>
      <c r="AZ21" s="15">
        <v>3.1595175178029619E-5</v>
      </c>
      <c r="BA21" s="15">
        <v>3.1729961858627544E-5</v>
      </c>
      <c r="BB21" s="15">
        <v>3.1851619768262607E-5</v>
      </c>
      <c r="BC21" s="15">
        <v>3.1961339578935237E-5</v>
      </c>
      <c r="BD21" s="15">
        <v>3.2060222243258127E-5</v>
      </c>
      <c r="BE21" s="15">
        <v>3.2149281924517382E-5</v>
      </c>
      <c r="BF21" s="15">
        <v>3.2229449744680495E-5</v>
      </c>
      <c r="BG21" s="15">
        <v>3.2301578089595597E-5</v>
      </c>
      <c r="BH21" s="15">
        <v>3.2366445258777028E-5</v>
      </c>
      <c r="BI21" s="15">
        <v>3.2424760292209981E-5</v>
      </c>
      <c r="BJ21" s="15">
        <v>3.2477167839411275E-5</v>
      </c>
      <c r="BK21" s="15">
        <v>3.2524252971631086E-5</v>
      </c>
      <c r="BL21" s="15">
        <v>3.2566545860577896E-5</v>
      </c>
      <c r="BM21" s="15">
        <v>3.2604526270167976E-5</v>
      </c>
      <c r="BN21" s="15">
        <v>3.2638627824031073E-5</v>
      </c>
      <c r="BO21" s="15">
        <v>3.2669242026030383E-5</v>
      </c>
      <c r="BP21" s="15">
        <v>3.2696722021067744E-5</v>
      </c>
      <c r="BQ21" s="15">
        <v>3.2721386092263392E-5</v>
      </c>
      <c r="BR21" s="15">
        <v>3.2743520896226185E-5</v>
      </c>
      <c r="BS21" s="15">
        <v>3.2763384443585722E-5</v>
      </c>
      <c r="BT21" s="15">
        <v>3.2781208834648024E-5</v>
      </c>
      <c r="BU21" s="15">
        <v>3.2797202761837293E-5</v>
      </c>
      <c r="BV21" s="15">
        <v>3.2811553792837476E-5</v>
      </c>
      <c r="BW21" s="15">
        <v>3.2824430449080462E-5</v>
      </c>
      <c r="BX21" s="15">
        <v>3.2835984093154215E-5</v>
      </c>
      <c r="BY21" s="15">
        <v>3.2846350640052804E-5</v>
      </c>
      <c r="BZ21" s="15">
        <v>3.285565210674131E-5</v>
      </c>
      <c r="CA21" s="15">
        <v>3.2863998012355551E-5</v>
      </c>
      <c r="CB21" s="15">
        <v>3.2871486642851346E-5</v>
      </c>
      <c r="CC21" s="15">
        <v>3.2878206191447149E-5</v>
      </c>
      <c r="CD21" s="15">
        <v>3.2884235786733975E-5</v>
      </c>
      <c r="CE21" s="15">
        <v>3.2889646417882549E-5</v>
      </c>
      <c r="CF21" s="15">
        <v>3.2894501767902944E-5</v>
      </c>
      <c r="CG21" s="15">
        <v>3.2898858962358688E-5</v>
      </c>
      <c r="CH21" s="15">
        <v>3.29027692426877E-5</v>
      </c>
      <c r="CI21" s="15">
        <v>3.2906278571256469E-5</v>
      </c>
      <c r="CJ21" s="15">
        <v>3.2909428174581036E-5</v>
      </c>
      <c r="CK21" s="15">
        <v>3.2912255030784474E-5</v>
      </c>
      <c r="CL21" s="15">
        <v>3.2914792308184227E-5</v>
      </c>
      <c r="CM21" s="15">
        <v>3.2917069757416881E-5</v>
      </c>
      <c r="CN21" s="15">
        <v>3.2919114064485953E-5</v>
      </c>
      <c r="CO21" s="15">
        <v>3.2920949166660962E-5</v>
      </c>
      <c r="CP21" s="15">
        <v>3.2922596536386132E-5</v>
      </c>
      <c r="CQ21" s="15">
        <v>3.292407543561103E-5</v>
      </c>
      <c r="CR21" s="15">
        <v>3.2925403143863027E-5</v>
      </c>
    </row>
    <row r="22" spans="1:96" x14ac:dyDescent="0.35">
      <c r="A22">
        <f t="shared" si="8"/>
        <v>10</v>
      </c>
      <c r="B22">
        <f t="shared" si="7"/>
        <v>9.5</v>
      </c>
      <c r="C22">
        <f>WMA_u!C22</f>
        <v>0.60000000000000009</v>
      </c>
      <c r="D22">
        <f>WMA_u!D22</f>
        <v>0.19999999999999996</v>
      </c>
      <c r="E22">
        <f>WMA_u!E22</f>
        <v>0.2</v>
      </c>
      <c r="F22" s="11">
        <f>(-WMA_u!F22+SQRT(WMA_u!F22*WMA_u!F22+4*$B$3))/2</f>
        <v>3.2937100055807633E-5</v>
      </c>
      <c r="G22" s="15">
        <v>3.0657432766911663E-5</v>
      </c>
      <c r="H22" s="15">
        <v>7.265402331794915E-6</v>
      </c>
      <c r="I22" s="15">
        <v>5.6966675302376975E-6</v>
      </c>
      <c r="J22" s="15">
        <v>5.1501312083579178E-6</v>
      </c>
      <c r="K22" s="15">
        <v>4.9996249546240253E-6</v>
      </c>
      <c r="L22" s="15">
        <v>5.0652050991428794E-6</v>
      </c>
      <c r="M22" s="15">
        <v>5.2718070555355958E-6</v>
      </c>
      <c r="N22" s="15">
        <v>5.5819691154439858E-6</v>
      </c>
      <c r="O22" s="15">
        <v>5.9748184710928278E-6</v>
      </c>
      <c r="P22" s="15">
        <v>6.4377517367906162E-6</v>
      </c>
      <c r="Q22" s="15">
        <v>6.9625882915908682E-6</v>
      </c>
      <c r="R22" s="15">
        <v>7.5435759431186148E-6</v>
      </c>
      <c r="S22" s="15">
        <v>8.1762637972239562E-6</v>
      </c>
      <c r="T22" s="15">
        <v>8.8568238143390756E-6</v>
      </c>
      <c r="U22" s="15">
        <v>9.5816253104048E-6</v>
      </c>
      <c r="V22" s="15">
        <v>1.0346963840412438E-5</v>
      </c>
      <c r="W22" s="15">
        <v>1.1148892023098035E-5</v>
      </c>
      <c r="X22" s="15">
        <v>1.1983123138187759E-5</v>
      </c>
      <c r="Y22" s="15">
        <v>1.2844990469553545E-5</v>
      </c>
      <c r="Z22" s="15">
        <v>1.3729451595160054E-5</v>
      </c>
      <c r="AA22" s="15">
        <v>1.4631129811141563E-5</v>
      </c>
      <c r="AB22" s="15">
        <v>1.5544385987157996E-5</v>
      </c>
      <c r="AC22" s="15">
        <v>1.6463414247817003E-5</v>
      </c>
      <c r="AD22" s="15">
        <v>1.7382354528811223E-5</v>
      </c>
      <c r="AE22" s="15">
        <v>1.8295414661662148E-5</v>
      </c>
      <c r="AF22" s="15">
        <v>1.9196994470847482E-5</v>
      </c>
      <c r="AG22" s="15">
        <v>2.008180461422032E-5</v>
      </c>
      <c r="AH22" s="15">
        <v>2.0944973607201345E-5</v>
      </c>
      <c r="AI22" s="15">
        <v>2.1782137648784961E-5</v>
      </c>
      <c r="AJ22" s="15">
        <v>2.2589509375481282E-5</v>
      </c>
      <c r="AK22" s="15">
        <v>2.3363923384728505E-5</v>
      </c>
      <c r="AL22" s="15">
        <v>2.4102858077879551E-5</v>
      </c>
      <c r="AM22" s="15">
        <v>2.4804434940563212E-5</v>
      </c>
      <c r="AN22" s="15">
        <v>2.5467397648936049E-5</v>
      </c>
      <c r="AO22" s="15">
        <v>2.6091074298603733E-5</v>
      </c>
      <c r="AP22" s="15">
        <v>2.6675326571273185E-5</v>
      </c>
      <c r="AQ22" s="15">
        <v>2.7220489803133464E-5</v>
      </c>
      <c r="AR22" s="15">
        <v>2.7727307761285776E-5</v>
      </c>
      <c r="AS22" s="15">
        <v>2.819686554216695E-5</v>
      </c>
      <c r="AT22" s="15">
        <v>2.8630523469359238E-5</v>
      </c>
      <c r="AU22" s="15">
        <v>2.9029854259296821E-5</v>
      </c>
      <c r="AV22" s="15">
        <v>2.9396585106280088E-5</v>
      </c>
      <c r="AW22" s="15">
        <v>2.973254576734465E-5</v>
      </c>
      <c r="AX22" s="15">
        <v>3.0039623224074136E-5</v>
      </c>
      <c r="AY22" s="15">
        <v>3.0319723086307629E-5</v>
      </c>
      <c r="AZ22" s="15">
        <v>3.0574737583644906E-5</v>
      </c>
      <c r="BA22" s="15">
        <v>3.0806519756659996E-5</v>
      </c>
      <c r="BB22" s="15">
        <v>3.1016863309011995E-5</v>
      </c>
      <c r="BC22" s="15">
        <v>3.1207487493176287E-5</v>
      </c>
      <c r="BD22" s="15">
        <v>3.1380026366737706E-5</v>
      </c>
      <c r="BE22" s="15">
        <v>3.1536021760394652E-5</v>
      </c>
      <c r="BF22" s="15">
        <v>3.1676919332485118E-5</v>
      </c>
      <c r="BG22" s="15">
        <v>3.180406713282928E-5</v>
      </c>
      <c r="BH22" s="15">
        <v>3.191871615844204E-5</v>
      </c>
      <c r="BI22" s="15">
        <v>3.2022022451663263E-5</v>
      </c>
      <c r="BJ22" s="15">
        <v>3.2115050351155103E-5</v>
      </c>
      <c r="BK22" s="15">
        <v>3.2198776571353534E-5</v>
      </c>
      <c r="BL22" s="15">
        <v>3.2274094839191496E-5</v>
      </c>
      <c r="BM22" s="15">
        <v>3.234182087291716E-5</v>
      </c>
      <c r="BN22" s="15">
        <v>3.2402697524708585E-5</v>
      </c>
      <c r="BO22" s="15">
        <v>3.2457399954074441E-5</v>
      </c>
      <c r="BP22" s="15">
        <v>3.2506540728319281E-5</v>
      </c>
      <c r="BQ22" s="15">
        <v>3.2550674770846259E-5</v>
      </c>
      <c r="BR22" s="15">
        <v>3.2590304105359497E-5</v>
      </c>
      <c r="BS22" s="15">
        <v>3.2625882357372226E-5</v>
      </c>
      <c r="BT22" s="15">
        <v>3.2657818990502019E-5</v>
      </c>
      <c r="BU22" s="15">
        <v>3.2686483264879074E-5</v>
      </c>
      <c r="BV22" s="15">
        <v>3.2712207916017412E-5</v>
      </c>
      <c r="BW22" s="15">
        <v>3.2735292555522069E-5</v>
      </c>
      <c r="BX22" s="15">
        <v>3.2756006801675362E-5</v>
      </c>
      <c r="BY22" s="15">
        <v>3.2774593151729761E-5</v>
      </c>
      <c r="BZ22" s="15">
        <v>3.2791269607833107E-5</v>
      </c>
      <c r="CA22" s="15">
        <v>3.2806232071947052E-5</v>
      </c>
      <c r="CB22" s="15">
        <v>3.281965652497246E-5</v>
      </c>
      <c r="CC22" s="15">
        <v>3.283170100470466E-5</v>
      </c>
      <c r="CD22" s="15">
        <v>3.2842507399415644E-5</v>
      </c>
      <c r="CE22" s="15">
        <v>3.2852203069902849E-5</v>
      </c>
      <c r="CF22" s="15">
        <v>3.2860902316431202E-5</v>
      </c>
      <c r="CG22" s="15">
        <v>3.2868707702035549E-5</v>
      </c>
      <c r="CH22" s="15">
        <v>3.2875711246445874E-5</v>
      </c>
      <c r="CI22" s="15">
        <v>3.2881995501378962E-5</v>
      </c>
      <c r="CJ22" s="15">
        <v>3.2887634518612693E-5</v>
      </c>
      <c r="CK22" s="15">
        <v>3.2892694720918999E-5</v>
      </c>
      <c r="CL22" s="15">
        <v>3.2897235685601068E-5</v>
      </c>
      <c r="CM22" s="15">
        <v>3.2901310847785313E-5</v>
      </c>
      <c r="CN22" s="15">
        <v>3.2904968132833946E-5</v>
      </c>
      <c r="CO22" s="15">
        <v>3.2908250524152764E-5</v>
      </c>
      <c r="CP22" s="15">
        <v>3.2911196572655686E-5</v>
      </c>
      <c r="CQ22" s="15">
        <v>3.2913840854251666E-5</v>
      </c>
      <c r="CR22" s="15">
        <v>3.2916214380023067E-5</v>
      </c>
    </row>
    <row r="23" spans="1:96" s="4" customFormat="1" x14ac:dyDescent="0.35">
      <c r="A23" s="4">
        <f t="shared" si="8"/>
        <v>11</v>
      </c>
      <c r="B23" s="4">
        <f t="shared" si="7"/>
        <v>10.5</v>
      </c>
      <c r="C23" s="4">
        <f>WMA_u!C23</f>
        <v>0.60000000000000009</v>
      </c>
      <c r="D23" s="4">
        <f>WMA_u!D23</f>
        <v>0.19999999999999996</v>
      </c>
      <c r="E23" s="4">
        <f>WMA_u!E23</f>
        <v>0.2</v>
      </c>
      <c r="F23" s="4">
        <f>(-WMA_u!F23+SQRT(WMA_u!F23*WMA_u!F23+4*$B$3))/2</f>
        <v>1.6469093111481925E-7</v>
      </c>
      <c r="G23" s="15">
        <v>1.3210427905047661E-5</v>
      </c>
      <c r="H23" s="15">
        <v>2.7510584492465075E-6</v>
      </c>
      <c r="I23" s="15">
        <v>2.2690228538326927E-6</v>
      </c>
      <c r="J23" s="15">
        <v>2.1785027138012283E-6</v>
      </c>
      <c r="K23" s="15">
        <v>2.2456721224253819E-6</v>
      </c>
      <c r="L23" s="15">
        <v>2.4034129917457985E-6</v>
      </c>
      <c r="M23" s="15">
        <v>2.6244275039730589E-6</v>
      </c>
      <c r="N23" s="15">
        <v>2.896191594005488E-6</v>
      </c>
      <c r="O23" s="15">
        <v>3.2127910665242075E-6</v>
      </c>
      <c r="P23" s="15">
        <v>3.571540493571803E-6</v>
      </c>
      <c r="Q23" s="15">
        <v>3.971394456017814E-6</v>
      </c>
      <c r="R23" s="15">
        <v>4.4121330502498365E-6</v>
      </c>
      <c r="S23" s="15">
        <v>4.8939080087612295E-6</v>
      </c>
      <c r="T23" s="15">
        <v>5.416965559995534E-6</v>
      </c>
      <c r="U23" s="15">
        <v>5.9814602581315814E-6</v>
      </c>
      <c r="V23" s="15">
        <v>6.5873187454767806E-6</v>
      </c>
      <c r="W23" s="15">
        <v>7.2341337677530996E-6</v>
      </c>
      <c r="X23" s="15">
        <v>7.9210794178565998E-6</v>
      </c>
      <c r="Y23" s="15">
        <v>8.6468441457318241E-6</v>
      </c>
      <c r="Z23" s="15">
        <v>9.409580991947961E-6</v>
      </c>
      <c r="AA23" s="15">
        <v>1.0206876027915148E-5</v>
      </c>
      <c r="AB23" s="15">
        <v>1.1035736608519322E-5</v>
      </c>
      <c r="AC23" s="15">
        <v>1.1892601018023443E-5</v>
      </c>
      <c r="AD23" s="15">
        <v>1.277337059407741E-5</v>
      </c>
      <c r="AE23" s="15">
        <v>1.3673464519414422E-5</v>
      </c>
      <c r="AF23" s="15">
        <v>1.4587896284601641E-5</v>
      </c>
      <c r="AG23" s="15">
        <v>1.5511369498483162E-5</v>
      </c>
      <c r="AH23" s="15">
        <v>1.643838936241532E-5</v>
      </c>
      <c r="AI23" s="15">
        <v>1.7363384933861055E-5</v>
      </c>
      <c r="AJ23" s="15">
        <v>1.8280836399363297E-5</v>
      </c>
      <c r="AK23" s="15">
        <v>1.9185401117667676E-5</v>
      </c>
      <c r="AL23" s="15">
        <v>2.0072032222525765E-5</v>
      </c>
      <c r="AM23" s="15">
        <v>2.0936084131267288E-5</v>
      </c>
      <c r="AN23" s="15">
        <v>2.1773400314078842E-5</v>
      </c>
      <c r="AO23" s="15">
        <v>2.2580380029729085E-5</v>
      </c>
      <c r="AP23" s="15">
        <v>2.3354022273686968E-5</v>
      </c>
      <c r="AQ23" s="15">
        <v>2.40919467370251E-5</v>
      </c>
      <c r="AR23" s="15">
        <v>2.4792392995801516E-5</v>
      </c>
      <c r="AS23" s="15">
        <v>2.5454200302281516E-5</v>
      </c>
      <c r="AT23" s="15">
        <v>2.6076771179310049E-5</v>
      </c>
      <c r="AU23" s="15">
        <v>2.6660022481281928E-5</v>
      </c>
      <c r="AV23" s="15">
        <v>2.7204327716079868E-5</v>
      </c>
      <c r="AW23" s="15">
        <v>2.7710454264480643E-5</v>
      </c>
      <c r="AX23" s="15">
        <v>2.8179498762061761E-5</v>
      </c>
      <c r="AY23" s="15">
        <v>2.8612823396686384E-5</v>
      </c>
      <c r="AZ23" s="15">
        <v>2.9011995300051666E-5</v>
      </c>
      <c r="BA23" s="15">
        <v>2.9378730623325548E-5</v>
      </c>
      <c r="BB23" s="15">
        <v>2.9714844344919208E-5</v>
      </c>
      <c r="BC23" s="15">
        <v>3.0022206377431185E-5</v>
      </c>
      <c r="BD23" s="15">
        <v>3.0302704144812996E-5</v>
      </c>
      <c r="BE23" s="15">
        <v>3.055821149405022E-5</v>
      </c>
      <c r="BF23" s="15">
        <v>3.0790563582111103E-5</v>
      </c>
      <c r="BG23" s="15">
        <v>3.1001537227018788E-5</v>
      </c>
      <c r="BH23" s="15">
        <v>3.1192836128324132E-5</v>
      </c>
      <c r="BI23" s="15">
        <v>3.1366080324368465E-5</v>
      </c>
      <c r="BJ23" s="15">
        <v>3.1522799255635411E-5</v>
      </c>
      <c r="BK23" s="15">
        <v>3.166442783285458E-5</v>
      </c>
      <c r="BL23" s="15">
        <v>3.1792304954431922E-5</v>
      </c>
      <c r="BM23" s="15">
        <v>3.1907673975873495E-5</v>
      </c>
      <c r="BN23" s="15">
        <v>3.2011684691435617E-5</v>
      </c>
      <c r="BO23" s="15">
        <v>3.2105396455186448E-5</v>
      </c>
      <c r="BP23" s="15">
        <v>3.2189782122401999E-5</v>
      </c>
      <c r="BQ23" s="15">
        <v>3.2265732549212354E-5</v>
      </c>
      <c r="BR23" s="15">
        <v>3.2334061436935826E-5</v>
      </c>
      <c r="BS23" s="15">
        <v>3.2395510349754045E-5</v>
      </c>
      <c r="BT23" s="15">
        <v>3.2450753772632605E-5</v>
      </c>
      <c r="BU23" s="15">
        <v>3.2500404105306106E-5</v>
      </c>
      <c r="BV23" s="15">
        <v>3.2545016518051413E-5</v>
      </c>
      <c r="BW23" s="15">
        <v>3.2585093613174687E-5</v>
      </c>
      <c r="BX23" s="15">
        <v>3.2621089853723744E-5</v>
      </c>
      <c r="BY23" s="15">
        <v>3.2653415738709775E-5</v>
      </c>
      <c r="BZ23" s="15">
        <v>3.2682441708515999E-5</v>
      </c>
      <c r="CA23" s="15">
        <v>3.2708501779409438E-5</v>
      </c>
      <c r="CB23" s="15">
        <v>3.2731896907514183E-5</v>
      </c>
      <c r="CC23" s="15">
        <v>3.2752898088760004E-5</v>
      </c>
      <c r="CD23" s="15">
        <v>3.2771749206718395E-5</v>
      </c>
      <c r="CE23" s="15">
        <v>3.2788669638817817E-5</v>
      </c>
      <c r="CF23" s="15">
        <v>3.2803856635637375E-5</v>
      </c>
      <c r="CG23" s="15">
        <v>3.2817487488237963E-5</v>
      </c>
      <c r="CH23" s="15">
        <v>3.2829721497127553E-5</v>
      </c>
      <c r="CI23" s="15">
        <v>3.2840701759624034E-5</v>
      </c>
      <c r="CJ23" s="15">
        <v>3.2850556787586765E-5</v>
      </c>
      <c r="CK23" s="15">
        <v>3.2859401971459806E-5</v>
      </c>
      <c r="CL23" s="15">
        <v>3.2867340902836249E-5</v>
      </c>
      <c r="CM23" s="15">
        <v>3.2874466567839245E-5</v>
      </c>
      <c r="CN23" s="15">
        <v>3.288086242326324E-5</v>
      </c>
      <c r="CO23" s="15">
        <v>3.2886603365997305E-5</v>
      </c>
      <c r="CP23" s="15">
        <v>3.2891756606346498E-5</v>
      </c>
      <c r="CQ23" s="15">
        <v>3.2896382452896418E-5</v>
      </c>
      <c r="CR23" s="15">
        <v>3.2900535019142548E-5</v>
      </c>
    </row>
    <row r="24" spans="1:96" x14ac:dyDescent="0.35">
      <c r="A24">
        <f t="shared" si="8"/>
        <v>12</v>
      </c>
      <c r="B24">
        <f t="shared" si="7"/>
        <v>11.5</v>
      </c>
      <c r="C24">
        <f>WMA_u!C24</f>
        <v>0.60000000000000009</v>
      </c>
      <c r="D24">
        <f>WMA_u!D24</f>
        <v>0.19999999999999996</v>
      </c>
      <c r="E24">
        <f>WMA_u!E24</f>
        <v>0.2</v>
      </c>
      <c r="F24" s="3">
        <f>(-WMA_u!F24+SQRT(WMA_u!F24*WMA_u!F24+4*$B$3))/2</f>
        <v>3.2937100055807633E-5</v>
      </c>
      <c r="G24" s="15">
        <v>2.6098098189119863E-5</v>
      </c>
      <c r="H24" s="15">
        <v>1.599802123379192E-6</v>
      </c>
      <c r="I24" s="15">
        <v>1.2496683815184264E-6</v>
      </c>
      <c r="J24" s="15">
        <v>1.2005334333803496E-6</v>
      </c>
      <c r="K24" s="15">
        <v>1.2542625749892334E-6</v>
      </c>
      <c r="L24" s="15">
        <v>1.3644092403614602E-6</v>
      </c>
      <c r="M24" s="15">
        <v>1.5142902526863E-6</v>
      </c>
      <c r="N24" s="15">
        <v>1.6969595334079606E-6</v>
      </c>
      <c r="O24" s="15">
        <v>1.9095780983836842E-6</v>
      </c>
      <c r="P24" s="15">
        <v>2.1513110859554865E-6</v>
      </c>
      <c r="Q24" s="15">
        <v>2.4223916792012841E-6</v>
      </c>
      <c r="R24" s="15">
        <v>2.7236485530052104E-6</v>
      </c>
      <c r="S24" s="15">
        <v>3.0562401066202946E-6</v>
      </c>
      <c r="T24" s="15">
        <v>3.4214881959268423E-6</v>
      </c>
      <c r="U24" s="15">
        <v>3.8207619927618368E-6</v>
      </c>
      <c r="V24" s="15">
        <v>4.2553876224855059E-6</v>
      </c>
      <c r="W24" s="15">
        <v>4.7265710517178002E-6</v>
      </c>
      <c r="X24" s="15">
        <v>5.2353278041744144E-6</v>
      </c>
      <c r="Y24" s="15">
        <v>5.7824164998232996E-6</v>
      </c>
      <c r="Z24" s="15">
        <v>6.3682752702984647E-6</v>
      </c>
      <c r="AA24" s="15">
        <v>6.9929614858240264E-6</v>
      </c>
      <c r="AB24" s="15">
        <v>7.6560961832278973E-6</v>
      </c>
      <c r="AC24" s="15">
        <v>8.3568152508096172E-6</v>
      </c>
      <c r="AD24" s="15">
        <v>9.0937298685168436E-6</v>
      </c>
      <c r="AE24" s="15">
        <v>9.8648989228897559E-6</v>
      </c>
      <c r="AF24" s="15">
        <v>1.0667816073604803E-5</v>
      </c>
      <c r="AG24" s="15">
        <v>1.1499413864585704E-5</v>
      </c>
      <c r="AH24" s="15">
        <v>1.2356086700337602E-5</v>
      </c>
      <c r="AI24" s="15">
        <v>1.3233733678079267E-5</v>
      </c>
      <c r="AJ24" s="15">
        <v>1.4127821213551214E-5</v>
      </c>
      <c r="AK24" s="15">
        <v>1.5033464187683422E-5</v>
      </c>
      <c r="AL24" s="15">
        <v>1.5945523084638413E-5</v>
      </c>
      <c r="AM24" s="15">
        <v>1.6858713403846204E-5</v>
      </c>
      <c r="AN24" s="15">
        <v>1.776772264167484E-5</v>
      </c>
      <c r="AO24" s="15">
        <v>1.8667329477287747E-5</v>
      </c>
      <c r="AP24" s="15">
        <v>1.9552519537653965E-5</v>
      </c>
      <c r="AQ24" s="15">
        <v>2.0418592317021325E-5</v>
      </c>
      <c r="AR24" s="15">
        <v>2.1261254458118108E-5</v>
      </c>
      <c r="AS24" s="15">
        <v>2.2076695604631618E-5</v>
      </c>
      <c r="AT24" s="15">
        <v>2.286164429755981E-5</v>
      </c>
      <c r="AU24" s="15">
        <v>2.3613402762315621E-5</v>
      </c>
      <c r="AV24" s="15">
        <v>2.432986078853966E-5</v>
      </c>
      <c r="AW24" s="15">
        <v>2.5009490107144058E-5</v>
      </c>
      <c r="AX24" s="15">
        <v>2.5651321622909554E-5</v>
      </c>
      <c r="AY24" s="15">
        <v>2.625490852149539E-5</v>
      </c>
      <c r="AZ24" s="15">
        <v>2.6820278614814326E-5</v>
      </c>
      <c r="BA24" s="15">
        <v>2.7347879347212692E-5</v>
      </c>
      <c r="BB24" s="15">
        <v>2.7838518706072374E-5</v>
      </c>
      <c r="BC24" s="15">
        <v>2.8293304920287457E-5</v>
      </c>
      <c r="BD24" s="15">
        <v>2.8713587363679769E-5</v>
      </c>
      <c r="BE24" s="15">
        <v>2.910090055726541E-5</v>
      </c>
      <c r="BF24" s="15">
        <v>2.9456912649031879E-5</v>
      </c>
      <c r="BG24" s="15">
        <v>2.9783379261668694E-5</v>
      </c>
      <c r="BH24" s="15">
        <v>3.0082103182418668E-5</v>
      </c>
      <c r="BI24" s="15">
        <v>3.0354900019005332E-5</v>
      </c>
      <c r="BJ24" s="15">
        <v>3.0603569676625146E-5</v>
      </c>
      <c r="BK24" s="15">
        <v>3.0829873316622536E-5</v>
      </c>
      <c r="BL24" s="15">
        <v>3.1035515324913387E-5</v>
      </c>
      <c r="BM24" s="15">
        <v>3.12221297447402E-5</v>
      </c>
      <c r="BN24" s="15">
        <v>3.1391270596018809E-5</v>
      </c>
      <c r="BO24" s="15">
        <v>3.1544405508660377E-5</v>
      </c>
      <c r="BP24" s="15">
        <v>3.1682912119412402E-5</v>
      </c>
      <c r="BQ24" s="15">
        <v>3.1808076728170222E-5</v>
      </c>
      <c r="BR24" s="15">
        <v>3.1921094757385872E-5</v>
      </c>
      <c r="BS24" s="15">
        <v>3.2023072615513315E-5</v>
      </c>
      <c r="BT24" s="15">
        <v>3.2115030619319336E-5</v>
      </c>
      <c r="BU24" s="15">
        <v>3.2197906683748639E-5</v>
      </c>
      <c r="BV24" s="15">
        <v>3.2272560538460983E-5</v>
      </c>
      <c r="BW24" s="15">
        <v>3.2339778271457605E-5</v>
      </c>
      <c r="BX24" s="15">
        <v>3.2400277041922851E-5</v>
      </c>
      <c r="BY24" s="15">
        <v>3.2454709838424684E-5</v>
      </c>
      <c r="BZ24" s="15">
        <v>3.250367018450528E-5</v>
      </c>
      <c r="CA24" s="15">
        <v>3.254769672084253E-5</v>
      </c>
      <c r="CB24" s="15">
        <v>3.2587277612002761E-5</v>
      </c>
      <c r="CC24" s="15">
        <v>3.2622854740228804E-5</v>
      </c>
      <c r="CD24" s="15">
        <v>3.2654827664996607E-5</v>
      </c>
      <c r="CE24" s="15">
        <v>3.2683557334137431E-5</v>
      </c>
      <c r="CF24" s="15">
        <v>3.2709369542107643E-5</v>
      </c>
      <c r="CG24" s="15">
        <v>3.2732558136607899E-5</v>
      </c>
      <c r="CH24" s="15">
        <v>3.2753387978333457E-5</v>
      </c>
      <c r="CI24" s="15">
        <v>3.2772097664551906E-5</v>
      </c>
      <c r="CJ24" s="15">
        <v>3.2788902024493468E-5</v>
      </c>
      <c r="CK24" s="15">
        <v>3.2803994402215496E-5</v>
      </c>
      <c r="CL24" s="15">
        <v>3.28175487384188E-5</v>
      </c>
      <c r="CM24" s="15">
        <v>3.2829721464944285E-5</v>
      </c>
      <c r="CN24" s="15">
        <v>3.2840653226535692E-5</v>
      </c>
      <c r="CO24" s="15">
        <v>3.2850470441585182E-5</v>
      </c>
      <c r="CP24" s="15">
        <v>3.2859286717125558E-5</v>
      </c>
      <c r="CQ24" s="15">
        <v>3.2867204127469209E-5</v>
      </c>
      <c r="CR24" s="15">
        <v>3.2874314370720398E-5</v>
      </c>
    </row>
    <row r="25" spans="1:96" x14ac:dyDescent="0.35">
      <c r="A25">
        <f t="shared" si="8"/>
        <v>13</v>
      </c>
      <c r="B25">
        <f t="shared" si="7"/>
        <v>12.5</v>
      </c>
      <c r="C25">
        <f>WMA_u!C25</f>
        <v>0.60000000000000009</v>
      </c>
      <c r="D25">
        <f>WMA_u!D25</f>
        <v>0.19999999999999996</v>
      </c>
      <c r="E25">
        <f>WMA_u!E25</f>
        <v>0.2</v>
      </c>
      <c r="F25" s="3">
        <f>(-WMA_u!F25+SQRT(WMA_u!F25*WMA_u!F25+4*$B$3))/2</f>
        <v>3.2937100055807633E-5</v>
      </c>
      <c r="G25" s="15">
        <v>3.0566099707897624E-5</v>
      </c>
      <c r="H25" s="15">
        <v>2.2724833574364082E-6</v>
      </c>
      <c r="I25" s="15">
        <v>1.337252336742579E-6</v>
      </c>
      <c r="J25" s="15">
        <v>1.098976738931381E-6</v>
      </c>
      <c r="K25" s="15">
        <v>1.0430492937751465E-6</v>
      </c>
      <c r="L25" s="15">
        <v>1.0651923586273181E-6</v>
      </c>
      <c r="M25" s="15">
        <v>1.1322176974490095E-6</v>
      </c>
      <c r="N25" s="15">
        <v>1.2310324008071516E-6</v>
      </c>
      <c r="O25" s="15">
        <v>1.3559726384378037E-6</v>
      </c>
      <c r="P25" s="15">
        <v>1.5046546311260085E-6</v>
      </c>
      <c r="Q25" s="15">
        <v>1.676343173615902E-6</v>
      </c>
      <c r="R25" s="15">
        <v>1.8712179258524153E-6</v>
      </c>
      <c r="S25" s="15">
        <v>2.0900053714421669E-6</v>
      </c>
      <c r="T25" s="15">
        <v>2.3337749019934611E-6</v>
      </c>
      <c r="U25" s="15">
        <v>2.6038139048801227E-6</v>
      </c>
      <c r="V25" s="15">
        <v>2.9015424999594802E-6</v>
      </c>
      <c r="W25" s="15">
        <v>3.2284483726809552E-6</v>
      </c>
      <c r="X25" s="15">
        <v>3.5860313634572665E-6</v>
      </c>
      <c r="Y25" s="15">
        <v>3.975752169036384E-6</v>
      </c>
      <c r="Z25" s="15">
        <v>4.3989820057945969E-6</v>
      </c>
      <c r="AA25" s="15">
        <v>4.8569516601057459E-6</v>
      </c>
      <c r="AB25" s="15">
        <v>5.3506993255134937E-6</v>
      </c>
      <c r="AC25" s="15">
        <v>5.8810174167764935E-6</v>
      </c>
      <c r="AD25" s="15">
        <v>6.448399126742844E-6</v>
      </c>
      <c r="AE25" s="15">
        <v>7.0529860571361739E-6</v>
      </c>
      <c r="AF25" s="15">
        <v>7.6945186744988647E-6</v>
      </c>
      <c r="AG25" s="15">
        <v>8.3722917387570117E-6</v>
      </c>
      <c r="AH25" s="15">
        <v>9.0851171076235763E-6</v>
      </c>
      <c r="AI25" s="15">
        <v>9.8312964548857164E-6</v>
      </c>
      <c r="AJ25" s="15">
        <v>1.0608606411329703E-5</v>
      </c>
      <c r="AK25" s="15">
        <v>1.1414298378847345E-5</v>
      </c>
      <c r="AL25" s="15">
        <v>1.2245114828190143E-5</v>
      </c>
      <c r="AM25" s="15">
        <v>1.3097323201322134E-5</v>
      </c>
      <c r="AN25" s="15">
        <v>1.3966767664333139E-5</v>
      </c>
      <c r="AO25" s="15">
        <v>1.4848937944028959E-5</v>
      </c>
      <c r="AP25" s="15">
        <v>1.5739053378412079E-5</v>
      </c>
      <c r="AQ25" s="15">
        <v>1.6632159265651268E-5</v>
      </c>
      <c r="AR25" s="15">
        <v>1.7523231653651022E-5</v>
      </c>
      <c r="AS25" s="15">
        <v>1.840728603611735E-5</v>
      </c>
      <c r="AT25" s="15">
        <v>1.9279485051127139E-5</v>
      </c>
      <c r="AU25" s="15">
        <v>2.013524028495077E-5</v>
      </c>
      <c r="AV25" s="15">
        <v>2.0970303674564001E-5</v>
      </c>
      <c r="AW25" s="15">
        <v>2.178084473387144E-5</v>
      </c>
      <c r="AX25" s="15">
        <v>2.2563510824355845E-5</v>
      </c>
      <c r="AY25" s="15">
        <v>2.3315468845484632E-5</v>
      </c>
      <c r="AZ25" s="15">
        <v>2.4034427916281572E-5</v>
      </c>
      <c r="BA25" s="15">
        <v>2.4718643737006889E-5</v>
      </c>
      <c r="BB25" s="15">
        <v>2.5366906273543736E-5</v>
      </c>
      <c r="BC25" s="15">
        <v>2.5978513124800121E-5</v>
      </c>
      <c r="BD25" s="15">
        <v>2.6553231395047618E-5</v>
      </c>
      <c r="BE25" s="15">
        <v>2.7091251086749271E-5</v>
      </c>
      <c r="BF25" s="15">
        <v>2.7593133003042256E-5</v>
      </c>
      <c r="BG25" s="15">
        <v>2.8059753926678703E-5</v>
      </c>
      <c r="BH25" s="15">
        <v>2.8492251494233853E-5</v>
      </c>
      <c r="BI25" s="15">
        <v>2.8891970759313855E-5</v>
      </c>
      <c r="BJ25" s="15">
        <v>2.9260413978512462E-5</v>
      </c>
      <c r="BK25" s="15">
        <v>2.9599194712898358E-5</v>
      </c>
      <c r="BL25" s="15">
        <v>2.9909996926222951E-5</v>
      </c>
      <c r="BM25" s="15">
        <v>3.0194539413322104E-5</v>
      </c>
      <c r="BN25" s="15">
        <v>3.0454545603924074E-5</v>
      </c>
      <c r="BO25" s="15">
        <v>3.0691718568571258E-5</v>
      </c>
      <c r="BP25" s="15">
        <v>3.090772089444316E-5</v>
      </c>
      <c r="BQ25" s="15">
        <v>3.1104158994397352E-5</v>
      </c>
      <c r="BR25" s="15">
        <v>3.1282571357986202E-5</v>
      </c>
      <c r="BS25" s="15">
        <v>3.1444420228035569E-5</v>
      </c>
      <c r="BT25" s="15">
        <v>3.1591086194559434E-5</v>
      </c>
      <c r="BU25" s="15">
        <v>3.1723865222527916E-5</v>
      </c>
      <c r="BV25" s="15">
        <v>3.1843967669342862E-5</v>
      </c>
      <c r="BW25" s="15">
        <v>3.1952518889505543E-5</v>
      </c>
      <c r="BX25" s="15">
        <v>3.2050561077909312E-5</v>
      </c>
      <c r="BY25" s="15">
        <v>3.2139056047490405E-5</v>
      </c>
      <c r="BZ25" s="15">
        <v>3.2218888683916063E-5</v>
      </c>
      <c r="CA25" s="15">
        <v>3.2290870865302551E-5</v>
      </c>
      <c r="CB25" s="15">
        <v>3.2355745671665586E-5</v>
      </c>
      <c r="CC25" s="15">
        <v>3.2414191742603035E-5</v>
      </c>
      <c r="CD25" s="15">
        <v>3.2466827673347072E-5</v>
      </c>
      <c r="CE25" s="15">
        <v>3.2514216362917011E-5</v>
      </c>
      <c r="CF25" s="15">
        <v>3.2556869249901264E-5</v>
      </c>
      <c r="CG25" s="15">
        <v>3.2595250388367777E-5</v>
      </c>
      <c r="CH25" s="15">
        <v>3.2629780332387075E-5</v>
      </c>
      <c r="CI25" s="15">
        <v>3.2660839806269823E-5</v>
      </c>
      <c r="CJ25" s="15">
        <v>3.2688773150207609E-5</v>
      </c>
      <c r="CK25" s="15">
        <v>3.2713891535118771E-5</v>
      </c>
      <c r="CL25" s="15">
        <v>3.2736475947831968E-5</v>
      </c>
      <c r="CM25" s="15">
        <v>3.2756779951459045E-5</v>
      </c>
      <c r="CN25" s="15">
        <v>3.2775032227778711E-5</v>
      </c>
      <c r="CO25" s="15">
        <v>3.279143891201803E-5</v>
      </c>
      <c r="CP25" s="15">
        <v>3.2806185731451111E-5</v>
      </c>
      <c r="CQ25" s="15">
        <v>3.2819439958139085E-5</v>
      </c>
      <c r="CR25" s="15">
        <v>3.2831352189550538E-5</v>
      </c>
    </row>
    <row r="26" spans="1:96" x14ac:dyDescent="0.35">
      <c r="A26">
        <f t="shared" si="8"/>
        <v>14</v>
      </c>
      <c r="B26">
        <f t="shared" si="7"/>
        <v>13.5</v>
      </c>
      <c r="C26">
        <f>WMA_u!C26</f>
        <v>0.60000000000000009</v>
      </c>
      <c r="D26">
        <f>WMA_u!D26</f>
        <v>0.19999999999999996</v>
      </c>
      <c r="E26">
        <f>WMA_u!E26</f>
        <v>0.2</v>
      </c>
      <c r="F26" s="3">
        <f>(-WMA_u!F26+SQRT(WMA_u!F26*WMA_u!F26+4*$B$3))/2</f>
        <v>3.2937100055807633E-5</v>
      </c>
      <c r="G26" s="15">
        <v>3.2115102524680775E-5</v>
      </c>
      <c r="H26" s="15">
        <v>4.9567452814190591E-6</v>
      </c>
      <c r="I26" s="15">
        <v>2.3453705085335196E-6</v>
      </c>
      <c r="J26" s="15">
        <v>1.5790517006260346E-6</v>
      </c>
      <c r="K26" s="15">
        <v>1.2813910069094759E-6</v>
      </c>
      <c r="L26" s="15">
        <v>1.1604289198962633E-6</v>
      </c>
      <c r="M26" s="15">
        <v>1.1248756510388959E-6</v>
      </c>
      <c r="N26" s="15">
        <v>1.139115900579117E-6</v>
      </c>
      <c r="O26" s="15">
        <v>1.1872119283241353E-6</v>
      </c>
      <c r="P26" s="15">
        <v>1.2614479512899293E-6</v>
      </c>
      <c r="Q26" s="15">
        <v>1.3580041928049734E-6</v>
      </c>
      <c r="R26" s="15">
        <v>1.4751022219185456E-6</v>
      </c>
      <c r="S26" s="15">
        <v>1.6121268329803059E-6</v>
      </c>
      <c r="T26" s="15">
        <v>1.7691748106567263E-6</v>
      </c>
      <c r="U26" s="15">
        <v>1.946805718921936E-6</v>
      </c>
      <c r="V26" s="15">
        <v>2.1458942895791393E-6</v>
      </c>
      <c r="W26" s="15">
        <v>2.3675362257030113E-6</v>
      </c>
      <c r="X26" s="15">
        <v>2.6129827245845453E-6</v>
      </c>
      <c r="Y26" s="15">
        <v>2.8835903931692745E-6</v>
      </c>
      <c r="Z26" s="15">
        <v>3.180778956019932E-6</v>
      </c>
      <c r="AA26" s="15">
        <v>3.5059922972876425E-6</v>
      </c>
      <c r="AB26" s="15">
        <v>3.8606601027723997E-6</v>
      </c>
      <c r="AC26" s="15">
        <v>4.2461585135466131E-6</v>
      </c>
      <c r="AD26" s="15">
        <v>4.6637688851861565E-6</v>
      </c>
      <c r="AE26" s="15">
        <v>5.1146343422096199E-6</v>
      </c>
      <c r="AF26" s="15">
        <v>5.5997142482380374E-6</v>
      </c>
      <c r="AG26" s="15">
        <v>6.1197371439735185E-6</v>
      </c>
      <c r="AH26" s="15">
        <v>6.6751530906934209E-6</v>
      </c>
      <c r="AI26" s="15">
        <v>7.2660867257703204E-6</v>
      </c>
      <c r="AJ26" s="15">
        <v>7.8922926863139906E-6</v>
      </c>
      <c r="AK26" s="15">
        <v>8.5531153281943797E-6</v>
      </c>
      <c r="AL26" s="15">
        <v>9.247454893198911E-6</v>
      </c>
      <c r="AM26" s="15">
        <v>9.9737423728761555E-6</v>
      </c>
      <c r="AN26" s="15">
        <v>1.0729925274514154E-5</v>
      </c>
      <c r="AO26" s="15">
        <v>1.1513466304155313E-5</v>
      </c>
      <c r="AP26" s="15">
        <v>1.2321356581012885E-5</v>
      </c>
      <c r="AQ26" s="15">
        <v>1.3150144437451977E-5</v>
      </c>
      <c r="AR26" s="15">
        <v>1.3995980117217937E-5</v>
      </c>
      <c r="AS26" s="15">
        <v>1.4854675820879296E-5</v>
      </c>
      <c r="AT26" s="15">
        <v>1.5721779620360857E-5</v>
      </c>
      <c r="AU26" s="15">
        <v>1.6592660841791801E-5</v>
      </c>
      <c r="AV26" s="15">
        <v>1.7462603698322743E-5</v>
      </c>
      <c r="AW26" s="15">
        <v>1.8326905321255076E-5</v>
      </c>
      <c r="AX26" s="15">
        <v>1.9180973956983327E-5</v>
      </c>
      <c r="AY26" s="15">
        <v>2.0020423031526389E-5</v>
      </c>
      <c r="AZ26" s="15">
        <v>2.084115702872626E-5</v>
      </c>
      <c r="BA26" s="15">
        <v>2.1639445681167401E-5</v>
      </c>
      <c r="BB26" s="15">
        <v>2.2411983762866873E-5</v>
      </c>
      <c r="BC26" s="15">
        <v>2.3155934726409963E-5</v>
      </c>
      <c r="BD26" s="15">
        <v>2.3868957450858582E-5</v>
      </c>
      <c r="BE26" s="15">
        <v>2.4549216353070758E-5</v>
      </c>
      <c r="BF26" s="15">
        <v>2.5195375994203056E-5</v>
      </c>
      <c r="BG26" s="15">
        <v>2.5806582013720516E-5</v>
      </c>
      <c r="BH26" s="15">
        <v>2.6382430708144537E-5</v>
      </c>
      <c r="BI26" s="15">
        <v>2.6922929842861359E-5</v>
      </c>
      <c r="BJ26" s="15">
        <v>2.7428453339522547E-5</v>
      </c>
      <c r="BK26" s="15">
        <v>2.789969237121234E-5</v>
      </c>
      <c r="BL26" s="15">
        <v>2.8337605143944493E-5</v>
      </c>
      <c r="BM26" s="15">
        <v>2.8743367308808446E-5</v>
      </c>
      <c r="BN26" s="15">
        <v>2.9118324563887259E-5</v>
      </c>
      <c r="BO26" s="15">
        <v>2.946394861599707E-5</v>
      </c>
      <c r="BP26" s="15">
        <v>2.978179729915276E-5</v>
      </c>
      <c r="BQ26" s="15">
        <v>3.0073479315730591E-5</v>
      </c>
      <c r="BR26" s="15">
        <v>3.0340623786393664E-5</v>
      </c>
      <c r="BS26" s="15">
        <v>3.058485456924219E-5</v>
      </c>
      <c r="BT26" s="15">
        <v>3.0807769138915445E-5</v>
      </c>
      <c r="BU26" s="15">
        <v>3.1010921698881886E-5</v>
      </c>
      <c r="BV26" s="15">
        <v>3.1195810121520061E-5</v>
      </c>
      <c r="BW26" s="15">
        <v>3.1363866274766646E-5</v>
      </c>
      <c r="BX26" s="15">
        <v>3.151644928204195E-5</v>
      </c>
      <c r="BY26" s="15">
        <v>3.165484127076207E-5</v>
      </c>
      <c r="BZ26" s="15">
        <v>3.1780245194271046E-5</v>
      </c>
      <c r="CA26" s="15">
        <v>3.1893784343176692E-5</v>
      </c>
      <c r="CB26" s="15">
        <v>3.1996503203810167E-5</v>
      </c>
      <c r="CC26" s="15">
        <v>3.2089369363368E-5</v>
      </c>
      <c r="CD26" s="15">
        <v>3.2173276203750272E-5</v>
      </c>
      <c r="CE26" s="15">
        <v>3.2249046164625137E-5</v>
      </c>
      <c r="CF26" s="15">
        <v>3.2317434393443886E-5</v>
      </c>
      <c r="CG26" s="15">
        <v>3.2379132633131877E-5</v>
      </c>
      <c r="CH26" s="15">
        <v>3.2434773228126846E-5</v>
      </c>
      <c r="CI26" s="15">
        <v>3.2484933152075755E-5</v>
      </c>
      <c r="CJ26" s="15">
        <v>3.2530137984976711E-5</v>
      </c>
      <c r="CK26" s="15">
        <v>3.2570865784117096E-5</v>
      </c>
      <c r="CL26" s="15">
        <v>3.2607550807816398E-5</v>
      </c>
      <c r="CM26" s="15">
        <v>3.2640587064366994E-5</v>
      </c>
      <c r="CN26" s="15">
        <v>3.2670331667337241E-5</v>
      </c>
      <c r="CO26" s="15">
        <v>3.2697107987601421E-5</v>
      </c>
      <c r="CP26" s="15">
        <v>3.2721208597150499E-5</v>
      </c>
      <c r="CQ26" s="15">
        <v>3.2742898005646189E-5</v>
      </c>
      <c r="CR26" s="15">
        <v>3.2762415193529171E-5</v>
      </c>
    </row>
    <row r="27" spans="1:96" x14ac:dyDescent="0.35">
      <c r="A27">
        <f t="shared" si="8"/>
        <v>15</v>
      </c>
      <c r="B27">
        <f t="shared" si="7"/>
        <v>14.5</v>
      </c>
      <c r="C27">
        <f>WMA_u!C27</f>
        <v>0.60000000000000009</v>
      </c>
      <c r="D27">
        <f>WMA_u!D27</f>
        <v>0.19999999999999996</v>
      </c>
      <c r="E27">
        <f>WMA_u!E27</f>
        <v>0.2</v>
      </c>
      <c r="F27" s="3">
        <f>(-WMA_u!F27+SQRT(WMA_u!F27*WMA_u!F27+4*$B$3))/2</f>
        <v>3.2937100055807633E-5</v>
      </c>
      <c r="G27" s="15">
        <v>3.2652123319395831E-5</v>
      </c>
      <c r="H27" s="15">
        <v>1.030501878284509E-5</v>
      </c>
      <c r="I27" s="15">
        <v>4.6843764259311068E-6</v>
      </c>
      <c r="J27" s="15">
        <v>2.7758454152229631E-6</v>
      </c>
      <c r="K27" s="15">
        <v>1.9732621017366644E-6</v>
      </c>
      <c r="L27" s="15">
        <v>1.5869159912296275E-6</v>
      </c>
      <c r="M27" s="15">
        <v>1.3895534963864758E-6</v>
      </c>
      <c r="N27" s="15">
        <v>1.291776008264556E-6</v>
      </c>
      <c r="O27" s="15">
        <v>1.2534513710559453E-6</v>
      </c>
      <c r="P27" s="15">
        <v>1.2547448707059443E-6</v>
      </c>
      <c r="Q27" s="15">
        <v>1.2851831992285404E-6</v>
      </c>
      <c r="R27" s="15">
        <v>1.3390267757879497E-6</v>
      </c>
      <c r="S27" s="15">
        <v>1.4131224629654586E-6</v>
      </c>
      <c r="T27" s="15">
        <v>1.5058287603216908E-6</v>
      </c>
      <c r="U27" s="15">
        <v>1.6164424437372719E-6</v>
      </c>
      <c r="V27" s="15">
        <v>1.7448753264429356E-6</v>
      </c>
      <c r="W27" s="15">
        <v>1.8914625811299604E-6</v>
      </c>
      <c r="X27" s="15">
        <v>2.0568432483778746E-6</v>
      </c>
      <c r="Y27" s="15">
        <v>2.2418815951896629E-6</v>
      </c>
      <c r="Z27" s="15">
        <v>2.4476119314806644E-6</v>
      </c>
      <c r="AA27" s="15">
        <v>2.6751968656831661E-6</v>
      </c>
      <c r="AB27" s="15">
        <v>2.9258928965091467E-6</v>
      </c>
      <c r="AC27" s="15">
        <v>3.2010195722453005E-6</v>
      </c>
      <c r="AD27" s="15">
        <v>3.5019297353876496E-6</v>
      </c>
      <c r="AE27" s="15">
        <v>3.8299792683479369E-6</v>
      </c>
      <c r="AF27" s="15">
        <v>4.1864952774143314E-6</v>
      </c>
      <c r="AG27" s="15">
        <v>4.5727421154941419E-6</v>
      </c>
      <c r="AH27" s="15">
        <v>4.9898849628773141E-6</v>
      </c>
      <c r="AI27" s="15">
        <v>5.4389510059698315E-6</v>
      </c>
      <c r="AJ27" s="15">
        <v>5.9207885693322763E-6</v>
      </c>
      <c r="AK27" s="15">
        <v>6.4360248289235172E-6</v>
      </c>
      <c r="AL27" s="15">
        <v>6.9850230674231361E-6</v>
      </c>
      <c r="AM27" s="15">
        <v>7.5678407036623431E-6</v>
      </c>
      <c r="AN27" s="15">
        <v>8.1841896085247953E-6</v>
      </c>
      <c r="AO27" s="15">
        <v>8.8334004498645151E-6</v>
      </c>
      <c r="AP27" s="15">
        <v>9.5143929671051934E-6</v>
      </c>
      <c r="AQ27" s="15">
        <v>1.0225654148363142E-5</v>
      </c>
      <c r="AR27" s="15">
        <v>1.0965226232845121E-5</v>
      </c>
      <c r="AS27" s="15">
        <v>1.1730706269069686E-5</v>
      </c>
      <c r="AT27" s="15">
        <v>1.2519258616264241E-5</v>
      </c>
      <c r="AU27" s="15">
        <v>1.3327641282891281E-5</v>
      </c>
      <c r="AV27" s="15">
        <v>1.4152246354467129E-5</v>
      </c>
      <c r="AW27" s="15">
        <v>1.4989154029791842E-5</v>
      </c>
      <c r="AX27" s="15">
        <v>1.5834198986308325E-5</v>
      </c>
      <c r="AY27" s="15">
        <v>1.6683047014163625E-5</v>
      </c>
      <c r="AZ27" s="15">
        <v>1.753127915293323E-5</v>
      </c>
      <c r="BA27" s="15">
        <v>1.8374480013386296E-5</v>
      </c>
      <c r="BB27" s="15">
        <v>1.9208326628929595E-5</v>
      </c>
      <c r="BC27" s="15">
        <v>2.0028674089590833E-5</v>
      </c>
      <c r="BD27" s="15">
        <v>2.0831634398065463E-5</v>
      </c>
      <c r="BE27" s="15">
        <v>2.1613645415518178E-5</v>
      </c>
      <c r="BF27" s="15">
        <v>2.237152741490584E-5</v>
      </c>
      <c r="BG27" s="15">
        <v>2.310252555018361E-5</v>
      </c>
      <c r="BH27" s="15">
        <v>2.3804337417071644E-5</v>
      </c>
      <c r="BI27" s="15">
        <v>2.4475125734161959E-5</v>
      </c>
      <c r="BJ27" s="15">
        <v>2.5113516950855849E-5</v>
      </c>
      <c r="BK27" s="15">
        <v>2.5718587229583719E-5</v>
      </c>
      <c r="BL27" s="15">
        <v>2.6289837715815572E-5</v>
      </c>
      <c r="BM27" s="15">
        <v>2.6827161295499566E-5</v>
      </c>
      <c r="BN27" s="15">
        <v>2.7330803144066993E-5</v>
      </c>
      <c r="BO27" s="15">
        <v>2.7801317319741809E-5</v>
      </c>
      <c r="BP27" s="15">
        <v>2.8239521478211868E-5</v>
      </c>
      <c r="BQ27" s="15">
        <v>2.8646451520467784E-5</v>
      </c>
      <c r="BR27" s="15">
        <v>2.9023317671732974E-5</v>
      </c>
      <c r="BS27" s="15">
        <v>2.9371463152724933E-5</v>
      </c>
      <c r="BT27" s="15">
        <v>2.9692326277471092E-5</v>
      </c>
      <c r="BU27" s="15">
        <v>2.998740651173012E-5</v>
      </c>
      <c r="BV27" s="15">
        <v>3.0258234763377138E-5</v>
      </c>
      <c r="BW27" s="15">
        <v>3.0506347960416034E-5</v>
      </c>
      <c r="BX27" s="15">
        <v>3.0733267804929679E-5</v>
      </c>
      <c r="BY27" s="15">
        <v>3.0940483462861872E-5</v>
      </c>
      <c r="BZ27" s="15">
        <v>3.1129437870991222E-5</v>
      </c>
      <c r="CA27" s="15">
        <v>3.1301517287061829E-5</v>
      </c>
      <c r="CB27" s="15">
        <v>3.1458043690001184E-5</v>
      </c>
      <c r="CC27" s="15">
        <v>3.1600269634238679E-5</v>
      </c>
      <c r="CD27" s="15">
        <v>3.1729375178507233E-5</v>
      </c>
      <c r="CE27" s="15">
        <v>3.184646653258516E-5</v>
      </c>
      <c r="CF27" s="15">
        <v>3.1952576100012694E-5</v>
      </c>
      <c r="CG27" s="15">
        <v>3.2048663627747836E-5</v>
      </c>
      <c r="CH27" s="15">
        <v>3.2135618211965028E-5</v>
      </c>
      <c r="CI27" s="15">
        <v>3.2214260944580485E-5</v>
      </c>
      <c r="CJ27" s="15">
        <v>3.2285348016120425E-5</v>
      </c>
      <c r="CK27" s="15">
        <v>3.2349574125989193E-5</v>
      </c>
      <c r="CL27" s="15">
        <v>3.2407576072759146E-5</v>
      </c>
      <c r="CM27" s="15">
        <v>3.2459936428121869E-5</v>
      </c>
      <c r="CN27" s="15">
        <v>3.2507187212013462E-5</v>
      </c>
      <c r="CO27" s="15">
        <v>3.2549813510800041E-5</v>
      </c>
      <c r="CP27" s="15">
        <v>3.2588256990717322E-5</v>
      </c>
      <c r="CQ27" s="15">
        <v>3.2622919274011975E-5</v>
      </c>
      <c r="CR27" s="15">
        <v>3.2654165154397519E-5</v>
      </c>
    </row>
    <row r="28" spans="1:96" x14ac:dyDescent="0.35">
      <c r="A28">
        <f t="shared" si="8"/>
        <v>16</v>
      </c>
      <c r="B28">
        <f t="shared" si="7"/>
        <v>15.5</v>
      </c>
      <c r="C28">
        <f>WMA_u!C28</f>
        <v>0.60000000000000009</v>
      </c>
      <c r="D28">
        <f>WMA_u!D28</f>
        <v>0.19999999999999996</v>
      </c>
      <c r="E28">
        <f>WMA_u!E28</f>
        <v>0.2</v>
      </c>
      <c r="F28" s="3">
        <f>(-WMA_u!F28+SQRT(WMA_u!F28*WMA_u!F28+4*$B$3))/2</f>
        <v>3.2937100055807633E-5</v>
      </c>
      <c r="G28" s="15">
        <v>3.2838302021481927E-5</v>
      </c>
      <c r="H28" s="15">
        <v>1.755836131748527E-5</v>
      </c>
      <c r="I28" s="15">
        <v>8.9608191354641371E-6</v>
      </c>
      <c r="J28" s="15">
        <v>5.1113138956180916E-6</v>
      </c>
      <c r="K28" s="15">
        <v>3.3433662467194103E-6</v>
      </c>
      <c r="L28" s="15">
        <v>2.4524005219457742E-6</v>
      </c>
      <c r="M28" s="15">
        <v>1.9658079018861896E-6</v>
      </c>
      <c r="N28" s="15">
        <v>1.686056615739577E-6</v>
      </c>
      <c r="O28" s="15">
        <v>1.5227789090062463E-6</v>
      </c>
      <c r="P28" s="15">
        <v>1.4310419296679718E-6</v>
      </c>
      <c r="Q28" s="15">
        <v>1.3869031619823043E-6</v>
      </c>
      <c r="R28" s="15">
        <v>1.3768986350326281E-6</v>
      </c>
      <c r="S28" s="15">
        <v>1.3931643757559088E-6</v>
      </c>
      <c r="T28" s="15">
        <v>1.4310147539243939E-6</v>
      </c>
      <c r="U28" s="15">
        <v>1.4876679921921997E-6</v>
      </c>
      <c r="V28" s="15">
        <v>1.5615404712858602E-6</v>
      </c>
      <c r="W28" s="15">
        <v>1.6518381770392982E-6</v>
      </c>
      <c r="X28" s="15">
        <v>1.7583105617020326E-6</v>
      </c>
      <c r="Y28" s="15">
        <v>1.8810966462445867E-6</v>
      </c>
      <c r="Z28" s="15">
        <v>2.0206251641480325E-6</v>
      </c>
      <c r="AA28" s="15">
        <v>2.1775471122245058E-6</v>
      </c>
      <c r="AB28" s="15">
        <v>2.3526879662415045E-6</v>
      </c>
      <c r="AC28" s="15">
        <v>2.5470117936098873E-6</v>
      </c>
      <c r="AD28" s="15">
        <v>2.7615923588081977E-6</v>
      </c>
      <c r="AE28" s="15">
        <v>2.9975879915898382E-6</v>
      </c>
      <c r="AF28" s="15">
        <v>3.2562180569868168E-6</v>
      </c>
      <c r="AG28" s="15">
        <v>3.5387395116961204E-6</v>
      </c>
      <c r="AH28" s="15">
        <v>3.8464224987889877E-6</v>
      </c>
      <c r="AI28" s="15">
        <v>4.180524241205559E-6</v>
      </c>
      <c r="AJ28" s="15">
        <v>4.5422607739210852E-6</v>
      </c>
      <c r="AK28" s="15">
        <v>4.9327762661030997E-6</v>
      </c>
      <c r="AL28" s="15">
        <v>5.3531099270522989E-6</v>
      </c>
      <c r="AM28" s="15">
        <v>5.8041606936427708E-6</v>
      </c>
      <c r="AN28" s="15">
        <v>6.2866501410019589E-6</v>
      </c>
      <c r="AO28" s="15">
        <v>6.8010843028430358E-6</v>
      </c>
      <c r="AP28" s="15">
        <v>7.3477153270297573E-6</v>
      </c>
      <c r="AQ28" s="15">
        <v>7.9265041381676098E-6</v>
      </c>
      <c r="AR28" s="15">
        <v>8.53708549381348E-6</v>
      </c>
      <c r="AS28" s="15">
        <v>9.1787370056412431E-6</v>
      </c>
      <c r="AT28" s="15">
        <v>9.8503538097400969E-6</v>
      </c>
      <c r="AU28" s="15">
        <v>1.0550430611347502E-5</v>
      </c>
      <c r="AV28" s="15">
        <v>1.1277052752292877E-5</v>
      </c>
      <c r="AW28" s="15">
        <v>1.2027897768747402E-5</v>
      </c>
      <c r="AX28" s="15">
        <v>1.2800248580717418E-5</v>
      </c>
      <c r="AY28" s="15">
        <v>1.3591019010558811E-5</v>
      </c>
      <c r="AZ28" s="15">
        <v>1.4396791772446459E-5</v>
      </c>
      <c r="BA28" s="15">
        <v>1.521386842877575E-5</v>
      </c>
      <c r="BB28" s="15">
        <v>1.6038330135595823E-5</v>
      </c>
      <c r="BC28" s="15">
        <v>1.686610732994715E-5</v>
      </c>
      <c r="BD28" s="15">
        <v>1.7693055920154983E-5</v>
      </c>
      <c r="BE28" s="15">
        <v>1.8515037080612921E-5</v>
      </c>
      <c r="BF28" s="15">
        <v>1.9327997465562088E-5</v>
      </c>
      <c r="BG28" s="15">
        <v>2.0128046588936577E-5</v>
      </c>
      <c r="BH28" s="15">
        <v>2.0911528269512587E-5</v>
      </c>
      <c r="BI28" s="15">
        <v>2.1675083402058756E-5</v>
      </c>
      <c r="BJ28" s="15">
        <v>2.241570186418143E-5</v>
      </c>
      <c r="BK28" s="15">
        <v>2.3130762033179786E-5</v>
      </c>
      <c r="BL28" s="15">
        <v>2.3818057124132913E-5</v>
      </c>
      <c r="BM28" s="15">
        <v>2.4475808294016018E-5</v>
      </c>
      <c r="BN28" s="15">
        <v>2.5102665127647706E-5</v>
      </c>
      <c r="BO28" s="15">
        <v>2.5697694689740667E-5</v>
      </c>
      <c r="BP28" s="15">
        <v>2.6260360748244722E-5</v>
      </c>
      <c r="BQ28" s="15">
        <v>2.6790495049152516E-5</v>
      </c>
      <c r="BR28" s="15">
        <v>2.7288262641122653E-5</v>
      </c>
      <c r="BS28" s="15">
        <v>2.7754123232065163E-5</v>
      </c>
      <c r="BT28" s="15">
        <v>2.8188790433811603E-5</v>
      </c>
      <c r="BU28" s="15">
        <v>2.8593190540472989E-5</v>
      </c>
      <c r="BV28" s="15">
        <v>2.8968422226668563E-5</v>
      </c>
      <c r="BW28" s="15">
        <v>2.9315718267962831E-5</v>
      </c>
      <c r="BX28" s="15">
        <v>2.9636410100380466E-5</v>
      </c>
      <c r="BY28" s="15">
        <v>2.9931895770462226E-5</v>
      </c>
      <c r="BZ28" s="15">
        <v>3.020361159021083E-5</v>
      </c>
      <c r="CA28" s="15">
        <v>3.0453007611384648E-5</v>
      </c>
      <c r="CB28" s="15">
        <v>3.06815268736034E-5</v>
      </c>
      <c r="CC28" s="15">
        <v>3.0890588258082312E-5</v>
      </c>
      <c r="CD28" s="15">
        <v>3.1081572694002453E-5</v>
      </c>
      <c r="CE28" s="15">
        <v>3.1255812408183794E-5</v>
      </c>
      <c r="CF28" s="15">
        <v>3.1414582879176939E-5</v>
      </c>
      <c r="CG28" s="15">
        <v>3.1559097148613881E-5</v>
      </c>
      <c r="CH28" s="15">
        <v>3.1690502149058157E-5</v>
      </c>
      <c r="CI28" s="15">
        <v>3.1809876724707603E-5</v>
      </c>
      <c r="CJ28" s="15">
        <v>3.1918231045833671E-5</v>
      </c>
      <c r="CK28" s="15">
        <v>3.2016507148681435E-5</v>
      </c>
      <c r="CL28" s="15">
        <v>3.2105580361529205E-5</v>
      </c>
      <c r="CM28" s="15">
        <v>3.2186261409978557E-5</v>
      </c>
      <c r="CN28" s="15">
        <v>3.2259299024597588E-5</v>
      </c>
      <c r="CO28" s="15">
        <v>3.2325382900958579E-5</v>
      </c>
      <c r="CP28" s="15">
        <v>3.2385146888331247E-5</v>
      </c>
      <c r="CQ28" s="15">
        <v>3.2439172306905051E-5</v>
      </c>
      <c r="CR28" s="15">
        <v>3.2487991311071237E-5</v>
      </c>
    </row>
    <row r="29" spans="1:96" x14ac:dyDescent="0.35">
      <c r="A29">
        <f t="shared" si="8"/>
        <v>17</v>
      </c>
      <c r="B29">
        <f t="shared" si="7"/>
        <v>16.5</v>
      </c>
      <c r="C29">
        <f>WMA_u!C29</f>
        <v>0.60000000000000009</v>
      </c>
      <c r="D29">
        <f>WMA_u!D29</f>
        <v>0.19999999999999996</v>
      </c>
      <c r="E29">
        <f>WMA_u!E29</f>
        <v>0.2</v>
      </c>
      <c r="F29" s="3">
        <f>(-WMA_u!F29+SQRT(WMA_u!F29*WMA_u!F29+4*$B$3))/2</f>
        <v>3.2937100055807633E-5</v>
      </c>
      <c r="G29" s="15">
        <v>3.2902847956111622E-5</v>
      </c>
      <c r="H29" s="15">
        <v>2.4174516201389158E-5</v>
      </c>
      <c r="I29" s="15">
        <v>1.5076937975315934E-5</v>
      </c>
      <c r="J29" s="15">
        <v>9.0691658674371633E-6</v>
      </c>
      <c r="K29" s="15">
        <v>5.7834040288683597E-6</v>
      </c>
      <c r="L29" s="15">
        <v>4.0072979326911775E-6</v>
      </c>
      <c r="M29" s="15">
        <v>3.004137671990501E-6</v>
      </c>
      <c r="N29" s="15">
        <v>2.4081464015891651E-6</v>
      </c>
      <c r="O29" s="15">
        <v>2.0393974486539488E-6</v>
      </c>
      <c r="P29" s="15">
        <v>1.8057503222764048E-6</v>
      </c>
      <c r="Q29" s="15">
        <v>1.657551863333407E-6</v>
      </c>
      <c r="R29" s="15">
        <v>1.5666990402770557E-6</v>
      </c>
      <c r="S29" s="15">
        <v>1.5165942591680959E-6</v>
      </c>
      <c r="T29" s="15">
        <v>1.4970955905222014E-6</v>
      </c>
      <c r="U29" s="15">
        <v>1.501855496204123E-6</v>
      </c>
      <c r="V29" s="15">
        <v>1.5268548370293888E-6</v>
      </c>
      <c r="W29" s="15">
        <v>1.5695620442443535E-6</v>
      </c>
      <c r="X29" s="15">
        <v>1.6284329752493642E-6</v>
      </c>
      <c r="Y29" s="15">
        <v>1.7026035011071453E-6</v>
      </c>
      <c r="Z29" s="15">
        <v>1.7916947889209362E-6</v>
      </c>
      <c r="AA29" s="15">
        <v>1.8956864444643431E-6</v>
      </c>
      <c r="AB29" s="15">
        <v>2.0148315064016794E-6</v>
      </c>
      <c r="AC29" s="15">
        <v>2.14959770933497E-6</v>
      </c>
      <c r="AD29" s="15">
        <v>2.300625442495783E-6</v>
      </c>
      <c r="AE29" s="15">
        <v>2.4686962673467697E-6</v>
      </c>
      <c r="AF29" s="15">
        <v>2.654708006537618E-6</v>
      </c>
      <c r="AG29" s="15">
        <v>2.8596536812988416E-6</v>
      </c>
      <c r="AH29" s="15">
        <v>3.0846024136750097E-6</v>
      </c>
      <c r="AI29" s="15">
        <v>3.3306809314050487E-6</v>
      </c>
      <c r="AJ29" s="15">
        <v>3.5990546723694646E-6</v>
      </c>
      <c r="AK29" s="15">
        <v>3.8909077487049678E-6</v>
      </c>
      <c r="AL29" s="15">
        <v>4.2074212367973088E-6</v>
      </c>
      <c r="AM29" s="15">
        <v>4.5497494107812E-6</v>
      </c>
      <c r="AN29" s="15">
        <v>4.9189937151395453E-6</v>
      </c>
      <c r="AO29" s="15">
        <v>5.316174423474181E-6</v>
      </c>
      <c r="AP29" s="15">
        <v>5.7422001010977968E-6</v>
      </c>
      <c r="AQ29" s="15">
        <v>6.1978351753653511E-6</v>
      </c>
      <c r="AR29" s="15">
        <v>6.6836661039195208E-6</v>
      </c>
      <c r="AS29" s="15">
        <v>7.2000668504372983E-6</v>
      </c>
      <c r="AT29" s="15">
        <v>7.7471645651841511E-6</v>
      </c>
      <c r="AU29" s="15">
        <v>8.324806581334636E-6</v>
      </c>
      <c r="AV29" s="15">
        <v>8.9325300074344014E-6</v>
      </c>
      <c r="AW29" s="15">
        <v>9.5695353251832968E-6</v>
      </c>
      <c r="AX29" s="15">
        <v>1.023466549622632E-5</v>
      </c>
      <c r="AY29" s="15">
        <v>1.0926392065085508E-5</v>
      </c>
      <c r="AZ29" s="15">
        <v>1.1642809668890241E-5</v>
      </c>
      <c r="BA29" s="15">
        <v>1.238164016147222E-5</v>
      </c>
      <c r="BB29" s="15">
        <v>1.3140247258505999E-5</v>
      </c>
      <c r="BC29" s="15">
        <v>1.3915662200475647E-5</v>
      </c>
      <c r="BD29" s="15">
        <v>1.4704620433926511E-5</v>
      </c>
      <c r="BE29" s="15">
        <v>1.5503608751661269E-5</v>
      </c>
      <c r="BF29" s="15">
        <v>1.6308921748659415E-5</v>
      </c>
      <c r="BG29" s="15">
        <v>1.7116725893370759E-5</v>
      </c>
      <c r="BH29" s="15">
        <v>1.7923129015116049E-5</v>
      </c>
      <c r="BI29" s="15">
        <v>1.8724252641566497E-5</v>
      </c>
      <c r="BJ29" s="15">
        <v>1.9516304394959363E-5</v>
      </c>
      <c r="BK29" s="15">
        <v>2.0295647617183853E-5</v>
      </c>
      <c r="BL29" s="15">
        <v>2.1058865541168781E-5</v>
      </c>
      <c r="BM29" s="15">
        <v>2.180281764997822E-5</v>
      </c>
      <c r="BN29" s="15">
        <v>2.2524686332846333E-5</v>
      </c>
      <c r="BO29" s="15">
        <v>2.3222012527196337E-5</v>
      </c>
      <c r="BP29" s="15">
        <v>2.3892719657639966E-5</v>
      </c>
      <c r="BQ29" s="15">
        <v>2.4535125814942575E-5</v>
      </c>
      <c r="BR29" s="15">
        <v>2.5147944692270911E-5</v>
      </c>
      <c r="BS29" s="15">
        <v>2.5730276284664573E-5</v>
      </c>
      <c r="BT29" s="15">
        <v>2.6281588731877151E-5</v>
      </c>
      <c r="BU29" s="15">
        <v>2.6801692924653691E-5</v>
      </c>
      <c r="BV29" s="15">
        <v>2.7290711613243712E-5</v>
      </c>
      <c r="BW29" s="15">
        <v>2.7749044756595478E-5</v>
      </c>
      <c r="BX29" s="15">
        <v>2.817733275064467E-5</v>
      </c>
      <c r="BY29" s="15">
        <v>2.8576419009935546E-5</v>
      </c>
      <c r="BZ29" s="15">
        <v>2.8947313154586236E-5</v>
      </c>
      <c r="CA29" s="15">
        <v>2.9291155817728462E-5</v>
      </c>
      <c r="CB29" s="15">
        <v>2.9609185841176551E-5</v>
      </c>
      <c r="CC29" s="15">
        <v>2.990271039413855E-5</v>
      </c>
      <c r="CD29" s="15">
        <v>3.0173078340642825E-5</v>
      </c>
      <c r="CE29" s="15">
        <v>3.0421657000242031E-5</v>
      </c>
      <c r="CF29" s="15">
        <v>3.0649812298615454E-5</v>
      </c>
      <c r="CG29" s="15">
        <v>3.0858892191470614E-5</v>
      </c>
      <c r="CH29" s="15">
        <v>3.1050213160572129E-5</v>
      </c>
      <c r="CI29" s="15">
        <v>3.1225049525541376E-5</v>
      </c>
      <c r="CJ29" s="15">
        <v>3.1384625281144234E-5</v>
      </c>
      <c r="CK29" s="15">
        <v>3.1530108157296241E-5</v>
      </c>
      <c r="CL29" s="15">
        <v>3.1662605598716393E-5</v>
      </c>
      <c r="CM29" s="15">
        <v>3.1783162374043468E-5</v>
      </c>
      <c r="CN29" s="15">
        <v>3.1892759541828506E-5</v>
      </c>
      <c r="CO29" s="15">
        <v>3.1992314525792822E-5</v>
      </c>
      <c r="CP29" s="15">
        <v>3.2082682077255193E-5</v>
      </c>
      <c r="CQ29" s="15">
        <v>3.2164655929943254E-5</v>
      </c>
      <c r="CR29" s="15">
        <v>3.2238970979096035E-5</v>
      </c>
    </row>
    <row r="30" spans="1:96" x14ac:dyDescent="0.35">
      <c r="A30">
        <f t="shared" si="8"/>
        <v>18</v>
      </c>
      <c r="B30">
        <f t="shared" si="7"/>
        <v>17.5</v>
      </c>
      <c r="C30">
        <f>WMA_u!C30</f>
        <v>0.60000000000000009</v>
      </c>
      <c r="D30">
        <f>WMA_u!D30</f>
        <v>0.19999999999999996</v>
      </c>
      <c r="E30">
        <f>WMA_u!E30</f>
        <v>0.2</v>
      </c>
      <c r="F30" s="3">
        <f>(-WMA_u!F30+SQRT(WMA_u!F30*WMA_u!F30+4*$B$3))/2</f>
        <v>3.2937100055807633E-5</v>
      </c>
      <c r="G30" s="15">
        <v>3.2925225261520558E-5</v>
      </c>
      <c r="H30" s="15">
        <v>2.85633936569979E-5</v>
      </c>
      <c r="I30" s="15">
        <v>2.1524753246407979E-5</v>
      </c>
      <c r="J30" s="15">
        <v>1.460091404353183E-5</v>
      </c>
      <c r="K30" s="15">
        <v>9.6647178814810647E-6</v>
      </c>
      <c r="L30" s="15">
        <v>6.6029214564350199E-6</v>
      </c>
      <c r="M30" s="15">
        <v>4.7589444775813379E-6</v>
      </c>
      <c r="N30" s="15">
        <v>3.6291293907394862E-6</v>
      </c>
      <c r="O30" s="15">
        <v>2.9149882913264118E-6</v>
      </c>
      <c r="P30" s="15">
        <v>2.4496075332723905E-6</v>
      </c>
      <c r="Q30" s="15">
        <v>2.1392133982783112E-6</v>
      </c>
      <c r="R30" s="15">
        <v>1.9297133972270228E-6</v>
      </c>
      <c r="S30" s="15">
        <v>1.7888714739793707E-6</v>
      </c>
      <c r="T30" s="15">
        <v>1.6968495969680546E-6</v>
      </c>
      <c r="U30" s="15">
        <v>1.6410861278105671E-6</v>
      </c>
      <c r="V30" s="15">
        <v>1.6134408557372468E-6</v>
      </c>
      <c r="W30" s="15">
        <v>1.6085527858811456E-6</v>
      </c>
      <c r="X30" s="15">
        <v>1.6228658295781351E-6</v>
      </c>
      <c r="Y30" s="15">
        <v>1.6540335568822527E-6</v>
      </c>
      <c r="Z30" s="15">
        <v>1.7005455308465508E-6</v>
      </c>
      <c r="AA30" s="15">
        <v>1.7614867777272174E-6</v>
      </c>
      <c r="AB30" s="15">
        <v>1.8363793295443857E-6</v>
      </c>
      <c r="AC30" s="15">
        <v>1.9250754998452285E-6</v>
      </c>
      <c r="AD30" s="15">
        <v>2.0276844207838641E-6</v>
      </c>
      <c r="AE30" s="15">
        <v>2.1445202666795195E-6</v>
      </c>
      <c r="AF30" s="15">
        <v>2.2760647740681862E-6</v>
      </c>
      <c r="AG30" s="15">
        <v>2.4229391510357511E-6</v>
      </c>
      <c r="AH30" s="15">
        <v>2.5858821135524335E-6</v>
      </c>
      <c r="AI30" s="15">
        <v>2.765731738142998E-6</v>
      </c>
      <c r="AJ30" s="15">
        <v>2.9634095039957882E-6</v>
      </c>
      <c r="AK30" s="15">
        <v>3.1799053159949704E-6</v>
      </c>
      <c r="AL30" s="15">
        <v>3.4162626003282783E-6</v>
      </c>
      <c r="AM30" s="15">
        <v>3.6735627688223677E-6</v>
      </c>
      <c r="AN30" s="15">
        <v>3.9529085072921047E-6</v>
      </c>
      <c r="AO30" s="15">
        <v>4.2554054645937814E-6</v>
      </c>
      <c r="AP30" s="15">
        <v>4.5821420526417937E-6</v>
      </c>
      <c r="AQ30" s="15">
        <v>4.9341671614191398E-6</v>
      </c>
      <c r="AR30" s="15">
        <v>5.312465720225435E-6</v>
      </c>
      <c r="AS30" s="15">
        <v>5.7179321769921684E-6</v>
      </c>
      <c r="AT30" s="15">
        <v>6.1513420948226599E-6</v>
      </c>
      <c r="AU30" s="15">
        <v>6.6133222308142759E-6</v>
      </c>
      <c r="AV30" s="15">
        <v>7.1043196368580024E-6</v>
      </c>
      <c r="AW30" s="15">
        <v>7.6245704824247761E-6</v>
      </c>
      <c r="AX30" s="15">
        <v>8.1740694873813573E-6</v>
      </c>
      <c r="AY30" s="15">
        <v>8.7525410065093721E-6</v>
      </c>
      <c r="AZ30" s="15">
        <v>9.3594129442121598E-6</v>
      </c>
      <c r="BA30" s="15">
        <v>9.9937947784142265E-6</v>
      </c>
      <c r="BB30" s="15">
        <v>1.0654461009789566E-5</v>
      </c>
      <c r="BC30" s="15">
        <v>1.1339841324229613E-5</v>
      </c>
      <c r="BD30" s="15">
        <v>1.2048018648549177E-5</v>
      </c>
      <c r="BE30" s="15">
        <v>1.2776736070616326E-5</v>
      </c>
      <c r="BF30" s="15">
        <v>1.3523413308097661E-5</v>
      </c>
      <c r="BG30" s="15">
        <v>1.4285173028574036E-5</v>
      </c>
      <c r="BH30" s="15">
        <v>1.5058876875739489E-5</v>
      </c>
      <c r="BI30" s="15">
        <v>1.5841170570183445E-5</v>
      </c>
      <c r="BJ30" s="15">
        <v>1.6628536952282741E-5</v>
      </c>
      <c r="BK30" s="15">
        <v>1.7417355362362583E-5</v>
      </c>
      <c r="BL30" s="15">
        <v>1.8203965357280779E-5</v>
      </c>
      <c r="BM30" s="15">
        <v>1.8984732462487361E-5</v>
      </c>
      <c r="BN30" s="15">
        <v>1.9756113504512293E-5</v>
      </c>
      <c r="BO30" s="15">
        <v>2.0514719061339355E-5</v>
      </c>
      <c r="BP30" s="15">
        <v>2.1257370721568901E-5</v>
      </c>
      <c r="BQ30" s="15">
        <v>2.198115114206846E-5</v>
      </c>
      <c r="BR30" s="15">
        <v>2.2683445309300166E-5</v>
      </c>
      <c r="BS30" s="15">
        <v>2.3361971911062565E-5</v>
      </c>
      <c r="BT30" s="15">
        <v>2.4014804266011771E-5</v>
      </c>
      <c r="BU30" s="15">
        <v>2.4640380792343046E-5</v>
      </c>
      <c r="BV30" s="15">
        <v>2.5237505491608487E-5</v>
      </c>
      <c r="BW30" s="15">
        <v>2.5805339337653931E-5</v>
      </c>
      <c r="BX30" s="15">
        <v>2.6343383778250991E-5</v>
      </c>
      <c r="BY30" s="15">
        <v>2.6851457767714127E-5</v>
      </c>
      <c r="BZ30" s="15">
        <v>2.7329669848297241E-5</v>
      </c>
      <c r="CA30" s="15">
        <v>2.7778386804471347E-5</v>
      </c>
      <c r="CB30" s="15">
        <v>2.8198200332369671E-5</v>
      </c>
      <c r="CC30" s="15">
        <v>2.8589893026963322E-5</v>
      </c>
      <c r="CD30" s="15">
        <v>2.8954404806194398E-5</v>
      </c>
      <c r="CE30" s="15">
        <v>2.9292800684171332E-5</v>
      </c>
      <c r="CF30" s="15">
        <v>2.9606240595954991E-5</v>
      </c>
      <c r="CG30" s="15">
        <v>2.9895951772522531E-5</v>
      </c>
      <c r="CH30" s="15">
        <v>3.0163203980222557E-5</v>
      </c>
      <c r="CI30" s="15">
        <v>3.0409287779478415E-5</v>
      </c>
      <c r="CJ30" s="15">
        <v>3.0635495823965551E-5</v>
      </c>
      <c r="CK30" s="15">
        <v>3.084310711681107E-5</v>
      </c>
      <c r="CL30" s="15">
        <v>3.1033374063244998E-5</v>
      </c>
      <c r="CM30" s="15">
        <v>3.1207512104504318E-5</v>
      </c>
      <c r="CN30" s="15">
        <v>3.1366691683873254E-5</v>
      </c>
      <c r="CO30" s="15">
        <v>3.1512032281832351E-5</v>
      </c>
      <c r="CP30" s="15">
        <v>3.1644598251727627E-5</v>
      </c>
      <c r="CQ30" s="15">
        <v>3.1765396196473976E-5</v>
      </c>
      <c r="CR30" s="15">
        <v>3.1875373641410931E-5</v>
      </c>
    </row>
    <row r="31" spans="1:96" x14ac:dyDescent="0.35">
      <c r="A31">
        <f t="shared" si="8"/>
        <v>19</v>
      </c>
      <c r="B31">
        <f t="shared" si="7"/>
        <v>18.5</v>
      </c>
      <c r="C31">
        <f>WMA_u!C31</f>
        <v>0.60000000000000009</v>
      </c>
      <c r="D31">
        <f>WMA_u!D31</f>
        <v>0.19999999999999996</v>
      </c>
      <c r="E31">
        <f>WMA_u!E31</f>
        <v>0.2</v>
      </c>
      <c r="F31" s="3">
        <f>(-WMA_u!F31+SQRT(WMA_u!F31*WMA_u!F31+4*$B$3))/2</f>
        <v>3.2937100055807633E-5</v>
      </c>
      <c r="G31" s="15">
        <v>3.2932983206311928E-5</v>
      </c>
      <c r="H31" s="15">
        <v>3.0936977521356324E-5</v>
      </c>
      <c r="I31" s="15">
        <v>2.6577122539918798E-5</v>
      </c>
      <c r="J31" s="15">
        <v>2.0611528066358615E-5</v>
      </c>
      <c r="K31" s="15">
        <v>1.4880987223683288E-5</v>
      </c>
      <c r="L31" s="15">
        <v>1.0507015179934584E-5</v>
      </c>
      <c r="M31" s="15">
        <v>7.5358549442815294E-6</v>
      </c>
      <c r="N31" s="15">
        <v>5.5966461190349427E-6</v>
      </c>
      <c r="O31" s="15">
        <v>4.3308395081131338E-6</v>
      </c>
      <c r="P31" s="15">
        <v>3.4904017893357978E-6</v>
      </c>
      <c r="Q31" s="15">
        <v>2.9202157220698477E-6</v>
      </c>
      <c r="R31" s="15">
        <v>2.5256703287479434E-6</v>
      </c>
      <c r="S31" s="15">
        <v>2.2487403734322456E-6</v>
      </c>
      <c r="T31" s="15">
        <v>2.0531922394494437E-6</v>
      </c>
      <c r="U31" s="15">
        <v>1.9158910726706116E-6</v>
      </c>
      <c r="V31" s="15">
        <v>1.8217315248330911E-6</v>
      </c>
      <c r="W31" s="15">
        <v>1.7606498764936375E-6</v>
      </c>
      <c r="X31" s="15">
        <v>1.7258299081280838E-6</v>
      </c>
      <c r="Y31" s="15">
        <v>1.7126019508449636E-6</v>
      </c>
      <c r="Z31" s="15">
        <v>1.717752000200919E-6</v>
      </c>
      <c r="AA31" s="15">
        <v>1.7390785549797784E-6</v>
      </c>
      <c r="AB31" s="15">
        <v>1.7751023706349832E-6</v>
      </c>
      <c r="AC31" s="15">
        <v>1.8248726006664767E-6</v>
      </c>
      <c r="AD31" s="15">
        <v>1.8878349286843952E-6</v>
      </c>
      <c r="AE31" s="15">
        <v>1.9637402652161359E-6</v>
      </c>
      <c r="AF31" s="15">
        <v>2.0525804475399136E-6</v>
      </c>
      <c r="AG31" s="15">
        <v>2.1545420997021329E-6</v>
      </c>
      <c r="AH31" s="15">
        <v>2.2699728399189661E-6</v>
      </c>
      <c r="AI31" s="15">
        <v>2.3993558757544162E-6</v>
      </c>
      <c r="AJ31" s="15">
        <v>2.5432902563580723E-6</v>
      </c>
      <c r="AK31" s="15">
        <v>2.7024748426608428E-6</v>
      </c>
      <c r="AL31" s="15">
        <v>2.8776945761662622E-6</v>
      </c>
      <c r="AM31" s="15">
        <v>3.0698079964372643E-6</v>
      </c>
      <c r="AN31" s="15">
        <v>3.2797351840274441E-6</v>
      </c>
      <c r="AO31" s="15">
        <v>3.5084454856355007E-6</v>
      </c>
      <c r="AP31" s="15">
        <v>3.7569445060457041E-6</v>
      </c>
      <c r="AQ31" s="15">
        <v>4.0262599505380621E-6</v>
      </c>
      <c r="AR31" s="15">
        <v>4.3174259810008213E-6</v>
      </c>
      <c r="AS31" s="15">
        <v>4.6314658487345396E-6</v>
      </c>
      <c r="AT31" s="15">
        <v>4.9693726244334657E-6</v>
      </c>
      <c r="AU31" s="15">
        <v>5.3320879614152469E-6</v>
      </c>
      <c r="AV31" s="15">
        <v>5.7204789156091823E-6</v>
      </c>
      <c r="AW31" s="15">
        <v>6.1353129690885949E-6</v>
      </c>
      <c r="AX31" s="15">
        <v>6.5772315248624141E-6</v>
      </c>
      <c r="AY31" s="15">
        <v>7.0467222886439248E-6</v>
      </c>
      <c r="AZ31" s="15">
        <v>7.5440910907747692E-6</v>
      </c>
      <c r="BA31" s="15">
        <v>8.0694338652484311E-6</v>
      </c>
      <c r="BB31" s="15">
        <v>8.6226096330547852E-6</v>
      </c>
      <c r="BC31" s="15">
        <v>9.2032154753802481E-6</v>
      </c>
      <c r="BD31" s="15">
        <v>9.8105645815264198E-6</v>
      </c>
      <c r="BE31" s="15">
        <v>1.0443668516283739E-5</v>
      </c>
      <c r="BF31" s="15">
        <v>1.1101224858857489E-5</v>
      </c>
      <c r="BG31" s="15">
        <v>1.1781611311987338E-5</v>
      </c>
      <c r="BH31" s="15">
        <v>1.2482887245506655E-5</v>
      </c>
      <c r="BI31" s="15">
        <v>1.3202803433614714E-5</v>
      </c>
      <c r="BJ31" s="15">
        <v>1.3938820458045009E-5</v>
      </c>
      <c r="BK31" s="15">
        <v>1.468813590074866E-5</v>
      </c>
      <c r="BL31" s="15">
        <v>1.5447720045180442E-5</v>
      </c>
      <c r="BM31" s="15">
        <v>1.6214359379218063E-5</v>
      </c>
      <c r="BN31" s="15">
        <v>1.6984706764418348E-5</v>
      </c>
      <c r="BO31" s="15">
        <v>1.7755336748847586E-5</v>
      </c>
      <c r="BP31" s="15">
        <v>1.8522804179903661E-5</v>
      </c>
      <c r="BQ31" s="15">
        <v>1.92837040491744E-5</v>
      </c>
      <c r="BR31" s="15">
        <v>2.0034730401526562E-5</v>
      </c>
      <c r="BS31" s="15">
        <v>2.0772732170322181E-5</v>
      </c>
      <c r="BT31" s="15">
        <v>2.1494763961806242E-5</v>
      </c>
      <c r="BU31" s="15">
        <v>2.2198130092506181E-5</v>
      </c>
      <c r="BV31" s="15">
        <v>2.2880420561058422E-5</v>
      </c>
      <c r="BW31" s="15">
        <v>2.3539538073465066E-5</v>
      </c>
      <c r="BX31" s="15">
        <v>2.4173715710229811E-5</v>
      </c>
      <c r="BY31" s="15">
        <v>2.4781525280083145E-5</v>
      </c>
      <c r="BZ31" s="15">
        <v>2.5361876823732128E-5</v>
      </c>
      <c r="CA31" s="15">
        <v>2.5914010080888696E-5</v>
      </c>
      <c r="CB31" s="15">
        <v>2.6437478997299833E-5</v>
      </c>
      <c r="CC31" s="15">
        <v>2.6932130526408149E-5</v>
      </c>
      <c r="CD31" s="15">
        <v>2.7398079060406233E-5</v>
      </c>
      <c r="CE31" s="15">
        <v>2.7835677825481301E-5</v>
      </c>
      <c r="CF31" s="15">
        <v>2.8245488511243811E-5</v>
      </c>
      <c r="CG31" s="15">
        <v>2.8628250276147745E-5</v>
      </c>
      <c r="CH31" s="15">
        <v>2.8984849118263053E-5</v>
      </c>
      <c r="CI31" s="15">
        <v>2.9316288422096009E-5</v>
      </c>
      <c r="CJ31" s="15">
        <v>2.9623661307613339E-5</v>
      </c>
      <c r="CK31" s="15">
        <v>2.9908125235046731E-5</v>
      </c>
      <c r="CL31" s="15">
        <v>3.0170879155921153E-5</v>
      </c>
      <c r="CM31" s="15">
        <v>3.0413143360488396E-5</v>
      </c>
      <c r="CN31" s="15">
        <v>3.0636142053522763E-5</v>
      </c>
      <c r="CO31" s="15">
        <v>3.0841088597721572E-5</v>
      </c>
      <c r="CP31" s="15">
        <v>3.102917329248994E-5</v>
      </c>
      <c r="CQ31" s="15">
        <v>3.1201553504849473E-5</v>
      </c>
      <c r="CR31" s="15">
        <v>3.1359345938431942E-5</v>
      </c>
    </row>
    <row r="32" spans="1:96" x14ac:dyDescent="0.35">
      <c r="A32">
        <f t="shared" si="8"/>
        <v>20</v>
      </c>
      <c r="B32">
        <f t="shared" si="7"/>
        <v>19.5</v>
      </c>
      <c r="C32">
        <f>WMA_u!C32</f>
        <v>0.60000000000000009</v>
      </c>
      <c r="D32">
        <f>WMA_u!D32</f>
        <v>0.19999999999999996</v>
      </c>
      <c r="E32">
        <f>WMA_u!E32</f>
        <v>0.2</v>
      </c>
      <c r="F32" s="3">
        <f>(-WMA_u!F32+SQRT(WMA_u!F32*WMA_u!F32+4*$B$3))/2</f>
        <v>3.2937100055807633E-5</v>
      </c>
      <c r="G32" s="15">
        <v>3.2935672793207494E-5</v>
      </c>
      <c r="H32" s="15">
        <v>3.207330751283503E-5</v>
      </c>
      <c r="I32" s="15">
        <v>2.9735944017379688E-5</v>
      </c>
      <c r="J32" s="15">
        <v>2.5642920441771913E-5</v>
      </c>
      <c r="K32" s="15">
        <v>2.0507648563624225E-5</v>
      </c>
      <c r="L32" s="15">
        <v>1.55310593335995E-5</v>
      </c>
      <c r="M32" s="15">
        <v>1.150309588526252E-5</v>
      </c>
      <c r="N32" s="15">
        <v>8.5648887150412621E-6</v>
      </c>
      <c r="O32" s="15">
        <v>6.5195021460484858E-6</v>
      </c>
      <c r="P32" s="15">
        <v>5.1125668329070418E-6</v>
      </c>
      <c r="Q32" s="15">
        <v>4.1389124040526185E-6</v>
      </c>
      <c r="R32" s="15">
        <v>3.455816553779697E-6</v>
      </c>
      <c r="S32" s="15">
        <v>2.9691782816089555E-6</v>
      </c>
      <c r="T32" s="15">
        <v>2.6178198683226596E-6</v>
      </c>
      <c r="U32" s="15">
        <v>2.3617998323870926E-6</v>
      </c>
      <c r="V32" s="15">
        <v>2.1747116713676489E-6</v>
      </c>
      <c r="W32" s="15">
        <v>2.0388194079729288E-6</v>
      </c>
      <c r="X32" s="15">
        <v>1.9420164822347925E-6</v>
      </c>
      <c r="Y32" s="15">
        <v>1.8759158186570116E-6</v>
      </c>
      <c r="Z32" s="15">
        <v>1.8346360556842239E-6</v>
      </c>
      <c r="AA32" s="15">
        <v>1.8140184248293292E-6</v>
      </c>
      <c r="AB32" s="15">
        <v>1.8111130463816076E-6</v>
      </c>
      <c r="AC32" s="15">
        <v>1.8238363027104213E-6</v>
      </c>
      <c r="AD32" s="15">
        <v>1.8507385723594116E-6</v>
      </c>
      <c r="AE32" s="15">
        <v>1.8908442970475902E-6</v>
      </c>
      <c r="AF32" s="15">
        <v>1.9435402375712681E-6</v>
      </c>
      <c r="AG32" s="15">
        <v>2.0084962736691825E-6</v>
      </c>
      <c r="AH32" s="15">
        <v>2.0856084921489214E-6</v>
      </c>
      <c r="AI32" s="15">
        <v>2.1749576930279992E-6</v>
      </c>
      <c r="AJ32" s="15">
        <v>2.2767786331266296E-6</v>
      </c>
      <c r="AK32" s="15">
        <v>2.3914367834350609E-6</v>
      </c>
      <c r="AL32" s="15">
        <v>2.5194103014345711E-6</v>
      </c>
      <c r="AM32" s="15">
        <v>2.6612755609823749E-6</v>
      </c>
      <c r="AN32" s="15">
        <v>2.8176950302458235E-6</v>
      </c>
      <c r="AO32" s="15">
        <v>2.9894065486491738E-6</v>
      </c>
      <c r="AP32" s="15">
        <v>3.177213293795522E-6</v>
      </c>
      <c r="AQ32" s="15">
        <v>3.3819738477295292E-6</v>
      </c>
      <c r="AR32" s="15">
        <v>3.6045918903799165E-6</v>
      </c>
      <c r="AS32" s="15">
        <v>3.8460051307676895E-6</v>
      </c>
      <c r="AT32" s="15">
        <v>4.1071731384917873E-6</v>
      </c>
      <c r="AU32" s="15">
        <v>4.3890638110123668E-6</v>
      </c>
      <c r="AV32" s="15">
        <v>4.6926382726206283E-6</v>
      </c>
      <c r="AW32" s="15">
        <v>5.0188340524354092E-6</v>
      </c>
      <c r="AX32" s="15">
        <v>5.3685464720712037E-6</v>
      </c>
      <c r="AY32" s="15">
        <v>5.7426082469281198E-6</v>
      </c>
      <c r="AZ32" s="15">
        <v>6.1417674050720448E-6</v>
      </c>
      <c r="BA32" s="15">
        <v>6.5666637241281835E-6</v>
      </c>
      <c r="BB32" s="15">
        <v>7.0178040134199361E-6</v>
      </c>
      <c r="BC32" s="15">
        <v>7.4955366838078346E-6</v>
      </c>
      <c r="BD32" s="15">
        <v>8.0000261819019999E-6</v>
      </c>
      <c r="BE32" s="15">
        <v>8.5312279944123664E-6</v>
      </c>
      <c r="BF32" s="15">
        <v>9.0888650411181044E-6</v>
      </c>
      <c r="BG32" s="15">
        <v>9.6724063773148181E-6</v>
      </c>
      <c r="BH32" s="15">
        <v>1.0281049197602066E-5</v>
      </c>
      <c r="BI32" s="15">
        <v>1.0913705157828458E-5</v>
      </c>
      <c r="BJ32" s="15">
        <v>1.1568992013734045E-5</v>
      </c>
      <c r="BK32" s="15">
        <v>1.2245231492365791E-5</v>
      </c>
      <c r="BL32" s="15">
        <v>1.2940454167497248E-5</v>
      </c>
      <c r="BM32" s="15">
        <v>1.3652411895954247E-5</v>
      </c>
      <c r="BN32" s="15">
        <v>1.4378598099709896E-5</v>
      </c>
      <c r="BO32" s="15">
        <v>1.5116275851955347E-5</v>
      </c>
      <c r="BP32" s="15">
        <v>1.5862513363583934E-5</v>
      </c>
      <c r="BQ32" s="15">
        <v>1.6614226098005438E-5</v>
      </c>
      <c r="BR32" s="15">
        <v>1.7368224373991816E-5</v>
      </c>
      <c r="BS32" s="15">
        <v>1.8121265010051428E-5</v>
      </c>
      <c r="BT32" s="15">
        <v>1.8870105302605771E-5</v>
      </c>
      <c r="BU32" s="15">
        <v>1.9611557479841013E-5</v>
      </c>
      <c r="BV32" s="15">
        <v>2.0342541717299049E-5</v>
      </c>
      <c r="BW32" s="15">
        <v>2.1060135864710187E-5</v>
      </c>
      <c r="BX32" s="15">
        <v>2.1761620203037941E-5</v>
      </c>
      <c r="BY32" s="15">
        <v>2.244451581948466E-5</v>
      </c>
      <c r="BZ32" s="15">
        <v>2.3106615530368803E-5</v>
      </c>
      <c r="CA32" s="15">
        <v>2.3746006670343554E-5</v>
      </c>
      <c r="CB32" s="15">
        <v>2.4361085471042874E-5</v>
      </c>
      <c r="CC32" s="15">
        <v>2.4950563144348123E-5</v>
      </c>
      <c r="CD32" s="15">
        <v>2.5513464137739619E-5</v>
      </c>
      <c r="CE32" s="15">
        <v>2.6049117318472595E-5</v>
      </c>
      <c r="CF32" s="15">
        <v>2.6557141065730776E-5</v>
      </c>
      <c r="CG32" s="15">
        <v>2.7037423385128201E-5</v>
      </c>
      <c r="CH32" s="15">
        <v>2.7490098227569981E-5</v>
      </c>
      <c r="CI32" s="15">
        <v>2.7915519187117539E-5</v>
      </c>
      <c r="CJ32" s="15">
        <v>2.8314231686433033E-5</v>
      </c>
      <c r="CK32" s="15">
        <v>2.8686944655057993E-5</v>
      </c>
      <c r="CL32" s="15">
        <v>2.9034502563873804E-5</v>
      </c>
      <c r="CM32" s="15">
        <v>2.935785852728974E-5</v>
      </c>
      <c r="CN32" s="15">
        <v>2.9658049026441181E-5</v>
      </c>
      <c r="CO32" s="15">
        <v>2.9936170654516244E-5</v>
      </c>
      <c r="CP32" s="15">
        <v>3.0193359144058223E-5</v>
      </c>
      <c r="CQ32" s="15">
        <v>3.0430770813966399E-5</v>
      </c>
      <c r="CR32" s="15">
        <v>3.0649566471091982E-5</v>
      </c>
    </row>
    <row r="33" spans="1:96" x14ac:dyDescent="0.35">
      <c r="A33">
        <f t="shared" si="8"/>
        <v>21</v>
      </c>
      <c r="B33">
        <f t="shared" si="7"/>
        <v>20.5</v>
      </c>
      <c r="C33">
        <f>WMA_u!C33</f>
        <v>0.60000000000000009</v>
      </c>
      <c r="D33">
        <f>WMA_u!D33</f>
        <v>0.19999999999999996</v>
      </c>
      <c r="E33">
        <f>WMA_u!E33</f>
        <v>0.2</v>
      </c>
      <c r="F33" s="3">
        <f>(-WMA_u!F33+SQRT(WMA_u!F33*WMA_u!F33+4*$B$3))/2</f>
        <v>3.2937100055807633E-5</v>
      </c>
      <c r="G33" s="15">
        <v>3.29366052408935E-5</v>
      </c>
      <c r="H33" s="15">
        <v>3.2578242369953933E-5</v>
      </c>
      <c r="I33" s="15">
        <v>3.143603932594696E-5</v>
      </c>
      <c r="J33" s="15">
        <v>2.90380239426789E-5</v>
      </c>
      <c r="K33" s="15">
        <v>2.5323900166677514E-5</v>
      </c>
      <c r="L33" s="15">
        <v>2.0830686097240835E-5</v>
      </c>
      <c r="M33" s="15">
        <v>1.6387736769371275E-5</v>
      </c>
      <c r="N33" s="15">
        <v>1.2604578209786928E-5</v>
      </c>
      <c r="O33" s="15">
        <v>9.6771866071151945E-6</v>
      </c>
      <c r="P33" s="15">
        <v>7.525312164719753E-6</v>
      </c>
      <c r="Q33" s="15">
        <v>5.9763190272775121E-6</v>
      </c>
      <c r="R33" s="15">
        <v>4.8644632671923481E-6</v>
      </c>
      <c r="S33" s="15">
        <v>4.0610535336801173E-6</v>
      </c>
      <c r="T33" s="15">
        <v>3.4743247800377862E-6</v>
      </c>
      <c r="U33" s="15">
        <v>3.0410392615574809E-6</v>
      </c>
      <c r="V33" s="15">
        <v>2.718038021488233E-6</v>
      </c>
      <c r="W33" s="15">
        <v>2.4757858712111092E-6</v>
      </c>
      <c r="X33" s="15">
        <v>2.2938914341564083E-6</v>
      </c>
      <c r="Y33" s="15">
        <v>2.1581139598184152E-6</v>
      </c>
      <c r="Z33" s="15">
        <v>2.0583882059254072E-6</v>
      </c>
      <c r="AA33" s="15">
        <v>1.9875206544376613E-6</v>
      </c>
      <c r="AB33" s="15">
        <v>1.9403227939827021E-6</v>
      </c>
      <c r="AC33" s="15">
        <v>1.9130288425177946E-6</v>
      </c>
      <c r="AD33" s="15">
        <v>1.9028997828807411E-6</v>
      </c>
      <c r="AE33" s="15">
        <v>1.9079506019898118E-6</v>
      </c>
      <c r="AF33" s="15">
        <v>1.9267599945055968E-6</v>
      </c>
      <c r="AG33" s="15">
        <v>1.9583359259553326E-6</v>
      </c>
      <c r="AH33" s="15">
        <v>2.0020195182513451E-6</v>
      </c>
      <c r="AI33" s="15">
        <v>2.0574155486982957E-6</v>
      </c>
      <c r="AJ33" s="15">
        <v>2.1243415919608677E-6</v>
      </c>
      <c r="AK33" s="15">
        <v>2.2027904076119846E-6</v>
      </c>
      <c r="AL33" s="15">
        <v>2.2929017298368647E-6</v>
      </c>
      <c r="AM33" s="15">
        <v>2.3949408107130643E-6</v>
      </c>
      <c r="AN33" s="15">
        <v>2.509281754047801E-6</v>
      </c>
      <c r="AO33" s="15">
        <v>2.6363942407916223E-6</v>
      </c>
      <c r="AP33" s="15">
        <v>2.7768325658679107E-6</v>
      </c>
      <c r="AQ33" s="15">
        <v>2.9312261850684229E-6</v>
      </c>
      <c r="AR33" s="15">
        <v>3.1002711130050355E-6</v>
      </c>
      <c r="AS33" s="15">
        <v>3.2847216681741088E-6</v>
      </c>
      <c r="AT33" s="15">
        <v>3.4853821243744361E-6</v>
      </c>
      <c r="AU33" s="15">
        <v>3.7030979050562431E-6</v>
      </c>
      <c r="AV33" s="15">
        <v>3.9387460196873683E-6</v>
      </c>
      <c r="AW33" s="15">
        <v>4.1932244702018598E-6</v>
      </c>
      <c r="AX33" s="15">
        <v>4.4674404075756736E-6</v>
      </c>
      <c r="AY33" s="15">
        <v>4.7622968620455839E-6</v>
      </c>
      <c r="AZ33" s="15">
        <v>5.0786779206824635E-6</v>
      </c>
      <c r="BA33" s="15">
        <v>5.4174322803734291E-6</v>
      </c>
      <c r="BB33" s="15">
        <v>5.7793551681582377E-6</v>
      </c>
      <c r="BC33" s="15">
        <v>6.1651687043673284E-6</v>
      </c>
      <c r="BD33" s="15">
        <v>6.5755008625264978E-6</v>
      </c>
      <c r="BE33" s="15">
        <v>7.0108632845944218E-6</v>
      </c>
      <c r="BF33" s="15">
        <v>7.4716283105492841E-6</v>
      </c>
      <c r="BG33" s="15">
        <v>7.9580056953937033E-6</v>
      </c>
      <c r="BH33" s="15">
        <v>8.4700195995413979E-6</v>
      </c>
      <c r="BI33" s="15">
        <v>9.0074865389006872E-6</v>
      </c>
      <c r="BJ33" s="15">
        <v>9.5699950822365886E-6</v>
      </c>
      <c r="BK33" s="15">
        <v>1.0156888146338802E-5</v>
      </c>
      <c r="BL33" s="15">
        <v>1.0767248787612038E-5</v>
      </c>
      <c r="BM33" s="15">
        <v>1.1399890382197991E-5</v>
      </c>
      <c r="BN33" s="15">
        <v>1.2053352044979961E-5</v>
      </c>
      <c r="BO33" s="15">
        <v>1.2725900034693646E-5</v>
      </c>
      <c r="BP33" s="15">
        <v>1.3415535730681723E-5</v>
      </c>
      <c r="BQ33" s="15">
        <v>1.4120010562713344E-5</v>
      </c>
      <c r="BR33" s="15">
        <v>1.4836848000562939E-5</v>
      </c>
      <c r="BS33" s="15">
        <v>1.5563372422272051E-5</v>
      </c>
      <c r="BT33" s="15">
        <v>1.6296744351362056E-5</v>
      </c>
      <c r="BU33" s="15">
        <v>1.7034001232367466E-5</v>
      </c>
      <c r="BV33" s="15">
        <v>1.7772102617829383E-5</v>
      </c>
      <c r="BW33" s="15">
        <v>1.8507978383597481E-5</v>
      </c>
      <c r="BX33" s="15">
        <v>1.9238578400640159E-5</v>
      </c>
      <c r="BY33" s="15">
        <v>1.9960921993570665E-5</v>
      </c>
      <c r="BZ33" s="15">
        <v>2.0672145501436733E-5</v>
      </c>
      <c r="CA33" s="15">
        <v>2.1369546349716683E-5</v>
      </c>
      <c r="CB33" s="15">
        <v>2.2050622215834111E-5</v>
      </c>
      <c r="CC33" s="15">
        <v>2.2713104130469287E-5</v>
      </c>
      <c r="CD33" s="15">
        <v>2.3354982666412966E-5</v>
      </c>
      <c r="CE33" s="15">
        <v>2.3974526711907319E-5</v>
      </c>
      <c r="CF33" s="15">
        <v>2.4570294677713539E-5</v>
      </c>
      <c r="CG33" s="15">
        <v>2.5141138318386694E-5</v>
      </c>
      <c r="CH33" s="15">
        <v>2.5686199644993115E-5</v>
      </c>
      <c r="CI33" s="15">
        <v>2.6204901646816422E-5</v>
      </c>
      <c r="CJ33" s="15">
        <v>2.6696933713039876E-5</v>
      </c>
      <c r="CK33" s="15">
        <v>2.7162232759564832E-5</v>
      </c>
      <c r="CL33" s="15">
        <v>2.7600961106926426E-5</v>
      </c>
      <c r="CM33" s="15">
        <v>2.801348214253E-5</v>
      </c>
      <c r="CN33" s="15">
        <v>2.8400334740655746E-5</v>
      </c>
      <c r="CO33" s="15">
        <v>2.8762207315165076E-5</v>
      </c>
      <c r="CP33" s="15">
        <v>2.9099912256810657E-5</v>
      </c>
      <c r="CQ33" s="15">
        <v>2.9414361376201302E-5</v>
      </c>
      <c r="CR33" s="15">
        <v>2.9706542831497956E-5</v>
      </c>
    </row>
    <row r="34" spans="1:96" x14ac:dyDescent="0.35">
      <c r="A34">
        <f t="shared" si="8"/>
        <v>22</v>
      </c>
      <c r="B34">
        <f t="shared" si="7"/>
        <v>21.5</v>
      </c>
      <c r="C34">
        <f>WMA_u!C34</f>
        <v>0.60000000000000009</v>
      </c>
      <c r="D34">
        <f>WMA_u!D34</f>
        <v>0.19999999999999996</v>
      </c>
      <c r="E34">
        <f>WMA_u!E34</f>
        <v>0.2</v>
      </c>
      <c r="F34" s="3">
        <f>(-WMA_u!F34+SQRT(WMA_u!F34*WMA_u!F34+4*$B$3))/2</f>
        <v>3.2937100055807633E-5</v>
      </c>
      <c r="G34" s="15">
        <v>3.2936928509380776E-5</v>
      </c>
      <c r="H34" s="15">
        <v>3.2792058887882032E-5</v>
      </c>
      <c r="I34" s="15">
        <v>3.2267084928307118E-5</v>
      </c>
      <c r="J34" s="15">
        <v>3.1002384651692068E-5</v>
      </c>
      <c r="K34" s="15">
        <v>2.8704352258585624E-5</v>
      </c>
      <c r="L34" s="15">
        <v>2.5372013353100903E-5</v>
      </c>
      <c r="M34" s="15">
        <v>2.1393569443178165E-5</v>
      </c>
      <c r="N34" s="15">
        <v>1.7365424416728271E-5</v>
      </c>
      <c r="O34" s="15">
        <v>1.3779510445930375E-5</v>
      </c>
      <c r="P34" s="15">
        <v>1.0860372405419581E-5</v>
      </c>
      <c r="Q34" s="15">
        <v>8.6097393331260658E-6</v>
      </c>
      <c r="R34" s="15">
        <v>6.9222191877003453E-6</v>
      </c>
      <c r="S34" s="15">
        <v>5.6698207825931667E-6</v>
      </c>
      <c r="T34" s="15">
        <v>4.7400438301337434E-6</v>
      </c>
      <c r="U34" s="15">
        <v>4.0456734379525853E-6</v>
      </c>
      <c r="V34" s="15">
        <v>3.5228327194278302E-6</v>
      </c>
      <c r="W34" s="15">
        <v>3.1258756297803554E-6</v>
      </c>
      <c r="X34" s="15">
        <v>2.8224360050142407E-6</v>
      </c>
      <c r="Y34" s="15">
        <v>2.5895327751500018E-6</v>
      </c>
      <c r="Z34" s="15">
        <v>2.4107475478494562E-6</v>
      </c>
      <c r="AA34" s="15">
        <v>2.274251377485023E-6</v>
      </c>
      <c r="AB34" s="15">
        <v>2.1714446666582087E-6</v>
      </c>
      <c r="AC34" s="15">
        <v>2.0960222848920628E-6</v>
      </c>
      <c r="AD34" s="15">
        <v>2.043328704431027E-6</v>
      </c>
      <c r="AE34" s="15">
        <v>2.0099100430971802E-6</v>
      </c>
      <c r="AF34" s="15">
        <v>1.9932000871270776E-6</v>
      </c>
      <c r="AG34" s="15">
        <v>1.9912980646929209E-6</v>
      </c>
      <c r="AH34" s="15">
        <v>2.002809747209257E-6</v>
      </c>
      <c r="AI34" s="15">
        <v>2.0267326964799289E-6</v>
      </c>
      <c r="AJ34" s="15">
        <v>2.0623725647442535E-6</v>
      </c>
      <c r="AK34" s="15">
        <v>2.1092814828054193E-6</v>
      </c>
      <c r="AL34" s="15">
        <v>2.1672122687840525E-6</v>
      </c>
      <c r="AM34" s="15">
        <v>2.2360840844619895E-6</v>
      </c>
      <c r="AN34" s="15">
        <v>2.3159564031405815E-6</v>
      </c>
      <c r="AO34" s="15">
        <v>2.4070090466844547E-6</v>
      </c>
      <c r="AP34" s="15">
        <v>2.5095266442721017E-6</v>
      </c>
      <c r="AQ34" s="15">
        <v>2.6238862788110044E-6</v>
      </c>
      <c r="AR34" s="15">
        <v>2.7505474001578689E-6</v>
      </c>
      <c r="AS34" s="15">
        <v>2.8900432845727164E-6</v>
      </c>
      <c r="AT34" s="15">
        <v>3.0429734636498415E-6</v>
      </c>
      <c r="AU34" s="15">
        <v>3.2099966626398755E-6</v>
      </c>
      <c r="AV34" s="15">
        <v>3.3918238672435399E-6</v>
      </c>
      <c r="AW34" s="15">
        <v>3.5892111761214973E-6</v>
      </c>
      <c r="AX34" s="15">
        <v>3.8029521693708432E-6</v>
      </c>
      <c r="AY34" s="15">
        <v>4.0338695301259375E-6</v>
      </c>
      <c r="AZ34" s="15">
        <v>4.282805710690445E-6</v>
      </c>
      <c r="BA34" s="15">
        <v>4.5506124588528692E-6</v>
      </c>
      <c r="BB34" s="15">
        <v>4.8381390450530975E-6</v>
      </c>
      <c r="BC34" s="15">
        <v>5.1462190863764536E-6</v>
      </c>
      <c r="BD34" s="15">
        <v>5.475655898614529E-6</v>
      </c>
      <c r="BE34" s="15">
        <v>5.8272063603794641E-6</v>
      </c>
      <c r="BF34" s="15">
        <v>6.2015633472389965E-6</v>
      </c>
      <c r="BG34" s="15">
        <v>6.599336851060892E-6</v>
      </c>
      <c r="BH34" s="15">
        <v>7.0210339993008335E-6</v>
      </c>
      <c r="BI34" s="15">
        <v>7.4670382618392991E-6</v>
      </c>
      <c r="BJ34" s="15">
        <v>7.9375882443953824E-6</v>
      </c>
      <c r="BK34" s="15">
        <v>8.4327565530704505E-6</v>
      </c>
      <c r="BL34" s="15">
        <v>8.9524293153213844E-6</v>
      </c>
      <c r="BM34" s="15">
        <v>9.4962870279597922E-6</v>
      </c>
      <c r="BN34" s="15">
        <v>1.0063787468147881E-5</v>
      </c>
      <c r="BO34" s="15">
        <v>1.0654151454143911E-5</v>
      </c>
      <c r="BP34" s="15">
        <v>1.1266352251764949E-5</v>
      </c>
      <c r="BQ34" s="15">
        <v>1.1899109403996881E-5</v>
      </c>
      <c r="BR34" s="15">
        <v>1.2550887682546391E-5</v>
      </c>
      <c r="BS34" s="15">
        <v>1.3219901755615683E-5</v>
      </c>
      <c r="BT34" s="15">
        <v>1.3904126987025919E-5</v>
      </c>
      <c r="BU34" s="15">
        <v>1.4601316582182295E-5</v>
      </c>
      <c r="BV34" s="15">
        <v>1.5309025039486274E-5</v>
      </c>
      <c r="BW34" s="15">
        <v>1.6024637601082325E-5</v>
      </c>
      <c r="BX34" s="15">
        <v>1.6745405104868999E-5</v>
      </c>
      <c r="BY34" s="15">
        <v>1.746848337374263E-5</v>
      </c>
      <c r="BZ34" s="15">
        <v>1.8190976027577485E-5</v>
      </c>
      <c r="CA34" s="15">
        <v>1.8909979412131669E-5</v>
      </c>
      <c r="CB34" s="15">
        <v>1.9622628199138751E-5</v>
      </c>
      <c r="CC34" s="15">
        <v>2.0326140164756495E-5</v>
      </c>
      <c r="CD34" s="15">
        <v>2.1017858674656531E-5</v>
      </c>
      <c r="CE34" s="15">
        <v>2.1695291514467132E-5</v>
      </c>
      <c r="CF34" s="15">
        <v>2.2356144888281231E-5</v>
      </c>
      <c r="CG34" s="15">
        <v>2.2998351649111115E-5</v>
      </c>
      <c r="CH34" s="15">
        <v>2.3620093110593824E-5</v>
      </c>
      <c r="CI34" s="15">
        <v>2.4219814094572878E-5</v>
      </c>
      <c r="CJ34" s="15">
        <v>2.4796231171466926E-5</v>
      </c>
      <c r="CK34" s="15">
        <v>2.5348334335225312E-5</v>
      </c>
      <c r="CL34" s="15">
        <v>2.5875382598396814E-5</v>
      </c>
      <c r="CM34" s="15">
        <v>2.6376894188436298E-5</v>
      </c>
      <c r="CN34" s="15">
        <v>2.6852632167315945E-5</v>
      </c>
      <c r="CO34" s="15">
        <v>2.7302586378411238E-5</v>
      </c>
      <c r="CP34" s="15">
        <v>2.772695265078493E-5</v>
      </c>
      <c r="CQ34" s="15">
        <v>2.8126110173054637E-5</v>
      </c>
      <c r="CR34" s="15">
        <v>2.8500597886007784E-5</v>
      </c>
    </row>
    <row r="35" spans="1:96" x14ac:dyDescent="0.35">
      <c r="A35">
        <f t="shared" si="8"/>
        <v>23</v>
      </c>
      <c r="B35">
        <f t="shared" si="7"/>
        <v>22.5</v>
      </c>
      <c r="C35">
        <f>WMA_u!C35</f>
        <v>0.60000000000000009</v>
      </c>
      <c r="D35">
        <f>WMA_u!D35</f>
        <v>0.19999999999999996</v>
      </c>
      <c r="E35">
        <f>WMA_u!E35</f>
        <v>0.2</v>
      </c>
      <c r="F35" s="3">
        <f>(-WMA_u!F35+SQRT(WMA_u!F35*WMA_u!F35+4*$B$3))/2</f>
        <v>3.2937100055807633E-5</v>
      </c>
      <c r="G35" s="15">
        <v>3.2937040582708248E-5</v>
      </c>
      <c r="H35" s="15">
        <v>3.287965927969006E-5</v>
      </c>
      <c r="I35" s="15">
        <v>3.2648408520841812E-5</v>
      </c>
      <c r="J35" s="15">
        <v>3.2027023853267455E-5</v>
      </c>
      <c r="K35" s="15">
        <v>3.0750401010229663E-5</v>
      </c>
      <c r="L35" s="15">
        <v>2.8619029138060612E-5</v>
      </c>
      <c r="M35" s="15">
        <v>2.5641212445419079E-5</v>
      </c>
      <c r="N35" s="15">
        <v>2.2092367221145996E-5</v>
      </c>
      <c r="O35" s="15">
        <v>1.8411476348361797E-5</v>
      </c>
      <c r="P35" s="15">
        <v>1.5002822224005476E-5</v>
      </c>
      <c r="Q35" s="15">
        <v>1.2101121809752863E-5</v>
      </c>
      <c r="R35" s="15">
        <v>9.7659564333528612E-6</v>
      </c>
      <c r="S35" s="15">
        <v>7.9481156609907666E-6</v>
      </c>
      <c r="T35" s="15">
        <v>6.5561252629118591E-6</v>
      </c>
      <c r="U35" s="15">
        <v>5.4959378509467178E-6</v>
      </c>
      <c r="V35" s="15">
        <v>4.6873603669937431E-6</v>
      </c>
      <c r="W35" s="15">
        <v>4.0676100265241359E-6</v>
      </c>
      <c r="X35" s="15">
        <v>3.5895493982575509E-6</v>
      </c>
      <c r="Y35" s="15">
        <v>3.21846758865779E-6</v>
      </c>
      <c r="Z35" s="15">
        <v>2.9289797400572734E-6</v>
      </c>
      <c r="AA35" s="15">
        <v>2.7025168455651869E-6</v>
      </c>
      <c r="AB35" s="15">
        <v>2.5254384911608604E-6</v>
      </c>
      <c r="AC35" s="15">
        <v>2.3876626066903434E-6</v>
      </c>
      <c r="AD35" s="15">
        <v>2.2816861070580495E-6</v>
      </c>
      <c r="AE35" s="15">
        <v>2.2018885804493744E-6</v>
      </c>
      <c r="AF35" s="15">
        <v>2.1440368195016718E-6</v>
      </c>
      <c r="AG35" s="15">
        <v>2.1049307523032942E-6</v>
      </c>
      <c r="AH35" s="15">
        <v>2.0821487958681368E-6</v>
      </c>
      <c r="AI35" s="15">
        <v>2.0738633517813234E-6</v>
      </c>
      <c r="AJ35" s="15">
        <v>2.0787060467622524E-6</v>
      </c>
      <c r="AK35" s="15">
        <v>2.0956685171083052E-6</v>
      </c>
      <c r="AL35" s="15">
        <v>2.1240287633120492E-6</v>
      </c>
      <c r="AM35" s="15">
        <v>2.1632960727703471E-6</v>
      </c>
      <c r="AN35" s="15">
        <v>2.2131694971027676E-6</v>
      </c>
      <c r="AO35" s="15">
        <v>2.2735063119418685E-6</v>
      </c>
      <c r="AP35" s="15">
        <v>2.344297868009926E-6</v>
      </c>
      <c r="AQ35" s="15">
        <v>2.4256509119309064E-6</v>
      </c>
      <c r="AR35" s="15">
        <v>2.5177729839526874E-6</v>
      </c>
      <c r="AS35" s="15">
        <v>2.6209608130230198E-6</v>
      </c>
      <c r="AT35" s="15">
        <v>2.7355908973102665E-6</v>
      </c>
      <c r="AU35" s="15">
        <v>2.8621116371557383E-6</v>
      </c>
      <c r="AV35" s="15">
        <v>3.0010365111362877E-6</v>
      </c>
      <c r="AW35" s="15">
        <v>3.1529378731066656E-6</v>
      </c>
      <c r="AX35" s="15">
        <v>3.3184410407849459E-6</v>
      </c>
      <c r="AY35" s="15">
        <v>3.4982183572533948E-6</v>
      </c>
      <c r="AZ35" s="15">
        <v>3.6929829878237631E-6</v>
      </c>
      <c r="BA35" s="15">
        <v>3.9034822029300731E-6</v>
      </c>
      <c r="BB35" s="15">
        <v>4.1304899631602017E-6</v>
      </c>
      <c r="BC35" s="15">
        <v>4.3747986026273802E-6</v>
      </c>
      <c r="BD35" s="15">
        <v>4.637209478603844E-6</v>
      </c>
      <c r="BE35" s="15">
        <v>4.9185224377271435E-6</v>
      </c>
      <c r="BF35" s="15">
        <v>5.2195240076400368E-6</v>
      </c>
      <c r="BG35" s="15">
        <v>5.540974259001666E-6</v>
      </c>
      <c r="BH35" s="15">
        <v>5.8835923096775999E-6</v>
      </c>
      <c r="BI35" s="15">
        <v>6.2480405175820917E-6</v>
      </c>
      <c r="BJ35" s="15">
        <v>6.6349074590726126E-6</v>
      </c>
      <c r="BK35" s="15">
        <v>7.0446898557606549E-6</v>
      </c>
      <c r="BL35" s="15">
        <v>7.4777737031845598E-6</v>
      </c>
      <c r="BM35" s="15">
        <v>7.9344149250820288E-6</v>
      </c>
      <c r="BN35" s="15">
        <v>8.4147199654335026E-6</v>
      </c>
      <c r="BO35" s="15">
        <v>8.9186268213852816E-6</v>
      </c>
      <c r="BP35" s="15">
        <v>9.4458870844432064E-6</v>
      </c>
      <c r="BQ35" s="15">
        <v>9.996049637018451E-6</v>
      </c>
      <c r="BR35" s="15">
        <v>1.0568446687363316E-5</v>
      </c>
      <c r="BS35" s="15">
        <v>1.1162182854250929E-5</v>
      </c>
      <c r="BT35" s="15">
        <v>1.1776128002154832E-5</v>
      </c>
      <c r="BU35" s="15">
        <v>1.2408914480654376E-5</v>
      </c>
      <c r="BV35" s="15">
        <v>1.3058939334167203E-5</v>
      </c>
      <c r="BW35" s="15">
        <v>1.3724371923240926E-5</v>
      </c>
      <c r="BX35" s="15">
        <v>1.4403167222323927E-5</v>
      </c>
      <c r="BY35" s="15">
        <v>1.5093084862029129E-5</v>
      </c>
      <c r="BZ35" s="15">
        <v>1.5791713745771855E-5</v>
      </c>
      <c r="CA35" s="15">
        <v>1.6496501829452656E-5</v>
      </c>
      <c r="CB35" s="15">
        <v>1.7204790404498196E-5</v>
      </c>
      <c r="CC35" s="15">
        <v>1.7913851995303348E-5</v>
      </c>
      <c r="CD35" s="15">
        <v>1.8620930791143374E-5</v>
      </c>
      <c r="CE35" s="15">
        <v>1.9323284378103708E-5</v>
      </c>
      <c r="CF35" s="15">
        <v>2.0018225460315016E-5</v>
      </c>
      <c r="CG35" s="15">
        <v>2.0703162237359148E-5</v>
      </c>
      <c r="CH35" s="15">
        <v>2.1375636162737761E-5</v>
      </c>
      <c r="CI35" s="15">
        <v>2.2033355932965973E-5</v>
      </c>
      <c r="CJ35" s="15">
        <v>2.2674226738661711E-5</v>
      </c>
      <c r="CK35" s="15">
        <v>2.3296374038886945E-5</v>
      </c>
      <c r="CL35" s="15">
        <v>2.3898161380330957E-5</v>
      </c>
      <c r="CM35" s="15">
        <v>2.4478202047585357E-5</v>
      </c>
      <c r="CN35" s="15">
        <v>2.5035364598516224E-5</v>
      </c>
      <c r="CO35" s="15">
        <v>2.5568772571221928E-5</v>
      </c>
      <c r="CP35" s="15">
        <v>2.6077798856232525E-5</v>
      </c>
      <c r="CQ35" s="15">
        <v>2.6562055382356976E-5</v>
      </c>
      <c r="CR35" s="15">
        <v>2.7021378873980902E-5</v>
      </c>
    </row>
    <row r="36" spans="1:96" x14ac:dyDescent="0.35">
      <c r="A36">
        <f t="shared" si="8"/>
        <v>24</v>
      </c>
      <c r="B36">
        <f t="shared" si="7"/>
        <v>23.5</v>
      </c>
      <c r="C36">
        <f>WMA_u!C36</f>
        <v>0.60000000000000009</v>
      </c>
      <c r="D36">
        <f>WMA_u!D36</f>
        <v>0.19999999999999996</v>
      </c>
      <c r="E36">
        <f>WMA_u!E36</f>
        <v>0.2</v>
      </c>
      <c r="F36" s="3">
        <f>(-WMA_u!F36+SQRT(WMA_u!F36*WMA_u!F36+4*$B$3))/2</f>
        <v>3.2937100055807633E-5</v>
      </c>
      <c r="G36" s="15">
        <v>3.2937079437193673E-5</v>
      </c>
      <c r="H36" s="15">
        <v>3.2914704300188737E-5</v>
      </c>
      <c r="I36" s="15">
        <v>3.2815932781050124E-5</v>
      </c>
      <c r="J36" s="15">
        <v>3.2525348368809505E-5</v>
      </c>
      <c r="K36" s="15">
        <v>3.1866885107730445E-5</v>
      </c>
      <c r="L36" s="15">
        <v>3.0639707218741329E-5</v>
      </c>
      <c r="M36" s="15">
        <v>2.8697514515621423E-5</v>
      </c>
      <c r="N36" s="15">
        <v>2.6041507117815063E-5</v>
      </c>
      <c r="O36" s="15">
        <v>2.28634650069193E-5</v>
      </c>
      <c r="P36" s="15">
        <v>1.9489520296347407E-5</v>
      </c>
      <c r="Q36" s="15">
        <v>1.6252783555338651E-5</v>
      </c>
      <c r="R36" s="15">
        <v>1.3384818083601071E-5</v>
      </c>
      <c r="S36" s="15">
        <v>1.0984579690324316E-5</v>
      </c>
      <c r="T36" s="15">
        <v>9.0493290310941755E-6</v>
      </c>
      <c r="U36" s="15">
        <v>7.5225135964977633E-6</v>
      </c>
      <c r="V36" s="15">
        <v>6.3305194228728261E-6</v>
      </c>
      <c r="W36" s="15">
        <v>5.4027262980107788E-6</v>
      </c>
      <c r="X36" s="15">
        <v>4.6794342471336058E-6</v>
      </c>
      <c r="Y36" s="15">
        <v>4.1132790886817535E-6</v>
      </c>
      <c r="Z36" s="15">
        <v>3.6679056133749048E-6</v>
      </c>
      <c r="AA36" s="15">
        <v>3.3158597844796334E-6</v>
      </c>
      <c r="AB36" s="15">
        <v>3.0365436168967405E-6</v>
      </c>
      <c r="AC36" s="15">
        <v>2.8145134822072142E-6</v>
      </c>
      <c r="AD36" s="15">
        <v>2.6381590177335812E-6</v>
      </c>
      <c r="AE36" s="15">
        <v>2.4987124464572707E-6</v>
      </c>
      <c r="AF36" s="15">
        <v>2.3895182746459166E-6</v>
      </c>
      <c r="AG36" s="15">
        <v>2.3054988212175969E-6</v>
      </c>
      <c r="AH36" s="15">
        <v>2.2427636411513068E-6</v>
      </c>
      <c r="AI36" s="15">
        <v>2.1983234807507988E-6</v>
      </c>
      <c r="AJ36" s="15">
        <v>2.1698799079226084E-6</v>
      </c>
      <c r="AK36" s="15">
        <v>2.1556697286466879E-6</v>
      </c>
      <c r="AL36" s="15">
        <v>2.154349214732705E-6</v>
      </c>
      <c r="AM36" s="15">
        <v>2.1649073914547373E-6</v>
      </c>
      <c r="AN36" s="15">
        <v>2.1866006701874463E-6</v>
      </c>
      <c r="AO36" s="15">
        <v>2.2189032442770695E-6</v>
      </c>
      <c r="AP36" s="15">
        <v>2.2614692222965774E-6</v>
      </c>
      <c r="AQ36" s="15">
        <v>2.3141035179872783E-6</v>
      </c>
      <c r="AR36" s="15">
        <v>2.3767393422764731E-6</v>
      </c>
      <c r="AS36" s="15">
        <v>2.4494206547099449E-6</v>
      </c>
      <c r="AT36" s="15">
        <v>2.5322883604441256E-6</v>
      </c>
      <c r="AU36" s="15">
        <v>2.6255693293478725E-6</v>
      </c>
      <c r="AV36" s="15">
        <v>2.7295675081746467E-6</v>
      </c>
      <c r="AW36" s="15">
        <v>2.8446565595556749E-6</v>
      </c>
      <c r="AX36" s="15">
        <v>2.9712735875450791E-6</v>
      </c>
      <c r="AY36" s="15">
        <v>3.1099135621878939E-6</v>
      </c>
      <c r="AZ36" s="15">
        <v>3.2611241465931574E-6</v>
      </c>
      <c r="BA36" s="15">
        <v>3.4255006453229459E-6</v>
      </c>
      <c r="BB36" s="15">
        <v>3.6036808551227724E-6</v>
      </c>
      <c r="BC36" s="15">
        <v>3.7963395927937194E-6</v>
      </c>
      <c r="BD36" s="15">
        <v>4.0041827302808672E-6</v>
      </c>
      <c r="BE36" s="15">
        <v>4.2279405533937312E-6</v>
      </c>
      <c r="BF36" s="15">
        <v>4.4683602917104035E-6</v>
      </c>
      <c r="BG36" s="15">
        <v>4.7261976984678117E-6</v>
      </c>
      <c r="BH36" s="15">
        <v>5.0022075507545461E-6</v>
      </c>
      <c r="BI36" s="15">
        <v>5.2971329951177757E-6</v>
      </c>
      <c r="BJ36" s="15">
        <v>5.6116936808344612E-6</v>
      </c>
      <c r="BK36" s="15">
        <v>5.9465726569943556E-6</v>
      </c>
      <c r="BL36" s="15">
        <v>6.3024020705920888E-6</v>
      </c>
      <c r="BM36" s="15">
        <v>6.6797477354579854E-6</v>
      </c>
      <c r="BN36" s="15">
        <v>7.0790927191997143E-6</v>
      </c>
      <c r="BO36" s="15">
        <v>7.500820148279421E-6</v>
      </c>
      <c r="BP36" s="15">
        <v>7.9451955142325277E-6</v>
      </c>
      <c r="BQ36" s="15">
        <v>8.4123488290955122E-6</v>
      </c>
      <c r="BR36" s="15">
        <v>8.9022570581250747E-6</v>
      </c>
      <c r="BS36" s="15">
        <v>9.4147273278598235E-6</v>
      </c>
      <c r="BT36" s="15">
        <v>9.949381463829807E-6</v>
      </c>
      <c r="BU36" s="15">
        <v>1.0505642467642709E-5</v>
      </c>
      <c r="BV36" s="15">
        <v>1.1082723558306452E-5</v>
      </c>
      <c r="BW36" s="15">
        <v>1.1679620415622424E-5</v>
      </c>
      <c r="BX36" s="15">
        <v>1.2295107222412899E-5</v>
      </c>
      <c r="BY36" s="15">
        <v>1.2927737049604158E-5</v>
      </c>
      <c r="BZ36" s="15">
        <v>1.3575847017345927E-5</v>
      </c>
      <c r="CA36" s="15">
        <v>1.4237568536618947E-5</v>
      </c>
      <c r="CB36" s="15">
        <v>1.4910842762718316E-5</v>
      </c>
      <c r="CC36" s="15">
        <v>1.5593441197348869E-5</v>
      </c>
      <c r="CD36" s="15">
        <v>1.6282991163862293E-5</v>
      </c>
      <c r="CE36" s="15">
        <v>1.6977005660400632E-5</v>
      </c>
      <c r="CF36" s="15">
        <v>1.7672916886994219E-5</v>
      </c>
      <c r="CG36" s="15">
        <v>1.836811255337312E-5</v>
      </c>
      <c r="CH36" s="15">
        <v>1.905997392504621E-5</v>
      </c>
      <c r="CI36" s="15">
        <v>1.9745914460605998E-5</v>
      </c>
      <c r="CJ36" s="15">
        <v>2.0423417848845064E-5</v>
      </c>
      <c r="CK36" s="15">
        <v>2.1090074269209719E-5</v>
      </c>
      <c r="CL36" s="15">
        <v>2.1743613779042716E-5</v>
      </c>
      <c r="CM36" s="15">
        <v>2.2381935862604387E-5</v>
      </c>
      <c r="CN36" s="15">
        <v>2.3003134359258633E-5</v>
      </c>
      <c r="CO36" s="15">
        <v>2.3605517203524879E-5</v>
      </c>
      <c r="CP36" s="15">
        <v>2.4187620642530778E-5</v>
      </c>
      <c r="CQ36" s="15">
        <v>2.4748217833378523E-5</v>
      </c>
      <c r="CR36" s="15">
        <v>2.5286321947960785E-5</v>
      </c>
    </row>
    <row r="37" spans="1:96" x14ac:dyDescent="0.35">
      <c r="A37">
        <f t="shared" si="8"/>
        <v>25</v>
      </c>
      <c r="B37">
        <f t="shared" si="7"/>
        <v>24.5</v>
      </c>
      <c r="C37">
        <f>WMA_u!C37</f>
        <v>0.60000000000000009</v>
      </c>
      <c r="D37">
        <f>WMA_u!D37</f>
        <v>0.19999999999999996</v>
      </c>
      <c r="E37">
        <f>WMA_u!E37</f>
        <v>0.2</v>
      </c>
      <c r="F37" s="3">
        <f>(-WMA_u!F37+SQRT(WMA_u!F37*WMA_u!F37+4*$B$3))/2</f>
        <v>3.2937100055807633E-5</v>
      </c>
      <c r="G37" s="15">
        <v>3.2937092907580128E-5</v>
      </c>
      <c r="H37" s="15">
        <v>3.2928475261868089E-5</v>
      </c>
      <c r="I37" s="15">
        <v>3.2887261652994937E-5</v>
      </c>
      <c r="J37" s="15">
        <v>3.2756171075109451E-5</v>
      </c>
      <c r="K37" s="15">
        <v>3.2433901866330605E-5</v>
      </c>
      <c r="L37" s="15">
        <v>3.1777729545831892E-5</v>
      </c>
      <c r="M37" s="15">
        <v>3.0631493495521864E-5</v>
      </c>
      <c r="N37" s="15">
        <v>2.8880487181283377E-5</v>
      </c>
      <c r="O37" s="15">
        <v>2.6515074548157336E-5</v>
      </c>
      <c r="P37" s="15">
        <v>2.3665127136347024E-5</v>
      </c>
      <c r="Q37" s="15">
        <v>2.0572488495785776E-5</v>
      </c>
      <c r="R37" s="15">
        <v>1.7509750731175702E-5</v>
      </c>
      <c r="S37" s="15">
        <v>1.4695723745783364E-5</v>
      </c>
      <c r="T37" s="15">
        <v>1.2253819342008699E-5</v>
      </c>
      <c r="U37" s="15">
        <v>1.0218523581966812E-5</v>
      </c>
      <c r="V37" s="15">
        <v>8.5657925460200434E-6</v>
      </c>
      <c r="W37" s="15">
        <v>7.2438035089757985E-6</v>
      </c>
      <c r="X37" s="15">
        <v>6.1939199803502474E-6</v>
      </c>
      <c r="Y37" s="15">
        <v>5.3616663091769006E-6</v>
      </c>
      <c r="Z37" s="15">
        <v>4.7009590996894428E-6</v>
      </c>
      <c r="AA37" s="15">
        <v>4.1747245003345428E-6</v>
      </c>
      <c r="AB37" s="15">
        <v>3.753945976683291E-6</v>
      </c>
      <c r="AC37" s="15">
        <v>3.4162365030610876E-6</v>
      </c>
      <c r="AD37" s="15">
        <v>3.1444331560380003E-6</v>
      </c>
      <c r="AE37" s="15">
        <v>2.9253968953089153E-6</v>
      </c>
      <c r="AF37" s="15">
        <v>2.7490538431494052E-6</v>
      </c>
      <c r="AG37" s="15">
        <v>2.6076557308252208E-6</v>
      </c>
      <c r="AH37" s="15">
        <v>2.4952198447056105E-6</v>
      </c>
      <c r="AI37" s="15">
        <v>2.4071087014737031E-6</v>
      </c>
      <c r="AJ37" s="15">
        <v>2.3397156315166811E-6</v>
      </c>
      <c r="AK37" s="15">
        <v>2.2902295211370351E-6</v>
      </c>
      <c r="AL37" s="15">
        <v>2.2564583295194102E-6</v>
      </c>
      <c r="AM37" s="15">
        <v>2.2366961944535964E-6</v>
      </c>
      <c r="AN37" s="15">
        <v>2.229622872232515E-6</v>
      </c>
      <c r="AO37" s="15">
        <v>2.2342272657955027E-6</v>
      </c>
      <c r="AP37" s="15">
        <v>2.249748957499197E-6</v>
      </c>
      <c r="AQ37" s="15">
        <v>2.2756332658704286E-6</v>
      </c>
      <c r="AR37" s="15">
        <v>2.3114965280908806E-6</v>
      </c>
      <c r="AS37" s="15">
        <v>2.3570991262406385E-6</v>
      </c>
      <c r="AT37" s="15">
        <v>2.4123244273248286E-6</v>
      </c>
      <c r="AU37" s="15">
        <v>2.4771622374158397E-6</v>
      </c>
      <c r="AV37" s="15">
        <v>2.5516957098433111E-6</v>
      </c>
      <c r="AW37" s="15">
        <v>2.6360908921677587E-6</v>
      </c>
      <c r="AX37" s="15">
        <v>2.730588271694216E-6</v>
      </c>
      <c r="AY37" s="15">
        <v>2.8354958202380085E-6</v>
      </c>
      <c r="AZ37" s="15">
        <v>2.9511831289824697E-6</v>
      </c>
      <c r="BA37" s="15">
        <v>3.0780762977989254E-6</v>
      </c>
      <c r="BB37" s="15">
        <v>3.2166533038571907E-6</v>
      </c>
      <c r="BC37" s="15">
        <v>3.367439604494125E-6</v>
      </c>
      <c r="BD37" s="15">
        <v>3.5310037674031652E-6</v>
      </c>
      <c r="BE37" s="15">
        <v>3.7079529388943517E-6</v>
      </c>
      <c r="BF37" s="15">
        <v>3.8989279717497673E-6</v>
      </c>
      <c r="BG37" s="15">
        <v>4.1045980693081016E-6</v>
      </c>
      <c r="BH37" s="15">
        <v>4.3256547867156268E-6</v>
      </c>
      <c r="BI37" s="15">
        <v>4.5628052709742205E-6</v>
      </c>
      <c r="BJ37" s="15">
        <v>4.8167646168634643E-6</v>
      </c>
      <c r="BK37" s="15">
        <v>5.0882472395245588E-6</v>
      </c>
      <c r="BL37" s="15">
        <v>5.3779571927742734E-6</v>
      </c>
      <c r="BM37" s="15">
        <v>5.6865773773712447E-6</v>
      </c>
      <c r="BN37" s="15">
        <v>6.0147576223709109E-6</v>
      </c>
      <c r="BO37" s="15">
        <v>6.3631016573566226E-6</v>
      </c>
      <c r="BP37" s="15">
        <v>6.732153046292039E-6</v>
      </c>
      <c r="BQ37" s="15">
        <v>7.1223801923925285E-6</v>
      </c>
      <c r="BR37" s="15">
        <v>7.5341605927696726E-6</v>
      </c>
      <c r="BS37" s="15">
        <v>7.9677645808116287E-6</v>
      </c>
      <c r="BT37" s="15">
        <v>8.4233388548239123E-6</v>
      </c>
      <c r="BU37" s="15">
        <v>8.9008901680895404E-6</v>
      </c>
      <c r="BV37" s="15">
        <v>9.4002696063871827E-6</v>
      </c>
      <c r="BW37" s="15">
        <v>9.9211579472307546E-6</v>
      </c>
      <c r="BX37" s="15">
        <v>1.0463052631788862E-5</v>
      </c>
      <c r="BY37" s="15">
        <v>1.1025256916509721E-5</v>
      </c>
      <c r="BZ37" s="15">
        <v>1.1606871770890001E-5</v>
      </c>
      <c r="CA37" s="15">
        <v>1.2206791081648537E-5</v>
      </c>
      <c r="CB37" s="15">
        <v>1.2823700665725623E-5</v>
      </c>
      <c r="CC37" s="15">
        <v>1.3456081522365118E-5</v>
      </c>
      <c r="CD37" s="15">
        <v>1.4102217645095526E-5</v>
      </c>
      <c r="CE37" s="15">
        <v>1.476020856756158E-5</v>
      </c>
      <c r="CF37" s="15">
        <v>1.5427986660995585E-5</v>
      </c>
      <c r="CG37" s="15">
        <v>1.6103339005272311E-5</v>
      </c>
      <c r="CH37" s="15">
        <v>1.6783933473035386E-5</v>
      </c>
      <c r="CI37" s="15">
        <v>1.7467348466736465E-5</v>
      </c>
      <c r="CJ37" s="15">
        <v>1.8151105573102645E-5</v>
      </c>
      <c r="CK37" s="15">
        <v>1.8832704252727619E-5</v>
      </c>
      <c r="CL37" s="15">
        <v>1.950965756499165E-5</v>
      </c>
      <c r="CM37" s="15">
        <v>2.0179527866006637E-5</v>
      </c>
      <c r="CN37" s="15">
        <v>2.0839961404724286E-5</v>
      </c>
      <c r="CO37" s="15">
        <v>2.1488720783193973E-5</v>
      </c>
      <c r="CP37" s="15">
        <v>2.2123714341847916E-5</v>
      </c>
      <c r="CQ37" s="15">
        <v>2.2743021672589103E-5</v>
      </c>
      <c r="CR37" s="15">
        <v>2.3344914636520573E-5</v>
      </c>
    </row>
    <row r="38" spans="1:96" x14ac:dyDescent="0.35">
      <c r="A38">
        <f t="shared" si="8"/>
        <v>26</v>
      </c>
      <c r="B38">
        <f t="shared" si="7"/>
        <v>25.5</v>
      </c>
      <c r="C38">
        <f>WMA_u!C38</f>
        <v>0.60000000000000009</v>
      </c>
      <c r="D38">
        <f>WMA_u!D38</f>
        <v>0.19999999999999996</v>
      </c>
      <c r="E38">
        <f>WMA_u!E38</f>
        <v>0.2</v>
      </c>
      <c r="F38" s="3">
        <f>(-WMA_u!F38+SQRT(WMA_u!F38*WMA_u!F38+4*$B$3))/2</f>
        <v>3.2937100055807633E-5</v>
      </c>
      <c r="G38" s="15">
        <v>3.2937097577601923E-5</v>
      </c>
      <c r="H38" s="15">
        <v>3.2933811624569816E-5</v>
      </c>
      <c r="I38" s="15">
        <v>3.2916926499244541E-5</v>
      </c>
      <c r="J38" s="15">
        <v>3.2859376523998407E-5</v>
      </c>
      <c r="K38" s="15">
        <v>3.2707596916373511E-5</v>
      </c>
      <c r="L38" s="15">
        <v>3.2374871028033146E-5</v>
      </c>
      <c r="M38" s="15">
        <v>3.1745183948023306E-5</v>
      </c>
      <c r="N38" s="15">
        <v>3.0693993099764376E-5</v>
      </c>
      <c r="O38" s="15">
        <v>2.9126660986828848E-5</v>
      </c>
      <c r="P38" s="15">
        <v>2.7023559974672563E-5</v>
      </c>
      <c r="Q38" s="15">
        <v>2.4468708284660147E-5</v>
      </c>
      <c r="R38" s="15">
        <v>2.1639394298056913E-5</v>
      </c>
      <c r="S38" s="15">
        <v>1.8755767132102171E-5</v>
      </c>
      <c r="T38" s="15">
        <v>1.6017300333494439E-5</v>
      </c>
      <c r="U38" s="15">
        <v>1.3559657965632092E-5</v>
      </c>
      <c r="V38" s="15">
        <v>1.1445534815169315E-5</v>
      </c>
      <c r="W38" s="15">
        <v>9.6799785152987652E-6</v>
      </c>
      <c r="X38" s="15">
        <v>8.2334219276354207E-6</v>
      </c>
      <c r="Y38" s="15">
        <v>7.0612410293007305E-6</v>
      </c>
      <c r="Z38" s="15">
        <v>6.1163303567338827E-6</v>
      </c>
      <c r="AA38" s="15">
        <v>5.3555739063776759E-6</v>
      </c>
      <c r="AB38" s="15">
        <v>4.7423180251153032E-6</v>
      </c>
      <c r="AC38" s="15">
        <v>4.2466743059558096E-6</v>
      </c>
      <c r="AD38" s="15">
        <v>3.8448442273993494E-6</v>
      </c>
      <c r="AE38" s="15">
        <v>3.5181241011944562E-6</v>
      </c>
      <c r="AF38" s="15">
        <v>3.2519070193683051E-6</v>
      </c>
      <c r="AG38" s="15">
        <v>3.0348090317063856E-6</v>
      </c>
      <c r="AH38" s="15">
        <v>2.8579528391482499E-6</v>
      </c>
      <c r="AI38" s="15">
        <v>2.7144011746326481E-6</v>
      </c>
      <c r="AJ38" s="15">
        <v>2.5987173406516085E-6</v>
      </c>
      <c r="AK38" s="15">
        <v>2.5066279653290676E-6</v>
      </c>
      <c r="AL38" s="15">
        <v>2.4347654639077069E-6</v>
      </c>
      <c r="AM38" s="15">
        <v>2.3804716212872032E-6</v>
      </c>
      <c r="AN38" s="15">
        <v>2.3416476356316941E-6</v>
      </c>
      <c r="AO38" s="15">
        <v>2.3166393426190572E-6</v>
      </c>
      <c r="AP38" s="15">
        <v>2.3041490651049259E-6</v>
      </c>
      <c r="AQ38" s="15">
        <v>2.3031676425118603E-6</v>
      </c>
      <c r="AR38" s="15">
        <v>2.3129217993023979E-6</v>
      </c>
      <c r="AS38" s="15">
        <v>2.3328332073072851E-6</v>
      </c>
      <c r="AT38" s="15">
        <v>2.3624865187334613E-6</v>
      </c>
      <c r="AU38" s="15">
        <v>2.4016042853106605E-6</v>
      </c>
      <c r="AV38" s="15">
        <v>2.450027196057911E-6</v>
      </c>
      <c r="AW38" s="15">
        <v>2.5076984382879529E-6</v>
      </c>
      <c r="AX38" s="15">
        <v>2.5746512394686531E-6</v>
      </c>
      <c r="AY38" s="15">
        <v>2.6509988872807774E-6</v>
      </c>
      <c r="AZ38" s="15">
        <v>2.7369266472061045E-6</v>
      </c>
      <c r="BA38" s="15">
        <v>2.8326851354848658E-6</v>
      </c>
      <c r="BB38" s="15">
        <v>2.9385847750421738E-6</v>
      </c>
      <c r="BC38" s="15">
        <v>3.0549910384407429E-6</v>
      </c>
      <c r="BD38" s="15">
        <v>3.182320221578728E-6</v>
      </c>
      <c r="BE38" s="15">
        <v>3.3210355370578677E-6</v>
      </c>
      <c r="BF38" s="15">
        <v>3.4716433245436168E-6</v>
      </c>
      <c r="BG38" s="15">
        <v>3.6346892238846549E-6</v>
      </c>
      <c r="BH38" s="15">
        <v>3.810754140740796E-6</v>
      </c>
      <c r="BI38" s="15">
        <v>4.0004498683354927E-6</v>
      </c>
      <c r="BJ38" s="15">
        <v>4.2044142306242617E-6</v>
      </c>
      <c r="BK38" s="15">
        <v>4.4233056222971586E-6</v>
      </c>
      <c r="BL38" s="15">
        <v>4.6577968338074455E-6</v>
      </c>
      <c r="BM38" s="15">
        <v>4.9085680555078036E-6</v>
      </c>
      <c r="BN38" s="15">
        <v>5.1762989774186874E-6</v>
      </c>
      <c r="BO38" s="15">
        <v>5.4616599128790415E-6</v>
      </c>
      <c r="BP38" s="15">
        <v>5.7653019024002807E-6</v>
      </c>
      <c r="BQ38" s="15">
        <v>6.0878457729539514E-6</v>
      </c>
      <c r="BR38" s="15">
        <v>6.4298701744930067E-6</v>
      </c>
      <c r="BS38" s="15">
        <v>6.7918986383261598E-6</v>
      </c>
      <c r="BT38" s="15">
        <v>7.1743857644514278E-6</v>
      </c>
      <c r="BU38" s="15">
        <v>7.5777026812877026E-6</v>
      </c>
      <c r="BV38" s="15">
        <v>8.0021219872342133E-6</v>
      </c>
      <c r="BW38" s="15">
        <v>8.4478024332922887E-6</v>
      </c>
      <c r="BX38" s="15">
        <v>8.9147736750309007E-6</v>
      </c>
      <c r="BY38" s="15">
        <v>9.4029214717306547E-6</v>
      </c>
      <c r="BZ38" s="15">
        <v>9.9119737664069206E-6</v>
      </c>
      <c r="CA38" s="15">
        <v>1.0441488128608103E-5</v>
      </c>
      <c r="CB38" s="15">
        <v>1.0990841063633964E-5</v>
      </c>
      <c r="CC38" s="15">
        <v>1.1559219713439336E-5</v>
      </c>
      <c r="CD38" s="15">
        <v>1.2145616460313712E-5</v>
      </c>
      <c r="CE38" s="15">
        <v>1.2748826911299575E-5</v>
      </c>
      <c r="CF38" s="15">
        <v>1.3367451685225336E-5</v>
      </c>
      <c r="CG38" s="15">
        <v>1.3999902322268425E-5</v>
      </c>
      <c r="CH38" s="15">
        <v>1.4644411532837251E-5</v>
      </c>
      <c r="CI38" s="15">
        <v>1.5299047847586316E-5</v>
      </c>
      <c r="CJ38" s="15">
        <v>1.5961734575784984E-5</v>
      </c>
      <c r="CK38" s="15">
        <v>1.6630272804994003E-5</v>
      </c>
      <c r="CL38" s="15">
        <v>1.7302367997714161E-5</v>
      </c>
      <c r="CM38" s="15">
        <v>1.7975659576876931E-5</v>
      </c>
      <c r="CN38" s="15">
        <v>1.8647752741441762E-5</v>
      </c>
      <c r="CO38" s="15">
        <v>1.9316251639432395E-5</v>
      </c>
      <c r="CP38" s="15">
        <v>1.9978792945381273E-5</v>
      </c>
      <c r="CQ38" s="15">
        <v>2.0633078855938923E-5</v>
      </c>
      <c r="CR38" s="15">
        <v>2.1276908535104758E-5</v>
      </c>
    </row>
    <row r="39" spans="1:96" x14ac:dyDescent="0.35">
      <c r="A39">
        <f t="shared" si="8"/>
        <v>27</v>
      </c>
      <c r="B39">
        <f t="shared" si="7"/>
        <v>26.5</v>
      </c>
      <c r="C39">
        <f>WMA_u!C39</f>
        <v>0.60000000000000009</v>
      </c>
      <c r="D39">
        <f>WMA_u!D39</f>
        <v>0.19999999999999996</v>
      </c>
      <c r="E39">
        <f>WMA_u!E39</f>
        <v>0.2</v>
      </c>
      <c r="F39" s="3">
        <f>(-WMA_u!F39+SQRT(WMA_u!F39*WMA_u!F39+4*$B$3))/2</f>
        <v>3.2937100055807633E-5</v>
      </c>
      <c r="G39" s="15">
        <v>3.2937099196638757E-5</v>
      </c>
      <c r="H39" s="15">
        <v>3.2935856561893797E-5</v>
      </c>
      <c r="I39" s="15">
        <v>3.292903997689481E-5</v>
      </c>
      <c r="J39" s="15">
        <v>3.2904308862539001E-5</v>
      </c>
      <c r="K39" s="15">
        <v>3.2834884319091469E-5</v>
      </c>
      <c r="L39" s="15">
        <v>3.2672658495818997E-5</v>
      </c>
      <c r="M39" s="15">
        <v>3.2344300050021966E-5</v>
      </c>
      <c r="N39" s="15">
        <v>3.1754829892850724E-5</v>
      </c>
      <c r="O39" s="15">
        <v>3.0802730841341331E-5</v>
      </c>
      <c r="P39" s="15">
        <v>2.9407161309726191E-5</v>
      </c>
      <c r="Q39" s="15">
        <v>2.7540748330308802E-5</v>
      </c>
      <c r="R39" s="15">
        <v>2.5253628711038909E-5</v>
      </c>
      <c r="S39" s="15">
        <v>2.2673034443151877E-5</v>
      </c>
      <c r="T39" s="15">
        <v>1.9973595177722221E-5</v>
      </c>
      <c r="U39" s="15">
        <v>1.7331443270879777E-5</v>
      </c>
      <c r="V39" s="15">
        <v>1.4884729635788157E-5</v>
      </c>
      <c r="W39" s="15">
        <v>1.2715724819871032E-5</v>
      </c>
      <c r="X39" s="15">
        <v>1.0854208916971157E-5</v>
      </c>
      <c r="Y39" s="15">
        <v>9.2922756605532084E-6</v>
      </c>
      <c r="Z39" s="15">
        <v>8.0007143973399515E-6</v>
      </c>
      <c r="AA39" s="15">
        <v>6.9417397990951023E-6</v>
      </c>
      <c r="AB39" s="15">
        <v>6.0769489676298271E-6</v>
      </c>
      <c r="AC39" s="15">
        <v>5.3714059569783721E-6</v>
      </c>
      <c r="AD39" s="15">
        <v>4.7952104219628544E-6</v>
      </c>
      <c r="AE39" s="15">
        <v>4.3236725818971309E-6</v>
      </c>
      <c r="AF39" s="15">
        <v>3.9368337388346963E-6</v>
      </c>
      <c r="AG39" s="15">
        <v>3.6187550473262145E-6</v>
      </c>
      <c r="AH39" s="15">
        <v>3.3567885277499327E-6</v>
      </c>
      <c r="AI39" s="15">
        <v>3.1409234562889973E-6</v>
      </c>
      <c r="AJ39" s="15">
        <v>2.9632378087276443E-6</v>
      </c>
      <c r="AK39" s="15">
        <v>2.8174544223338193E-6</v>
      </c>
      <c r="AL39" s="15">
        <v>2.6985893908014627E-6</v>
      </c>
      <c r="AM39" s="15">
        <v>2.6026768242287945E-6</v>
      </c>
      <c r="AN39" s="15">
        <v>2.5265547677811643E-6</v>
      </c>
      <c r="AO39" s="15">
        <v>2.4676991073062091E-6</v>
      </c>
      <c r="AP39" s="15">
        <v>2.4240947600888341E-6</v>
      </c>
      <c r="AQ39" s="15">
        <v>2.394135625219454E-6</v>
      </c>
      <c r="AR39" s="15">
        <v>2.3765467128905697E-6</v>
      </c>
      <c r="AS39" s="15">
        <v>2.3703233334126082E-6</v>
      </c>
      <c r="AT39" s="15">
        <v>2.3746834670210697E-6</v>
      </c>
      <c r="AU39" s="15">
        <v>2.3890303256740346E-6</v>
      </c>
      <c r="AV39" s="15">
        <v>2.4129228124012086E-6</v>
      </c>
      <c r="AW39" s="15">
        <v>2.4460521463801404E-6</v>
      </c>
      <c r="AX39" s="15">
        <v>2.4882232839143276E-6</v>
      </c>
      <c r="AY39" s="15">
        <v>2.5393401107525697E-6</v>
      </c>
      <c r="AZ39" s="15">
        <v>2.5993935785908392E-6</v>
      </c>
      <c r="BA39" s="15">
        <v>2.6684521569739122E-6</v>
      </c>
      <c r="BB39" s="15">
        <v>2.746654085474145E-6</v>
      </c>
      <c r="BC39" s="15">
        <v>2.8342010311360762E-6</v>
      </c>
      <c r="BD39" s="15">
        <v>2.9313528075132605E-6</v>
      </c>
      <c r="BE39" s="15">
        <v>3.0384229005005648E-6</v>
      </c>
      <c r="BF39" s="15">
        <v>3.1557745543334067E-6</v>
      </c>
      <c r="BG39" s="15">
        <v>3.2838172289020338E-6</v>
      </c>
      <c r="BH39" s="15">
        <v>3.4230032599363311E-6</v>
      </c>
      <c r="BI39" s="15">
        <v>3.5738245544204882E-6</v>
      </c>
      <c r="BJ39" s="15">
        <v>3.7368091906336421E-6</v>
      </c>
      <c r="BK39" s="15">
        <v>3.9125177883028795E-6</v>
      </c>
      <c r="BL39" s="15">
        <v>4.1015395227116572E-6</v>
      </c>
      <c r="BM39" s="15">
        <v>4.3044876713311051E-6</v>
      </c>
      <c r="BN39" s="15">
        <v>4.5219945773913167E-6</v>
      </c>
      <c r="BO39" s="15">
        <v>4.7547059396173151E-6</v>
      </c>
      <c r="BP39" s="15">
        <v>5.003274325860294E-6</v>
      </c>
      <c r="BQ39" s="15">
        <v>5.2683518376925002E-6</v>
      </c>
      <c r="BR39" s="15">
        <v>5.5505818629615521E-6</v>
      </c>
      <c r="BS39" s="15">
        <v>5.8505898680262856E-6</v>
      </c>
      <c r="BT39" s="15">
        <v>6.1689732126258205E-6</v>
      </c>
      <c r="BU39" s="15">
        <v>6.5062899992409408E-6</v>
      </c>
      <c r="BV39" s="15">
        <v>6.8630469952757809E-6</v>
      </c>
      <c r="BW39" s="15">
        <v>7.2396867221090456E-6</v>
      </c>
      <c r="BX39" s="15">
        <v>7.6365738342316826E-6</v>
      </c>
      <c r="BY39" s="15">
        <v>8.0539809752851007E-6</v>
      </c>
      <c r="BZ39" s="15">
        <v>8.4920743436609298E-6</v>
      </c>
      <c r="CA39" s="15">
        <v>8.9508992567097484E-6</v>
      </c>
      <c r="CB39" s="15">
        <v>9.4303660620575359E-6</v>
      </c>
      <c r="CC39" s="15">
        <v>9.9302367826245539E-6</v>
      </c>
      <c r="CD39" s="15">
        <v>1.0450112939061989E-5</v>
      </c>
      <c r="CE39" s="15">
        <v>1.0989425013462335E-5</v>
      </c>
      <c r="CF39" s="15">
        <v>1.1547424042070244E-5</v>
      </c>
      <c r="CG39" s="15">
        <v>1.212317581612724E-5</v>
      </c>
      <c r="CH39" s="15">
        <v>1.2715558151352066E-5</v>
      </c>
      <c r="CI39" s="15">
        <v>1.3323261631737624E-5</v>
      </c>
      <c r="CJ39" s="15">
        <v>1.3944794159503796E-5</v>
      </c>
      <c r="CK39" s="15">
        <v>1.4578489541209876E-5</v>
      </c>
      <c r="CL39" s="15">
        <v>1.5222520213581057E-5</v>
      </c>
      <c r="CM39" s="15">
        <v>1.5874914068339602E-5</v>
      </c>
      <c r="CN39" s="15">
        <v>1.6533575177365133E-5</v>
      </c>
      <c r="CO39" s="15">
        <v>1.7196308055528778E-5</v>
      </c>
      <c r="CP39" s="15">
        <v>1.7860844941148273E-5</v>
      </c>
      <c r="CQ39" s="15">
        <v>1.852487543108118E-5</v>
      </c>
      <c r="CR39" s="15">
        <v>1.9186077684472542E-5</v>
      </c>
    </row>
    <row r="40" spans="1:96" x14ac:dyDescent="0.35">
      <c r="A40">
        <f t="shared" si="8"/>
        <v>28</v>
      </c>
      <c r="B40">
        <f t="shared" si="7"/>
        <v>27.5</v>
      </c>
      <c r="C40">
        <f>WMA_u!C40</f>
        <v>0.60000000000000009</v>
      </c>
      <c r="D40">
        <f>WMA_u!D40</f>
        <v>0.19999999999999996</v>
      </c>
      <c r="E40">
        <f>WMA_u!E40</f>
        <v>0.2</v>
      </c>
      <c r="F40" s="3">
        <f>(-WMA_u!F40+SQRT(WMA_u!F40*WMA_u!F40+4*$B$3))/2</f>
        <v>3.2937100055807633E-5</v>
      </c>
      <c r="G40" s="15">
        <v>3.2937099757904865E-5</v>
      </c>
      <c r="H40" s="15">
        <v>3.2936633012472976E-5</v>
      </c>
      <c r="I40" s="15">
        <v>3.2933913849198047E-5</v>
      </c>
      <c r="J40" s="15">
        <v>3.2923465467139052E-5</v>
      </c>
      <c r="K40" s="15">
        <v>3.2892424293175799E-5</v>
      </c>
      <c r="L40" s="15">
        <v>3.2815642517812281E-5</v>
      </c>
      <c r="M40" s="15">
        <v>3.2650885602070153E-5</v>
      </c>
      <c r="N40" s="15">
        <v>3.2336373796932335E-5</v>
      </c>
      <c r="O40" s="15">
        <v>3.1793633228418308E-5</v>
      </c>
      <c r="P40" s="15">
        <v>3.0938357224295196E-5</v>
      </c>
      <c r="Q40" s="15">
        <v>2.969985994623433E-5</v>
      </c>
      <c r="R40" s="15">
        <v>2.8045349531361564E-5</v>
      </c>
      <c r="S40" s="15">
        <v>2.6000092143784649E-5</v>
      </c>
      <c r="T40" s="15">
        <v>2.3652498404046173E-5</v>
      </c>
      <c r="U40" s="15">
        <v>2.1138243928947035E-5</v>
      </c>
      <c r="V40" s="15">
        <v>1.8608579339134878E-5</v>
      </c>
      <c r="W40" s="15">
        <v>1.6196961719630038E-5</v>
      </c>
      <c r="X40" s="15">
        <v>1.3997461223751813E-5</v>
      </c>
      <c r="Y40" s="15">
        <v>1.2059564713787123E-5</v>
      </c>
      <c r="Z40" s="15">
        <v>1.0395266184333215E-5</v>
      </c>
      <c r="AA40" s="15">
        <v>8.9912129369431558E-6</v>
      </c>
      <c r="AB40" s="15">
        <v>7.8203430554916437E-6</v>
      </c>
      <c r="AC40" s="15">
        <v>6.8505011841625786E-6</v>
      </c>
      <c r="AD40" s="15">
        <v>6.0497539055410889E-6</v>
      </c>
      <c r="AE40" s="15">
        <v>5.3891265066525474E-6</v>
      </c>
      <c r="AF40" s="15">
        <v>4.8436619709742529E-6</v>
      </c>
      <c r="AG40" s="15">
        <v>4.3925313508658831E-6</v>
      </c>
      <c r="AH40" s="15">
        <v>4.0186825083036442E-6</v>
      </c>
      <c r="AI40" s="15">
        <v>3.708314032862364E-6</v>
      </c>
      <c r="AJ40" s="15">
        <v>3.450325790200203E-6</v>
      </c>
      <c r="AK40" s="15">
        <v>3.2358162529857931E-6</v>
      </c>
      <c r="AL40" s="15">
        <v>3.057652134332251E-6</v>
      </c>
      <c r="AM40" s="15">
        <v>2.9101134408640358E-6</v>
      </c>
      <c r="AN40" s="15">
        <v>2.7886071229474386E-6</v>
      </c>
      <c r="AO40" s="15">
        <v>2.6894390641353646E-6</v>
      </c>
      <c r="AP40" s="15">
        <v>2.6096338713421676E-6</v>
      </c>
      <c r="AQ40" s="15">
        <v>2.5467929688529688E-6</v>
      </c>
      <c r="AR40" s="15">
        <v>2.4989830042916291E-6</v>
      </c>
      <c r="AS40" s="15">
        <v>2.4646480561971642E-6</v>
      </c>
      <c r="AT40" s="15">
        <v>2.4425404705397344E-6</v>
      </c>
      <c r="AU40" s="15">
        <v>2.4316662552642036E-6</v>
      </c>
      <c r="AV40" s="15">
        <v>2.4312418623175138E-6</v>
      </c>
      <c r="AW40" s="15">
        <v>2.4406598839698545E-6</v>
      </c>
      <c r="AX40" s="15">
        <v>2.4594617554526106E-6</v>
      </c>
      <c r="AY40" s="15">
        <v>2.4873159654075911E-6</v>
      </c>
      <c r="AZ40" s="15">
        <v>2.5240006172042928E-6</v>
      </c>
      <c r="BA40" s="15">
        <v>2.5693894293734098E-6</v>
      </c>
      <c r="BB40" s="15">
        <v>2.6234404626601425E-6</v>
      </c>
      <c r="BC40" s="15">
        <v>2.6861870024201197E-6</v>
      </c>
      <c r="BD40" s="15">
        <v>2.7577301450552891E-6</v>
      </c>
      <c r="BE40" s="15">
        <v>2.8382327250264941E-6</v>
      </c>
      <c r="BF40" s="15">
        <v>2.9279142847728313E-6</v>
      </c>
      <c r="BG40" s="15">
        <v>3.0270468305803093E-6</v>
      </c>
      <c r="BH40" s="15">
        <v>3.1359511801848896E-6</v>
      </c>
      <c r="BI40" s="15">
        <v>3.2549937068902545E-6</v>
      </c>
      <c r="BJ40" s="15">
        <v>3.3845833339320341E-6</v>
      </c>
      <c r="BK40" s="15">
        <v>3.525168630758042E-6</v>
      </c>
      <c r="BL40" s="15">
        <v>3.6772348838036112E-6</v>
      </c>
      <c r="BM40" s="15">
        <v>3.8413010207967157E-6</v>
      </c>
      <c r="BN40" s="15">
        <v>4.0179162736191186E-6</v>
      </c>
      <c r="BO40" s="15">
        <v>4.2076564693121858E-6</v>
      </c>
      <c r="BP40" s="15">
        <v>4.4111198535250545E-6</v>
      </c>
      <c r="BQ40" s="15">
        <v>4.6289223312668099E-6</v>
      </c>
      <c r="BR40" s="15">
        <v>4.8616920548033537E-6</v>
      </c>
      <c r="BS40" s="15">
        <v>5.1100632563505447E-6</v>
      </c>
      <c r="BT40" s="15">
        <v>5.3746692587333294E-6</v>
      </c>
      <c r="BU40" s="15">
        <v>5.6561346099652267E-6</v>
      </c>
      <c r="BV40" s="15">
        <v>5.9550662899929055E-6</v>
      </c>
      <c r="BW40" s="15">
        <v>6.2720439777285407E-6</v>
      </c>
      <c r="BX40" s="15">
        <v>6.6076093830616402E-6</v>
      </c>
      <c r="BY40" s="15">
        <v>6.9622546866113371E-6</v>
      </c>
      <c r="BZ40" s="15">
        <v>7.3364101613784091E-6</v>
      </c>
      <c r="CA40" s="15">
        <v>7.7304311041784841E-6</v>
      </c>
      <c r="CB40" s="15">
        <v>8.1445842394094524E-6</v>
      </c>
      <c r="CC40" s="15">
        <v>8.5790338194986207E-6</v>
      </c>
      <c r="CD40" s="15">
        <v>9.0338276916507182E-6</v>
      </c>
      <c r="CE40" s="15">
        <v>9.5088836555156587E-6</v>
      </c>
      <c r="CF40" s="15">
        <v>1.000397648564259E-5</v>
      </c>
      <c r="CG40" s="15">
        <v>1.0518726031829842E-5</v>
      </c>
      <c r="CH40" s="15">
        <v>1.1052586845263121E-5</v>
      </c>
      <c r="CI40" s="15">
        <v>1.1604839797508616E-5</v>
      </c>
      <c r="CJ40" s="15">
        <v>1.2174586153913319E-5</v>
      </c>
      <c r="CK40" s="15">
        <v>1.2760744550663298E-5</v>
      </c>
      <c r="CL40" s="15">
        <v>1.336205127660549E-5</v>
      </c>
      <c r="CM40" s="15">
        <v>1.3977064188333641E-5</v>
      </c>
      <c r="CN40" s="15">
        <v>1.4604170501681053E-5</v>
      </c>
      <c r="CO40" s="15">
        <v>1.5241598577287564E-5</v>
      </c>
      <c r="CP40" s="15">
        <v>1.588743368491698E-5</v>
      </c>
      <c r="CQ40" s="15">
        <v>1.6539637580146955E-5</v>
      </c>
      <c r="CR40" s="15">
        <v>1.7196071569699554E-5</v>
      </c>
    </row>
    <row r="41" spans="1:96" x14ac:dyDescent="0.35">
      <c r="A41">
        <f t="shared" si="8"/>
        <v>29</v>
      </c>
      <c r="B41">
        <f t="shared" si="7"/>
        <v>28.5</v>
      </c>
      <c r="C41">
        <f>WMA_u!C41</f>
        <v>0.60000000000000009</v>
      </c>
      <c r="D41">
        <f>WMA_u!D41</f>
        <v>0.19999999999999996</v>
      </c>
      <c r="E41">
        <f>WMA_u!E41</f>
        <v>0.2</v>
      </c>
      <c r="F41" s="3">
        <f>(-WMA_u!F41+SQRT(WMA_u!F41*WMA_u!F41+4*$B$3))/2</f>
        <v>3.2937100055807633E-5</v>
      </c>
      <c r="G41" s="15">
        <v>3.2937099952189286E-5</v>
      </c>
      <c r="H41" s="15">
        <v>3.2936925029961292E-5</v>
      </c>
      <c r="I41" s="15">
        <v>3.293584693231546E-5</v>
      </c>
      <c r="J41" s="15">
        <v>3.2931475323645536E-5</v>
      </c>
      <c r="K41" s="15">
        <v>3.2917783608393536E-5</v>
      </c>
      <c r="L41" s="15">
        <v>3.2882097208990384E-5</v>
      </c>
      <c r="M41" s="15">
        <v>3.2801380349771569E-5</v>
      </c>
      <c r="N41" s="15">
        <v>3.2638730031882109E-5</v>
      </c>
      <c r="O41" s="15">
        <v>3.2341639389536346E-5</v>
      </c>
      <c r="P41" s="15">
        <v>3.1844068373377769E-5</v>
      </c>
      <c r="Q41" s="15">
        <v>3.1074241552963213E-5</v>
      </c>
      <c r="R41" s="15">
        <v>2.9968827829416306E-5</v>
      </c>
      <c r="S41" s="15">
        <v>2.8491422364148832E-5</v>
      </c>
      <c r="T41" s="15">
        <v>2.6649697998135665E-5</v>
      </c>
      <c r="U41" s="15">
        <v>2.4503401791776332E-5</v>
      </c>
      <c r="V41" s="15">
        <v>2.2157337284167319E-5</v>
      </c>
      <c r="W41" s="15">
        <v>1.9740135350971571E-5</v>
      </c>
      <c r="X41" s="15">
        <v>1.7377093738585561E-5</v>
      </c>
      <c r="Y41" s="15">
        <v>1.516792321906742E-5</v>
      </c>
      <c r="Z41" s="15">
        <v>1.3176125443078973E-5</v>
      </c>
      <c r="AA41" s="15">
        <v>1.1429919366181538E-5</v>
      </c>
      <c r="AB41" s="15">
        <v>9.9301803724223151E-6</v>
      </c>
      <c r="AC41" s="15">
        <v>8.6603336459141466E-6</v>
      </c>
      <c r="AD41" s="15">
        <v>7.594942915040964E-6</v>
      </c>
      <c r="AE41" s="15">
        <v>6.7057858122807033E-6</v>
      </c>
      <c r="AF41" s="15">
        <v>5.9655088345874787E-6</v>
      </c>
      <c r="AG41" s="15">
        <v>5.3494696558605896E-6</v>
      </c>
      <c r="AH41" s="15">
        <v>4.8364167513475083E-6</v>
      </c>
      <c r="AI41" s="15">
        <v>4.4085123446303078E-6</v>
      </c>
      <c r="AJ41" s="15">
        <v>4.0510340440004101E-6</v>
      </c>
      <c r="AK41" s="15">
        <v>3.7519540331811459E-6</v>
      </c>
      <c r="AL41" s="15">
        <v>3.5015025534194254E-6</v>
      </c>
      <c r="AM41" s="15">
        <v>3.2917664193567544E-6</v>
      </c>
      <c r="AN41" s="15">
        <v>3.1163419193096963E-6</v>
      </c>
      <c r="AO41" s="15">
        <v>2.9700452196206127E-6</v>
      </c>
      <c r="AP41" s="15">
        <v>2.848675882922952E-6</v>
      </c>
      <c r="AQ41" s="15">
        <v>2.7488262484123066E-6</v>
      </c>
      <c r="AR41" s="15">
        <v>2.6677289628482939E-6</v>
      </c>
      <c r="AS41" s="15">
        <v>2.6031355270066224E-6</v>
      </c>
      <c r="AT41" s="15">
        <v>2.5532197395426348E-6</v>
      </c>
      <c r="AU41" s="15">
        <v>2.5165009302225517E-6</v>
      </c>
      <c r="AV41" s="15">
        <v>2.4917828966249729E-6</v>
      </c>
      <c r="AW41" s="15">
        <v>2.4781052376932167E-6</v>
      </c>
      <c r="AX41" s="15">
        <v>2.4747045092738991E-6</v>
      </c>
      <c r="AY41" s="15">
        <v>2.480983142941168E-6</v>
      </c>
      <c r="AZ41" s="15">
        <v>2.4964845216663826E-6</v>
      </c>
      <c r="BA41" s="15">
        <v>2.5208729493253719E-6</v>
      </c>
      <c r="BB41" s="15">
        <v>2.5539175218045955E-6</v>
      </c>
      <c r="BC41" s="15">
        <v>2.5954790971657218E-6</v>
      </c>
      <c r="BD41" s="15">
        <v>2.6454997597849624E-6</v>
      </c>
      <c r="BE41" s="15">
        <v>2.7039942617476528E-6</v>
      </c>
      <c r="BF41" s="15">
        <v>2.7710430487764113E-6</v>
      </c>
      <c r="BG41" s="15">
        <v>2.8467865374857753E-6</v>
      </c>
      <c r="BH41" s="15">
        <v>2.9314203841690981E-6</v>
      </c>
      <c r="BI41" s="15">
        <v>3.0251915065466164E-6</v>
      </c>
      <c r="BJ41" s="15">
        <v>3.1283946879252589E-6</v>
      </c>
      <c r="BK41" s="15">
        <v>3.2413695770013519E-6</v>
      </c>
      <c r="BL41" s="15">
        <v>3.3644979589412134E-6</v>
      </c>
      <c r="BM41" s="15">
        <v>3.4982011538087857E-6</v>
      </c>
      <c r="BN41" s="15">
        <v>3.6429374280654093E-6</v>
      </c>
      <c r="BO41" s="15">
        <v>3.7991993037204567E-6</v>
      </c>
      <c r="BP41" s="15">
        <v>3.9675106605365376E-6</v>
      </c>
      <c r="BQ41" s="15">
        <v>4.148423527717942E-6</v>
      </c>
      <c r="BR41" s="15">
        <v>4.3425144607650036E-6</v>
      </c>
      <c r="BS41" s="15">
        <v>4.5503804177171643E-6</v>
      </c>
      <c r="BT41" s="15">
        <v>4.7726340295859938E-6</v>
      </c>
      <c r="BU41" s="15">
        <v>5.0098981881636102E-6</v>
      </c>
      <c r="BV41" s="15">
        <v>5.2627998693596028E-6</v>
      </c>
      <c r="BW41" s="15">
        <v>5.5319631217509753E-6</v>
      </c>
      <c r="BX41" s="15">
        <v>5.8180011654692325E-6</v>
      </c>
      <c r="BY41" s="15">
        <v>6.1215075689062E-6</v>
      </c>
      <c r="BZ41" s="15">
        <v>6.44304647870798E-6</v>
      </c>
      <c r="CA41" s="15">
        <v>6.7831419292946119E-6</v>
      </c>
      <c r="CB41" s="15">
        <v>7.1422662631096708E-6</v>
      </c>
      <c r="CC41" s="15">
        <v>7.5208277570103421E-6</v>
      </c>
      <c r="CD41" s="15">
        <v>7.9191575783943603E-6</v>
      </c>
      <c r="CE41" s="15">
        <v>8.3374962440786069E-6</v>
      </c>
      <c r="CF41" s="15">
        <v>8.7759798149344859E-6</v>
      </c>
      <c r="CG41" s="15">
        <v>9.2346261009761588E-6</v>
      </c>
      <c r="CH41" s="15">
        <v>9.7133212110791686E-6</v>
      </c>
      <c r="CI41" s="15">
        <v>1.021180682694126E-5</v>
      </c>
      <c r="CJ41" s="15">
        <v>1.0729668622503772E-5</v>
      </c>
      <c r="CK41" s="15">
        <v>1.1266326282569248E-5</v>
      </c>
      <c r="CL41" s="15">
        <v>1.182102558633966E-5</v>
      </c>
      <c r="CM41" s="15">
        <v>1.2392833025020599E-5</v>
      </c>
      <c r="CN41" s="15">
        <v>1.2980633391416928E-5</v>
      </c>
      <c r="CO41" s="15">
        <v>1.3583130739872326E-5</v>
      </c>
      <c r="CP41" s="15">
        <v>1.4198853030876228E-5</v>
      </c>
      <c r="CQ41" s="15">
        <v>1.4826160684334025E-5</v>
      </c>
      <c r="CR41" s="15">
        <v>1.5463259136789237E-5</v>
      </c>
    </row>
    <row r="42" spans="1:96" x14ac:dyDescent="0.35">
      <c r="A42">
        <f t="shared" si="8"/>
        <v>30</v>
      </c>
      <c r="B42">
        <f t="shared" si="7"/>
        <v>29.5</v>
      </c>
      <c r="C42">
        <f>WMA_u!C42</f>
        <v>0.60000000000000009</v>
      </c>
      <c r="D42">
        <f>WMA_u!D42</f>
        <v>0.4</v>
      </c>
      <c r="E42">
        <f>WMA_u!E42</f>
        <v>0</v>
      </c>
      <c r="F42" s="3">
        <f>(-WMA_u!F42+SQRT(WMA_u!F42*WMA_u!F42+4*$B$3))/2</f>
        <v>3.2937100055807633E-5</v>
      </c>
      <c r="G42" s="16">
        <v>3.2937100016950749E-5</v>
      </c>
      <c r="H42" s="16">
        <v>3.2937029564375823E-5</v>
      </c>
      <c r="I42" s="16">
        <v>3.2936571283770166E-5</v>
      </c>
      <c r="J42" s="16">
        <v>3.2934614912667409E-5</v>
      </c>
      <c r="K42" s="16">
        <v>3.2928173181852872E-5</v>
      </c>
      <c r="L42" s="16">
        <v>3.2910541113335341E-5</v>
      </c>
      <c r="M42" s="16">
        <v>3.2868685352677162E-5</v>
      </c>
      <c r="N42" s="16">
        <v>3.2780159015065765E-5</v>
      </c>
      <c r="O42" s="16">
        <v>3.2610278357430565E-5</v>
      </c>
      <c r="P42" s="16">
        <v>3.23107917040787E-5</v>
      </c>
      <c r="Q42" s="16">
        <v>3.1821660018524778E-5</v>
      </c>
      <c r="R42" s="16">
        <v>3.1077546468390545E-5</v>
      </c>
      <c r="S42" s="16">
        <v>3.0019731560456478E-5</v>
      </c>
      <c r="T42" s="16">
        <v>2.8612075648581667E-5</v>
      </c>
      <c r="U42" s="16">
        <v>2.6856662177846117E-5</v>
      </c>
      <c r="V42" s="16">
        <v>2.480248056476759E-5</v>
      </c>
      <c r="W42" s="16">
        <v>2.2541422543040162E-5</v>
      </c>
      <c r="X42" s="16">
        <v>2.0191053391288881E-5</v>
      </c>
      <c r="Y42" s="16">
        <v>1.7870417474856764E-5</v>
      </c>
      <c r="Z42" s="16">
        <v>1.5678478167150198E-5</v>
      </c>
      <c r="AA42" s="16">
        <v>1.3682185360291988E-5</v>
      </c>
      <c r="AB42" s="16">
        <v>1.1915283361252753E-5</v>
      </c>
      <c r="AC42" s="16">
        <v>1.0384412365579638E-5</v>
      </c>
      <c r="AD42" s="16">
        <v>9.0779100573220067E-6</v>
      </c>
      <c r="AE42" s="16">
        <v>7.9740016648991588E-6</v>
      </c>
      <c r="AF42" s="16">
        <v>7.0469130355196464E-6</v>
      </c>
      <c r="AG42" s="16">
        <v>6.2707572004628687E-6</v>
      </c>
      <c r="AH42" s="16">
        <v>5.6216478712181154E-6</v>
      </c>
      <c r="AI42" s="16">
        <v>5.078616406798855E-6</v>
      </c>
      <c r="AJ42" s="16">
        <v>4.6238156120359913E-6</v>
      </c>
      <c r="AK42" s="16">
        <v>4.2423478248180651E-6</v>
      </c>
      <c r="AL42" s="16">
        <v>3.9219271177776979E-6</v>
      </c>
      <c r="AM42" s="16">
        <v>3.6524943688944432E-6</v>
      </c>
      <c r="AN42" s="16">
        <v>3.425846033891951E-6</v>
      </c>
      <c r="AO42" s="16">
        <v>3.2353034929264767E-6</v>
      </c>
      <c r="AP42" s="16">
        <v>3.0754313162896259E-6</v>
      </c>
      <c r="AQ42" s="16">
        <v>2.941803505640419E-6</v>
      </c>
      <c r="AR42" s="16">
        <v>2.8308126922567183E-6</v>
      </c>
      <c r="AS42" s="16">
        <v>2.7395159490428949E-6</v>
      </c>
      <c r="AT42" s="16">
        <v>2.6655109191870745E-6</v>
      </c>
      <c r="AU42" s="16">
        <v>2.6068366095449119E-6</v>
      </c>
      <c r="AV42" s="16">
        <v>2.5618940411030846E-6</v>
      </c>
      <c r="AW42" s="16">
        <v>2.5293827632264747E-6</v>
      </c>
      <c r="AX42" s="16">
        <v>2.5082500367583247E-6</v>
      </c>
      <c r="AY42" s="16">
        <v>2.4976500797766226E-6</v>
      </c>
      <c r="AZ42" s="16">
        <v>2.496911341228154E-6</v>
      </c>
      <c r="BA42" s="16">
        <v>2.5055101636570686E-6</v>
      </c>
      <c r="BB42" s="16">
        <v>2.5230495536070845E-6</v>
      </c>
      <c r="BC42" s="16">
        <v>2.5492420322415273E-6</v>
      </c>
      <c r="BD42" s="16">
        <v>2.5838957631732393E-6</v>
      </c>
      <c r="BE42" s="16">
        <v>2.6269033073736983E-6</v>
      </c>
      <c r="BF42" s="16">
        <v>2.6782324854208644E-6</v>
      </c>
      <c r="BG42" s="16">
        <v>2.737918940593988E-6</v>
      </c>
      <c r="BH42" s="16">
        <v>2.8060600557760835E-6</v>
      </c>
      <c r="BI42" s="16">
        <v>2.8828099483314887E-6</v>
      </c>
      <c r="BJ42" s="16">
        <v>2.9683753199297823E-6</v>
      </c>
      <c r="BK42" s="16">
        <v>3.0630119557705721E-6</v>
      </c>
      <c r="BL42" s="16">
        <v>3.1670217147596862E-6</v>
      </c>
      <c r="BM42" s="16">
        <v>3.2807498642931317E-6</v>
      </c>
      <c r="BN42" s="16">
        <v>3.4045826225553854E-6</v>
      </c>
      <c r="BO42" s="16">
        <v>3.5389447987945628E-6</v>
      </c>
      <c r="BP42" s="16">
        <v>3.6842974100121441E-6</v>
      </c>
      <c r="BQ42" s="16">
        <v>3.8411351792355787E-6</v>
      </c>
      <c r="BR42" s="16">
        <v>4.0099838025520766E-6</v>
      </c>
      <c r="BS42" s="16">
        <v>4.191396892770686E-6</v>
      </c>
      <c r="BT42" s="16">
        <v>4.3859524999045124E-6</v>
      </c>
      <c r="BU42" s="16">
        <v>4.5942491142344097E-6</v>
      </c>
      <c r="BV42" s="16">
        <v>4.8169010568112848E-6</v>
      </c>
      <c r="BW42" s="16">
        <v>5.0545331760053021E-6</v>
      </c>
      <c r="BX42" s="16">
        <v>5.3077747625554918E-6</v>
      </c>
      <c r="BY42" s="16">
        <v>5.577252618706787E-6</v>
      </c>
      <c r="BZ42" s="16">
        <v>5.8635832139362959E-6</v>
      </c>
      <c r="CA42" s="16">
        <v>6.1673638979746252E-6</v>
      </c>
      <c r="CB42" s="16">
        <v>6.4891631395349757E-6</v>
      </c>
      <c r="CC42" s="16">
        <v>6.8295098092848944E-6</v>
      </c>
      <c r="CD42" s="16">
        <v>7.1888815422340768E-6</v>
      </c>
      <c r="CE42" s="16">
        <v>7.5676922647368055E-6</v>
      </c>
      <c r="CF42" s="16">
        <v>7.9662790075836803E-6</v>
      </c>
      <c r="CG42" s="16">
        <v>8.3848881841153848E-6</v>
      </c>
      <c r="CH42" s="16">
        <v>8.8236615594057507E-6</v>
      </c>
      <c r="CI42" s="16">
        <v>9.2826221949807724E-6</v>
      </c>
      <c r="CJ42" s="16">
        <v>9.761660708569131E-6</v>
      </c>
      <c r="CK42" s="16">
        <v>1.0260522238852589E-5</v>
      </c>
      <c r="CL42" s="16">
        <v>1.0778794550524029E-5</v>
      </c>
      <c r="CM42" s="16">
        <v>1.1315897747078929E-5</v>
      </c>
      <c r="CN42" s="16">
        <v>1.187107608003866E-5</v>
      </c>
      <c r="CO42" s="16">
        <v>1.2443392338706444E-5</v>
      </c>
      <c r="CP42" s="16">
        <v>1.3031725283911388E-5</v>
      </c>
      <c r="CQ42" s="16">
        <v>1.3634770536313662E-5</v>
      </c>
      <c r="CR42" s="16">
        <v>1.4251045255049678E-5</v>
      </c>
    </row>
  </sheetData>
  <pageMargins left="0.75" right="0.75" top="1" bottom="1" header="0" footer="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R42"/>
  <sheetViews>
    <sheetView topLeftCell="A5" zoomScale="129" zoomScaleNormal="129" workbookViewId="0">
      <selection activeCell="G13" sqref="G13"/>
    </sheetView>
  </sheetViews>
  <sheetFormatPr baseColWidth="10" defaultColWidth="11.46484375" defaultRowHeight="12.75" x14ac:dyDescent="0.35"/>
  <cols>
    <col min="1" max="15" width="9.796875" customWidth="1"/>
    <col min="16" max="16" width="9.796875" style="4" customWidth="1"/>
    <col min="17" max="96" width="9.796875" customWidth="1"/>
  </cols>
  <sheetData>
    <row r="1" spans="1:96" x14ac:dyDescent="0.35">
      <c r="D1" s="2" t="s">
        <v>19</v>
      </c>
      <c r="E1">
        <f>Data!$C6</f>
        <v>0.2</v>
      </c>
      <c r="F1">
        <f>Data!$C6</f>
        <v>0.2</v>
      </c>
      <c r="G1">
        <f>Data!$C6</f>
        <v>0.2</v>
      </c>
      <c r="H1">
        <f>Data!$C6</f>
        <v>0.2</v>
      </c>
      <c r="I1">
        <f>Data!$C6</f>
        <v>0.2</v>
      </c>
      <c r="J1">
        <f>Data!$C6</f>
        <v>0.2</v>
      </c>
      <c r="K1">
        <f>Data!$C6</f>
        <v>0.2</v>
      </c>
      <c r="L1">
        <f>Data!$C6</f>
        <v>0.2</v>
      </c>
      <c r="M1">
        <f>Data!$C6</f>
        <v>0.2</v>
      </c>
      <c r="N1">
        <f>Data!$C6</f>
        <v>0.2</v>
      </c>
      <c r="O1">
        <f>Data!$C6</f>
        <v>0.2</v>
      </c>
      <c r="P1" s="4">
        <f>Data!$C6</f>
        <v>0.2</v>
      </c>
      <c r="Q1">
        <f>Data!$C6</f>
        <v>0.2</v>
      </c>
      <c r="R1">
        <f>Data!$C6</f>
        <v>0.2</v>
      </c>
      <c r="S1">
        <f>Data!$C6</f>
        <v>0.2</v>
      </c>
      <c r="T1">
        <f>Data!$C6</f>
        <v>0.2</v>
      </c>
      <c r="U1">
        <f>Data!$C6</f>
        <v>0.2</v>
      </c>
      <c r="V1">
        <f>Data!$C6</f>
        <v>0.2</v>
      </c>
      <c r="W1">
        <f>Data!$C6</f>
        <v>0.2</v>
      </c>
      <c r="X1">
        <f>Data!$C6</f>
        <v>0.2</v>
      </c>
      <c r="Y1">
        <f>Data!$C6</f>
        <v>0.2</v>
      </c>
      <c r="Z1">
        <f>Data!$C6</f>
        <v>0.2</v>
      </c>
      <c r="AA1">
        <f>Data!$C6</f>
        <v>0.2</v>
      </c>
      <c r="AB1">
        <f>Data!$C6</f>
        <v>0.2</v>
      </c>
      <c r="AC1">
        <f>Data!$C6</f>
        <v>0.2</v>
      </c>
      <c r="AD1">
        <f>Data!$C6</f>
        <v>0.2</v>
      </c>
      <c r="AE1">
        <f>Data!$C6</f>
        <v>0.2</v>
      </c>
      <c r="AF1">
        <f>Data!$C6</f>
        <v>0.2</v>
      </c>
      <c r="AG1">
        <f>Data!$C6</f>
        <v>0.2</v>
      </c>
      <c r="AH1">
        <f>Data!$C6</f>
        <v>0.2</v>
      </c>
      <c r="AI1">
        <f>Data!$C6</f>
        <v>0.2</v>
      </c>
      <c r="AJ1">
        <f>Data!$C6</f>
        <v>0.2</v>
      </c>
      <c r="AK1">
        <f>Data!$C6</f>
        <v>0.2</v>
      </c>
      <c r="AL1">
        <f>Data!$C6</f>
        <v>0.2</v>
      </c>
      <c r="AM1">
        <f>Data!$C6</f>
        <v>0.2</v>
      </c>
      <c r="AN1">
        <f>Data!$C6</f>
        <v>0.2</v>
      </c>
      <c r="AO1">
        <f>Data!$C6</f>
        <v>0.2</v>
      </c>
      <c r="AP1">
        <f>Data!$C6</f>
        <v>0.2</v>
      </c>
      <c r="AQ1">
        <f>Data!$C6</f>
        <v>0.2</v>
      </c>
      <c r="AR1">
        <f>Data!$C6</f>
        <v>0.2</v>
      </c>
      <c r="AS1">
        <f>Data!$C6</f>
        <v>0.2</v>
      </c>
      <c r="AT1">
        <f>Data!$C6</f>
        <v>0.2</v>
      </c>
      <c r="AU1">
        <f>Data!$C6</f>
        <v>0.2</v>
      </c>
      <c r="AV1">
        <f>Data!$C6</f>
        <v>0.2</v>
      </c>
      <c r="AW1">
        <f>Data!$C6</f>
        <v>0.2</v>
      </c>
      <c r="AX1">
        <f>Data!$C6</f>
        <v>0.2</v>
      </c>
      <c r="AY1">
        <f>Data!$C6</f>
        <v>0.2</v>
      </c>
      <c r="AZ1">
        <f>Data!$C6</f>
        <v>0.2</v>
      </c>
      <c r="BA1">
        <f>Data!$C6</f>
        <v>0.2</v>
      </c>
      <c r="BB1">
        <f>Data!$C6</f>
        <v>0.2</v>
      </c>
      <c r="BC1">
        <f>Data!$C6</f>
        <v>0.2</v>
      </c>
      <c r="BD1">
        <f>Data!$C6</f>
        <v>0.2</v>
      </c>
      <c r="BE1">
        <f>Data!$C6</f>
        <v>0.2</v>
      </c>
      <c r="BF1">
        <f>Data!$C6</f>
        <v>0.2</v>
      </c>
      <c r="BG1">
        <f>Data!$C6</f>
        <v>0.2</v>
      </c>
      <c r="BH1">
        <f>Data!$C6</f>
        <v>0.2</v>
      </c>
      <c r="BI1">
        <f>Data!$C6</f>
        <v>0.2</v>
      </c>
      <c r="BJ1">
        <f>Data!$C6</f>
        <v>0.2</v>
      </c>
      <c r="BK1">
        <f>Data!$C6</f>
        <v>0.2</v>
      </c>
      <c r="BL1">
        <f>Data!$C6</f>
        <v>0.2</v>
      </c>
      <c r="BM1">
        <f>Data!$C6</f>
        <v>0.2</v>
      </c>
      <c r="BN1">
        <f>Data!$C6</f>
        <v>0.2</v>
      </c>
      <c r="BO1">
        <f>Data!$C6</f>
        <v>0.2</v>
      </c>
      <c r="BP1">
        <f>Data!$C6</f>
        <v>0.2</v>
      </c>
      <c r="BQ1">
        <f>Data!$C6</f>
        <v>0.2</v>
      </c>
      <c r="BR1">
        <f>Data!$C6</f>
        <v>0.2</v>
      </c>
      <c r="BS1">
        <f>Data!$C6</f>
        <v>0.2</v>
      </c>
      <c r="BT1">
        <f>Data!$C6</f>
        <v>0.2</v>
      </c>
      <c r="BU1">
        <f>Data!$C6</f>
        <v>0.2</v>
      </c>
      <c r="BV1">
        <f>Data!$C6</f>
        <v>0.2</v>
      </c>
      <c r="BW1">
        <f>Data!$C6</f>
        <v>0.2</v>
      </c>
      <c r="BX1">
        <f>Data!$C6</f>
        <v>0.2</v>
      </c>
      <c r="BY1">
        <f>Data!$C6</f>
        <v>0.2</v>
      </c>
      <c r="BZ1">
        <f>Data!$C6</f>
        <v>0.2</v>
      </c>
      <c r="CA1">
        <f>Data!$C6</f>
        <v>0.2</v>
      </c>
      <c r="CB1">
        <f>Data!$C6</f>
        <v>0.2</v>
      </c>
      <c r="CC1">
        <f>Data!$C6</f>
        <v>0.2</v>
      </c>
      <c r="CD1">
        <f>Data!$C6</f>
        <v>0.2</v>
      </c>
      <c r="CE1">
        <f>Data!$C6</f>
        <v>0.2</v>
      </c>
      <c r="CF1">
        <f>Data!$C6</f>
        <v>0.2</v>
      </c>
      <c r="CG1">
        <f>Data!$C6</f>
        <v>0.2</v>
      </c>
      <c r="CH1">
        <f>Data!$C6</f>
        <v>0.2</v>
      </c>
      <c r="CI1">
        <f>Data!$C6</f>
        <v>0.2</v>
      </c>
      <c r="CJ1">
        <f>Data!$C6</f>
        <v>0.2</v>
      </c>
      <c r="CK1">
        <f>Data!$C6</f>
        <v>0.2</v>
      </c>
      <c r="CL1">
        <f>Data!$C6</f>
        <v>0.2</v>
      </c>
      <c r="CM1">
        <f>Data!$C6</f>
        <v>0.2</v>
      </c>
      <c r="CN1">
        <f>Data!$C6</f>
        <v>0.2</v>
      </c>
      <c r="CO1">
        <f>Data!$C6</f>
        <v>0.2</v>
      </c>
      <c r="CP1">
        <f>Data!$C6</f>
        <v>0.2</v>
      </c>
      <c r="CQ1">
        <f>Data!$C6</f>
        <v>0.2</v>
      </c>
      <c r="CR1">
        <f>Data!$C6</f>
        <v>0.2</v>
      </c>
    </row>
    <row r="2" spans="1:96" x14ac:dyDescent="0.35">
      <c r="D2" t="s">
        <v>0</v>
      </c>
      <c r="E2">
        <f>Data!$C$5</f>
        <v>0.4</v>
      </c>
      <c r="F2">
        <f>Data!$C$5</f>
        <v>0.4</v>
      </c>
      <c r="G2">
        <f>Data!$C$5</f>
        <v>0.4</v>
      </c>
      <c r="H2">
        <f>Data!$C$5</f>
        <v>0.4</v>
      </c>
      <c r="I2">
        <f>Data!$C$5</f>
        <v>0.4</v>
      </c>
      <c r="J2">
        <f>Data!$C$5</f>
        <v>0.4</v>
      </c>
      <c r="K2">
        <f>Data!$C$5</f>
        <v>0.4</v>
      </c>
      <c r="L2">
        <f>Data!$C$5</f>
        <v>0.4</v>
      </c>
      <c r="M2">
        <f>Data!$C$5</f>
        <v>0.4</v>
      </c>
      <c r="N2">
        <f>Data!$C$5</f>
        <v>0.4</v>
      </c>
      <c r="O2">
        <f>Data!$C$5</f>
        <v>0.4</v>
      </c>
      <c r="P2" s="4">
        <f>Data!$C$5</f>
        <v>0.4</v>
      </c>
      <c r="Q2">
        <f>Data!$C$5</f>
        <v>0.4</v>
      </c>
      <c r="R2">
        <f>Data!$C$5</f>
        <v>0.4</v>
      </c>
      <c r="S2">
        <f>Data!$C$5</f>
        <v>0.4</v>
      </c>
      <c r="T2">
        <f>Data!$C$5</f>
        <v>0.4</v>
      </c>
      <c r="U2">
        <f>Data!$C$5</f>
        <v>0.4</v>
      </c>
      <c r="V2">
        <f>Data!$C$5</f>
        <v>0.4</v>
      </c>
      <c r="W2">
        <f>Data!$C$5</f>
        <v>0.4</v>
      </c>
      <c r="X2">
        <f>Data!$C$5</f>
        <v>0.4</v>
      </c>
      <c r="Y2">
        <f>Data!$C$5</f>
        <v>0.4</v>
      </c>
      <c r="Z2">
        <f>Data!$C$5</f>
        <v>0.4</v>
      </c>
      <c r="AA2">
        <f>Data!$C$5</f>
        <v>0.4</v>
      </c>
      <c r="AB2">
        <f>Data!$C$5</f>
        <v>0.4</v>
      </c>
      <c r="AC2">
        <f>Data!$C$5</f>
        <v>0.4</v>
      </c>
      <c r="AD2">
        <f>Data!$C$5</f>
        <v>0.4</v>
      </c>
      <c r="AE2">
        <f>Data!$C$5</f>
        <v>0.4</v>
      </c>
      <c r="AF2">
        <f>Data!$C$5</f>
        <v>0.4</v>
      </c>
      <c r="AG2">
        <f>Data!$C$5</f>
        <v>0.4</v>
      </c>
      <c r="AH2">
        <f>Data!$C$5</f>
        <v>0.4</v>
      </c>
      <c r="AI2">
        <f>Data!$C$5</f>
        <v>0.4</v>
      </c>
      <c r="AJ2">
        <f>Data!$C$5</f>
        <v>0.4</v>
      </c>
      <c r="AK2">
        <f>Data!$C$5</f>
        <v>0.4</v>
      </c>
      <c r="AL2">
        <f>Data!$C$5</f>
        <v>0.4</v>
      </c>
      <c r="AM2">
        <f>Data!$C$5</f>
        <v>0.4</v>
      </c>
      <c r="AN2">
        <f>Data!$C$5</f>
        <v>0.4</v>
      </c>
      <c r="AO2">
        <f>Data!$C$5</f>
        <v>0.4</v>
      </c>
      <c r="AP2">
        <f>Data!$C$5</f>
        <v>0.4</v>
      </c>
      <c r="AQ2">
        <f>Data!$C$5</f>
        <v>0.4</v>
      </c>
      <c r="AR2">
        <f>Data!$C$5</f>
        <v>0.4</v>
      </c>
      <c r="AS2">
        <f>Data!$C$5</f>
        <v>0.4</v>
      </c>
      <c r="AT2">
        <f>Data!$C$5</f>
        <v>0.4</v>
      </c>
      <c r="AU2">
        <f>Data!$C$5</f>
        <v>0.4</v>
      </c>
      <c r="AV2">
        <f>Data!$C$5</f>
        <v>0.4</v>
      </c>
      <c r="AW2">
        <f>Data!$C$5</f>
        <v>0.4</v>
      </c>
      <c r="AX2">
        <f>Data!$C$5</f>
        <v>0.4</v>
      </c>
      <c r="AY2">
        <f>Data!$C$5</f>
        <v>0.4</v>
      </c>
      <c r="AZ2">
        <f>Data!$C$5</f>
        <v>0.4</v>
      </c>
      <c r="BA2">
        <f>Data!$C$5</f>
        <v>0.4</v>
      </c>
      <c r="BB2">
        <f>Data!$C$5</f>
        <v>0.4</v>
      </c>
      <c r="BC2">
        <f>Data!$C$5</f>
        <v>0.4</v>
      </c>
      <c r="BD2">
        <f>Data!$C$5</f>
        <v>0.4</v>
      </c>
      <c r="BE2">
        <f>Data!$C$5</f>
        <v>0.4</v>
      </c>
      <c r="BF2">
        <f>Data!$C$5</f>
        <v>0.4</v>
      </c>
      <c r="BG2">
        <f>Data!$C$5</f>
        <v>0.4</v>
      </c>
      <c r="BH2">
        <f>Data!$C$5</f>
        <v>0.4</v>
      </c>
      <c r="BI2">
        <f>Data!$C$5</f>
        <v>0.4</v>
      </c>
      <c r="BJ2">
        <f>Data!$C$5</f>
        <v>0.4</v>
      </c>
      <c r="BK2">
        <f>Data!$C$5</f>
        <v>0.4</v>
      </c>
      <c r="BL2">
        <f>Data!$C$5</f>
        <v>0.4</v>
      </c>
      <c r="BM2">
        <f>Data!$C$5</f>
        <v>0.4</v>
      </c>
      <c r="BN2">
        <f>Data!$C$5</f>
        <v>0.4</v>
      </c>
      <c r="BO2">
        <f>Data!$C$5</f>
        <v>0.4</v>
      </c>
      <c r="BP2">
        <f>Data!$C$5</f>
        <v>0.4</v>
      </c>
      <c r="BQ2">
        <f>Data!$C$5</f>
        <v>0.4</v>
      </c>
      <c r="BR2">
        <f>Data!$C$5</f>
        <v>0.4</v>
      </c>
      <c r="BS2">
        <f>Data!$C$5</f>
        <v>0.4</v>
      </c>
      <c r="BT2">
        <f>Data!$C$5</f>
        <v>0.4</v>
      </c>
      <c r="BU2">
        <f>Data!$C$5</f>
        <v>0.4</v>
      </c>
      <c r="BV2">
        <f>Data!$C$5</f>
        <v>0.4</v>
      </c>
      <c r="BW2">
        <f>Data!$C$5</f>
        <v>0.4</v>
      </c>
      <c r="BX2">
        <f>Data!$C$5</f>
        <v>0.4</v>
      </c>
      <c r="BY2">
        <f>Data!$C$5</f>
        <v>0.4</v>
      </c>
      <c r="BZ2">
        <f>Data!$C$5</f>
        <v>0.4</v>
      </c>
      <c r="CA2">
        <f>Data!$C$5</f>
        <v>0.4</v>
      </c>
      <c r="CB2">
        <f>Data!$C$5</f>
        <v>0.4</v>
      </c>
      <c r="CC2">
        <f>Data!$C$5</f>
        <v>0.4</v>
      </c>
      <c r="CD2">
        <f>Data!$C$5</f>
        <v>0.4</v>
      </c>
      <c r="CE2">
        <f>Data!$C$5</f>
        <v>0.4</v>
      </c>
      <c r="CF2">
        <f>Data!$C$5</f>
        <v>0.4</v>
      </c>
      <c r="CG2">
        <f>Data!$C$5</f>
        <v>0.4</v>
      </c>
      <c r="CH2">
        <f>Data!$C$5</f>
        <v>0.4</v>
      </c>
      <c r="CI2">
        <f>Data!$C$5</f>
        <v>0.4</v>
      </c>
      <c r="CJ2">
        <f>Data!$C$5</f>
        <v>0.4</v>
      </c>
      <c r="CK2">
        <f>Data!$C$5</f>
        <v>0.4</v>
      </c>
      <c r="CL2">
        <f>Data!$C$5</f>
        <v>0.4</v>
      </c>
      <c r="CM2">
        <f>Data!$C$5</f>
        <v>0.4</v>
      </c>
      <c r="CN2">
        <f>Data!$C$5</f>
        <v>0.4</v>
      </c>
      <c r="CO2">
        <f>Data!$C$5</f>
        <v>0.4</v>
      </c>
      <c r="CP2">
        <f>Data!$C$5</f>
        <v>0.4</v>
      </c>
      <c r="CQ2">
        <f>Data!$C$5</f>
        <v>0.4</v>
      </c>
      <c r="CR2">
        <f>Data!$C$5</f>
        <v>0.4</v>
      </c>
    </row>
    <row r="3" spans="1:96" x14ac:dyDescent="0.35">
      <c r="A3" s="2" t="s">
        <v>37</v>
      </c>
      <c r="B3" s="1">
        <f>Data!B20</f>
        <v>3.2938184908382438E-5</v>
      </c>
      <c r="D3" s="2" t="s">
        <v>24</v>
      </c>
      <c r="E3" t="e">
        <f t="shared" ref="E3:AJ3" si="0">SQRT(2*E1*E$10)</f>
        <v>#NUM!</v>
      </c>
      <c r="F3">
        <f t="shared" si="0"/>
        <v>0</v>
      </c>
      <c r="G3">
        <f t="shared" si="0"/>
        <v>0.63245553203367588</v>
      </c>
      <c r="H3">
        <f t="shared" si="0"/>
        <v>0.89442719099991586</v>
      </c>
      <c r="I3">
        <f t="shared" si="0"/>
        <v>1.0954451150103324</v>
      </c>
      <c r="J3">
        <f t="shared" si="0"/>
        <v>1.2649110640673518</v>
      </c>
      <c r="K3">
        <f t="shared" si="0"/>
        <v>1.4142135623730951</v>
      </c>
      <c r="L3">
        <f t="shared" si="0"/>
        <v>1.5491933384829668</v>
      </c>
      <c r="M3">
        <f t="shared" si="0"/>
        <v>1.6733200530681511</v>
      </c>
      <c r="N3">
        <f t="shared" si="0"/>
        <v>1.7888543819998317</v>
      </c>
      <c r="O3">
        <f t="shared" si="0"/>
        <v>1.8973665961010275</v>
      </c>
      <c r="P3" s="4">
        <f t="shared" si="0"/>
        <v>2</v>
      </c>
      <c r="Q3">
        <f t="shared" si="0"/>
        <v>2.0976176963403033</v>
      </c>
      <c r="R3">
        <f t="shared" si="0"/>
        <v>2.1908902300206647</v>
      </c>
      <c r="S3">
        <f t="shared" si="0"/>
        <v>2.2803508501982761</v>
      </c>
      <c r="T3">
        <f t="shared" si="0"/>
        <v>2.3664319132398464</v>
      </c>
      <c r="U3">
        <f t="shared" si="0"/>
        <v>2.4494897427831779</v>
      </c>
      <c r="V3">
        <f t="shared" si="0"/>
        <v>2.5298221281347035</v>
      </c>
      <c r="W3">
        <f t="shared" si="0"/>
        <v>2.6076809620810595</v>
      </c>
      <c r="X3">
        <f t="shared" si="0"/>
        <v>2.6832815729997477</v>
      </c>
      <c r="Y3">
        <f t="shared" si="0"/>
        <v>2.7568097504180447</v>
      </c>
      <c r="Z3">
        <f t="shared" si="0"/>
        <v>2.8284271247461903</v>
      </c>
      <c r="AA3">
        <f t="shared" si="0"/>
        <v>2.8982753492378879</v>
      </c>
      <c r="AB3">
        <f t="shared" si="0"/>
        <v>2.9664793948382653</v>
      </c>
      <c r="AC3">
        <f t="shared" si="0"/>
        <v>3.0331501776206204</v>
      </c>
      <c r="AD3">
        <f t="shared" si="0"/>
        <v>3.0983866769659336</v>
      </c>
      <c r="AE3">
        <f t="shared" si="0"/>
        <v>3.1622776601683795</v>
      </c>
      <c r="AF3">
        <f t="shared" si="0"/>
        <v>3.2249030993194201</v>
      </c>
      <c r="AG3">
        <f t="shared" si="0"/>
        <v>3.2863353450309969</v>
      </c>
      <c r="AH3">
        <f t="shared" si="0"/>
        <v>3.3466401061363023</v>
      </c>
      <c r="AI3">
        <f t="shared" si="0"/>
        <v>3.4058772731852804</v>
      </c>
      <c r="AJ3">
        <f t="shared" si="0"/>
        <v>3.4641016151377544</v>
      </c>
      <c r="AK3">
        <f t="shared" ref="AK3:BP3" si="1">SQRT(2*AK1*AK$10)</f>
        <v>3.5213633723318019</v>
      </c>
      <c r="AL3">
        <f t="shared" si="1"/>
        <v>3.5777087639996634</v>
      </c>
      <c r="AM3">
        <f t="shared" si="1"/>
        <v>3.6331804249169903</v>
      </c>
      <c r="AN3">
        <f t="shared" si="1"/>
        <v>3.687817782917155</v>
      </c>
      <c r="AO3">
        <f t="shared" si="1"/>
        <v>3.7416573867739413</v>
      </c>
      <c r="AP3">
        <f t="shared" si="1"/>
        <v>3.7947331922020551</v>
      </c>
      <c r="AQ3">
        <f t="shared" si="1"/>
        <v>3.8470768123342691</v>
      </c>
      <c r="AR3">
        <f t="shared" si="1"/>
        <v>3.8987177379235858</v>
      </c>
      <c r="AS3">
        <f t="shared" si="1"/>
        <v>3.9496835316263001</v>
      </c>
      <c r="AT3">
        <f t="shared" si="1"/>
        <v>4</v>
      </c>
      <c r="AU3">
        <f t="shared" si="1"/>
        <v>4.0496913462633177</v>
      </c>
      <c r="AV3">
        <f t="shared" si="1"/>
        <v>4.0987803063838397</v>
      </c>
      <c r="AW3">
        <f t="shared" si="1"/>
        <v>4.1472882706655438</v>
      </c>
      <c r="AX3">
        <f t="shared" si="1"/>
        <v>4.1952353926806065</v>
      </c>
      <c r="AY3">
        <f t="shared" si="1"/>
        <v>4.2426406871192848</v>
      </c>
      <c r="AZ3">
        <f t="shared" si="1"/>
        <v>4.2895221179054435</v>
      </c>
      <c r="BA3">
        <f t="shared" si="1"/>
        <v>4.3358966777357599</v>
      </c>
      <c r="BB3">
        <f t="shared" si="1"/>
        <v>4.3817804600413295</v>
      </c>
      <c r="BC3">
        <f t="shared" si="1"/>
        <v>4.4271887242357311</v>
      </c>
      <c r="BD3">
        <f t="shared" si="1"/>
        <v>4.4721359549995796</v>
      </c>
      <c r="BE3">
        <f t="shared" si="1"/>
        <v>4.5166359162544865</v>
      </c>
      <c r="BF3">
        <f t="shared" si="1"/>
        <v>4.5607017003965522</v>
      </c>
      <c r="BG3">
        <f t="shared" si="1"/>
        <v>4.6043457732885358</v>
      </c>
      <c r="BH3">
        <f t="shared" si="1"/>
        <v>4.6475800154489004</v>
      </c>
      <c r="BI3">
        <f t="shared" si="1"/>
        <v>4.6904157598234297</v>
      </c>
      <c r="BJ3">
        <f t="shared" si="1"/>
        <v>4.7328638264796927</v>
      </c>
      <c r="BK3">
        <f t="shared" si="1"/>
        <v>4.7749345545253288</v>
      </c>
      <c r="BL3">
        <f t="shared" si="1"/>
        <v>4.8166378315169185</v>
      </c>
      <c r="BM3">
        <f t="shared" si="1"/>
        <v>4.8579831205964474</v>
      </c>
      <c r="BN3">
        <f t="shared" si="1"/>
        <v>4.8989794855663558</v>
      </c>
      <c r="BO3">
        <f t="shared" si="1"/>
        <v>4.9396356140913875</v>
      </c>
      <c r="BP3">
        <f t="shared" si="1"/>
        <v>4.9799598391954927</v>
      </c>
      <c r="BQ3">
        <f t="shared" ref="BQ3:CR3" si="2">SQRT(2*BQ1*BQ$10)</f>
        <v>5.0199601592044534</v>
      </c>
      <c r="BR3">
        <f t="shared" si="2"/>
        <v>5.0596442562694071</v>
      </c>
      <c r="BS3">
        <f t="shared" si="2"/>
        <v>5.0990195135927845</v>
      </c>
      <c r="BT3">
        <f t="shared" si="2"/>
        <v>5.1380930314660516</v>
      </c>
      <c r="BU3">
        <f t="shared" si="2"/>
        <v>5.1768716422179137</v>
      </c>
      <c r="BV3">
        <f t="shared" si="2"/>
        <v>5.215361924162119</v>
      </c>
      <c r="BW3">
        <f t="shared" si="2"/>
        <v>5.253570214625479</v>
      </c>
      <c r="BX3">
        <f t="shared" si="2"/>
        <v>5.2915026221291814</v>
      </c>
      <c r="BY3">
        <f t="shared" si="2"/>
        <v>5.3291650377896911</v>
      </c>
      <c r="BZ3">
        <f t="shared" si="2"/>
        <v>5.3665631459994954</v>
      </c>
      <c r="CA3">
        <f t="shared" si="2"/>
        <v>5.4037024344425184</v>
      </c>
      <c r="CB3">
        <f t="shared" si="2"/>
        <v>5.440588203494177</v>
      </c>
      <c r="CC3">
        <f t="shared" si="2"/>
        <v>5.4772255750516612</v>
      </c>
      <c r="CD3">
        <f t="shared" si="2"/>
        <v>5.5136195008360893</v>
      </c>
      <c r="CE3">
        <f t="shared" si="2"/>
        <v>5.5497747702046434</v>
      </c>
      <c r="CF3">
        <f t="shared" si="2"/>
        <v>5.5856960175075772</v>
      </c>
      <c r="CG3">
        <f t="shared" si="2"/>
        <v>5.6213877290220786</v>
      </c>
      <c r="CH3">
        <f t="shared" si="2"/>
        <v>5.6568542494923806</v>
      </c>
      <c r="CI3">
        <f t="shared" si="2"/>
        <v>5.6920997883030831</v>
      </c>
      <c r="CJ3">
        <f t="shared" si="2"/>
        <v>5.7271284253105419</v>
      </c>
      <c r="CK3">
        <f t="shared" si="2"/>
        <v>5.7619441163551732</v>
      </c>
      <c r="CL3">
        <f t="shared" si="2"/>
        <v>5.7965506984757758</v>
      </c>
      <c r="CM3">
        <f t="shared" si="2"/>
        <v>5.8309518948453007</v>
      </c>
      <c r="CN3">
        <f t="shared" si="2"/>
        <v>5.8651513194460723</v>
      </c>
      <c r="CO3">
        <f t="shared" si="2"/>
        <v>5.8991524815010505</v>
      </c>
      <c r="CP3">
        <f t="shared" si="2"/>
        <v>5.9329587896765306</v>
      </c>
      <c r="CQ3">
        <f t="shared" si="2"/>
        <v>5.9665735560705189</v>
      </c>
      <c r="CR3">
        <f t="shared" si="2"/>
        <v>6</v>
      </c>
    </row>
    <row r="4" spans="1:96" x14ac:dyDescent="0.35">
      <c r="A4" t="str">
        <f>Data!A21</f>
        <v>u0</v>
      </c>
      <c r="B4">
        <f>Data!B21</f>
        <v>1</v>
      </c>
      <c r="D4" s="2" t="s">
        <v>29</v>
      </c>
      <c r="E4" t="e">
        <f>Data!$C$2/(SQRT(2*PI())*Data!$C$4*E3)</f>
        <v>#NUM!</v>
      </c>
      <c r="F4" t="e">
        <f>Data!$C$2/(SQRT(2*PI())*Data!$C$4*F3)</f>
        <v>#DIV/0!</v>
      </c>
      <c r="G4">
        <f>Data!$C$2/(SQRT(2*PI())*Data!$C$4*G3)</f>
        <v>126.15662610100802</v>
      </c>
      <c r="H4">
        <f>Data!$C$2/(SQRT(2*PI())*Data!$C$4*H3)</f>
        <v>89.206205807638568</v>
      </c>
      <c r="I4">
        <f>Data!$C$2/(SQRT(2*PI())*Data!$C$4*I3)</f>
        <v>72.836562039471943</v>
      </c>
      <c r="J4">
        <f>Data!$C$2/(SQRT(2*PI())*Data!$C$4*J3)</f>
        <v>63.078313050504008</v>
      </c>
      <c r="K4">
        <f>Data!$C$2/(SQRT(2*PI())*Data!$C$4*K3)</f>
        <v>56.418958354775633</v>
      </c>
      <c r="L4">
        <f>Data!$C$2/(SQRT(2*PI())*Data!$C$4*L3)</f>
        <v>51.503226936425278</v>
      </c>
      <c r="M4">
        <f>Data!$C$2/(SQRT(2*PI())*Data!$C$4*M3)</f>
        <v>47.682722700889613</v>
      </c>
      <c r="N4">
        <f>Data!$C$2/(SQRT(2*PI())*Data!$C$4*N3)</f>
        <v>44.603102903819284</v>
      </c>
      <c r="O4">
        <f>Data!$C$2/(SQRT(2*PI())*Data!$C$4*O3)</f>
        <v>42.05220870033601</v>
      </c>
      <c r="P4" s="4">
        <f>Data!$C$2/(SQRT(2*PI())*Data!$C$4*P3)</f>
        <v>39.894228040143275</v>
      </c>
      <c r="Q4">
        <f>Data!$C$2/(SQRT(2*PI())*Data!$C$4*Q3)</f>
        <v>38.037653963109115</v>
      </c>
      <c r="R4">
        <f>Data!$C$2/(SQRT(2*PI())*Data!$C$4*R3)</f>
        <v>36.418281019735971</v>
      </c>
      <c r="S4">
        <f>Data!$C$2/(SQRT(2*PI())*Data!$C$4*S3)</f>
        <v>34.989552626671006</v>
      </c>
      <c r="T4">
        <f>Data!$C$2/(SQRT(2*PI())*Data!$C$4*T3)</f>
        <v>33.716776567236778</v>
      </c>
      <c r="U4">
        <f>Data!$C$2/(SQRT(2*PI())*Data!$C$4*U3)</f>
        <v>32.573500793527998</v>
      </c>
      <c r="V4">
        <f>Data!$C$2/(SQRT(2*PI())*Data!$C$4*V3)</f>
        <v>31.539156525252004</v>
      </c>
      <c r="W4">
        <f>Data!$C$2/(SQRT(2*PI())*Data!$C$4*W3)</f>
        <v>30.597476163882938</v>
      </c>
      <c r="X4">
        <f>Data!$C$2/(SQRT(2*PI())*Data!$C$4*X3)</f>
        <v>29.735401935879519</v>
      </c>
      <c r="Y4">
        <f>Data!$C$2/(SQRT(2*PI())*Data!$C$4*Y3)</f>
        <v>28.942314959596818</v>
      </c>
      <c r="Z4">
        <f>Data!$C$2/(SQRT(2*PI())*Data!$C$4*Z3)</f>
        <v>28.209479177387816</v>
      </c>
      <c r="AA4">
        <f>Data!$C$2/(SQRT(2*PI())*Data!$C$4*AA3)</f>
        <v>27.529632787052897</v>
      </c>
      <c r="AB4">
        <f>Data!$C$2/(SQRT(2*PI())*Data!$C$4*AB3)</f>
        <v>26.896683057741811</v>
      </c>
      <c r="AC4">
        <f>Data!$C$2/(SQRT(2*PI())*Data!$C$4*AC3)</f>
        <v>26.305474970869149</v>
      </c>
      <c r="AD4">
        <f>Data!$C$2/(SQRT(2*PI())*Data!$C$4*AD3)</f>
        <v>25.751613468212639</v>
      </c>
      <c r="AE4">
        <f>Data!$C$2/(SQRT(2*PI())*Data!$C$4*AE3)</f>
        <v>25.231325220201601</v>
      </c>
      <c r="AF4">
        <f>Data!$C$2/(SQRT(2*PI())*Data!$C$4*AF3)</f>
        <v>24.741349933002642</v>
      </c>
      <c r="AG4">
        <f>Data!$C$2/(SQRT(2*PI())*Data!$C$4*AG3)</f>
        <v>24.278854013157311</v>
      </c>
      <c r="AH4">
        <f>Data!$C$2/(SQRT(2*PI())*Data!$C$4*AH3)</f>
        <v>23.841361350444807</v>
      </c>
      <c r="AI4">
        <f>Data!$C$2/(SQRT(2*PI())*Data!$C$4*AI3)</f>
        <v>23.426697347102571</v>
      </c>
      <c r="AJ4">
        <f>Data!$C$2/(SQRT(2*PI())*Data!$C$4*AJ3)</f>
        <v>23.032943298089034</v>
      </c>
      <c r="AK4">
        <f>Data!$C$2/(SQRT(2*PI())*Data!$C$4*AK3)</f>
        <v>22.658398933550458</v>
      </c>
      <c r="AL4">
        <f>Data!$C$2/(SQRT(2*PI())*Data!$C$4*AL3)</f>
        <v>22.301551451909642</v>
      </c>
      <c r="AM4">
        <f>Data!$C$2/(SQRT(2*PI())*Data!$C$4*AM3)</f>
        <v>21.961049754942881</v>
      </c>
      <c r="AN4">
        <f>Data!$C$2/(SQRT(2*PI())*Data!$C$4*AN3)</f>
        <v>21.635682882675376</v>
      </c>
      <c r="AO4">
        <f>Data!$C$2/(SQRT(2*PI())*Data!$C$4*AO3)</f>
        <v>21.324361862292314</v>
      </c>
      <c r="AP4">
        <f>Data!$C$2/(SQRT(2*PI())*Data!$C$4*AP3)</f>
        <v>21.026104350168005</v>
      </c>
      <c r="AQ4">
        <f>Data!$C$2/(SQRT(2*PI())*Data!$C$4*AQ3)</f>
        <v>20.740021572866322</v>
      </c>
      <c r="AR4">
        <f>Data!$C$2/(SQRT(2*PI())*Data!$C$4*AR3)</f>
        <v>20.465307171167769</v>
      </c>
      <c r="AS4">
        <f>Data!$C$2/(SQRT(2*PI())*Data!$C$4*AS3)</f>
        <v>20.201227627833081</v>
      </c>
      <c r="AT4">
        <f>Data!$C$2/(SQRT(2*PI())*Data!$C$4*AT3)</f>
        <v>19.947114020071638</v>
      </c>
      <c r="AU4">
        <f>Data!$C$2/(SQRT(2*PI())*Data!$C$4*AU3)</f>
        <v>19.702354885368727</v>
      </c>
      <c r="AV4">
        <f>Data!$C$2/(SQRT(2*PI())*Data!$C$4*AV3)</f>
        <v>19.466390027300619</v>
      </c>
      <c r="AW4">
        <f>Data!$C$2/(SQRT(2*PI())*Data!$C$4*AW3)</f>
        <v>19.23870511838868</v>
      </c>
      <c r="AX4">
        <f>Data!$C$2/(SQRT(2*PI())*Data!$C$4*AX3)</f>
        <v>19.018826981554557</v>
      </c>
      <c r="AY4">
        <f>Data!$C$2/(SQRT(2*PI())*Data!$C$4*AY3)</f>
        <v>18.806319451591879</v>
      </c>
      <c r="AZ4">
        <f>Data!$C$2/(SQRT(2*PI())*Data!$C$4*AZ3)</f>
        <v>18.600779734234575</v>
      </c>
      <c r="BA4">
        <f>Data!$C$2/(SQRT(2*PI())*Data!$C$4*BA3)</f>
        <v>18.401835193626596</v>
      </c>
      <c r="BB4">
        <f>Data!$C$2/(SQRT(2*PI())*Data!$C$4*BB3)</f>
        <v>18.209140509867986</v>
      </c>
      <c r="BC4">
        <f>Data!$C$2/(SQRT(2*PI())*Data!$C$4*BC3)</f>
        <v>18.022375157286859</v>
      </c>
      <c r="BD4">
        <f>Data!$C$2/(SQRT(2*PI())*Data!$C$4*BD3)</f>
        <v>17.841241161527712</v>
      </c>
      <c r="BE4">
        <f>Data!$C$2/(SQRT(2*PI())*Data!$C$4*BE3)</f>
        <v>17.66546109974097</v>
      </c>
      <c r="BF4">
        <f>Data!$C$2/(SQRT(2*PI())*Data!$C$4*BF3)</f>
        <v>17.494776313335503</v>
      </c>
      <c r="BG4">
        <f>Data!$C$2/(SQRT(2*PI())*Data!$C$4*BG3)</f>
        <v>17.328945307098358</v>
      </c>
      <c r="BH4">
        <f>Data!$C$2/(SQRT(2*PI())*Data!$C$4*BH3)</f>
        <v>17.167742312141762</v>
      </c>
      <c r="BI4">
        <f>Data!$C$2/(SQRT(2*PI())*Data!$C$4*BI3)</f>
        <v>17.010955993225252</v>
      </c>
      <c r="BJ4">
        <f>Data!$C$2/(SQRT(2*PI())*Data!$C$4*BJ3)</f>
        <v>16.858388283618389</v>
      </c>
      <c r="BK4">
        <f>Data!$C$2/(SQRT(2*PI())*Data!$C$4*BK3)</f>
        <v>16.709853332894156</v>
      </c>
      <c r="BL4">
        <f>Data!$C$2/(SQRT(2*PI())*Data!$C$4*BL3)</f>
        <v>16.565176554941132</v>
      </c>
      <c r="BM4">
        <f>Data!$C$2/(SQRT(2*PI())*Data!$C$4*BM3)</f>
        <v>16.424193765105212</v>
      </c>
      <c r="BN4">
        <f>Data!$C$2/(SQRT(2*PI())*Data!$C$4*BN3)</f>
        <v>16.286750396763999</v>
      </c>
      <c r="BO4">
        <f>Data!$C$2/(SQRT(2*PI())*Data!$C$4*BO3)</f>
        <v>16.152700788834014</v>
      </c>
      <c r="BP4">
        <f>Data!$C$2/(SQRT(2*PI())*Data!$C$4*BP3)</f>
        <v>16.021907536743569</v>
      </c>
      <c r="BQ4">
        <f>Data!$C$2/(SQRT(2*PI())*Data!$C$4*BQ3)</f>
        <v>15.894240900296538</v>
      </c>
      <c r="BR4">
        <f>Data!$C$2/(SQRT(2*PI())*Data!$C$4*BR3)</f>
        <v>15.769578262626002</v>
      </c>
      <c r="BS4">
        <f>Data!$C$2/(SQRT(2*PI())*Data!$C$4*BS3)</f>
        <v>15.647803635108538</v>
      </c>
      <c r="BT4">
        <f>Data!$C$2/(SQRT(2*PI())*Data!$C$4*BT3)</f>
        <v>15.52880720369528</v>
      </c>
      <c r="BU4">
        <f>Data!$C$2/(SQRT(2*PI())*Data!$C$4*BU3)</f>
        <v>15.412484912626303</v>
      </c>
      <c r="BV4">
        <f>Data!$C$2/(SQRT(2*PI())*Data!$C$4*BV3)</f>
        <v>15.298738081941469</v>
      </c>
      <c r="BW4">
        <f>Data!$C$2/(SQRT(2*PI())*Data!$C$4*BW3)</f>
        <v>15.187473055592267</v>
      </c>
      <c r="BX4">
        <f>Data!$C$2/(SQRT(2*PI())*Data!$C$4*BX3)</f>
        <v>15.078600877302687</v>
      </c>
      <c r="BY4">
        <f>Data!$C$2/(SQRT(2*PI())*Data!$C$4*BY3)</f>
        <v>14.972036991629624</v>
      </c>
      <c r="BZ4">
        <f>Data!$C$2/(SQRT(2*PI())*Data!$C$4*BZ3)</f>
        <v>14.86770096793976</v>
      </c>
      <c r="CA4">
        <f>Data!$C$2/(SQRT(2*PI())*Data!$C$4*CA3)</f>
        <v>14.765516245255286</v>
      </c>
      <c r="CB4">
        <f>Data!$C$2/(SQRT(2*PI())*Data!$C$4*CB3)</f>
        <v>14.665409896129063</v>
      </c>
      <c r="CC4">
        <f>Data!$C$2/(SQRT(2*PI())*Data!$C$4*CC3)</f>
        <v>14.56731240789439</v>
      </c>
      <c r="CD4">
        <f>Data!$C$2/(SQRT(2*PI())*Data!$C$4*CD3)</f>
        <v>14.471157479798409</v>
      </c>
      <c r="CE4">
        <f>Data!$C$2/(SQRT(2*PI())*Data!$C$4*CE3)</f>
        <v>14.376881834673879</v>
      </c>
      <c r="CF4">
        <f>Data!$C$2/(SQRT(2*PI())*Data!$C$4*CF3)</f>
        <v>14.284425043933803</v>
      </c>
      <c r="CG4">
        <f>Data!$C$2/(SQRT(2*PI())*Data!$C$4*CG3)</f>
        <v>14.193729364789233</v>
      </c>
      <c r="CH4">
        <f>Data!$C$2/(SQRT(2*PI())*Data!$C$4*CH3)</f>
        <v>14.104739588693908</v>
      </c>
      <c r="CI4">
        <f>Data!$C$2/(SQRT(2*PI())*Data!$C$4*CI3)</f>
        <v>14.017402900112002</v>
      </c>
      <c r="CJ4">
        <f>Data!$C$2/(SQRT(2*PI())*Data!$C$4*CJ3)</f>
        <v>13.93166874478813</v>
      </c>
      <c r="CK4">
        <f>Data!$C$2/(SQRT(2*PI())*Data!$C$4*CK3)</f>
        <v>13.8474887067732</v>
      </c>
      <c r="CL4">
        <f>Data!$C$2/(SQRT(2*PI())*Data!$C$4*CL3)</f>
        <v>13.764816393526448</v>
      </c>
      <c r="CM4">
        <f>Data!$C$2/(SQRT(2*PI())*Data!$C$4*CM3)</f>
        <v>13.683607328474348</v>
      </c>
      <c r="CN4">
        <f>Data!$C$2/(SQRT(2*PI())*Data!$C$4*CN3)</f>
        <v>13.603818850460977</v>
      </c>
      <c r="CO4">
        <f>Data!$C$2/(SQRT(2*PI())*Data!$C$4*CO3)</f>
        <v>13.52541001957356</v>
      </c>
      <c r="CP4">
        <f>Data!$C$2/(SQRT(2*PI())*Data!$C$4*CP3)</f>
        <v>13.448341528870905</v>
      </c>
      <c r="CQ4">
        <f>Data!$C$2/(SQRT(2*PI())*Data!$C$4*CQ3)</f>
        <v>13.372575621582351</v>
      </c>
      <c r="CR4">
        <f>Data!$C$2/(SQRT(2*PI())*Data!$C$4*CR3)</f>
        <v>13.29807601338109</v>
      </c>
    </row>
    <row r="5" spans="1:96" x14ac:dyDescent="0.35">
      <c r="D5" s="2" t="s">
        <v>35</v>
      </c>
      <c r="E5">
        <f>E1*Data!$B$12/$B$7/$B$7</f>
        <v>0.2</v>
      </c>
      <c r="F5">
        <f>F1*Data!$B$12/$B$7/$B$7</f>
        <v>0.2</v>
      </c>
      <c r="G5">
        <f>G1*Data!$B$12/$B$7/$B$7</f>
        <v>0.2</v>
      </c>
      <c r="H5">
        <f>H1*Data!$B$12/$B$7/$B$7</f>
        <v>0.2</v>
      </c>
      <c r="I5">
        <f>I1*Data!$B$12/$B$7/$B$7</f>
        <v>0.2</v>
      </c>
      <c r="J5">
        <f>J1*Data!$B$12/$B$7/$B$7</f>
        <v>0.2</v>
      </c>
      <c r="K5">
        <f>K1*Data!$B$12/$B$7/$B$7</f>
        <v>0.2</v>
      </c>
      <c r="L5">
        <f>L1*Data!$B$12/$B$7/$B$7</f>
        <v>0.2</v>
      </c>
      <c r="M5">
        <f>M1*Data!$B$12/$B$7/$B$7</f>
        <v>0.2</v>
      </c>
      <c r="N5">
        <f>N1*Data!$B$12/$B$7/$B$7</f>
        <v>0.2</v>
      </c>
      <c r="O5">
        <f>O1*Data!$B$12/$B$7/$B$7</f>
        <v>0.2</v>
      </c>
      <c r="P5" s="4">
        <f>P1*Data!$B$12/$B$7/$B$7</f>
        <v>0.2</v>
      </c>
      <c r="Q5">
        <f>Q1*Data!$B$12/$B$7/$B$7</f>
        <v>0.2</v>
      </c>
      <c r="R5">
        <f>R1*Data!$B$12/$B$7/$B$7</f>
        <v>0.2</v>
      </c>
      <c r="S5">
        <f>S1*Data!$B$12/$B$7/$B$7</f>
        <v>0.2</v>
      </c>
      <c r="T5">
        <f>T1*Data!$B$12/$B$7/$B$7</f>
        <v>0.2</v>
      </c>
      <c r="U5">
        <f>U1*Data!$B$12/$B$7/$B$7</f>
        <v>0.2</v>
      </c>
      <c r="V5">
        <f>V1*Data!$B$12/$B$7/$B$7</f>
        <v>0.2</v>
      </c>
      <c r="W5">
        <f>W1*Data!$B$12/$B$7/$B$7</f>
        <v>0.2</v>
      </c>
      <c r="X5">
        <f>X1*Data!$B$12/$B$7/$B$7</f>
        <v>0.2</v>
      </c>
      <c r="Y5">
        <f>Y1*Data!$B$12/$B$7/$B$7</f>
        <v>0.2</v>
      </c>
      <c r="Z5">
        <f>Z1*Data!$B$12/$B$7/$B$7</f>
        <v>0.2</v>
      </c>
      <c r="AA5">
        <f>AA1*Data!$B$12/$B$7/$B$7</f>
        <v>0.2</v>
      </c>
      <c r="AB5">
        <f>AB1*Data!$B$12/$B$7/$B$7</f>
        <v>0.2</v>
      </c>
      <c r="AC5">
        <f>AC1*Data!$B$12/$B$7/$B$7</f>
        <v>0.2</v>
      </c>
      <c r="AD5">
        <f>AD1*Data!$B$12/$B$7/$B$7</f>
        <v>0.2</v>
      </c>
      <c r="AE5">
        <f>AE1*Data!$B$12/$B$7/$B$7</f>
        <v>0.2</v>
      </c>
      <c r="AF5">
        <f>AF1*Data!$B$12/$B$7/$B$7</f>
        <v>0.2</v>
      </c>
      <c r="AG5">
        <f>AG1*Data!$B$12/$B$7/$B$7</f>
        <v>0.2</v>
      </c>
      <c r="AH5">
        <f>AH1*Data!$B$12/$B$7/$B$7</f>
        <v>0.2</v>
      </c>
      <c r="AI5">
        <f>AI1*Data!$B$12/$B$7/$B$7</f>
        <v>0.2</v>
      </c>
      <c r="AJ5">
        <f>AJ1*Data!$B$12/$B$7/$B$7</f>
        <v>0.2</v>
      </c>
      <c r="AK5">
        <f>AK1*Data!$B$12/$B$7/$B$7</f>
        <v>0.2</v>
      </c>
      <c r="AL5">
        <f>AL1*Data!$B$12/$B$7/$B$7</f>
        <v>0.2</v>
      </c>
      <c r="AM5">
        <f>AM1*Data!$B$12/$B$7/$B$7</f>
        <v>0.2</v>
      </c>
      <c r="AN5">
        <f>AN1*Data!$B$12/$B$7/$B$7</f>
        <v>0.2</v>
      </c>
      <c r="AO5">
        <f>AO1*Data!$B$12/$B$7/$B$7</f>
        <v>0.2</v>
      </c>
      <c r="AP5">
        <f>AP1*Data!$B$12/$B$7/$B$7</f>
        <v>0.2</v>
      </c>
      <c r="AQ5">
        <f>AQ1*Data!$B$12/$B$7/$B$7</f>
        <v>0.2</v>
      </c>
      <c r="AR5">
        <f>AR1*Data!$B$12/$B$7/$B$7</f>
        <v>0.2</v>
      </c>
      <c r="AS5">
        <f>AS1*Data!$B$12/$B$7/$B$7</f>
        <v>0.2</v>
      </c>
      <c r="AT5">
        <f>AT1*Data!$B$12/$B$7/$B$7</f>
        <v>0.2</v>
      </c>
      <c r="AU5">
        <f>AU1*Data!$B$12/$B$7/$B$7</f>
        <v>0.2</v>
      </c>
      <c r="AV5">
        <f>AV1*Data!$B$12/$B$7/$B$7</f>
        <v>0.2</v>
      </c>
      <c r="AW5">
        <f>AW1*Data!$B$12/$B$7/$B$7</f>
        <v>0.2</v>
      </c>
      <c r="AX5">
        <f>AX1*Data!$B$12/$B$7/$B$7</f>
        <v>0.2</v>
      </c>
      <c r="AY5">
        <f>AY1*Data!$B$12/$B$7/$B$7</f>
        <v>0.2</v>
      </c>
      <c r="AZ5">
        <f>AZ1*Data!$B$12/$B$7/$B$7</f>
        <v>0.2</v>
      </c>
      <c r="BA5">
        <f>BA1*Data!$B$12/$B$7/$B$7</f>
        <v>0.2</v>
      </c>
      <c r="BB5">
        <f>BB1*Data!$B$12/$B$7/$B$7</f>
        <v>0.2</v>
      </c>
      <c r="BC5">
        <f>BC1*Data!$B$12/$B$7/$B$7</f>
        <v>0.2</v>
      </c>
      <c r="BD5">
        <f>BD1*Data!$B$12/$B$7/$B$7</f>
        <v>0.2</v>
      </c>
      <c r="BE5">
        <f>BE1*Data!$B$12/$B$7/$B$7</f>
        <v>0.2</v>
      </c>
      <c r="BF5">
        <f>BF1*Data!$B$12/$B$7/$B$7</f>
        <v>0.2</v>
      </c>
      <c r="BG5">
        <f>BG1*Data!$B$12/$B$7/$B$7</f>
        <v>0.2</v>
      </c>
      <c r="BH5">
        <f>BH1*Data!$B$12/$B$7/$B$7</f>
        <v>0.2</v>
      </c>
      <c r="BI5">
        <f>BI1*Data!$B$12/$B$7/$B$7</f>
        <v>0.2</v>
      </c>
      <c r="BJ5">
        <f>BJ1*Data!$B$12/$B$7/$B$7</f>
        <v>0.2</v>
      </c>
      <c r="BK5">
        <f>BK1*Data!$B$12/$B$7/$B$7</f>
        <v>0.2</v>
      </c>
      <c r="BL5">
        <f>BL1*Data!$B$12/$B$7/$B$7</f>
        <v>0.2</v>
      </c>
      <c r="BM5">
        <f>BM1*Data!$B$12/$B$7/$B$7</f>
        <v>0.2</v>
      </c>
      <c r="BN5">
        <f>BN1*Data!$B$12/$B$7/$B$7</f>
        <v>0.2</v>
      </c>
      <c r="BO5">
        <f>BO1*Data!$B$12/$B$7/$B$7</f>
        <v>0.2</v>
      </c>
      <c r="BP5">
        <f>BP1*Data!$B$12/$B$7/$B$7</f>
        <v>0.2</v>
      </c>
      <c r="BQ5">
        <f>BQ1*Data!$B$12/$B$7/$B$7</f>
        <v>0.2</v>
      </c>
      <c r="BR5">
        <f>BR1*Data!$B$12/$B$7/$B$7</f>
        <v>0.2</v>
      </c>
      <c r="BS5">
        <f>BS1*Data!$B$12/$B$7/$B$7</f>
        <v>0.2</v>
      </c>
      <c r="BT5">
        <f>BT1*Data!$B$12/$B$7/$B$7</f>
        <v>0.2</v>
      </c>
      <c r="BU5">
        <f>BU1*Data!$B$12/$B$7/$B$7</f>
        <v>0.2</v>
      </c>
      <c r="BV5">
        <f>BV1*Data!$B$12/$B$7/$B$7</f>
        <v>0.2</v>
      </c>
      <c r="BW5">
        <f>BW1*Data!$B$12/$B$7/$B$7</f>
        <v>0.2</v>
      </c>
      <c r="BX5">
        <f>BX1*Data!$B$12/$B$7/$B$7</f>
        <v>0.2</v>
      </c>
      <c r="BY5">
        <f>BY1*Data!$B$12/$B$7/$B$7</f>
        <v>0.2</v>
      </c>
      <c r="BZ5">
        <f>BZ1*Data!$B$12/$B$7/$B$7</f>
        <v>0.2</v>
      </c>
      <c r="CA5">
        <f>CA1*Data!$B$12/$B$7/$B$7</f>
        <v>0.2</v>
      </c>
      <c r="CB5">
        <f>CB1*Data!$B$12/$B$7/$B$7</f>
        <v>0.2</v>
      </c>
      <c r="CC5">
        <f>CC1*Data!$B$12/$B$7/$B$7</f>
        <v>0.2</v>
      </c>
      <c r="CD5">
        <f>CD1*Data!$B$12/$B$7/$B$7</f>
        <v>0.2</v>
      </c>
      <c r="CE5">
        <f>CE1*Data!$B$12/$B$7/$B$7</f>
        <v>0.2</v>
      </c>
      <c r="CF5">
        <f>CF1*Data!$B$12/$B$7/$B$7</f>
        <v>0.2</v>
      </c>
      <c r="CG5">
        <f>CG1*Data!$B$12/$B$7/$B$7</f>
        <v>0.2</v>
      </c>
      <c r="CH5">
        <f>CH1*Data!$B$12/$B$7/$B$7</f>
        <v>0.2</v>
      </c>
      <c r="CI5">
        <f>CI1*Data!$B$12/$B$7/$B$7</f>
        <v>0.2</v>
      </c>
      <c r="CJ5">
        <f>CJ1*Data!$B$12/$B$7/$B$7</f>
        <v>0.2</v>
      </c>
      <c r="CK5">
        <f>CK1*Data!$B$12/$B$7/$B$7</f>
        <v>0.2</v>
      </c>
      <c r="CL5">
        <f>CL1*Data!$B$12/$B$7/$B$7</f>
        <v>0.2</v>
      </c>
      <c r="CM5">
        <f>CM1*Data!$B$12/$B$7/$B$7</f>
        <v>0.2</v>
      </c>
      <c r="CN5">
        <f>CN1*Data!$B$12/$B$7/$B$7</f>
        <v>0.2</v>
      </c>
      <c r="CO5">
        <f>CO1*Data!$B$12/$B$7/$B$7</f>
        <v>0.2</v>
      </c>
      <c r="CP5">
        <f>CP1*Data!$B$12/$B$7/$B$7</f>
        <v>0.2</v>
      </c>
      <c r="CQ5">
        <f>CQ1*Data!$B$12/$B$7/$B$7</f>
        <v>0.2</v>
      </c>
      <c r="CR5">
        <f>CR1*Data!$B$12/$B$7/$B$7</f>
        <v>0.2</v>
      </c>
    </row>
    <row r="6" spans="1:96" x14ac:dyDescent="0.35">
      <c r="A6" t="str">
        <f>Data!A12</f>
        <v>Delt</v>
      </c>
      <c r="B6">
        <f>Data!B12</f>
        <v>1</v>
      </c>
      <c r="D6" s="2" t="s">
        <v>36</v>
      </c>
      <c r="E6">
        <f>1-2*E5</f>
        <v>0.6</v>
      </c>
      <c r="F6">
        <f t="shared" ref="F6:BQ6" si="3">1-2*F5</f>
        <v>0.6</v>
      </c>
      <c r="G6">
        <f t="shared" si="3"/>
        <v>0.6</v>
      </c>
      <c r="H6">
        <f t="shared" si="3"/>
        <v>0.6</v>
      </c>
      <c r="I6">
        <f t="shared" si="3"/>
        <v>0.6</v>
      </c>
      <c r="J6">
        <f t="shared" si="3"/>
        <v>0.6</v>
      </c>
      <c r="K6">
        <f t="shared" si="3"/>
        <v>0.6</v>
      </c>
      <c r="L6">
        <f t="shared" si="3"/>
        <v>0.6</v>
      </c>
      <c r="M6">
        <f t="shared" si="3"/>
        <v>0.6</v>
      </c>
      <c r="N6">
        <f t="shared" si="3"/>
        <v>0.6</v>
      </c>
      <c r="O6">
        <f t="shared" si="3"/>
        <v>0.6</v>
      </c>
      <c r="P6" s="4">
        <f t="shared" si="3"/>
        <v>0.6</v>
      </c>
      <c r="Q6">
        <f t="shared" si="3"/>
        <v>0.6</v>
      </c>
      <c r="R6">
        <f t="shared" si="3"/>
        <v>0.6</v>
      </c>
      <c r="S6">
        <f t="shared" si="3"/>
        <v>0.6</v>
      </c>
      <c r="T6">
        <f t="shared" si="3"/>
        <v>0.6</v>
      </c>
      <c r="U6">
        <f t="shared" si="3"/>
        <v>0.6</v>
      </c>
      <c r="V6">
        <f t="shared" si="3"/>
        <v>0.6</v>
      </c>
      <c r="W6">
        <f t="shared" si="3"/>
        <v>0.6</v>
      </c>
      <c r="X6">
        <f t="shared" si="3"/>
        <v>0.6</v>
      </c>
      <c r="Y6">
        <f t="shared" si="3"/>
        <v>0.6</v>
      </c>
      <c r="Z6">
        <f t="shared" si="3"/>
        <v>0.6</v>
      </c>
      <c r="AA6">
        <f t="shared" si="3"/>
        <v>0.6</v>
      </c>
      <c r="AB6">
        <f t="shared" si="3"/>
        <v>0.6</v>
      </c>
      <c r="AC6">
        <f t="shared" si="3"/>
        <v>0.6</v>
      </c>
      <c r="AD6">
        <f t="shared" si="3"/>
        <v>0.6</v>
      </c>
      <c r="AE6">
        <f t="shared" si="3"/>
        <v>0.6</v>
      </c>
      <c r="AF6">
        <f t="shared" si="3"/>
        <v>0.6</v>
      </c>
      <c r="AG6">
        <f t="shared" si="3"/>
        <v>0.6</v>
      </c>
      <c r="AH6">
        <f t="shared" si="3"/>
        <v>0.6</v>
      </c>
      <c r="AI6">
        <f t="shared" si="3"/>
        <v>0.6</v>
      </c>
      <c r="AJ6">
        <f t="shared" si="3"/>
        <v>0.6</v>
      </c>
      <c r="AK6">
        <f t="shared" si="3"/>
        <v>0.6</v>
      </c>
      <c r="AL6">
        <f t="shared" si="3"/>
        <v>0.6</v>
      </c>
      <c r="AM6">
        <f t="shared" si="3"/>
        <v>0.6</v>
      </c>
      <c r="AN6">
        <f t="shared" si="3"/>
        <v>0.6</v>
      </c>
      <c r="AO6">
        <f t="shared" si="3"/>
        <v>0.6</v>
      </c>
      <c r="AP6">
        <f t="shared" si="3"/>
        <v>0.6</v>
      </c>
      <c r="AQ6">
        <f t="shared" si="3"/>
        <v>0.6</v>
      </c>
      <c r="AR6">
        <f t="shared" si="3"/>
        <v>0.6</v>
      </c>
      <c r="AS6">
        <f t="shared" si="3"/>
        <v>0.6</v>
      </c>
      <c r="AT6">
        <f t="shared" si="3"/>
        <v>0.6</v>
      </c>
      <c r="AU6">
        <f t="shared" si="3"/>
        <v>0.6</v>
      </c>
      <c r="AV6">
        <f t="shared" si="3"/>
        <v>0.6</v>
      </c>
      <c r="AW6">
        <f t="shared" si="3"/>
        <v>0.6</v>
      </c>
      <c r="AX6">
        <f t="shared" si="3"/>
        <v>0.6</v>
      </c>
      <c r="AY6">
        <f t="shared" si="3"/>
        <v>0.6</v>
      </c>
      <c r="AZ6">
        <f t="shared" si="3"/>
        <v>0.6</v>
      </c>
      <c r="BA6">
        <f t="shared" si="3"/>
        <v>0.6</v>
      </c>
      <c r="BB6">
        <f t="shared" si="3"/>
        <v>0.6</v>
      </c>
      <c r="BC6">
        <f t="shared" si="3"/>
        <v>0.6</v>
      </c>
      <c r="BD6">
        <f t="shared" si="3"/>
        <v>0.6</v>
      </c>
      <c r="BE6">
        <f t="shared" si="3"/>
        <v>0.6</v>
      </c>
      <c r="BF6">
        <f t="shared" si="3"/>
        <v>0.6</v>
      </c>
      <c r="BG6">
        <f t="shared" si="3"/>
        <v>0.6</v>
      </c>
      <c r="BH6">
        <f t="shared" si="3"/>
        <v>0.6</v>
      </c>
      <c r="BI6">
        <f t="shared" si="3"/>
        <v>0.6</v>
      </c>
      <c r="BJ6">
        <f t="shared" si="3"/>
        <v>0.6</v>
      </c>
      <c r="BK6">
        <f t="shared" si="3"/>
        <v>0.6</v>
      </c>
      <c r="BL6">
        <f t="shared" si="3"/>
        <v>0.6</v>
      </c>
      <c r="BM6">
        <f t="shared" si="3"/>
        <v>0.6</v>
      </c>
      <c r="BN6">
        <f t="shared" si="3"/>
        <v>0.6</v>
      </c>
      <c r="BO6">
        <f t="shared" si="3"/>
        <v>0.6</v>
      </c>
      <c r="BP6">
        <f t="shared" si="3"/>
        <v>0.6</v>
      </c>
      <c r="BQ6">
        <f t="shared" si="3"/>
        <v>0.6</v>
      </c>
      <c r="BR6">
        <f t="shared" ref="BR6:CR6" si="4">1-2*BR5</f>
        <v>0.6</v>
      </c>
      <c r="BS6">
        <f t="shared" si="4"/>
        <v>0.6</v>
      </c>
      <c r="BT6">
        <f t="shared" si="4"/>
        <v>0.6</v>
      </c>
      <c r="BU6">
        <f t="shared" si="4"/>
        <v>0.6</v>
      </c>
      <c r="BV6">
        <f t="shared" si="4"/>
        <v>0.6</v>
      </c>
      <c r="BW6">
        <f t="shared" si="4"/>
        <v>0.6</v>
      </c>
      <c r="BX6">
        <f t="shared" si="4"/>
        <v>0.6</v>
      </c>
      <c r="BY6">
        <f t="shared" si="4"/>
        <v>0.6</v>
      </c>
      <c r="BZ6">
        <f t="shared" si="4"/>
        <v>0.6</v>
      </c>
      <c r="CA6">
        <f t="shared" si="4"/>
        <v>0.6</v>
      </c>
      <c r="CB6">
        <f t="shared" si="4"/>
        <v>0.6</v>
      </c>
      <c r="CC6">
        <f t="shared" si="4"/>
        <v>0.6</v>
      </c>
      <c r="CD6">
        <f t="shared" si="4"/>
        <v>0.6</v>
      </c>
      <c r="CE6">
        <f t="shared" si="4"/>
        <v>0.6</v>
      </c>
      <c r="CF6">
        <f t="shared" si="4"/>
        <v>0.6</v>
      </c>
      <c r="CG6">
        <f t="shared" si="4"/>
        <v>0.6</v>
      </c>
      <c r="CH6">
        <f t="shared" si="4"/>
        <v>0.6</v>
      </c>
      <c r="CI6">
        <f t="shared" si="4"/>
        <v>0.6</v>
      </c>
      <c r="CJ6">
        <f t="shared" si="4"/>
        <v>0.6</v>
      </c>
      <c r="CK6">
        <f t="shared" si="4"/>
        <v>0.6</v>
      </c>
      <c r="CL6">
        <f t="shared" si="4"/>
        <v>0.6</v>
      </c>
      <c r="CM6">
        <f t="shared" si="4"/>
        <v>0.6</v>
      </c>
      <c r="CN6">
        <f t="shared" si="4"/>
        <v>0.6</v>
      </c>
      <c r="CO6">
        <f t="shared" si="4"/>
        <v>0.6</v>
      </c>
      <c r="CP6">
        <f t="shared" si="4"/>
        <v>0.6</v>
      </c>
      <c r="CQ6">
        <f t="shared" si="4"/>
        <v>0.6</v>
      </c>
      <c r="CR6">
        <f t="shared" si="4"/>
        <v>0.6</v>
      </c>
    </row>
    <row r="7" spans="1:96" x14ac:dyDescent="0.35">
      <c r="A7" t="str">
        <f>Data!A13</f>
        <v>Delx</v>
      </c>
      <c r="B7">
        <f>Data!B13</f>
        <v>1</v>
      </c>
      <c r="D7">
        <f>WMA_R1!P23/$B$6</f>
        <v>1.0850617835345133E-6</v>
      </c>
      <c r="F7" t="str">
        <f>CONCATENATE("WM_c2, t=",F9)</f>
        <v>WM_c2, t=0</v>
      </c>
      <c r="G7" t="str">
        <f t="shared" ref="G7:BR7" si="5">CONCATENATE("WM_c2, t=",G9)</f>
        <v>WM_c2, t=1</v>
      </c>
      <c r="H7" t="str">
        <f t="shared" si="5"/>
        <v>WM_c2, t=2</v>
      </c>
      <c r="I7" t="str">
        <f t="shared" si="5"/>
        <v>WM_c2, t=3</v>
      </c>
      <c r="J7" t="str">
        <f t="shared" si="5"/>
        <v>WM_c2, t=4</v>
      </c>
      <c r="K7" t="str">
        <f t="shared" si="5"/>
        <v>WM_c2, t=5</v>
      </c>
      <c r="L7" t="str">
        <f t="shared" si="5"/>
        <v>WM_c2, t=6</v>
      </c>
      <c r="M7" t="str">
        <f t="shared" si="5"/>
        <v>WM_c2, t=7</v>
      </c>
      <c r="N7" t="str">
        <f t="shared" si="5"/>
        <v>WM_c2, t=8</v>
      </c>
      <c r="O7" t="str">
        <f t="shared" si="5"/>
        <v>WM_c2, t=9</v>
      </c>
      <c r="P7" s="4" t="str">
        <f t="shared" si="5"/>
        <v>WM_c2, t=10</v>
      </c>
      <c r="Q7" t="str">
        <f t="shared" si="5"/>
        <v>WM_c2, t=11</v>
      </c>
      <c r="R7" t="str">
        <f t="shared" si="5"/>
        <v>WM_c2, t=12</v>
      </c>
      <c r="S7" t="str">
        <f t="shared" si="5"/>
        <v>WM_c2, t=13</v>
      </c>
      <c r="T7" t="str">
        <f t="shared" si="5"/>
        <v>WM_c2, t=14</v>
      </c>
      <c r="U7" t="str">
        <f t="shared" si="5"/>
        <v>WM_c2, t=15</v>
      </c>
      <c r="V7" t="str">
        <f t="shared" si="5"/>
        <v>WM_c2, t=16</v>
      </c>
      <c r="W7" t="str">
        <f t="shared" si="5"/>
        <v>WM_c2, t=17</v>
      </c>
      <c r="X7" t="str">
        <f t="shared" si="5"/>
        <v>WM_c2, t=18</v>
      </c>
      <c r="Y7" t="str">
        <f t="shared" si="5"/>
        <v>WM_c2, t=19</v>
      </c>
      <c r="Z7" t="str">
        <f t="shared" si="5"/>
        <v>WM_c2, t=20</v>
      </c>
      <c r="AA7" t="str">
        <f t="shared" si="5"/>
        <v>WM_c2, t=21</v>
      </c>
      <c r="AB7" t="str">
        <f t="shared" si="5"/>
        <v>WM_c2, t=22</v>
      </c>
      <c r="AC7" t="str">
        <f t="shared" si="5"/>
        <v>WM_c2, t=23</v>
      </c>
      <c r="AD7" t="str">
        <f t="shared" si="5"/>
        <v>WM_c2, t=24</v>
      </c>
      <c r="AE7" t="str">
        <f t="shared" si="5"/>
        <v>WM_c2, t=25</v>
      </c>
      <c r="AF7" t="str">
        <f t="shared" si="5"/>
        <v>WM_c2, t=26</v>
      </c>
      <c r="AG7" t="str">
        <f t="shared" si="5"/>
        <v>WM_c2, t=27</v>
      </c>
      <c r="AH7" t="str">
        <f t="shared" si="5"/>
        <v>WM_c2, t=28</v>
      </c>
      <c r="AI7" t="str">
        <f t="shared" si="5"/>
        <v>WM_c2, t=29</v>
      </c>
      <c r="AJ7" t="str">
        <f t="shared" si="5"/>
        <v>WM_c2, t=30</v>
      </c>
      <c r="AK7" t="str">
        <f t="shared" si="5"/>
        <v>WM_c2, t=31</v>
      </c>
      <c r="AL7" t="str">
        <f t="shared" si="5"/>
        <v>WM_c2, t=32</v>
      </c>
      <c r="AM7" t="str">
        <f t="shared" si="5"/>
        <v>WM_c2, t=33</v>
      </c>
      <c r="AN7" t="str">
        <f t="shared" si="5"/>
        <v>WM_c2, t=34</v>
      </c>
      <c r="AO7" t="str">
        <f t="shared" si="5"/>
        <v>WM_c2, t=35</v>
      </c>
      <c r="AP7" t="str">
        <f t="shared" si="5"/>
        <v>WM_c2, t=36</v>
      </c>
      <c r="AQ7" t="str">
        <f t="shared" si="5"/>
        <v>WM_c2, t=37</v>
      </c>
      <c r="AR7" t="str">
        <f t="shared" si="5"/>
        <v>WM_c2, t=38</v>
      </c>
      <c r="AS7" t="str">
        <f t="shared" si="5"/>
        <v>WM_c2, t=39</v>
      </c>
      <c r="AT7" t="str">
        <f t="shared" si="5"/>
        <v>WM_c2, t=40</v>
      </c>
      <c r="AU7" t="str">
        <f t="shared" si="5"/>
        <v>WM_c2, t=41</v>
      </c>
      <c r="AV7" t="str">
        <f t="shared" si="5"/>
        <v>WM_c2, t=42</v>
      </c>
      <c r="AW7" t="str">
        <f t="shared" si="5"/>
        <v>WM_c2, t=43</v>
      </c>
      <c r="AX7" t="str">
        <f t="shared" si="5"/>
        <v>WM_c2, t=44</v>
      </c>
      <c r="AY7" t="str">
        <f t="shared" si="5"/>
        <v>WM_c2, t=45</v>
      </c>
      <c r="AZ7" t="str">
        <f t="shared" si="5"/>
        <v>WM_c2, t=46</v>
      </c>
      <c r="BA7" t="str">
        <f t="shared" si="5"/>
        <v>WM_c2, t=47</v>
      </c>
      <c r="BB7" t="str">
        <f t="shared" si="5"/>
        <v>WM_c2, t=48</v>
      </c>
      <c r="BC7" t="str">
        <f t="shared" si="5"/>
        <v>WM_c2, t=49</v>
      </c>
      <c r="BD7" t="str">
        <f t="shared" si="5"/>
        <v>WM_c2, t=50</v>
      </c>
      <c r="BE7" t="str">
        <f t="shared" si="5"/>
        <v>WM_c2, t=51</v>
      </c>
      <c r="BF7" t="str">
        <f t="shared" si="5"/>
        <v>WM_c2, t=52</v>
      </c>
      <c r="BG7" t="str">
        <f t="shared" si="5"/>
        <v>WM_c2, t=53</v>
      </c>
      <c r="BH7" t="str">
        <f t="shared" si="5"/>
        <v>WM_c2, t=54</v>
      </c>
      <c r="BI7" t="str">
        <f t="shared" si="5"/>
        <v>WM_c2, t=55</v>
      </c>
      <c r="BJ7" t="str">
        <f t="shared" si="5"/>
        <v>WM_c2, t=56</v>
      </c>
      <c r="BK7" t="str">
        <f t="shared" si="5"/>
        <v>WM_c2, t=57</v>
      </c>
      <c r="BL7" t="str">
        <f t="shared" si="5"/>
        <v>WM_c2, t=58</v>
      </c>
      <c r="BM7" t="str">
        <f t="shared" si="5"/>
        <v>WM_c2, t=59</v>
      </c>
      <c r="BN7" t="str">
        <f t="shared" si="5"/>
        <v>WM_c2, t=60</v>
      </c>
      <c r="BO7" t="str">
        <f t="shared" si="5"/>
        <v>WM_c2, t=61</v>
      </c>
      <c r="BP7" t="str">
        <f t="shared" si="5"/>
        <v>WM_c2, t=62</v>
      </c>
      <c r="BQ7" t="str">
        <f t="shared" si="5"/>
        <v>WM_c2, t=63</v>
      </c>
      <c r="BR7" t="str">
        <f t="shared" si="5"/>
        <v>WM_c2, t=64</v>
      </c>
      <c r="BS7" t="str">
        <f t="shared" ref="BS7:CR7" si="6">CONCATENATE("WM_c2, t=",BS9)</f>
        <v>WM_c2, t=65</v>
      </c>
      <c r="BT7" t="str">
        <f t="shared" si="6"/>
        <v>WM_c2, t=66</v>
      </c>
      <c r="BU7" t="str">
        <f t="shared" si="6"/>
        <v>WM_c2, t=67</v>
      </c>
      <c r="BV7" t="str">
        <f t="shared" si="6"/>
        <v>WM_c2, t=68</v>
      </c>
      <c r="BW7" t="str">
        <f t="shared" si="6"/>
        <v>WM_c2, t=69</v>
      </c>
      <c r="BX7" t="str">
        <f t="shared" si="6"/>
        <v>WM_c2, t=70</v>
      </c>
      <c r="BY7" t="str">
        <f t="shared" si="6"/>
        <v>WM_c2, t=71</v>
      </c>
      <c r="BZ7" t="str">
        <f t="shared" si="6"/>
        <v>WM_c2, t=72</v>
      </c>
      <c r="CA7" t="str">
        <f t="shared" si="6"/>
        <v>WM_c2, t=73</v>
      </c>
      <c r="CB7" t="str">
        <f t="shared" si="6"/>
        <v>WM_c2, t=74</v>
      </c>
      <c r="CC7" t="str">
        <f t="shared" si="6"/>
        <v>WM_c2, t=75</v>
      </c>
      <c r="CD7" t="str">
        <f t="shared" si="6"/>
        <v>WM_c2, t=76</v>
      </c>
      <c r="CE7" t="str">
        <f t="shared" si="6"/>
        <v>WM_c2, t=77</v>
      </c>
      <c r="CF7" t="str">
        <f t="shared" si="6"/>
        <v>WM_c2, t=78</v>
      </c>
      <c r="CG7" t="str">
        <f t="shared" si="6"/>
        <v>WM_c2, t=79</v>
      </c>
      <c r="CH7" t="str">
        <f t="shared" si="6"/>
        <v>WM_c2, t=80</v>
      </c>
      <c r="CI7" t="str">
        <f t="shared" si="6"/>
        <v>WM_c2, t=81</v>
      </c>
      <c r="CJ7" t="str">
        <f t="shared" si="6"/>
        <v>WM_c2, t=82</v>
      </c>
      <c r="CK7" t="str">
        <f t="shared" si="6"/>
        <v>WM_c2, t=83</v>
      </c>
      <c r="CL7" t="str">
        <f t="shared" si="6"/>
        <v>WM_c2, t=84</v>
      </c>
      <c r="CM7" t="str">
        <f t="shared" si="6"/>
        <v>WM_c2, t=85</v>
      </c>
      <c r="CN7" t="str">
        <f t="shared" si="6"/>
        <v>WM_c2, t=86</v>
      </c>
      <c r="CO7" t="str">
        <f t="shared" si="6"/>
        <v>WM_c2, t=87</v>
      </c>
      <c r="CP7" t="str">
        <f t="shared" si="6"/>
        <v>WM_c2, t=88</v>
      </c>
      <c r="CQ7" t="str">
        <f t="shared" si="6"/>
        <v>WM_c2, t=89</v>
      </c>
      <c r="CR7" t="str">
        <f t="shared" si="6"/>
        <v>WM_c2, t=90</v>
      </c>
    </row>
    <row r="8" spans="1:96" x14ac:dyDescent="0.35">
      <c r="A8" s="2" t="s">
        <v>25</v>
      </c>
      <c r="B8">
        <f>Data!D14</f>
        <v>30</v>
      </c>
      <c r="C8" s="2" t="s">
        <v>31</v>
      </c>
      <c r="D8">
        <f>Mix_2!P23</f>
        <v>3.571540493571803E-6</v>
      </c>
      <c r="E8">
        <v>-1</v>
      </c>
      <c r="F8">
        <v>0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 s="4">
        <v>10</v>
      </c>
      <c r="Q8">
        <v>11</v>
      </c>
      <c r="R8">
        <v>12</v>
      </c>
      <c r="S8">
        <v>13</v>
      </c>
      <c r="T8">
        <v>14</v>
      </c>
      <c r="U8">
        <v>15</v>
      </c>
      <c r="V8">
        <v>16</v>
      </c>
      <c r="W8">
        <v>17</v>
      </c>
      <c r="X8">
        <v>18</v>
      </c>
      <c r="Y8">
        <v>19</v>
      </c>
      <c r="Z8">
        <v>20</v>
      </c>
      <c r="AA8">
        <v>21</v>
      </c>
      <c r="AB8">
        <v>22</v>
      </c>
      <c r="AC8">
        <v>23</v>
      </c>
      <c r="AD8">
        <v>24</v>
      </c>
      <c r="AE8">
        <v>25</v>
      </c>
      <c r="AF8">
        <v>26</v>
      </c>
      <c r="AG8">
        <v>27</v>
      </c>
      <c r="AH8">
        <v>28</v>
      </c>
      <c r="AI8">
        <v>29</v>
      </c>
      <c r="AJ8">
        <v>30</v>
      </c>
      <c r="AK8">
        <v>31</v>
      </c>
      <c r="AL8">
        <v>32</v>
      </c>
      <c r="AM8">
        <v>33</v>
      </c>
      <c r="AN8">
        <v>34</v>
      </c>
      <c r="AO8">
        <v>35</v>
      </c>
      <c r="AP8">
        <v>36</v>
      </c>
      <c r="AQ8">
        <v>37</v>
      </c>
      <c r="AR8">
        <v>38</v>
      </c>
      <c r="AS8">
        <v>39</v>
      </c>
      <c r="AT8">
        <v>40</v>
      </c>
      <c r="AU8">
        <v>41</v>
      </c>
      <c r="AV8">
        <v>42</v>
      </c>
      <c r="AW8">
        <v>43</v>
      </c>
      <c r="AX8">
        <v>44</v>
      </c>
      <c r="AY8">
        <v>45</v>
      </c>
      <c r="AZ8">
        <v>46</v>
      </c>
      <c r="BA8">
        <v>47</v>
      </c>
      <c r="BB8">
        <v>48</v>
      </c>
      <c r="BC8">
        <v>49</v>
      </c>
      <c r="BD8">
        <v>50</v>
      </c>
      <c r="BE8">
        <v>51</v>
      </c>
      <c r="BF8">
        <v>52</v>
      </c>
      <c r="BG8">
        <v>53</v>
      </c>
      <c r="BH8">
        <v>54</v>
      </c>
      <c r="BI8">
        <v>55</v>
      </c>
      <c r="BJ8">
        <v>56</v>
      </c>
      <c r="BK8">
        <v>57</v>
      </c>
      <c r="BL8">
        <v>58</v>
      </c>
      <c r="BM8">
        <v>59</v>
      </c>
      <c r="BN8">
        <v>60</v>
      </c>
      <c r="BO8">
        <v>61</v>
      </c>
      <c r="BP8">
        <v>62</v>
      </c>
      <c r="BQ8">
        <v>63</v>
      </c>
      <c r="BR8">
        <v>64</v>
      </c>
      <c r="BS8">
        <v>65</v>
      </c>
      <c r="BT8">
        <v>66</v>
      </c>
      <c r="BU8">
        <v>67</v>
      </c>
      <c r="BV8">
        <v>68</v>
      </c>
      <c r="BW8">
        <v>69</v>
      </c>
      <c r="BX8">
        <v>70</v>
      </c>
      <c r="BY8">
        <v>71</v>
      </c>
      <c r="BZ8">
        <v>72</v>
      </c>
      <c r="CA8">
        <v>73</v>
      </c>
      <c r="CB8">
        <v>74</v>
      </c>
      <c r="CC8">
        <v>75</v>
      </c>
      <c r="CD8">
        <v>76</v>
      </c>
      <c r="CE8">
        <v>77</v>
      </c>
      <c r="CF8">
        <v>78</v>
      </c>
      <c r="CG8">
        <v>79</v>
      </c>
      <c r="CH8">
        <v>80</v>
      </c>
      <c r="CI8">
        <v>81</v>
      </c>
      <c r="CJ8">
        <v>82</v>
      </c>
      <c r="CK8">
        <v>83</v>
      </c>
      <c r="CL8">
        <v>84</v>
      </c>
      <c r="CM8">
        <v>85</v>
      </c>
      <c r="CN8">
        <v>86</v>
      </c>
      <c r="CO8">
        <v>87</v>
      </c>
      <c r="CP8">
        <v>88</v>
      </c>
      <c r="CQ8">
        <v>89</v>
      </c>
      <c r="CR8">
        <v>90</v>
      </c>
    </row>
    <row r="9" spans="1:96" x14ac:dyDescent="0.35">
      <c r="A9" s="2"/>
      <c r="D9" s="2" t="s">
        <v>34</v>
      </c>
      <c r="E9">
        <f>E8*Data!$B$12</f>
        <v>-1</v>
      </c>
      <c r="F9">
        <f>F8*Data!$B$12</f>
        <v>0</v>
      </c>
      <c r="G9">
        <f>G8*Data!$B$12</f>
        <v>1</v>
      </c>
      <c r="H9">
        <f>H8*Data!$B$12</f>
        <v>2</v>
      </c>
      <c r="I9">
        <f>I8*Data!$B$12</f>
        <v>3</v>
      </c>
      <c r="J9">
        <f>J8*Data!$B$12</f>
        <v>4</v>
      </c>
      <c r="K9">
        <f>K8*Data!$B$12</f>
        <v>5</v>
      </c>
      <c r="L9">
        <f>L8*Data!$B$12</f>
        <v>6</v>
      </c>
      <c r="M9">
        <f>M8*Data!$B$12</f>
        <v>7</v>
      </c>
      <c r="N9">
        <f>N8*Data!$B$12</f>
        <v>8</v>
      </c>
      <c r="O9">
        <f>O8*Data!$B$12</f>
        <v>9</v>
      </c>
      <c r="P9" s="4">
        <f>P8*Data!$B$12</f>
        <v>10</v>
      </c>
      <c r="Q9">
        <f>Q8*Data!$B$12</f>
        <v>11</v>
      </c>
      <c r="R9">
        <f>R8*Data!$B$12</f>
        <v>12</v>
      </c>
      <c r="S9">
        <f>S8*Data!$B$12</f>
        <v>13</v>
      </c>
      <c r="T9">
        <f>T8*Data!$B$12</f>
        <v>14</v>
      </c>
      <c r="U9">
        <f>U8*Data!$B$12</f>
        <v>15</v>
      </c>
      <c r="V9">
        <f>V8*Data!$B$12</f>
        <v>16</v>
      </c>
      <c r="W9">
        <f>W8*Data!$B$12</f>
        <v>17</v>
      </c>
      <c r="X9">
        <f>X8*Data!$B$12</f>
        <v>18</v>
      </c>
      <c r="Y9">
        <f>Y8*Data!$B$12</f>
        <v>19</v>
      </c>
      <c r="Z9">
        <f>Z8*Data!$B$12</f>
        <v>20</v>
      </c>
      <c r="AA9">
        <f>AA8*Data!$B$12</f>
        <v>21</v>
      </c>
      <c r="AB9">
        <f>AB8*Data!$B$12</f>
        <v>22</v>
      </c>
      <c r="AC9">
        <f>AC8*Data!$B$12</f>
        <v>23</v>
      </c>
      <c r="AD9">
        <f>AD8*Data!$B$12</f>
        <v>24</v>
      </c>
      <c r="AE9">
        <f>AE8*Data!$B$12</f>
        <v>25</v>
      </c>
      <c r="AF9">
        <f>AF8*Data!$B$12</f>
        <v>26</v>
      </c>
      <c r="AG9">
        <f>AG8*Data!$B$12</f>
        <v>27</v>
      </c>
      <c r="AH9">
        <f>AH8*Data!$B$12</f>
        <v>28</v>
      </c>
      <c r="AI9">
        <f>AI8*Data!$B$12</f>
        <v>29</v>
      </c>
      <c r="AJ9">
        <f>AJ8*Data!$B$12</f>
        <v>30</v>
      </c>
      <c r="AK9">
        <f>AK8*Data!$B$12</f>
        <v>31</v>
      </c>
      <c r="AL9">
        <f>AL8*Data!$B$12</f>
        <v>32</v>
      </c>
      <c r="AM9">
        <f>AM8*Data!$B$12</f>
        <v>33</v>
      </c>
      <c r="AN9">
        <f>AN8*Data!$B$12</f>
        <v>34</v>
      </c>
      <c r="AO9">
        <f>AO8*Data!$B$12</f>
        <v>35</v>
      </c>
      <c r="AP9">
        <f>AP8*Data!$B$12</f>
        <v>36</v>
      </c>
      <c r="AQ9">
        <f>AQ8*Data!$B$12</f>
        <v>37</v>
      </c>
      <c r="AR9">
        <f>AR8*Data!$B$12</f>
        <v>38</v>
      </c>
      <c r="AS9">
        <f>AS8*Data!$B$12</f>
        <v>39</v>
      </c>
      <c r="AT9">
        <f>AT8*Data!$B$12</f>
        <v>40</v>
      </c>
      <c r="AU9">
        <f>AU8*Data!$B$12</f>
        <v>41</v>
      </c>
      <c r="AV9">
        <f>AV8*Data!$B$12</f>
        <v>42</v>
      </c>
      <c r="AW9">
        <f>AW8*Data!$B$12</f>
        <v>43</v>
      </c>
      <c r="AX9">
        <f>AX8*Data!$B$12</f>
        <v>44</v>
      </c>
      <c r="AY9">
        <f>AY8*Data!$B$12</f>
        <v>45</v>
      </c>
      <c r="AZ9">
        <f>AZ8*Data!$B$12</f>
        <v>46</v>
      </c>
      <c r="BA9">
        <f>BA8*Data!$B$12</f>
        <v>47</v>
      </c>
      <c r="BB9">
        <f>BB8*Data!$B$12</f>
        <v>48</v>
      </c>
      <c r="BC9">
        <f>BC8*Data!$B$12</f>
        <v>49</v>
      </c>
      <c r="BD9">
        <f>BD8*Data!$B$12</f>
        <v>50</v>
      </c>
      <c r="BE9">
        <f>BE8*Data!$B$12</f>
        <v>51</v>
      </c>
      <c r="BF9">
        <f>BF8*Data!$B$12</f>
        <v>52</v>
      </c>
      <c r="BG9">
        <f>BG8*Data!$B$12</f>
        <v>53</v>
      </c>
      <c r="BH9">
        <f>BH8*Data!$B$12</f>
        <v>54</v>
      </c>
      <c r="BI9">
        <f>BI8*Data!$B$12</f>
        <v>55</v>
      </c>
      <c r="BJ9">
        <f>BJ8*Data!$B$12</f>
        <v>56</v>
      </c>
      <c r="BK9">
        <f>BK8*Data!$B$12</f>
        <v>57</v>
      </c>
      <c r="BL9">
        <f>BL8*Data!$B$12</f>
        <v>58</v>
      </c>
      <c r="BM9">
        <f>BM8*Data!$B$12</f>
        <v>59</v>
      </c>
      <c r="BN9">
        <f>BN8*Data!$B$12</f>
        <v>60</v>
      </c>
      <c r="BO9">
        <f>BO8*Data!$B$12</f>
        <v>61</v>
      </c>
      <c r="BP9">
        <f>BP8*Data!$B$12</f>
        <v>62</v>
      </c>
      <c r="BQ9">
        <f>BQ8*Data!$B$12</f>
        <v>63</v>
      </c>
      <c r="BR9">
        <f>BR8*Data!$B$12</f>
        <v>64</v>
      </c>
      <c r="BS9">
        <f>BS8*Data!$B$12</f>
        <v>65</v>
      </c>
      <c r="BT9">
        <f>BT8*Data!$B$12</f>
        <v>66</v>
      </c>
      <c r="BU9">
        <f>BU8*Data!$B$12</f>
        <v>67</v>
      </c>
      <c r="BV9">
        <f>BV8*Data!$B$12</f>
        <v>68</v>
      </c>
      <c r="BW9">
        <f>BW8*Data!$B$12</f>
        <v>69</v>
      </c>
      <c r="BX9">
        <f>BX8*Data!$B$12</f>
        <v>70</v>
      </c>
      <c r="BY9">
        <f>BY8*Data!$B$12</f>
        <v>71</v>
      </c>
      <c r="BZ9">
        <f>BZ8*Data!$B$12</f>
        <v>72</v>
      </c>
      <c r="CA9">
        <f>CA8*Data!$B$12</f>
        <v>73</v>
      </c>
      <c r="CB9">
        <f>CB8*Data!$B$12</f>
        <v>74</v>
      </c>
      <c r="CC9">
        <f>CC8*Data!$B$12</f>
        <v>75</v>
      </c>
      <c r="CD9">
        <f>CD8*Data!$B$12</f>
        <v>76</v>
      </c>
      <c r="CE9">
        <f>CE8*Data!$B$12</f>
        <v>77</v>
      </c>
      <c r="CF9">
        <f>CF8*Data!$B$12</f>
        <v>78</v>
      </c>
      <c r="CG9">
        <f>CG8*Data!$B$12</f>
        <v>79</v>
      </c>
      <c r="CH9">
        <f>CH8*Data!$B$12</f>
        <v>80</v>
      </c>
      <c r="CI9">
        <f>CI8*Data!$B$12</f>
        <v>81</v>
      </c>
      <c r="CJ9">
        <f>CJ8*Data!$B$12</f>
        <v>82</v>
      </c>
      <c r="CK9">
        <f>CK8*Data!$B$12</f>
        <v>83</v>
      </c>
      <c r="CL9">
        <f>CL8*Data!$B$12</f>
        <v>84</v>
      </c>
      <c r="CM9">
        <f>CM8*Data!$B$12</f>
        <v>85</v>
      </c>
      <c r="CN9">
        <f>CN8*Data!$B$12</f>
        <v>86</v>
      </c>
      <c r="CO9">
        <f>CO8*Data!$B$12</f>
        <v>87</v>
      </c>
      <c r="CP9">
        <f>CP8*Data!$B$12</f>
        <v>88</v>
      </c>
      <c r="CQ9">
        <f>CQ8*Data!$B$12</f>
        <v>89</v>
      </c>
      <c r="CR9">
        <f>CR8*Data!$B$12</f>
        <v>90</v>
      </c>
    </row>
    <row r="10" spans="1:96" x14ac:dyDescent="0.35">
      <c r="B10" s="2" t="s">
        <v>28</v>
      </c>
      <c r="C10" s="2" t="s">
        <v>3</v>
      </c>
      <c r="D10" s="2" t="s">
        <v>1</v>
      </c>
      <c r="E10">
        <f>E9-Data!$B$10</f>
        <v>-1</v>
      </c>
      <c r="F10">
        <f>F9-Data!$B$10</f>
        <v>0</v>
      </c>
      <c r="G10">
        <f>G9-Data!$B$10</f>
        <v>1</v>
      </c>
      <c r="H10">
        <f>H9-Data!$B$10</f>
        <v>2</v>
      </c>
      <c r="I10">
        <f>I9-Data!$B$10</f>
        <v>3</v>
      </c>
      <c r="J10">
        <f>J9-Data!$B$10</f>
        <v>4</v>
      </c>
      <c r="K10">
        <f>K9-Data!$B$10</f>
        <v>5</v>
      </c>
      <c r="L10">
        <f>L9-Data!$B$10</f>
        <v>6</v>
      </c>
      <c r="M10">
        <f>M9-Data!$B$10</f>
        <v>7</v>
      </c>
      <c r="N10">
        <f>N9-Data!$B$10</f>
        <v>8</v>
      </c>
      <c r="O10">
        <f>O9-Data!$B$10</f>
        <v>9</v>
      </c>
      <c r="P10" s="4">
        <f>P9-Data!$B$10</f>
        <v>10</v>
      </c>
      <c r="Q10">
        <f>Q9-Data!$B$10</f>
        <v>11</v>
      </c>
      <c r="R10">
        <f>R9-Data!$B$10</f>
        <v>12</v>
      </c>
      <c r="S10">
        <f>S9-Data!$B$10</f>
        <v>13</v>
      </c>
      <c r="T10">
        <f>T9-Data!$B$10</f>
        <v>14</v>
      </c>
      <c r="U10">
        <f>U9-Data!$B$10</f>
        <v>15</v>
      </c>
      <c r="V10">
        <f>V9-Data!$B$10</f>
        <v>16</v>
      </c>
      <c r="W10">
        <f>W9-Data!$B$10</f>
        <v>17</v>
      </c>
      <c r="X10">
        <f>X9-Data!$B$10</f>
        <v>18</v>
      </c>
      <c r="Y10">
        <f>Y9-Data!$B$10</f>
        <v>19</v>
      </c>
      <c r="Z10">
        <f>Z9-Data!$B$10</f>
        <v>20</v>
      </c>
      <c r="AA10">
        <f>AA9-Data!$B$10</f>
        <v>21</v>
      </c>
      <c r="AB10">
        <f>AB9-Data!$B$10</f>
        <v>22</v>
      </c>
      <c r="AC10">
        <f>AC9-Data!$B$10</f>
        <v>23</v>
      </c>
      <c r="AD10">
        <f>AD9-Data!$B$10</f>
        <v>24</v>
      </c>
      <c r="AE10">
        <f>AE9-Data!$B$10</f>
        <v>25</v>
      </c>
      <c r="AF10">
        <f>AF9-Data!$B$10</f>
        <v>26</v>
      </c>
      <c r="AG10">
        <f>AG9-Data!$B$10</f>
        <v>27</v>
      </c>
      <c r="AH10">
        <f>AH9-Data!$B$10</f>
        <v>28</v>
      </c>
      <c r="AI10">
        <f>AI9-Data!$B$10</f>
        <v>29</v>
      </c>
      <c r="AJ10">
        <f>AJ9-Data!$B$10</f>
        <v>30</v>
      </c>
      <c r="AK10">
        <f>AK9-Data!$B$10</f>
        <v>31</v>
      </c>
      <c r="AL10">
        <f>AL9-Data!$B$10</f>
        <v>32</v>
      </c>
      <c r="AM10">
        <f>AM9-Data!$B$10</f>
        <v>33</v>
      </c>
      <c r="AN10">
        <f>AN9-Data!$B$10</f>
        <v>34</v>
      </c>
      <c r="AO10">
        <f>AO9-Data!$B$10</f>
        <v>35</v>
      </c>
      <c r="AP10">
        <f>AP9-Data!$B$10</f>
        <v>36</v>
      </c>
      <c r="AQ10">
        <f>AQ9-Data!$B$10</f>
        <v>37</v>
      </c>
      <c r="AR10">
        <f>AR9-Data!$B$10</f>
        <v>38</v>
      </c>
      <c r="AS10">
        <f>AS9-Data!$B$10</f>
        <v>39</v>
      </c>
      <c r="AT10">
        <f>AT9-Data!$B$10</f>
        <v>40</v>
      </c>
      <c r="AU10">
        <f>AU9-Data!$B$10</f>
        <v>41</v>
      </c>
      <c r="AV10">
        <f>AV9-Data!$B$10</f>
        <v>42</v>
      </c>
      <c r="AW10">
        <f>AW9-Data!$B$10</f>
        <v>43</v>
      </c>
      <c r="AX10">
        <f>AX9-Data!$B$10</f>
        <v>44</v>
      </c>
      <c r="AY10">
        <f>AY9-Data!$B$10</f>
        <v>45</v>
      </c>
      <c r="AZ10">
        <f>AZ9-Data!$B$10</f>
        <v>46</v>
      </c>
      <c r="BA10">
        <f>BA9-Data!$B$10</f>
        <v>47</v>
      </c>
      <c r="BB10">
        <f>BB9-Data!$B$10</f>
        <v>48</v>
      </c>
      <c r="BC10">
        <f>BC9-Data!$B$10</f>
        <v>49</v>
      </c>
      <c r="BD10">
        <f>BD9-Data!$B$10</f>
        <v>50</v>
      </c>
      <c r="BE10">
        <f>BE9-Data!$B$10</f>
        <v>51</v>
      </c>
      <c r="BF10">
        <f>BF9-Data!$B$10</f>
        <v>52</v>
      </c>
      <c r="BG10">
        <f>BG9-Data!$B$10</f>
        <v>53</v>
      </c>
      <c r="BH10">
        <f>BH9-Data!$B$10</f>
        <v>54</v>
      </c>
      <c r="BI10">
        <f>BI9-Data!$B$10</f>
        <v>55</v>
      </c>
      <c r="BJ10">
        <f>BJ9-Data!$B$10</f>
        <v>56</v>
      </c>
      <c r="BK10">
        <f>BK9-Data!$B$10</f>
        <v>57</v>
      </c>
      <c r="BL10">
        <f>BL9-Data!$B$10</f>
        <v>58</v>
      </c>
      <c r="BM10">
        <f>BM9-Data!$B$10</f>
        <v>59</v>
      </c>
      <c r="BN10">
        <f>BN9-Data!$B$10</f>
        <v>60</v>
      </c>
      <c r="BO10">
        <f>BO9-Data!$B$10</f>
        <v>61</v>
      </c>
      <c r="BP10">
        <f>BP9-Data!$B$10</f>
        <v>62</v>
      </c>
      <c r="BQ10">
        <f>BQ9-Data!$B$10</f>
        <v>63</v>
      </c>
      <c r="BR10">
        <f>BR9-Data!$B$10</f>
        <v>64</v>
      </c>
      <c r="BS10">
        <f>BS9-Data!$B$10</f>
        <v>65</v>
      </c>
      <c r="BT10">
        <f>BT9-Data!$B$10</f>
        <v>66</v>
      </c>
      <c r="BU10">
        <f>BU9-Data!$B$10</f>
        <v>67</v>
      </c>
      <c r="BV10">
        <f>BV9-Data!$B$10</f>
        <v>68</v>
      </c>
      <c r="BW10">
        <f>BW9-Data!$B$10</f>
        <v>69</v>
      </c>
      <c r="BX10">
        <f>BX9-Data!$B$10</f>
        <v>70</v>
      </c>
      <c r="BY10">
        <f>BY9-Data!$B$10</f>
        <v>71</v>
      </c>
      <c r="BZ10">
        <f>BZ9-Data!$B$10</f>
        <v>72</v>
      </c>
      <c r="CA10">
        <f>CA9-Data!$B$10</f>
        <v>73</v>
      </c>
      <c r="CB10">
        <f>CB9-Data!$B$10</f>
        <v>74</v>
      </c>
      <c r="CC10">
        <f>CC9-Data!$B$10</f>
        <v>75</v>
      </c>
      <c r="CD10">
        <f>CD9-Data!$B$10</f>
        <v>76</v>
      </c>
      <c r="CE10">
        <f>CE9-Data!$B$10</f>
        <v>77</v>
      </c>
      <c r="CF10">
        <f>CF9-Data!$B$10</f>
        <v>78</v>
      </c>
      <c r="CG10">
        <f>CG9-Data!$B$10</f>
        <v>79</v>
      </c>
      <c r="CH10">
        <f>CH9-Data!$B$10</f>
        <v>80</v>
      </c>
      <c r="CI10">
        <f>CI9-Data!$B$10</f>
        <v>81</v>
      </c>
      <c r="CJ10">
        <f>CJ9-Data!$B$10</f>
        <v>82</v>
      </c>
      <c r="CK10">
        <f>CK9-Data!$B$10</f>
        <v>83</v>
      </c>
      <c r="CL10">
        <f>CL9-Data!$B$10</f>
        <v>84</v>
      </c>
      <c r="CM10">
        <f>CM9-Data!$B$10</f>
        <v>85</v>
      </c>
      <c r="CN10">
        <f>CN9-Data!$B$10</f>
        <v>86</v>
      </c>
      <c r="CO10">
        <f>CO9-Data!$B$10</f>
        <v>87</v>
      </c>
      <c r="CP10">
        <f>CP9-Data!$B$10</f>
        <v>88</v>
      </c>
      <c r="CQ10">
        <f>CQ9-Data!$B$10</f>
        <v>89</v>
      </c>
      <c r="CR10">
        <f>CR9-Data!$B$10</f>
        <v>90</v>
      </c>
    </row>
    <row r="11" spans="1:96" x14ac:dyDescent="0.35">
      <c r="A11" s="2" t="s">
        <v>41</v>
      </c>
      <c r="B11">
        <f>Data!B13/2</f>
        <v>0.5</v>
      </c>
      <c r="C11">
        <f>C12-B7</f>
        <v>-12</v>
      </c>
      <c r="D11" s="2" t="s">
        <v>23</v>
      </c>
      <c r="E11" s="1">
        <f>G11*c_1!G11-c_2!$B$3</f>
        <v>0</v>
      </c>
      <c r="F11" s="3">
        <f>(-WMA_u!F11+SQRT(WMA_u!F11*WMA_u!F11+4*$B$3))/2</f>
        <v>5.739179811469792E-3</v>
      </c>
      <c r="G11" s="3">
        <f>(-WMA_u!G11+SQRT(WMA_u!G11*WMA_u!G11+4*$B$3))/2</f>
        <v>5.739179811469792E-3</v>
      </c>
      <c r="H11" s="3">
        <f>(-WMA_u!H11+SQRT(WMA_u!H11*WMA_u!H11+4*$B$3))/2</f>
        <v>5.739179811469792E-3</v>
      </c>
      <c r="I11" s="3">
        <f>(-WMA_u!I11+SQRT(WMA_u!I11*WMA_u!I11+4*$B$3))/2</f>
        <v>5.739179811469792E-3</v>
      </c>
      <c r="J11" s="3">
        <f>(-WMA_u!J11+SQRT(WMA_u!J11*WMA_u!J11+4*$B$3))/2</f>
        <v>5.739179811469792E-3</v>
      </c>
      <c r="K11" s="3">
        <f>(-WMA_u!K11+SQRT(WMA_u!K11*WMA_u!K11+4*$B$3))/2</f>
        <v>5.739179811469792E-3</v>
      </c>
      <c r="L11" s="3">
        <f>(-WMA_u!L11+SQRT(WMA_u!L11*WMA_u!L11+4*$B$3))/2</f>
        <v>5.739179811469792E-3</v>
      </c>
      <c r="M11" s="3">
        <f>(-WMA_u!M11+SQRT(WMA_u!M11*WMA_u!M11+4*$B$3))/2</f>
        <v>5.739179811469792E-3</v>
      </c>
      <c r="N11" s="3">
        <f>(-WMA_u!N11+SQRT(WMA_u!N11*WMA_u!N11+4*$B$3))/2</f>
        <v>5.739179811469792E-3</v>
      </c>
      <c r="O11" s="3">
        <f>(-WMA_u!O11+SQRT(WMA_u!O11*WMA_u!O11+4*$B$3))/2</f>
        <v>5.739179811469792E-3</v>
      </c>
      <c r="P11" s="4">
        <f>(-WMA_u!P11+SQRT(WMA_u!P11*WMA_u!P11+4*$B$3))/2</f>
        <v>5.739179811469792E-3</v>
      </c>
      <c r="Q11" s="3">
        <f>(-WMA_u!Q11+SQRT(WMA_u!Q11*WMA_u!Q11+4*$B$3))/2</f>
        <v>5.739179811469792E-3</v>
      </c>
      <c r="R11" s="3">
        <f>(-WMA_u!R11+SQRT(WMA_u!R11*WMA_u!R11+4*$B$3))/2</f>
        <v>5.739179811469792E-3</v>
      </c>
      <c r="S11" s="3">
        <f>(-WMA_u!S11+SQRT(WMA_u!S11*WMA_u!S11+4*$B$3))/2</f>
        <v>5.739179811469792E-3</v>
      </c>
      <c r="T11" s="3">
        <f>(-WMA_u!T11+SQRT(WMA_u!T11*WMA_u!T11+4*$B$3))/2</f>
        <v>5.739179811469792E-3</v>
      </c>
      <c r="U11" s="3">
        <f>(-WMA_u!U11+SQRT(WMA_u!U11*WMA_u!U11+4*$B$3))/2</f>
        <v>5.739179811469792E-3</v>
      </c>
      <c r="V11" s="3">
        <f>(-WMA_u!V11+SQRT(WMA_u!V11*WMA_u!V11+4*$B$3))/2</f>
        <v>5.739179811469792E-3</v>
      </c>
      <c r="W11" s="3">
        <f>(-WMA_u!W11+SQRT(WMA_u!W11*WMA_u!W11+4*$B$3))/2</f>
        <v>5.739179811469792E-3</v>
      </c>
      <c r="X11" s="3">
        <f>(-WMA_u!X11+SQRT(WMA_u!X11*WMA_u!X11+4*$B$3))/2</f>
        <v>5.739179811469792E-3</v>
      </c>
      <c r="Y11" s="3">
        <f>(-WMA_u!Y11+SQRT(WMA_u!Y11*WMA_u!Y11+4*$B$3))/2</f>
        <v>5.739179811469792E-3</v>
      </c>
      <c r="Z11" s="3">
        <f>(-WMA_u!Z11+SQRT(WMA_u!Z11*WMA_u!Z11+4*$B$3))/2</f>
        <v>5.739179811469792E-3</v>
      </c>
      <c r="AA11" s="3">
        <f>(-WMA_u!AA11+SQRT(WMA_u!AA11*WMA_u!AA11+4*$B$3))/2</f>
        <v>5.739179811469792E-3</v>
      </c>
      <c r="AB11" s="3">
        <f>(-WMA_u!AB11+SQRT(WMA_u!AB11*WMA_u!AB11+4*$B$3))/2</f>
        <v>5.739179811469792E-3</v>
      </c>
      <c r="AC11" s="3">
        <f>(-WMA_u!AC11+SQRT(WMA_u!AC11*WMA_u!AC11+4*$B$3))/2</f>
        <v>5.739179811469792E-3</v>
      </c>
      <c r="AD11" s="3">
        <f>(-WMA_u!AD11+SQRT(WMA_u!AD11*WMA_u!AD11+4*$B$3))/2</f>
        <v>5.739179811469792E-3</v>
      </c>
      <c r="AE11" s="3">
        <f>(-WMA_u!AE11+SQRT(WMA_u!AE11*WMA_u!AE11+4*$B$3))/2</f>
        <v>5.739179811469792E-3</v>
      </c>
      <c r="AF11" s="3">
        <f>(-WMA_u!AF11+SQRT(WMA_u!AF11*WMA_u!AF11+4*$B$3))/2</f>
        <v>5.739179811469792E-3</v>
      </c>
      <c r="AG11" s="3">
        <f>(-WMA_u!AG11+SQRT(WMA_u!AG11*WMA_u!AG11+4*$B$3))/2</f>
        <v>5.739179811469792E-3</v>
      </c>
      <c r="AH11" s="3">
        <f>(-WMA_u!AH11+SQRT(WMA_u!AH11*WMA_u!AH11+4*$B$3))/2</f>
        <v>5.739179811469792E-3</v>
      </c>
      <c r="AI11" s="3">
        <f>(-WMA_u!AI11+SQRT(WMA_u!AI11*WMA_u!AI11+4*$B$3))/2</f>
        <v>5.739179811469792E-3</v>
      </c>
      <c r="AJ11" s="3">
        <f>(-WMA_u!AJ11+SQRT(WMA_u!AJ11*WMA_u!AJ11+4*$B$3))/2</f>
        <v>5.739179811469792E-3</v>
      </c>
      <c r="AK11" s="3">
        <f>(-WMA_u!AK11+SQRT(WMA_u!AK11*WMA_u!AK11+4*$B$3))/2</f>
        <v>5.739179811469792E-3</v>
      </c>
      <c r="AL11" s="3">
        <f>(-WMA_u!AL11+SQRT(WMA_u!AL11*WMA_u!AL11+4*$B$3))/2</f>
        <v>5.739179811469792E-3</v>
      </c>
      <c r="AM11" s="3">
        <f>(-WMA_u!AM11+SQRT(WMA_u!AM11*WMA_u!AM11+4*$B$3))/2</f>
        <v>5.739179811469792E-3</v>
      </c>
      <c r="AN11" s="3">
        <f>(-WMA_u!AN11+SQRT(WMA_u!AN11*WMA_u!AN11+4*$B$3))/2</f>
        <v>5.739179811469792E-3</v>
      </c>
      <c r="AO11" s="3">
        <f>(-WMA_u!AO11+SQRT(WMA_u!AO11*WMA_u!AO11+4*$B$3))/2</f>
        <v>5.739179811469792E-3</v>
      </c>
      <c r="AP11" s="3">
        <f>(-WMA_u!AP11+SQRT(WMA_u!AP11*WMA_u!AP11+4*$B$3))/2</f>
        <v>5.739179811469792E-3</v>
      </c>
      <c r="AQ11" s="3">
        <f>(-WMA_u!AQ11+SQRT(WMA_u!AQ11*WMA_u!AQ11+4*$B$3))/2</f>
        <v>5.739179811469792E-3</v>
      </c>
      <c r="AR11" s="3">
        <f>(-WMA_u!AR11+SQRT(WMA_u!AR11*WMA_u!AR11+4*$B$3))/2</f>
        <v>5.739179811469792E-3</v>
      </c>
      <c r="AS11" s="3">
        <f>(-WMA_u!AS11+SQRT(WMA_u!AS11*WMA_u!AS11+4*$B$3))/2</f>
        <v>5.739179811469792E-3</v>
      </c>
      <c r="AT11" s="3">
        <f>(-WMA_u!AT11+SQRT(WMA_u!AT11*WMA_u!AT11+4*$B$3))/2</f>
        <v>5.739179811469792E-3</v>
      </c>
      <c r="AU11" s="3">
        <f>(-WMA_u!AU11+SQRT(WMA_u!AU11*WMA_u!AU11+4*$B$3))/2</f>
        <v>5.739179811469792E-3</v>
      </c>
      <c r="AV11" s="3">
        <f>(-WMA_u!AV11+SQRT(WMA_u!AV11*WMA_u!AV11+4*$B$3))/2</f>
        <v>5.739179811469792E-3</v>
      </c>
      <c r="AW11" s="3">
        <f>(-WMA_u!AW11+SQRT(WMA_u!AW11*WMA_u!AW11+4*$B$3))/2</f>
        <v>5.739179811469792E-3</v>
      </c>
      <c r="AX11" s="3">
        <f>(-WMA_u!AX11+SQRT(WMA_u!AX11*WMA_u!AX11+4*$B$3))/2</f>
        <v>5.739179811469792E-3</v>
      </c>
      <c r="AY11" s="3">
        <f>(-WMA_u!AY11+SQRT(WMA_u!AY11*WMA_u!AY11+4*$B$3))/2</f>
        <v>5.739179811469792E-3</v>
      </c>
      <c r="AZ11" s="3">
        <f>(-WMA_u!AZ11+SQRT(WMA_u!AZ11*WMA_u!AZ11+4*$B$3))/2</f>
        <v>5.739179811469792E-3</v>
      </c>
      <c r="BA11" s="3">
        <f>(-WMA_u!BA11+SQRT(WMA_u!BA11*WMA_u!BA11+4*$B$3))/2</f>
        <v>5.739179811469792E-3</v>
      </c>
      <c r="BB11" s="3">
        <f>(-WMA_u!BB11+SQRT(WMA_u!BB11*WMA_u!BB11+4*$B$3))/2</f>
        <v>5.739179811469792E-3</v>
      </c>
      <c r="BC11" s="3">
        <f>(-WMA_u!BC11+SQRT(WMA_u!BC11*WMA_u!BC11+4*$B$3))/2</f>
        <v>5.739179811469792E-3</v>
      </c>
      <c r="BD11" s="3">
        <f>(-WMA_u!BD11+SQRT(WMA_u!BD11*WMA_u!BD11+4*$B$3))/2</f>
        <v>5.739179811469792E-3</v>
      </c>
      <c r="BE11" s="3">
        <f>(-WMA_u!BE11+SQRT(WMA_u!BE11*WMA_u!BE11+4*$B$3))/2</f>
        <v>5.739179811469792E-3</v>
      </c>
      <c r="BF11" s="3">
        <f>(-WMA_u!BF11+SQRT(WMA_u!BF11*WMA_u!BF11+4*$B$3))/2</f>
        <v>5.739179811469792E-3</v>
      </c>
      <c r="BG11" s="3">
        <f>(-WMA_u!BG11+SQRT(WMA_u!BG11*WMA_u!BG11+4*$B$3))/2</f>
        <v>5.739179811469792E-3</v>
      </c>
      <c r="BH11" s="3">
        <f>(-WMA_u!BH11+SQRT(WMA_u!BH11*WMA_u!BH11+4*$B$3))/2</f>
        <v>5.739179811469792E-3</v>
      </c>
      <c r="BI11" s="3">
        <f>(-WMA_u!BI11+SQRT(WMA_u!BI11*WMA_u!BI11+4*$B$3))/2</f>
        <v>5.739179811469792E-3</v>
      </c>
      <c r="BJ11" s="3">
        <f>(-WMA_u!BJ11+SQRT(WMA_u!BJ11*WMA_u!BJ11+4*$B$3))/2</f>
        <v>5.739179811469792E-3</v>
      </c>
      <c r="BK11" s="3">
        <f>(-WMA_u!BK11+SQRT(WMA_u!BK11*WMA_u!BK11+4*$B$3))/2</f>
        <v>5.739179811469792E-3</v>
      </c>
      <c r="BL11" s="3">
        <f>(-WMA_u!BL11+SQRT(WMA_u!BL11*WMA_u!BL11+4*$B$3))/2</f>
        <v>5.739179811469792E-3</v>
      </c>
      <c r="BM11" s="3">
        <f>(-WMA_u!BM11+SQRT(WMA_u!BM11*WMA_u!BM11+4*$B$3))/2</f>
        <v>5.739179811469792E-3</v>
      </c>
      <c r="BN11" s="3">
        <f>(-WMA_u!BN11+SQRT(WMA_u!BN11*WMA_u!BN11+4*$B$3))/2</f>
        <v>5.739179811469792E-3</v>
      </c>
      <c r="BO11" s="3">
        <f>(-WMA_u!BO11+SQRT(WMA_u!BO11*WMA_u!BO11+4*$B$3))/2</f>
        <v>5.739179811469792E-3</v>
      </c>
      <c r="BP11" s="3">
        <f>(-WMA_u!BP11+SQRT(WMA_u!BP11*WMA_u!BP11+4*$B$3))/2</f>
        <v>5.739179811469792E-3</v>
      </c>
      <c r="BQ11" s="3">
        <f>(-WMA_u!BQ11+SQRT(WMA_u!BQ11*WMA_u!BQ11+4*$B$3))/2</f>
        <v>5.739179811469792E-3</v>
      </c>
      <c r="BR11" s="3">
        <f>(-WMA_u!BR11+SQRT(WMA_u!BR11*WMA_u!BR11+4*$B$3))/2</f>
        <v>5.739179811469792E-3</v>
      </c>
      <c r="BS11" s="3">
        <f>(-WMA_u!BS11+SQRT(WMA_u!BS11*WMA_u!BS11+4*$B$3))/2</f>
        <v>5.739179811469792E-3</v>
      </c>
      <c r="BT11" s="3">
        <f>(-WMA_u!BT11+SQRT(WMA_u!BT11*WMA_u!BT11+4*$B$3))/2</f>
        <v>5.739179811469792E-3</v>
      </c>
      <c r="BU11" s="3">
        <f>(-WMA_u!BU11+SQRT(WMA_u!BU11*WMA_u!BU11+4*$B$3))/2</f>
        <v>5.739179811469792E-3</v>
      </c>
      <c r="BV11" s="3">
        <f>(-WMA_u!BV11+SQRT(WMA_u!BV11*WMA_u!BV11+4*$B$3))/2</f>
        <v>5.739179811469792E-3</v>
      </c>
      <c r="BW11" s="3">
        <f>(-WMA_u!BW11+SQRT(WMA_u!BW11*WMA_u!BW11+4*$B$3))/2</f>
        <v>5.739179811469792E-3</v>
      </c>
      <c r="BX11" s="3">
        <f>(-WMA_u!BX11+SQRT(WMA_u!BX11*WMA_u!BX11+4*$B$3))/2</f>
        <v>5.739179811469792E-3</v>
      </c>
      <c r="BY11" s="3">
        <f>(-WMA_u!BY11+SQRT(WMA_u!BY11*WMA_u!BY11+4*$B$3))/2</f>
        <v>5.739179811469792E-3</v>
      </c>
      <c r="BZ11" s="3">
        <f>(-WMA_u!BZ11+SQRT(WMA_u!BZ11*WMA_u!BZ11+4*$B$3))/2</f>
        <v>5.739179811469792E-3</v>
      </c>
      <c r="CA11" s="3">
        <f>(-WMA_u!CA11+SQRT(WMA_u!CA11*WMA_u!CA11+4*$B$3))/2</f>
        <v>5.739179811469792E-3</v>
      </c>
      <c r="CB11" s="3">
        <f>(-WMA_u!CB11+SQRT(WMA_u!CB11*WMA_u!CB11+4*$B$3))/2</f>
        <v>5.739179811469792E-3</v>
      </c>
      <c r="CC11" s="3">
        <f>(-WMA_u!CC11+SQRT(WMA_u!CC11*WMA_u!CC11+4*$B$3))/2</f>
        <v>5.739179811469792E-3</v>
      </c>
      <c r="CD11" s="3">
        <f>(-WMA_u!CD11+SQRT(WMA_u!CD11*WMA_u!CD11+4*$B$3))/2</f>
        <v>5.739179811469792E-3</v>
      </c>
      <c r="CE11" s="3">
        <f>(-WMA_u!CE11+SQRT(WMA_u!CE11*WMA_u!CE11+4*$B$3))/2</f>
        <v>5.739179811469792E-3</v>
      </c>
      <c r="CF11" s="3">
        <f>(-WMA_u!CF11+SQRT(WMA_u!CF11*WMA_u!CF11+4*$B$3))/2</f>
        <v>5.739179811469792E-3</v>
      </c>
      <c r="CG11" s="3">
        <f>(-WMA_u!CG11+SQRT(WMA_u!CG11*WMA_u!CG11+4*$B$3))/2</f>
        <v>5.739179811469792E-3</v>
      </c>
      <c r="CH11" s="3">
        <f>(-WMA_u!CH11+SQRT(WMA_u!CH11*WMA_u!CH11+4*$B$3))/2</f>
        <v>5.739179811469792E-3</v>
      </c>
      <c r="CI11" s="3">
        <f>(-WMA_u!CI11+SQRT(WMA_u!CI11*WMA_u!CI11+4*$B$3))/2</f>
        <v>5.739179811469792E-3</v>
      </c>
      <c r="CJ11" s="3">
        <f>(-WMA_u!CJ11+SQRT(WMA_u!CJ11*WMA_u!CJ11+4*$B$3))/2</f>
        <v>5.739179811469792E-3</v>
      </c>
      <c r="CK11" s="3">
        <f>(-WMA_u!CK11+SQRT(WMA_u!CK11*WMA_u!CK11+4*$B$3))/2</f>
        <v>5.739179811469792E-3</v>
      </c>
      <c r="CL11" s="3">
        <f>(-WMA_u!CL11+SQRT(WMA_u!CL11*WMA_u!CL11+4*$B$3))/2</f>
        <v>5.739179811469792E-3</v>
      </c>
      <c r="CM11" s="3">
        <f>(-WMA_u!CM11+SQRT(WMA_u!CM11*WMA_u!CM11+4*$B$3))/2</f>
        <v>5.739179811469792E-3</v>
      </c>
      <c r="CN11" s="3">
        <f>(-WMA_u!CN11+SQRT(WMA_u!CN11*WMA_u!CN11+4*$B$3))/2</f>
        <v>5.739179811469792E-3</v>
      </c>
      <c r="CO11" s="3">
        <f>(-WMA_u!CO11+SQRT(WMA_u!CO11*WMA_u!CO11+4*$B$3))/2</f>
        <v>5.739179811469792E-3</v>
      </c>
      <c r="CP11" s="3">
        <f>(-WMA_u!CP11+SQRT(WMA_u!CP11*WMA_u!CP11+4*$B$3))/2</f>
        <v>5.739179811469792E-3</v>
      </c>
      <c r="CQ11" s="3">
        <f>(-WMA_u!CQ11+SQRT(WMA_u!CQ11*WMA_u!CQ11+4*$B$3))/2</f>
        <v>5.739179811469792E-3</v>
      </c>
      <c r="CR11" s="3">
        <f>(-WMA_u!CR11+SQRT(WMA_u!CR11*WMA_u!CR11+4*$B$3))/2</f>
        <v>5.739179811469792E-3</v>
      </c>
    </row>
    <row r="12" spans="1:96" x14ac:dyDescent="0.35">
      <c r="A12">
        <v>0</v>
      </c>
      <c r="B12" s="2" t="s">
        <v>2</v>
      </c>
      <c r="C12">
        <f>C13-B7</f>
        <v>-11</v>
      </c>
      <c r="E12" s="1">
        <f>G12*c_1!G12-c_2!$B$3</f>
        <v>-1.4718044491490723E-17</v>
      </c>
      <c r="F12" s="3">
        <f>(-WMA_u!F12+SQRT(WMA_u!F12*WMA_u!F12+4*$B$3))/2</f>
        <v>3.2937100055807633E-5</v>
      </c>
      <c r="G12" s="3">
        <f>(-WMA_u!G12+SQRT(WMA_u!G12*WMA_u!G12+4*$B$3))/2</f>
        <v>3.2937100055807633E-5</v>
      </c>
      <c r="H12" s="3">
        <f>(-WMA_u!H12+SQRT(WMA_u!H12*WMA_u!H12+4*$B$3))/2</f>
        <v>3.2937100055807633E-5</v>
      </c>
      <c r="I12" s="3">
        <f>(-WMA_u!I12+SQRT(WMA_u!I12*WMA_u!I12+4*$B$3))/2</f>
        <v>3.2937100055807633E-5</v>
      </c>
      <c r="J12" s="3">
        <f>(-WMA_u!J12+SQRT(WMA_u!J12*WMA_u!J12+4*$B$3))/2</f>
        <v>3.2937100055807633E-5</v>
      </c>
      <c r="K12" s="3">
        <f>(-WMA_u!K12+SQRT(WMA_u!K12*WMA_u!K12+4*$B$3))/2</f>
        <v>3.2937100055807633E-5</v>
      </c>
      <c r="L12" s="3">
        <f>(-WMA_u!L12+SQRT(WMA_u!L12*WMA_u!L12+4*$B$3))/2</f>
        <v>3.2937100055807633E-5</v>
      </c>
      <c r="M12" s="3">
        <f>(-WMA_u!M12+SQRT(WMA_u!M12*WMA_u!M12+4*$B$3))/2</f>
        <v>3.2937100055807633E-5</v>
      </c>
      <c r="N12" s="3">
        <f>(-WMA_u!N12+SQRT(WMA_u!N12*WMA_u!N12+4*$B$3))/2</f>
        <v>3.2937100055807633E-5</v>
      </c>
      <c r="O12" s="3">
        <f>(-WMA_u!O12+SQRT(WMA_u!O12*WMA_u!O12+4*$B$3))/2</f>
        <v>3.2937100055807633E-5</v>
      </c>
      <c r="P12" s="4">
        <f>(-WMA_u!P12+SQRT(WMA_u!P12*WMA_u!P12+4*$B$3))/2</f>
        <v>3.2937100055807633E-5</v>
      </c>
      <c r="Q12" s="3">
        <f>(-WMA_u!Q12+SQRT(WMA_u!Q12*WMA_u!Q12+4*$B$3))/2</f>
        <v>3.2937100055807633E-5</v>
      </c>
      <c r="R12" s="3">
        <f>(-WMA_u!R12+SQRT(WMA_u!R12*WMA_u!R12+4*$B$3))/2</f>
        <v>3.2937100055807633E-5</v>
      </c>
      <c r="S12" s="3">
        <f>(-WMA_u!S12+SQRT(WMA_u!S12*WMA_u!S12+4*$B$3))/2</f>
        <v>3.2937100055807633E-5</v>
      </c>
      <c r="T12" s="3">
        <f>(-WMA_u!T12+SQRT(WMA_u!T12*WMA_u!T12+4*$B$3))/2</f>
        <v>3.2937100055807633E-5</v>
      </c>
      <c r="U12" s="3">
        <f>(-WMA_u!U12+SQRT(WMA_u!U12*WMA_u!U12+4*$B$3))/2</f>
        <v>3.2937100055807633E-5</v>
      </c>
      <c r="V12" s="3">
        <f>(-WMA_u!V12+SQRT(WMA_u!V12*WMA_u!V12+4*$B$3))/2</f>
        <v>3.2937100055807633E-5</v>
      </c>
      <c r="W12" s="3">
        <f>(-WMA_u!W12+SQRT(WMA_u!W12*WMA_u!W12+4*$B$3))/2</f>
        <v>3.2937100055807633E-5</v>
      </c>
      <c r="X12" s="3">
        <f>(-WMA_u!X12+SQRT(WMA_u!X12*WMA_u!X12+4*$B$3))/2</f>
        <v>3.2937100055807633E-5</v>
      </c>
      <c r="Y12" s="3">
        <f>(-WMA_u!Y12+SQRT(WMA_u!Y12*WMA_u!Y12+4*$B$3))/2</f>
        <v>3.2937100055807633E-5</v>
      </c>
      <c r="Z12" s="3">
        <f>(-WMA_u!Z12+SQRT(WMA_u!Z12*WMA_u!Z12+4*$B$3))/2</f>
        <v>3.2937100055807633E-5</v>
      </c>
      <c r="AA12" s="3">
        <f>(-WMA_u!AA12+SQRT(WMA_u!AA12*WMA_u!AA12+4*$B$3))/2</f>
        <v>3.2937100055807633E-5</v>
      </c>
      <c r="AB12" s="3">
        <f>(-WMA_u!AB12+SQRT(WMA_u!AB12*WMA_u!AB12+4*$B$3))/2</f>
        <v>3.2937100055807633E-5</v>
      </c>
      <c r="AC12" s="3">
        <f>(-WMA_u!AC12+SQRT(WMA_u!AC12*WMA_u!AC12+4*$B$3))/2</f>
        <v>3.2937100055807633E-5</v>
      </c>
      <c r="AD12" s="3">
        <f>(-WMA_u!AD12+SQRT(WMA_u!AD12*WMA_u!AD12+4*$B$3))/2</f>
        <v>3.2937100055807633E-5</v>
      </c>
      <c r="AE12" s="3">
        <f>(-WMA_u!AE12+SQRT(WMA_u!AE12*WMA_u!AE12+4*$B$3))/2</f>
        <v>3.2937100055807633E-5</v>
      </c>
      <c r="AF12" s="3">
        <f>(-WMA_u!AF12+SQRT(WMA_u!AF12*WMA_u!AF12+4*$B$3))/2</f>
        <v>3.2937100055807633E-5</v>
      </c>
      <c r="AG12" s="3">
        <f>(-WMA_u!AG12+SQRT(WMA_u!AG12*WMA_u!AG12+4*$B$3))/2</f>
        <v>3.2937100055807633E-5</v>
      </c>
      <c r="AH12" s="3">
        <f>(-WMA_u!AH12+SQRT(WMA_u!AH12*WMA_u!AH12+4*$B$3))/2</f>
        <v>3.2937100055807633E-5</v>
      </c>
      <c r="AI12" s="3">
        <f>(-WMA_u!AI12+SQRT(WMA_u!AI12*WMA_u!AI12+4*$B$3))/2</f>
        <v>3.2937100055807633E-5</v>
      </c>
      <c r="AJ12" s="3">
        <f>(-WMA_u!AJ12+SQRT(WMA_u!AJ12*WMA_u!AJ12+4*$B$3))/2</f>
        <v>3.2937100055807633E-5</v>
      </c>
      <c r="AK12" s="3">
        <f>(-WMA_u!AK12+SQRT(WMA_u!AK12*WMA_u!AK12+4*$B$3))/2</f>
        <v>3.2937100055807633E-5</v>
      </c>
      <c r="AL12" s="3">
        <f>(-WMA_u!AL12+SQRT(WMA_u!AL12*WMA_u!AL12+4*$B$3))/2</f>
        <v>3.2937100055807633E-5</v>
      </c>
      <c r="AM12" s="3">
        <f>(-WMA_u!AM12+SQRT(WMA_u!AM12*WMA_u!AM12+4*$B$3))/2</f>
        <v>3.2937100055807633E-5</v>
      </c>
      <c r="AN12" s="3">
        <f>(-WMA_u!AN12+SQRT(WMA_u!AN12*WMA_u!AN12+4*$B$3))/2</f>
        <v>3.2937100055807633E-5</v>
      </c>
      <c r="AO12" s="3">
        <f>(-WMA_u!AO12+SQRT(WMA_u!AO12*WMA_u!AO12+4*$B$3))/2</f>
        <v>3.2937100055807633E-5</v>
      </c>
      <c r="AP12" s="3">
        <f>(-WMA_u!AP12+SQRT(WMA_u!AP12*WMA_u!AP12+4*$B$3))/2</f>
        <v>3.2937100055807633E-5</v>
      </c>
      <c r="AQ12" s="3">
        <f>(-WMA_u!AQ12+SQRT(WMA_u!AQ12*WMA_u!AQ12+4*$B$3))/2</f>
        <v>3.2937100055807633E-5</v>
      </c>
      <c r="AR12" s="3">
        <f>(-WMA_u!AR12+SQRT(WMA_u!AR12*WMA_u!AR12+4*$B$3))/2</f>
        <v>3.2937100055807633E-5</v>
      </c>
      <c r="AS12" s="3">
        <f>(-WMA_u!AS12+SQRT(WMA_u!AS12*WMA_u!AS12+4*$B$3))/2</f>
        <v>3.2937100055807633E-5</v>
      </c>
      <c r="AT12" s="3">
        <f>(-WMA_u!AT12+SQRT(WMA_u!AT12*WMA_u!AT12+4*$B$3))/2</f>
        <v>3.2937100055807633E-5</v>
      </c>
      <c r="AU12" s="3">
        <f>(-WMA_u!AU12+SQRT(WMA_u!AU12*WMA_u!AU12+4*$B$3))/2</f>
        <v>3.2937100055807633E-5</v>
      </c>
      <c r="AV12" s="3">
        <f>(-WMA_u!AV12+SQRT(WMA_u!AV12*WMA_u!AV12+4*$B$3))/2</f>
        <v>3.2937100055807633E-5</v>
      </c>
      <c r="AW12" s="3">
        <f>(-WMA_u!AW12+SQRT(WMA_u!AW12*WMA_u!AW12+4*$B$3))/2</f>
        <v>3.2937100055807633E-5</v>
      </c>
      <c r="AX12" s="3">
        <f>(-WMA_u!AX12+SQRT(WMA_u!AX12*WMA_u!AX12+4*$B$3))/2</f>
        <v>3.2937100055807633E-5</v>
      </c>
      <c r="AY12" s="3">
        <f>(-WMA_u!AY12+SQRT(WMA_u!AY12*WMA_u!AY12+4*$B$3))/2</f>
        <v>3.2937100055807633E-5</v>
      </c>
      <c r="AZ12" s="3">
        <f>(-WMA_u!AZ12+SQRT(WMA_u!AZ12*WMA_u!AZ12+4*$B$3))/2</f>
        <v>3.2937100055807633E-5</v>
      </c>
      <c r="BA12" s="3">
        <f>(-WMA_u!BA12+SQRT(WMA_u!BA12*WMA_u!BA12+4*$B$3))/2</f>
        <v>3.2937100055807633E-5</v>
      </c>
      <c r="BB12" s="3">
        <f>(-WMA_u!BB12+SQRT(WMA_u!BB12*WMA_u!BB12+4*$B$3))/2</f>
        <v>3.2937100055807633E-5</v>
      </c>
      <c r="BC12" s="3">
        <f>(-WMA_u!BC12+SQRT(WMA_u!BC12*WMA_u!BC12+4*$B$3))/2</f>
        <v>3.2937100055807633E-5</v>
      </c>
      <c r="BD12" s="3">
        <f>(-WMA_u!BD12+SQRT(WMA_u!BD12*WMA_u!BD12+4*$B$3))/2</f>
        <v>3.2937100055807633E-5</v>
      </c>
      <c r="BE12" s="3">
        <f>(-WMA_u!BE12+SQRT(WMA_u!BE12*WMA_u!BE12+4*$B$3))/2</f>
        <v>3.2937100055807633E-5</v>
      </c>
      <c r="BF12" s="3">
        <f>(-WMA_u!BF12+SQRT(WMA_u!BF12*WMA_u!BF12+4*$B$3))/2</f>
        <v>3.2937100055807633E-5</v>
      </c>
      <c r="BG12" s="3">
        <f>(-WMA_u!BG12+SQRT(WMA_u!BG12*WMA_u!BG12+4*$B$3))/2</f>
        <v>3.2937100055807633E-5</v>
      </c>
      <c r="BH12" s="3">
        <f>(-WMA_u!BH12+SQRT(WMA_u!BH12*WMA_u!BH12+4*$B$3))/2</f>
        <v>3.2937100055807633E-5</v>
      </c>
      <c r="BI12" s="3">
        <f>(-WMA_u!BI12+SQRT(WMA_u!BI12*WMA_u!BI12+4*$B$3))/2</f>
        <v>3.2937100055807633E-5</v>
      </c>
      <c r="BJ12" s="3">
        <f>(-WMA_u!BJ12+SQRT(WMA_u!BJ12*WMA_u!BJ12+4*$B$3))/2</f>
        <v>3.2937100055807633E-5</v>
      </c>
      <c r="BK12" s="3">
        <f>(-WMA_u!BK12+SQRT(WMA_u!BK12*WMA_u!BK12+4*$B$3))/2</f>
        <v>3.2937100055807633E-5</v>
      </c>
      <c r="BL12" s="3">
        <f>(-WMA_u!BL12+SQRT(WMA_u!BL12*WMA_u!BL12+4*$B$3))/2</f>
        <v>3.2937100055807633E-5</v>
      </c>
      <c r="BM12" s="3">
        <f>(-WMA_u!BM12+SQRT(WMA_u!BM12*WMA_u!BM12+4*$B$3))/2</f>
        <v>3.2937100055807633E-5</v>
      </c>
      <c r="BN12" s="3">
        <f>(-WMA_u!BN12+SQRT(WMA_u!BN12*WMA_u!BN12+4*$B$3))/2</f>
        <v>3.2937100055807633E-5</v>
      </c>
      <c r="BO12" s="3">
        <f>(-WMA_u!BO12+SQRT(WMA_u!BO12*WMA_u!BO12+4*$B$3))/2</f>
        <v>3.2937100055807633E-5</v>
      </c>
      <c r="BP12" s="3">
        <f>(-WMA_u!BP12+SQRT(WMA_u!BP12*WMA_u!BP12+4*$B$3))/2</f>
        <v>3.2937100055807633E-5</v>
      </c>
      <c r="BQ12" s="3">
        <f>(-WMA_u!BQ12+SQRT(WMA_u!BQ12*WMA_u!BQ12+4*$B$3))/2</f>
        <v>3.2937100055807633E-5</v>
      </c>
      <c r="BR12" s="3">
        <f>(-WMA_u!BR12+SQRT(WMA_u!BR12*WMA_u!BR12+4*$B$3))/2</f>
        <v>3.2937100055807633E-5</v>
      </c>
      <c r="BS12" s="3">
        <f>(-WMA_u!BS12+SQRT(WMA_u!BS12*WMA_u!BS12+4*$B$3))/2</f>
        <v>3.2937100055807633E-5</v>
      </c>
      <c r="BT12" s="3">
        <f>(-WMA_u!BT12+SQRT(WMA_u!BT12*WMA_u!BT12+4*$B$3))/2</f>
        <v>3.2937100055807633E-5</v>
      </c>
      <c r="BU12" s="3">
        <f>(-WMA_u!BU12+SQRT(WMA_u!BU12*WMA_u!BU12+4*$B$3))/2</f>
        <v>3.2937100055807633E-5</v>
      </c>
      <c r="BV12" s="3">
        <f>(-WMA_u!BV12+SQRT(WMA_u!BV12*WMA_u!BV12+4*$B$3))/2</f>
        <v>3.2937100055807633E-5</v>
      </c>
      <c r="BW12" s="3">
        <f>(-WMA_u!BW12+SQRT(WMA_u!BW12*WMA_u!BW12+4*$B$3))/2</f>
        <v>3.2937100055807633E-5</v>
      </c>
      <c r="BX12" s="3">
        <f>(-WMA_u!BX12+SQRT(WMA_u!BX12*WMA_u!BX12+4*$B$3))/2</f>
        <v>3.2937100055807633E-5</v>
      </c>
      <c r="BY12" s="3">
        <f>(-WMA_u!BY12+SQRT(WMA_u!BY12*WMA_u!BY12+4*$B$3))/2</f>
        <v>3.2937100055807633E-5</v>
      </c>
      <c r="BZ12" s="3">
        <f>(-WMA_u!BZ12+SQRT(WMA_u!BZ12*WMA_u!BZ12+4*$B$3))/2</f>
        <v>3.2937100055807633E-5</v>
      </c>
      <c r="CA12" s="3">
        <f>(-WMA_u!CA12+SQRT(WMA_u!CA12*WMA_u!CA12+4*$B$3))/2</f>
        <v>3.2937100055807633E-5</v>
      </c>
      <c r="CB12" s="3">
        <f>(-WMA_u!CB12+SQRT(WMA_u!CB12*WMA_u!CB12+4*$B$3))/2</f>
        <v>3.2937100055807633E-5</v>
      </c>
      <c r="CC12" s="3">
        <f>(-WMA_u!CC12+SQRT(WMA_u!CC12*WMA_u!CC12+4*$B$3))/2</f>
        <v>3.2937100055807633E-5</v>
      </c>
      <c r="CD12" s="3">
        <f>(-WMA_u!CD12+SQRT(WMA_u!CD12*WMA_u!CD12+4*$B$3))/2</f>
        <v>3.2937100055807633E-5</v>
      </c>
      <c r="CE12" s="3">
        <f>(-WMA_u!CE12+SQRT(WMA_u!CE12*WMA_u!CE12+4*$B$3))/2</f>
        <v>3.2937100055807633E-5</v>
      </c>
      <c r="CF12" s="3">
        <f>(-WMA_u!CF12+SQRT(WMA_u!CF12*WMA_u!CF12+4*$B$3))/2</f>
        <v>3.2937100055807633E-5</v>
      </c>
      <c r="CG12" s="3">
        <f>(-WMA_u!CG12+SQRT(WMA_u!CG12*WMA_u!CG12+4*$B$3))/2</f>
        <v>3.2937100055807633E-5</v>
      </c>
      <c r="CH12" s="3">
        <f>(-WMA_u!CH12+SQRT(WMA_u!CH12*WMA_u!CH12+4*$B$3))/2</f>
        <v>3.2937100055807633E-5</v>
      </c>
      <c r="CI12" s="3">
        <f>(-WMA_u!CI12+SQRT(WMA_u!CI12*WMA_u!CI12+4*$B$3))/2</f>
        <v>3.2937100055807633E-5</v>
      </c>
      <c r="CJ12" s="3">
        <f>(-WMA_u!CJ12+SQRT(WMA_u!CJ12*WMA_u!CJ12+4*$B$3))/2</f>
        <v>3.2937100055807633E-5</v>
      </c>
      <c r="CK12" s="3">
        <f>(-WMA_u!CK12+SQRT(WMA_u!CK12*WMA_u!CK12+4*$B$3))/2</f>
        <v>3.2937100055807633E-5</v>
      </c>
      <c r="CL12" s="3">
        <f>(-WMA_u!CL12+SQRT(WMA_u!CL12*WMA_u!CL12+4*$B$3))/2</f>
        <v>3.2937100055807633E-5</v>
      </c>
      <c r="CM12" s="3">
        <f>(-WMA_u!CM12+SQRT(WMA_u!CM12*WMA_u!CM12+4*$B$3))/2</f>
        <v>3.2937100055807633E-5</v>
      </c>
      <c r="CN12" s="3">
        <f>(-WMA_u!CN12+SQRT(WMA_u!CN12*WMA_u!CN12+4*$B$3))/2</f>
        <v>3.2937100055807633E-5</v>
      </c>
      <c r="CO12" s="3">
        <f>(-WMA_u!CO12+SQRT(WMA_u!CO12*WMA_u!CO12+4*$B$3))/2</f>
        <v>3.2937100055807633E-5</v>
      </c>
      <c r="CP12" s="3">
        <f>(-WMA_u!CP12+SQRT(WMA_u!CP12*WMA_u!CP12+4*$B$3))/2</f>
        <v>3.2937100055807633E-5</v>
      </c>
      <c r="CQ12" s="3">
        <f>(-WMA_u!CQ12+SQRT(WMA_u!CQ12*WMA_u!CQ12+4*$B$3))/2</f>
        <v>3.2937100055807633E-5</v>
      </c>
      <c r="CR12" s="3">
        <f>(-WMA_u!CR12+SQRT(WMA_u!CR12*WMA_u!CR12+4*$B$3))/2</f>
        <v>3.2937100055807633E-5</v>
      </c>
    </row>
    <row r="13" spans="1:96" x14ac:dyDescent="0.35">
      <c r="A13">
        <f>IF(A12&lt;$B$8,A12+1,"")</f>
        <v>1</v>
      </c>
      <c r="B13">
        <f t="shared" ref="B13:B42" si="7">$B$11+(A13-1)*$B$7</f>
        <v>0.5</v>
      </c>
      <c r="C13">
        <f>B13-Data!$B$9</f>
        <v>-10</v>
      </c>
      <c r="E13" s="1">
        <f>G13*c_1!G13-c_2!$B$3</f>
        <v>7.2099444470286045E-18</v>
      </c>
      <c r="F13" s="3">
        <f>(-WMA_u!F13+SQRT(WMA_u!F13*WMA_u!F13+4*$B$3))/2</f>
        <v>3.2937100055807633E-5</v>
      </c>
      <c r="G13" s="8">
        <f>Mix_2!G13-(WMA_R1!G13*$B$6)</f>
        <v>3.2937098236938027E-5</v>
      </c>
      <c r="H13" s="8">
        <f>Mix_2!H13-(WMA_R1!H13*$B$6)</f>
        <v>3.293708786950334E-5</v>
      </c>
      <c r="I13" s="8">
        <f>Mix_2!I13-(WMA_R1!I13*$B$6)</f>
        <v>3.2937055209958702E-5</v>
      </c>
      <c r="J13" s="8">
        <f>Mix_2!J13-(WMA_R1!J13*$B$6)</f>
        <v>3.2936980035758314E-5</v>
      </c>
      <c r="K13" s="8">
        <f>Mix_2!K13-(WMA_R1!K13*$B$6)</f>
        <v>3.2936838824826783E-5</v>
      </c>
      <c r="L13" s="8">
        <f>Mix_2!L13-(WMA_R1!L13*$B$6)</f>
        <v>3.2936609352487215E-5</v>
      </c>
      <c r="M13" s="8">
        <f>Mix_2!M13-(WMA_R1!M13*$B$6)</f>
        <v>3.2936275150730546E-5</v>
      </c>
      <c r="N13" s="8">
        <f>Mix_2!N13-(WMA_R1!N13*$B$6)</f>
        <v>3.2935828652222268E-5</v>
      </c>
      <c r="O13" s="8">
        <f>Mix_2!O13-(WMA_R1!O13*$B$6)</f>
        <v>3.2935272494472078E-5</v>
      </c>
      <c r="P13" s="8">
        <f>Mix_2!P13-(WMA_R1!P13*$B$6)</f>
        <v>3.2934619047525298E-5</v>
      </c>
      <c r="Q13" s="8">
        <f>Mix_2!Q13-(WMA_R1!Q13*$B$6)</f>
        <v>3.2933888605842586E-5</v>
      </c>
      <c r="R13" s="8">
        <f>Mix_2!R13-(WMA_R1!R13*$B$6)</f>
        <v>3.293310682625851E-5</v>
      </c>
      <c r="S13" s="8">
        <f>Mix_2!S13-(WMA_R1!S13*$B$6)</f>
        <v>3.2932301958529052E-5</v>
      </c>
      <c r="T13" s="8">
        <f>Mix_2!T13-(WMA_R1!T13*$B$6)</f>
        <v>3.2931502289056085E-5</v>
      </c>
      <c r="U13" s="8">
        <f>Mix_2!U13-(WMA_R1!U13*$B$6)</f>
        <v>3.2930734059703462E-5</v>
      </c>
      <c r="V13" s="8">
        <f>Mix_2!V13-(WMA_R1!V13*$B$6)</f>
        <v>3.2930019975704879E-5</v>
      </c>
      <c r="W13" s="8">
        <f>Mix_2!W13-(WMA_R1!W13*$B$6)</f>
        <v>3.2929378307886519E-5</v>
      </c>
      <c r="X13" s="8">
        <f>Mix_2!X13-(WMA_R1!X13*$B$6)</f>
        <v>3.2928822523083275E-5</v>
      </c>
      <c r="Y13" s="8">
        <f>Mix_2!Y13-(WMA_R1!Y13*$B$6)</f>
        <v>3.2928361334383442E-5</v>
      </c>
      <c r="Z13" s="8">
        <f>Mix_2!Z13-(WMA_R1!Z13*$B$6)</f>
        <v>3.2927999058633556E-5</v>
      </c>
      <c r="AA13" s="8">
        <f>Mix_2!AA13-(WMA_R1!AA13*$B$6)</f>
        <v>3.2927736168304984E-5</v>
      </c>
      <c r="AB13" s="8">
        <f>Mix_2!AB13-(WMA_R1!AB13*$B$6)</f>
        <v>3.2927569947025378E-5</v>
      </c>
      <c r="AC13" s="8">
        <f>Mix_2!AC13-(WMA_R1!AC13*$B$6)</f>
        <v>3.2927495172788574E-5</v>
      </c>
      <c r="AD13" s="8">
        <f>Mix_2!AD13-(WMA_R1!AD13*$B$6)</f>
        <v>3.2927504778913735E-5</v>
      </c>
      <c r="AE13" s="8">
        <f>Mix_2!AE13-(WMA_R1!AE13*$B$6)</f>
        <v>3.2927590456020095E-5</v>
      </c>
      <c r="AF13" s="8">
        <f>Mix_2!AF13-(WMA_R1!AF13*$B$6)</f>
        <v>3.2927743174299293E-5</v>
      </c>
      <c r="AG13" s="8">
        <f>Mix_2!AG13-(WMA_R1!AG13*$B$6)</f>
        <v>3.2927953620771194E-5</v>
      </c>
      <c r="AH13" s="8">
        <f>Mix_2!AH13-(WMA_R1!AH13*$B$6)</f>
        <v>3.2928212548635824E-5</v>
      </c>
      <c r="AI13" s="8">
        <f>Mix_2!AI13-(WMA_R1!AI13*$B$6)</f>
        <v>3.2928511044838392E-5</v>
      </c>
      <c r="AJ13" s="8">
        <f>Mix_2!AJ13-(WMA_R1!AJ13*$B$6)</f>
        <v>3.2928840724845007E-5</v>
      </c>
      <c r="AK13" s="8">
        <f>Mix_2!AK13-(WMA_R1!AK13*$B$6)</f>
        <v>3.2929193864225911E-5</v>
      </c>
      <c r="AL13" s="8">
        <f>Mix_2!AL13-(WMA_R1!AL13*$B$6)</f>
        <v>3.2929563477986353E-5</v>
      </c>
      <c r="AM13" s="8">
        <f>Mix_2!AM13-(WMA_R1!AM13*$B$6)</f>
        <v>3.2929943357380137E-5</v>
      </c>
      <c r="AN13" s="8">
        <f>Mix_2!AN13-(WMA_R1!AN13*$B$6)</f>
        <v>3.2930328074023113E-5</v>
      </c>
      <c r="AO13" s="8">
        <f>Mix_2!AO13-(WMA_R1!AO13*$B$6)</f>
        <v>3.2930712959400615E-5</v>
      </c>
      <c r="AP13" s="8">
        <f>Mix_2!AP13-(WMA_R1!AP13*$B$6)</f>
        <v>3.2931094066480144E-5</v>
      </c>
      <c r="AQ13" s="8">
        <f>Mix_2!AQ13-(WMA_R1!AQ13*$B$6)</f>
        <v>3.2931468119423067E-5</v>
      </c>
      <c r="AR13" s="8">
        <f>Mix_2!AR13-(WMA_R1!AR13*$B$6)</f>
        <v>3.2931832456309255E-5</v>
      </c>
      <c r="AS13" s="8">
        <f>Mix_2!AS13-(WMA_R1!AS13*$B$6)</f>
        <v>3.2932184967949027E-5</v>
      </c>
      <c r="AT13" s="8">
        <f>Mix_2!AT13-(WMA_R1!AT13*$B$6)</f>
        <v>3.2932524035901901E-5</v>
      </c>
      <c r="AU13" s="8">
        <f>Mix_2!AU13-(WMA_R1!AU13*$B$6)</f>
        <v>3.2932848472473645E-5</v>
      </c>
      <c r="AV13" s="8">
        <f>Mix_2!AV13-(WMA_R1!AV13*$B$6)</f>
        <v>3.2933157462380928E-5</v>
      </c>
      <c r="AW13" s="8">
        <f>Mix_2!AW13-(WMA_R1!AW13*$B$6)</f>
        <v>3.2933450509410462E-5</v>
      </c>
      <c r="AX13" s="8">
        <f>Mix_2!AX13-(WMA_R1!AX13*$B$6)</f>
        <v>3.2933727386243832E-5</v>
      </c>
      <c r="AY13" s="8">
        <f>Mix_2!AY13-(WMA_R1!AY13*$B$6)</f>
        <v>3.2933988089567907E-5</v>
      </c>
      <c r="AZ13" s="8">
        <f>Mix_2!AZ13-(WMA_R1!AZ13*$B$6)</f>
        <v>3.2934232799575908E-5</v>
      </c>
      <c r="BA13" s="8">
        <f>Mix_2!BA13-(WMA_R1!BA13*$B$6)</f>
        <v>3.2934461845173799E-5</v>
      </c>
      <c r="BB13" s="8">
        <f>Mix_2!BB13-(WMA_R1!BB13*$B$6)</f>
        <v>3.2934675671460188E-5</v>
      </c>
      <c r="BC13" s="8">
        <f>Mix_2!BC13-(WMA_R1!BC13*$B$6)</f>
        <v>3.2934874813341376E-5</v>
      </c>
      <c r="BD13" s="8">
        <f>Mix_2!BD13-(WMA_R1!BD13*$B$6)</f>
        <v>3.2935059872258385E-5</v>
      </c>
      <c r="BE13" s="8">
        <f>Mix_2!BE13-(WMA_R1!BE13*$B$6)</f>
        <v>3.293523149602179E-5</v>
      </c>
      <c r="BF13" s="8">
        <f>Mix_2!BF13-(WMA_R1!BF13*$B$6)</f>
        <v>3.2935390362445848E-5</v>
      </c>
      <c r="BG13" s="8">
        <f>Mix_2!BG13-(WMA_R1!BG13*$B$6)</f>
        <v>3.2935537165192354E-5</v>
      </c>
      <c r="BH13" s="8">
        <f>Mix_2!BH13-(WMA_R1!BH13*$B$6)</f>
        <v>3.2935672602714758E-5</v>
      </c>
      <c r="BI13" s="8">
        <f>Mix_2!BI13-(WMA_R1!BI13*$B$6)</f>
        <v>3.2935797368435001E-5</v>
      </c>
      <c r="BJ13" s="8">
        <f>Mix_2!BJ13-(WMA_R1!BJ13*$B$6)</f>
        <v>3.2935912144049117E-5</v>
      </c>
      <c r="BK13" s="8">
        <f>Mix_2!BK13-(WMA_R1!BK13*$B$6)</f>
        <v>3.2936017592763866E-5</v>
      </c>
      <c r="BL13" s="8">
        <f>Mix_2!BL13-(WMA_R1!BL13*$B$6)</f>
        <v>3.2936114355981225E-5</v>
      </c>
      <c r="BM13" s="8">
        <f>Mix_2!BM13-(WMA_R1!BM13*$B$6)</f>
        <v>3.293620304884593E-5</v>
      </c>
      <c r="BN13" s="8">
        <f>Mix_2!BN13-(WMA_R1!BN13*$B$6)</f>
        <v>3.2936284259095555E-5</v>
      </c>
      <c r="BO13" s="8">
        <f>Mix_2!BO13-(WMA_R1!BO13*$B$6)</f>
        <v>3.2936358544372263E-5</v>
      </c>
      <c r="BP13" s="8">
        <f>Mix_2!BP13-(WMA_R1!BP13*$B$6)</f>
        <v>3.2936426432658598E-5</v>
      </c>
      <c r="BQ13" s="8">
        <f>Mix_2!BQ13-(WMA_R1!BQ13*$B$6)</f>
        <v>3.2936488420919395E-5</v>
      </c>
      <c r="BR13" s="8">
        <f>Mix_2!BR13-(WMA_R1!BR13*$B$6)</f>
        <v>3.2936544975722283E-5</v>
      </c>
      <c r="BS13" s="8">
        <f>Mix_2!BS13-(WMA_R1!BS13*$B$6)</f>
        <v>3.2936596534118541E-5</v>
      </c>
      <c r="BT13" s="8">
        <f>Mix_2!BT13-(WMA_R1!BT13*$B$6)</f>
        <v>3.2936643503174661E-5</v>
      </c>
      <c r="BU13" s="8">
        <f>Mix_2!BU13-(WMA_R1!BU13*$B$6)</f>
        <v>3.2936686262794805E-5</v>
      </c>
      <c r="BV13" s="8">
        <f>Mix_2!BV13-(WMA_R1!BV13*$B$6)</f>
        <v>3.2936725165220303E-5</v>
      </c>
      <c r="BW13" s="8">
        <f>Mix_2!BW13-(WMA_R1!BW13*$B$6)</f>
        <v>3.2936760537119736E-5</v>
      </c>
      <c r="BX13" s="8">
        <f>Mix_2!BX13-(WMA_R1!BX13*$B$6)</f>
        <v>3.2936792680406324E-5</v>
      </c>
      <c r="BY13" s="8">
        <f>Mix_2!BY13-(WMA_R1!BY13*$B$6)</f>
        <v>3.2936821874230962E-5</v>
      </c>
      <c r="BZ13" s="8">
        <f>Mix_2!BZ13-(WMA_R1!BZ13*$B$6)</f>
        <v>3.2936848375750467E-5</v>
      </c>
      <c r="CA13" s="8">
        <f>Mix_2!CA13-(WMA_R1!CA13*$B$6)</f>
        <v>3.2936872421792277E-5</v>
      </c>
      <c r="CB13" s="8">
        <f>Mix_2!CB13-(WMA_R1!CB13*$B$6)</f>
        <v>3.2936894229773343E-5</v>
      </c>
      <c r="CC13" s="8">
        <f>Mix_2!CC13-(WMA_R1!CC13*$B$6)</f>
        <v>3.2936913999560693E-5</v>
      </c>
      <c r="CD13" s="8">
        <f>Mix_2!CD13-(WMA_R1!CD13*$B$6)</f>
        <v>3.2936931914395795E-5</v>
      </c>
      <c r="CE13" s="8">
        <f>Mix_2!CE13-(WMA_R1!CE13*$B$6)</f>
        <v>3.2936948142083208E-5</v>
      </c>
      <c r="CF13" s="8">
        <f>Mix_2!CF13-(WMA_R1!CF13*$B$6)</f>
        <v>3.2936962836041512E-5</v>
      </c>
      <c r="CG13" s="8">
        <f>Mix_2!CG13-(WMA_R1!CG13*$B$6)</f>
        <v>3.2936976136520306E-5</v>
      </c>
      <c r="CH13" s="8">
        <f>Mix_2!CH13-(WMA_R1!CH13*$B$6)</f>
        <v>3.2936988171962888E-5</v>
      </c>
      <c r="CI13" s="8">
        <f>Mix_2!CI13-(WMA_R1!CI13*$B$6)</f>
        <v>3.2936999059042815E-5</v>
      </c>
      <c r="CJ13" s="8">
        <f>Mix_2!CJ13-(WMA_R1!CJ13*$B$6)</f>
        <v>3.2937008904548214E-5</v>
      </c>
      <c r="CK13" s="8">
        <f>Mix_2!CK13-(WMA_R1!CK13*$B$6)</f>
        <v>3.2937017805490148E-5</v>
      </c>
      <c r="CL13" s="8">
        <f>Mix_2!CL13-(WMA_R1!CL13*$B$6)</f>
        <v>3.2937025850351522E-5</v>
      </c>
      <c r="CM13" s="8">
        <f>Mix_2!CM13-(WMA_R1!CM13*$B$6)</f>
        <v>3.2937033119840536E-5</v>
      </c>
      <c r="CN13" s="8">
        <f>Mix_2!CN13-(WMA_R1!CN13*$B$6)</f>
        <v>3.2937039686629241E-5</v>
      </c>
      <c r="CO13" s="8">
        <f>Mix_2!CO13-(WMA_R1!CO13*$B$6)</f>
        <v>3.2937045617648608E-5</v>
      </c>
      <c r="CP13" s="8">
        <f>Mix_2!CP13-(WMA_R1!CP13*$B$6)</f>
        <v>3.2937050973253254E-5</v>
      </c>
      <c r="CQ13" s="8">
        <f>Mix_2!CQ13-(WMA_R1!CQ13*$B$6)</f>
        <v>3.2937055808135287E-5</v>
      </c>
      <c r="CR13" s="8">
        <f>Mix_2!CR13-(WMA_R1!CR13*$B$6)</f>
        <v>3.2937060171947564E-5</v>
      </c>
    </row>
    <row r="14" spans="1:96" x14ac:dyDescent="0.35">
      <c r="A14">
        <f t="shared" ref="A14:A42" si="8">IF(A13&lt;$B$8,A13+1,"")</f>
        <v>2</v>
      </c>
      <c r="B14">
        <f t="shared" si="7"/>
        <v>1.5</v>
      </c>
      <c r="C14">
        <f>B14-Data!$B$9</f>
        <v>-9</v>
      </c>
      <c r="E14" s="1">
        <f>G14*c_1!G14-c_2!$B$3</f>
        <v>4.3998279412177377E-17</v>
      </c>
      <c r="F14" s="3">
        <f>(-WMA_u!F14+SQRT(WMA_u!F14*WMA_u!F14+4*$B$3))/2</f>
        <v>3.2937100055807633E-5</v>
      </c>
      <c r="G14" s="8">
        <f>Mix_2!G14-(WMA_R1!G14*$B$6)</f>
        <v>3.293708550473975E-5</v>
      </c>
      <c r="H14" s="8">
        <f>Mix_2!H14-(WMA_R1!H14*$B$6)</f>
        <v>3.2937011659832313E-5</v>
      </c>
      <c r="I14" s="8">
        <f>Mix_2!I14-(WMA_R1!I14*$B$6)</f>
        <v>3.2936802222647094E-5</v>
      </c>
      <c r="J14" s="8">
        <f>Mix_2!J14-(WMA_R1!J14*$B$6)</f>
        <v>3.2936364137425377E-5</v>
      </c>
      <c r="K14" s="8">
        <f>Mix_2!K14-(WMA_R1!K14*$B$6)</f>
        <v>3.2935610361498169E-5</v>
      </c>
      <c r="L14" s="8">
        <f>Mix_2!L14-(WMA_R1!L14*$B$6)</f>
        <v>3.2934480744908875E-5</v>
      </c>
      <c r="M14" s="8">
        <f>Mix_2!M14-(WMA_R1!M14*$B$6)</f>
        <v>3.2932954724257052E-5</v>
      </c>
      <c r="N14" s="8">
        <f>Mix_2!N14-(WMA_R1!N14*$B$6)</f>
        <v>3.2931054172853846E-5</v>
      </c>
      <c r="O14" s="8">
        <f>Mix_2!O14-(WMA_R1!O14*$B$6)</f>
        <v>3.2928838090288799E-5</v>
      </c>
      <c r="P14" s="8">
        <f>Mix_2!P14-(WMA_R1!P14*$B$6)</f>
        <v>3.292639229012078E-5</v>
      </c>
      <c r="Q14" s="8">
        <f>Mix_2!Q14-(WMA_R1!Q14*$B$6)</f>
        <v>3.2923817286023956E-5</v>
      </c>
      <c r="R14" s="8">
        <f>Mix_2!R14-(WMA_R1!R14*$B$6)</f>
        <v>3.2921216824733751E-5</v>
      </c>
      <c r="S14" s="8">
        <f>Mix_2!S14-(WMA_R1!S14*$B$6)</f>
        <v>3.2918688550625064E-5</v>
      </c>
      <c r="T14" s="8">
        <f>Mix_2!T14-(WMA_R1!T14*$B$6)</f>
        <v>3.2916317412873994E-5</v>
      </c>
      <c r="U14" s="8">
        <f>Mix_2!U14-(WMA_R1!U14*$B$6)</f>
        <v>3.2914171805136412E-5</v>
      </c>
      <c r="V14" s="8">
        <f>Mix_2!V14-(WMA_R1!V14*$B$6)</f>
        <v>3.2912302053936353E-5</v>
      </c>
      <c r="W14" s="8">
        <f>Mix_2!W14-(WMA_R1!W14*$B$6)</f>
        <v>3.2910740710341582E-5</v>
      </c>
      <c r="X14" s="8">
        <f>Mix_2!X14-(WMA_R1!X14*$B$6)</f>
        <v>3.2909504080293477E-5</v>
      </c>
      <c r="Y14" s="8">
        <f>Mix_2!Y14-(WMA_R1!Y14*$B$6)</f>
        <v>3.2908594490136878E-5</v>
      </c>
      <c r="Z14" s="8">
        <f>Mix_2!Z14-(WMA_R1!Z14*$B$6)</f>
        <v>3.2908002884666963E-5</v>
      </c>
      <c r="AA14" s="8">
        <f>Mix_2!AA14-(WMA_R1!AA14*$B$6)</f>
        <v>3.2907711461531258E-5</v>
      </c>
      <c r="AB14" s="8">
        <f>Mix_2!AB14-(WMA_R1!AB14*$B$6)</f>
        <v>3.2907696143159396E-5</v>
      </c>
      <c r="AC14" s="8">
        <f>Mix_2!AC14-(WMA_R1!AC14*$B$6)</f>
        <v>3.2907928771112653E-5</v>
      </c>
      <c r="AD14" s="8">
        <f>Mix_2!AD14-(WMA_R1!AD14*$B$6)</f>
        <v>3.2908378962387821E-5</v>
      </c>
      <c r="AE14" s="8">
        <f>Mix_2!AE14-(WMA_R1!AE14*$B$6)</f>
        <v>3.2909015617641972E-5</v>
      </c>
      <c r="AF14" s="8">
        <f>Mix_2!AF14-(WMA_R1!AF14*$B$6)</f>
        <v>3.2909808095938682E-5</v>
      </c>
      <c r="AG14" s="8">
        <f>Mix_2!AG14-(WMA_R1!AG14*$B$6)</f>
        <v>3.291072708599892E-5</v>
      </c>
      <c r="AH14" s="8">
        <f>Mix_2!AH14-(WMA_R1!AH14*$B$6)</f>
        <v>3.2911745218735933E-5</v>
      </c>
      <c r="AI14" s="8">
        <f>Mix_2!AI14-(WMA_R1!AI14*$B$6)</f>
        <v>3.291283746034864E-5</v>
      </c>
      <c r="AJ14" s="8">
        <f>Mix_2!AJ14-(WMA_R1!AJ14*$B$6)</f>
        <v>3.2913981329704802E-5</v>
      </c>
      <c r="AK14" s="8">
        <f>Mix_2!AK14-(WMA_R1!AK14*$B$6)</f>
        <v>3.2915156978571776E-5</v>
      </c>
      <c r="AL14" s="8">
        <f>Mix_2!AL14-(WMA_R1!AL14*$B$6)</f>
        <v>3.291634716723703E-5</v>
      </c>
      <c r="AM14" s="8">
        <f>Mix_2!AM14-(WMA_R1!AM14*$B$6)</f>
        <v>3.2917537164804415E-5</v>
      </c>
      <c r="AN14" s="8">
        <f>Mix_2!AN14-(WMA_R1!AN14*$B$6)</f>
        <v>3.2918714597590877E-5</v>
      </c>
      <c r="AO14" s="8">
        <f>Mix_2!AO14-(WMA_R1!AO14*$B$6)</f>
        <v>3.2919869264617719E-5</v>
      </c>
      <c r="AP14" s="8">
        <f>Mix_2!AP14-(WMA_R1!AP14*$B$6)</f>
        <v>3.2920992934529821E-5</v>
      </c>
      <c r="AQ14" s="8">
        <f>Mix_2!AQ14-(WMA_R1!AQ14*$B$6)</f>
        <v>3.2922079136224667E-5</v>
      </c>
      <c r="AR14" s="8">
        <f>Mix_2!AR14-(WMA_R1!AR14*$B$6)</f>
        <v>3.2923122950758789E-5</v>
      </c>
      <c r="AS14" s="8">
        <f>Mix_2!AS14-(WMA_R1!AS14*$B$6)</f>
        <v>3.2924120810773751E-5</v>
      </c>
      <c r="AT14" s="8">
        <f>Mix_2!AT14-(WMA_R1!AT14*$B$6)</f>
        <v>3.2925070312140808E-5</v>
      </c>
      <c r="AU14" s="8">
        <f>Mix_2!AU14-(WMA_R1!AU14*$B$6)</f>
        <v>3.2925970038735604E-5</v>
      </c>
      <c r="AV14" s="8">
        <f>Mix_2!AV14-(WMA_R1!AV14*$B$6)</f>
        <v>3.2926819403876649E-5</v>
      </c>
      <c r="AW14" s="8">
        <f>Mix_2!AW14-(WMA_R1!AW14*$B$6)</f>
        <v>3.2927618506724439E-5</v>
      </c>
      <c r="AX14" s="8">
        <f>Mix_2!AX14-(WMA_R1!AX14*$B$6)</f>
        <v>3.2928368005690395E-5</v>
      </c>
      <c r="AY14" s="8">
        <f>Mix_2!AY14-(WMA_R1!AY14*$B$6)</f>
        <v>3.2929069006198524E-5</v>
      </c>
      <c r="AZ14" s="8">
        <f>Mix_2!AZ14-(WMA_R1!AZ14*$B$6)</f>
        <v>3.292972296391784E-5</v>
      </c>
      <c r="BA14" s="8">
        <f>Mix_2!BA14-(WMA_R1!BA14*$B$6)</f>
        <v>3.2930331600359162E-5</v>
      </c>
      <c r="BB14" s="8">
        <f>Mix_2!BB14-(WMA_R1!BB14*$B$6)</f>
        <v>3.2930896831448452E-5</v>
      </c>
      <c r="BC14" s="8">
        <f>Mix_2!BC14-(WMA_R1!BC14*$B$6)</f>
        <v>3.2931420706946284E-5</v>
      </c>
      <c r="BD14" s="8">
        <f>Mix_2!BD14-(WMA_R1!BD14*$B$6)</f>
        <v>3.2931905359630419E-5</v>
      </c>
      <c r="BE14" s="8">
        <f>Mix_2!BE14-(WMA_R1!BE14*$B$6)</f>
        <v>3.2932352963226154E-5</v>
      </c>
      <c r="BF14" s="8">
        <f>Mix_2!BF14-(WMA_R1!BF14*$B$6)</f>
        <v>3.2932765697975045E-5</v>
      </c>
      <c r="BG14" s="8">
        <f>Mix_2!BG14-(WMA_R1!BG14*$B$6)</f>
        <v>3.2933145722989561E-5</v>
      </c>
      <c r="BH14" s="8">
        <f>Mix_2!BH14-(WMA_R1!BH14*$B$6)</f>
        <v>3.2933495154258224E-5</v>
      </c>
      <c r="BI14" s="8">
        <f>Mix_2!BI14-(WMA_R1!BI14*$B$6)</f>
        <v>3.293381604722209E-5</v>
      </c>
      <c r="BJ14" s="8">
        <f>Mix_2!BJ14-(WMA_R1!BJ14*$B$6)</f>
        <v>3.2934110384231927E-5</v>
      </c>
      <c r="BK14" s="8">
        <f>Mix_2!BK14-(WMA_R1!BK14*$B$6)</f>
        <v>3.2934380064904136E-5</v>
      </c>
      <c r="BL14" s="8">
        <f>Mix_2!BL14-(WMA_R1!BL14*$B$6)</f>
        <v>3.2934626899424706E-5</v>
      </c>
      <c r="BM14" s="8">
        <f>Mix_2!BM14-(WMA_R1!BM14*$B$6)</f>
        <v>3.2934852605050336E-5</v>
      </c>
      <c r="BN14" s="8">
        <f>Mix_2!BN14-(WMA_R1!BN14*$B$6)</f>
        <v>3.2935058803294925E-5</v>
      </c>
      <c r="BO14" s="8">
        <f>Mix_2!BO14-(WMA_R1!BO14*$B$6)</f>
        <v>3.2935247020160548E-5</v>
      </c>
      <c r="BP14" s="8">
        <f>Mix_2!BP14-(WMA_R1!BP14*$B$6)</f>
        <v>3.2935418686856136E-5</v>
      </c>
      <c r="BQ14" s="8">
        <f>Mix_2!BQ14-(WMA_R1!BQ14*$B$6)</f>
        <v>3.2935575140963699E-5</v>
      </c>
      <c r="BR14" s="8">
        <f>Mix_2!BR14-(WMA_R1!BR14*$B$6)</f>
        <v>3.293571763008907E-5</v>
      </c>
      <c r="BS14" s="8">
        <f>Mix_2!BS14-(WMA_R1!BS14*$B$6)</f>
        <v>3.2935847314585061E-5</v>
      </c>
      <c r="BT14" s="8">
        <f>Mix_2!BT14-(WMA_R1!BT14*$B$6)</f>
        <v>3.2935965271055973E-5</v>
      </c>
      <c r="BU14" s="8">
        <f>Mix_2!BU14-(WMA_R1!BU14*$B$6)</f>
        <v>3.2936072497074192E-5</v>
      </c>
      <c r="BV14" s="8">
        <f>Mix_2!BV14-(WMA_R1!BV14*$B$6)</f>
        <v>3.2936169914269698E-5</v>
      </c>
      <c r="BW14" s="8">
        <f>Mix_2!BW14-(WMA_R1!BW14*$B$6)</f>
        <v>3.2936258373451958E-5</v>
      </c>
      <c r="BX14" s="8">
        <f>Mix_2!BX14-(WMA_R1!BX14*$B$6)</f>
        <v>3.2936338658471151E-5</v>
      </c>
      <c r="BY14" s="8">
        <f>Mix_2!BY14-(WMA_R1!BY14*$B$6)</f>
        <v>3.2936411490303885E-5</v>
      </c>
      <c r="BZ14" s="8">
        <f>Mix_2!BZ14-(WMA_R1!BZ14*$B$6)</f>
        <v>3.2936477531671403E-5</v>
      </c>
      <c r="CA14" s="8">
        <f>Mix_2!CA14-(WMA_R1!CA14*$B$6)</f>
        <v>3.2936537390187943E-5</v>
      </c>
      <c r="CB14" s="8">
        <f>Mix_2!CB14-(WMA_R1!CB14*$B$6)</f>
        <v>3.2936591623161151E-5</v>
      </c>
      <c r="CC14" s="8">
        <f>Mix_2!CC14-(WMA_R1!CC14*$B$6)</f>
        <v>3.2936640740777497E-5</v>
      </c>
      <c r="CD14" s="8">
        <f>Mix_2!CD14-(WMA_R1!CD14*$B$6)</f>
        <v>3.2936685209522393E-5</v>
      </c>
      <c r="CE14" s="8">
        <f>Mix_2!CE14-(WMA_R1!CE14*$B$6)</f>
        <v>3.2936725455735975E-5</v>
      </c>
      <c r="CF14" s="8">
        <f>Mix_2!CF14-(WMA_R1!CF14*$B$6)</f>
        <v>3.2936761868521278E-5</v>
      </c>
      <c r="CG14" s="8">
        <f>Mix_2!CG14-(WMA_R1!CG14*$B$6)</f>
        <v>3.2936794803004063E-5</v>
      </c>
      <c r="CH14" s="8">
        <f>Mix_2!CH14-(WMA_R1!CH14*$B$6)</f>
        <v>3.2936824582707587E-5</v>
      </c>
      <c r="CI14" s="8">
        <f>Mix_2!CI14-(WMA_R1!CI14*$B$6)</f>
        <v>3.2936851502467187E-5</v>
      </c>
      <c r="CJ14" s="8">
        <f>Mix_2!CJ14-(WMA_R1!CJ14*$B$6)</f>
        <v>3.2936875830333636E-5</v>
      </c>
      <c r="CK14" s="8">
        <f>Mix_2!CK14-(WMA_R1!CK14*$B$6)</f>
        <v>3.293689781056401E-5</v>
      </c>
      <c r="CL14" s="8">
        <f>Mix_2!CL14-(WMA_R1!CL14*$B$6)</f>
        <v>3.2936917664856611E-5</v>
      </c>
      <c r="CM14" s="8">
        <f>Mix_2!CM14-(WMA_R1!CM14*$B$6)</f>
        <v>3.2936935594907304E-5</v>
      </c>
      <c r="CN14" s="8">
        <f>Mix_2!CN14-(WMA_R1!CN14*$B$6)</f>
        <v>3.29369517835482E-5</v>
      </c>
      <c r="CO14" s="8">
        <f>Mix_2!CO14-(WMA_R1!CO14*$B$6)</f>
        <v>3.2936966396982665E-5</v>
      </c>
      <c r="CP14" s="8">
        <f>Mix_2!CP14-(WMA_R1!CP14*$B$6)</f>
        <v>3.2936979585945696E-5</v>
      </c>
      <c r="CQ14" s="8">
        <f>Mix_2!CQ14-(WMA_R1!CQ14*$B$6)</f>
        <v>3.2936991486978745E-5</v>
      </c>
      <c r="CR14" s="8">
        <f>Mix_2!CR14-(WMA_R1!CR14*$B$6)</f>
        <v>3.2937002223954981E-5</v>
      </c>
    </row>
    <row r="15" spans="1:96" x14ac:dyDescent="0.35">
      <c r="A15">
        <f t="shared" si="8"/>
        <v>3</v>
      </c>
      <c r="B15">
        <f t="shared" si="7"/>
        <v>2.5</v>
      </c>
      <c r="C15">
        <f>B15-Data!$B$9</f>
        <v>-8</v>
      </c>
      <c r="E15" s="1">
        <f>G15*c_1!G15-c_2!$B$3</f>
        <v>2.7403209909571125E-17</v>
      </c>
      <c r="F15" s="3">
        <f>(-WMA_u!F15+SQRT(WMA_u!F15*WMA_u!F15+4*$B$3))/2</f>
        <v>3.2937100055807633E-5</v>
      </c>
      <c r="G15" s="8">
        <f>Mix_2!G15-(WMA_R1!G15*$B$6)</f>
        <v>3.2936974552805464E-5</v>
      </c>
      <c r="H15" s="8">
        <f>Mix_2!H15-(WMA_R1!H15*$B$6)</f>
        <v>3.2936413818383549E-5</v>
      </c>
      <c r="I15" s="8">
        <f>Mix_2!I15-(WMA_R1!I15*$B$6)</f>
        <v>3.2934996186807632E-5</v>
      </c>
      <c r="J15" s="8">
        <f>Mix_2!J15-(WMA_R1!J15*$B$6)</f>
        <v>3.2932326575093115E-5</v>
      </c>
      <c r="K15" s="8">
        <f>Mix_2!K15-(WMA_R1!K15*$B$6)</f>
        <v>3.2928158001903926E-5</v>
      </c>
      <c r="L15" s="8">
        <f>Mix_2!L15-(WMA_R1!L15*$B$6)</f>
        <v>3.292245184056014E-5</v>
      </c>
      <c r="M15" s="8">
        <f>Mix_2!M15-(WMA_R1!M15*$B$6)</f>
        <v>3.2915374088758233E-5</v>
      </c>
      <c r="N15" s="8">
        <f>Mix_2!N15-(WMA_R1!N15*$B$6)</f>
        <v>3.2907247824523512E-5</v>
      </c>
      <c r="O15" s="8">
        <f>Mix_2!O15-(WMA_R1!O15*$B$6)</f>
        <v>3.2898486980903705E-5</v>
      </c>
      <c r="P15" s="8">
        <f>Mix_2!P15-(WMA_R1!P15*$B$6)</f>
        <v>3.2889531401030638E-5</v>
      </c>
      <c r="Q15" s="8">
        <f>Mix_2!Q15-(WMA_R1!Q15*$B$6)</f>
        <v>3.2880794842415942E-5</v>
      </c>
      <c r="R15" s="8">
        <f>Mix_2!R15-(WMA_R1!R15*$B$6)</f>
        <v>3.2872630228366069E-5</v>
      </c>
      <c r="S15" s="8">
        <f>Mix_2!S15-(WMA_R1!S15*$B$6)</f>
        <v>3.2865311496190859E-5</v>
      </c>
      <c r="T15" s="8">
        <f>Mix_2!T15-(WMA_R1!T15*$B$6)</f>
        <v>3.2859028831193995E-5</v>
      </c>
      <c r="U15" s="8">
        <f>Mix_2!U15-(WMA_R1!U15*$B$6)</f>
        <v>3.2853893283067984E-5</v>
      </c>
      <c r="V15" s="8">
        <f>Mix_2!V15-(WMA_R1!V15*$B$6)</f>
        <v>3.2849947019320036E-5</v>
      </c>
      <c r="W15" s="8">
        <f>Mix_2!W15-(WMA_R1!W15*$B$6)</f>
        <v>3.2847176218175447E-5</v>
      </c>
      <c r="X15" s="8">
        <f>Mix_2!X15-(WMA_R1!X15*$B$6)</f>
        <v>3.2845524455058417E-5</v>
      </c>
      <c r="Y15" s="8">
        <f>Mix_2!Y15-(WMA_R1!Y15*$B$6)</f>
        <v>3.2844905224697263E-5</v>
      </c>
      <c r="Z15" s="8">
        <f>Mix_2!Z15-(WMA_R1!Z15*$B$6)</f>
        <v>3.2845212848997523E-5</v>
      </c>
      <c r="AA15" s="8">
        <f>Mix_2!AA15-(WMA_R1!AA15*$B$6)</f>
        <v>3.2846331467328551E-5</v>
      </c>
      <c r="AB15" s="8">
        <f>Mix_2!AB15-(WMA_R1!AB15*$B$6)</f>
        <v>3.2848142092995764E-5</v>
      </c>
      <c r="AC15" s="8">
        <f>Mix_2!AC15-(WMA_R1!AC15*$B$6)</f>
        <v>3.2850527888938161E-5</v>
      </c>
      <c r="AD15" s="8">
        <f>Mix_2!AD15-(WMA_R1!AD15*$B$6)</f>
        <v>3.2853377901850145E-5</v>
      </c>
      <c r="AE15" s="8">
        <f>Mix_2!AE15-(WMA_R1!AE15*$B$6)</f>
        <v>3.285658952333895E-5</v>
      </c>
      <c r="AF15" s="8">
        <f>Mix_2!AF15-(WMA_R1!AF15*$B$6)</f>
        <v>3.2860069935824351E-5</v>
      </c>
      <c r="AG15" s="8">
        <f>Mix_2!AG15-(WMA_R1!AG15*$B$6)</f>
        <v>3.2863736783176794E-5</v>
      </c>
      <c r="AH15" s="8">
        <f>Mix_2!AH15-(WMA_R1!AH15*$B$6)</f>
        <v>3.2867518266118568E-5</v>
      </c>
      <c r="AI15" s="8">
        <f>Mix_2!AI15-(WMA_R1!AI15*$B$6)</f>
        <v>3.2871352829683978E-5</v>
      </c>
      <c r="AJ15" s="8">
        <f>Mix_2!AJ15-(WMA_R1!AJ15*$B$6)</f>
        <v>3.2875188579422083E-5</v>
      </c>
      <c r="AK15" s="8">
        <f>Mix_2!AK15-(WMA_R1!AK15*$B$6)</f>
        <v>3.2878982524804157E-5</v>
      </c>
      <c r="AL15" s="8">
        <f>Mix_2!AL15-(WMA_R1!AL15*$B$6)</f>
        <v>3.2882699734652248E-5</v>
      </c>
      <c r="AM15" s="8">
        <f>Mix_2!AM15-(WMA_R1!AM15*$B$6)</f>
        <v>3.2886312457589529E-5</v>
      </c>
      <c r="AN15" s="8">
        <f>Mix_2!AN15-(WMA_R1!AN15*$B$6)</f>
        <v>3.2889799250339566E-5</v>
      </c>
      <c r="AO15" s="8">
        <f>Mix_2!AO15-(WMA_R1!AO15*$B$6)</f>
        <v>3.2893144142970541E-5</v>
      </c>
      <c r="AP15" s="8">
        <f>Mix_2!AP15-(WMA_R1!AP15*$B$6)</f>
        <v>3.2896335855867651E-5</v>
      </c>
      <c r="AQ15" s="8">
        <f>Mix_2!AQ15-(WMA_R1!AQ15*$B$6)</f>
        <v>3.2899367083106321E-5</v>
      </c>
      <c r="AR15" s="8">
        <f>Mix_2!AR15-(WMA_R1!AR15*$B$6)</f>
        <v>3.290223384328821E-5</v>
      </c>
      <c r="AS15" s="8">
        <f>Mix_2!AS15-(WMA_R1!AS15*$B$6)</f>
        <v>3.2904934901070367E-5</v>
      </c>
      <c r="AT15" s="8">
        <f>Mix_2!AT15-(WMA_R1!AT15*$B$6)</f>
        <v>3.2907471257339658E-5</v>
      </c>
      <c r="AU15" s="8">
        <f>Mix_2!AU15-(WMA_R1!AU15*$B$6)</f>
        <v>3.2909845703852095E-5</v>
      </c>
      <c r="AV15" s="8">
        <f>Mix_2!AV15-(WMA_R1!AV15*$B$6)</f>
        <v>3.2912062439095133E-5</v>
      </c>
      <c r="AW15" s="8">
        <f>Mix_2!AW15-(WMA_R1!AW15*$B$6)</f>
        <v>3.2914126738259051E-5</v>
      </c>
      <c r="AX15" s="8">
        <f>Mix_2!AX15-(WMA_R1!AX15*$B$6)</f>
        <v>3.2916044673675276E-5</v>
      </c>
      <c r="AY15" s="8">
        <f>Mix_2!AY15-(WMA_R1!AY15*$B$6)</f>
        <v>3.2917822879845647E-5</v>
      </c>
      <c r="AZ15" s="8">
        <f>Mix_2!AZ15-(WMA_R1!AZ15*$B$6)</f>
        <v>3.2919468357118125E-5</v>
      </c>
      <c r="BA15" s="8">
        <f>Mix_2!BA15-(WMA_R1!BA15*$B$6)</f>
        <v>3.2920988309712799E-5</v>
      </c>
      <c r="BB15" s="8">
        <f>Mix_2!BB15-(WMA_R1!BB15*$B$6)</f>
        <v>3.2922390014133342E-5</v>
      </c>
      <c r="BC15" s="8">
        <f>Mix_2!BC15-(WMA_R1!BC15*$B$6)</f>
        <v>3.2923680713336321E-5</v>
      </c>
      <c r="BD15" s="8">
        <f>Mix_2!BD15-(WMA_R1!BD15*$B$6)</f>
        <v>3.2924867531543664E-5</v>
      </c>
      <c r="BE15" s="8">
        <f>Mix_2!BE15-(WMA_R1!BE15*$B$6)</f>
        <v>3.2925957409974096E-5</v>
      </c>
      <c r="BF15" s="8">
        <f>Mix_2!BF15-(WMA_R1!BF15*$B$6)</f>
        <v>3.2926957056409325E-5</v>
      </c>
      <c r="BG15" s="8">
        <f>Mix_2!BG15-(WMA_R1!BG15*$B$6)</f>
        <v>3.2927872908899614E-5</v>
      </c>
      <c r="BH15" s="8">
        <f>Mix_2!BH15-(WMA_R1!BH15*$B$6)</f>
        <v>3.2928711110537975E-5</v>
      </c>
      <c r="BI15" s="8">
        <f>Mix_2!BI15-(WMA_R1!BI15*$B$6)</f>
        <v>3.2929477493202512E-5</v>
      </c>
      <c r="BJ15" s="8">
        <f>Mix_2!BJ15-(WMA_R1!BJ15*$B$6)</f>
        <v>3.293017756865114E-5</v>
      </c>
      <c r="BK15" s="8">
        <f>Mix_2!BK15-(WMA_R1!BK15*$B$6)</f>
        <v>3.2930816525173631E-5</v>
      </c>
      <c r="BL15" s="8">
        <f>Mix_2!BL15-(WMA_R1!BL15*$B$6)</f>
        <v>3.2931399229935894E-5</v>
      </c>
      <c r="BM15" s="8">
        <f>Mix_2!BM15-(WMA_R1!BM15*$B$6)</f>
        <v>3.2931930234445599E-5</v>
      </c>
      <c r="BN15" s="8">
        <f>Mix_2!BN15-(WMA_R1!BN15*$B$6)</f>
        <v>3.2932413783275577E-5</v>
      </c>
      <c r="BO15" s="8">
        <f>Mix_2!BO15-(WMA_R1!BO15*$B$6)</f>
        <v>3.2932853824397329E-5</v>
      </c>
      <c r="BP15" s="8">
        <f>Mix_2!BP15-(WMA_R1!BP15*$B$6)</f>
        <v>3.2933254021513627E-5</v>
      </c>
      <c r="BQ15" s="8">
        <f>Mix_2!BQ15-(WMA_R1!BQ15*$B$6)</f>
        <v>3.2933617767588791E-5</v>
      </c>
      <c r="BR15" s="8">
        <f>Mix_2!BR15-(WMA_R1!BR15*$B$6)</f>
        <v>3.2933948199021576E-5</v>
      </c>
      <c r="BS15" s="8">
        <f>Mix_2!BS15-(WMA_R1!BS15*$B$6)</f>
        <v>3.2934248209470799E-5</v>
      </c>
      <c r="BT15" s="8">
        <f>Mix_2!BT15-(WMA_R1!BT15*$B$6)</f>
        <v>3.2934520464857078E-5</v>
      </c>
      <c r="BU15" s="8">
        <f>Mix_2!BU15-(WMA_R1!BU15*$B$6)</f>
        <v>3.2934767417267076E-5</v>
      </c>
      <c r="BV15" s="8">
        <f>Mix_2!BV15-(WMA_R1!BV15*$B$6)</f>
        <v>3.2934991319226895E-5</v>
      </c>
      <c r="BW15" s="8">
        <f>Mix_2!BW15-(WMA_R1!BW15*$B$6)</f>
        <v>3.2935194237312834E-5</v>
      </c>
      <c r="BX15" s="8">
        <f>Mix_2!BX15-(WMA_R1!BX15*$B$6)</f>
        <v>3.2935378065390201E-5</v>
      </c>
      <c r="BY15" s="8">
        <f>Mix_2!BY15-(WMA_R1!BY15*$B$6)</f>
        <v>3.2935544536988209E-5</v>
      </c>
      <c r="BZ15" s="8">
        <f>Mix_2!BZ15-(WMA_R1!BZ15*$B$6)</f>
        <v>3.2935695237025016E-5</v>
      </c>
      <c r="CA15" s="8">
        <f>Mix_2!CA15-(WMA_R1!CA15*$B$6)</f>
        <v>3.2935831614047911E-5</v>
      </c>
      <c r="CB15" s="8">
        <f>Mix_2!CB15-(WMA_R1!CB15*$B$6)</f>
        <v>3.2935954989618129E-5</v>
      </c>
      <c r="CC15" s="8">
        <f>Mix_2!CC15-(WMA_R1!CC15*$B$6)</f>
        <v>3.2936066569607029E-5</v>
      </c>
      <c r="CD15" s="8">
        <f>Mix_2!CD15-(WMA_R1!CD15*$B$6)</f>
        <v>3.2936167452393502E-5</v>
      </c>
      <c r="CE15" s="8">
        <f>Mix_2!CE15-(WMA_R1!CE15*$B$6)</f>
        <v>3.2936258638864311E-5</v>
      </c>
      <c r="CF15" s="8">
        <f>Mix_2!CF15-(WMA_R1!CF15*$B$6)</f>
        <v>3.2936341039324037E-5</v>
      </c>
      <c r="CG15" s="8">
        <f>Mix_2!CG15-(WMA_R1!CG15*$B$6)</f>
        <v>3.2936415482085705E-5</v>
      </c>
      <c r="CH15" s="8">
        <f>Mix_2!CH15-(WMA_R1!CH15*$B$6)</f>
        <v>3.2936482719565517E-5</v>
      </c>
      <c r="CI15" s="8">
        <f>Mix_2!CI15-(WMA_R1!CI15*$B$6)</f>
        <v>3.2936543435757126E-5</v>
      </c>
      <c r="CJ15" s="8">
        <f>Mix_2!CJ15-(WMA_R1!CJ15*$B$6)</f>
        <v>3.2936598251574098E-5</v>
      </c>
      <c r="CK15" s="8">
        <f>Mix_2!CK15-(WMA_R1!CK15*$B$6)</f>
        <v>3.2936647730157174E-5</v>
      </c>
      <c r="CL15" s="8">
        <f>Mix_2!CL15-(WMA_R1!CL15*$B$6)</f>
        <v>3.2936692382610329E-5</v>
      </c>
      <c r="CM15" s="8">
        <f>Mix_2!CM15-(WMA_R1!CM15*$B$6)</f>
        <v>3.2936732672359351E-5</v>
      </c>
      <c r="CN15" s="8">
        <f>Mix_2!CN15-(WMA_R1!CN15*$B$6)</f>
        <v>3.293676901917495E-5</v>
      </c>
      <c r="CO15" s="8">
        <f>Mix_2!CO15-(WMA_R1!CO15*$B$6)</f>
        <v>3.2936801803489405E-5</v>
      </c>
      <c r="CP15" s="8">
        <f>Mix_2!CP15-(WMA_R1!CP15*$B$6)</f>
        <v>3.2936831369726261E-5</v>
      </c>
      <c r="CQ15" s="8">
        <f>Mix_2!CQ15-(WMA_R1!CQ15*$B$6)</f>
        <v>3.2936858029784638E-5</v>
      </c>
      <c r="CR15" s="8">
        <f>Mix_2!CR15-(WMA_R1!CR15*$B$6)</f>
        <v>3.2936882065857581E-5</v>
      </c>
    </row>
    <row r="16" spans="1:96" x14ac:dyDescent="0.35">
      <c r="A16">
        <f t="shared" si="8"/>
        <v>4</v>
      </c>
      <c r="B16">
        <f t="shared" si="7"/>
        <v>3.5</v>
      </c>
      <c r="C16">
        <f>B16-Data!$B$9</f>
        <v>-7</v>
      </c>
      <c r="E16" s="1">
        <f>G16*c_1!G16-c_2!$B$3</f>
        <v>-1.6032639625629397E-17</v>
      </c>
      <c r="F16" s="3">
        <f>(-WMA_u!F16+SQRT(WMA_u!F16*WMA_u!F16+4*$B$3))/2</f>
        <v>3.2937100055807633E-5</v>
      </c>
      <c r="G16" s="8">
        <f>Mix_2!G16-(WMA_R1!G16*$B$6)</f>
        <v>3.2936014213300097E-5</v>
      </c>
      <c r="H16" s="8">
        <f>Mix_2!H16-(WMA_R1!H16*$B$6)</f>
        <v>3.2931817344571839E-5</v>
      </c>
      <c r="I16" s="8">
        <f>Mix_2!I16-(WMA_R1!I16*$B$6)</f>
        <v>3.2922495269576125E-5</v>
      </c>
      <c r="J16" s="8">
        <f>Mix_2!J16-(WMA_R1!J16*$B$6)</f>
        <v>3.2906888060407593E-5</v>
      </c>
      <c r="K16" s="8">
        <f>Mix_2!K16-(WMA_R1!K16*$B$6)</f>
        <v>3.2885022333648278E-5</v>
      </c>
      <c r="L16" s="8">
        <f>Mix_2!L16-(WMA_R1!L16*$B$6)</f>
        <v>3.2857978946883809E-5</v>
      </c>
      <c r="M16" s="8">
        <f>Mix_2!M16-(WMA_R1!M16*$B$6)</f>
        <v>3.2827514326663076E-5</v>
      </c>
      <c r="N16" s="8">
        <f>Mix_2!N16-(WMA_R1!N16*$B$6)</f>
        <v>3.2795638928663734E-5</v>
      </c>
      <c r="O16" s="8">
        <f>Mix_2!O16-(WMA_R1!O16*$B$6)</f>
        <v>3.2764274773542955E-5</v>
      </c>
      <c r="P16" s="8">
        <f>Mix_2!P16-(WMA_R1!P16*$B$6)</f>
        <v>3.2735035945044715E-5</v>
      </c>
      <c r="Q16" s="8">
        <f>Mix_2!Q16-(WMA_R1!Q16*$B$6)</f>
        <v>3.270912592075737E-5</v>
      </c>
      <c r="R16" s="8">
        <f>Mix_2!R16-(WMA_R1!R16*$B$6)</f>
        <v>3.2687323103309638E-5</v>
      </c>
      <c r="S16" s="8">
        <f>Mix_2!S16-(WMA_R1!S16*$B$6)</f>
        <v>3.2670021793811456E-5</v>
      </c>
      <c r="T16" s="8">
        <f>Mix_2!T16-(WMA_R1!T16*$B$6)</f>
        <v>3.2657300933027516E-5</v>
      </c>
      <c r="U16" s="8">
        <f>Mix_2!U16-(WMA_R1!U16*$B$6)</f>
        <v>3.2649000939262955E-5</v>
      </c>
      <c r="V16" s="8">
        <f>Mix_2!V16-(WMA_R1!V16*$B$6)</f>
        <v>3.2644796555322985E-5</v>
      </c>
      <c r="W16" s="8">
        <f>Mix_2!W16-(WMA_R1!W16*$B$6)</f>
        <v>3.2644259490707663E-5</v>
      </c>
      <c r="X16" s="8">
        <f>Mix_2!X16-(WMA_R1!X16*$B$6)</f>
        <v>3.2646908607868264E-5</v>
      </c>
      <c r="Y16" s="8">
        <f>Mix_2!Y16-(WMA_R1!Y16*$B$6)</f>
        <v>3.2652247799146178E-5</v>
      </c>
      <c r="Z16" s="8">
        <f>Mix_2!Z16-(WMA_R1!Z16*$B$6)</f>
        <v>3.2659792937059749E-5</v>
      </c>
      <c r="AA16" s="8">
        <f>Mix_2!AA16-(WMA_R1!AA16*$B$6)</f>
        <v>3.2669089785649573E-5</v>
      </c>
      <c r="AB16" s="8">
        <f>Mix_2!AB16-(WMA_R1!AB16*$B$6)</f>
        <v>3.2679724811658077E-5</v>
      </c>
      <c r="AC16" s="8">
        <f>Mix_2!AC16-(WMA_R1!AC16*$B$6)</f>
        <v>3.269133066750413E-5</v>
      </c>
      <c r="AD16" s="8">
        <f>Mix_2!AD16-(WMA_R1!AD16*$B$6)</f>
        <v>3.270358784021043E-5</v>
      </c>
      <c r="AE16" s="8">
        <f>Mix_2!AE16-(WMA_R1!AE16*$B$6)</f>
        <v>3.2716223669709452E-5</v>
      </c>
      <c r="AF16" s="8">
        <f>Mix_2!AF16-(WMA_R1!AF16*$B$6)</f>
        <v>3.2729009670359888E-5</v>
      </c>
      <c r="AG16" s="8">
        <f>Mix_2!AG16-(WMA_R1!AG16*$B$6)</f>
        <v>3.2741757846783324E-5</v>
      </c>
      <c r="AH16" s="8">
        <f>Mix_2!AH16-(WMA_R1!AH16*$B$6)</f>
        <v>3.2754316511116624E-5</v>
      </c>
      <c r="AI16" s="8">
        <f>Mix_2!AI16-(WMA_R1!AI16*$B$6)</f>
        <v>3.2766565950313331E-5</v>
      </c>
      <c r="AJ16" s="8">
        <f>Mix_2!AJ16-(WMA_R1!AJ16*$B$6)</f>
        <v>3.2778414180439386E-5</v>
      </c>
      <c r="AK16" s="8">
        <f>Mix_2!AK16-(WMA_R1!AK16*$B$6)</f>
        <v>3.2789792936649366E-5</v>
      </c>
      <c r="AL16" s="8">
        <f>Mix_2!AL16-(WMA_R1!AL16*$B$6)</f>
        <v>3.2800653986652502E-5</v>
      </c>
      <c r="AM16" s="8">
        <f>Mix_2!AM16-(WMA_R1!AM16*$B$6)</f>
        <v>3.2810965808011677E-5</v>
      </c>
      <c r="AN16" s="8">
        <f>Mix_2!AN16-(WMA_R1!AN16*$B$6)</f>
        <v>3.2820710644021467E-5</v>
      </c>
      <c r="AO16" s="8">
        <f>Mix_2!AO16-(WMA_R1!AO16*$B$6)</f>
        <v>3.2829881927583819E-5</v>
      </c>
      <c r="AP16" s="8">
        <f>Mix_2!AP16-(WMA_R1!AP16*$B$6)</f>
        <v>3.2838482055505227E-5</v>
      </c>
      <c r="AQ16" s="8">
        <f>Mix_2!AQ16-(WMA_R1!AQ16*$B$6)</f>
        <v>3.2846520482440015E-5</v>
      </c>
      <c r="AR16" s="8">
        <f>Mix_2!AR16-(WMA_R1!AR16*$B$6)</f>
        <v>3.2854012106478533E-5</v>
      </c>
      <c r="AS16" s="8">
        <f>Mix_2!AS16-(WMA_R1!AS16*$B$6)</f>
        <v>3.2860975912339825E-5</v>
      </c>
      <c r="AT16" s="8">
        <f>Mix_2!AT16-(WMA_R1!AT16*$B$6)</f>
        <v>3.2867433841360049E-5</v>
      </c>
      <c r="AU16" s="8">
        <f>Mix_2!AU16-(WMA_R1!AU16*$B$6)</f>
        <v>3.2873409859604624E-5</v>
      </c>
      <c r="AV16" s="8">
        <f>Mix_2!AV16-(WMA_R1!AV16*$B$6)</f>
        <v>3.2878929196234604E-5</v>
      </c>
      <c r="AW16" s="8">
        <f>Mix_2!AW16-(WMA_R1!AW16*$B$6)</f>
        <v>3.2884017726736717E-5</v>
      </c>
      <c r="AX16" s="8">
        <f>Mix_2!AX16-(WMA_R1!AX16*$B$6)</f>
        <v>3.2888701481457212E-5</v>
      </c>
      <c r="AY16" s="8">
        <f>Mix_2!AY16-(WMA_R1!AY16*$B$6)</f>
        <v>3.2893006257172093E-5</v>
      </c>
      <c r="AZ16" s="8">
        <f>Mix_2!AZ16-(WMA_R1!AZ16*$B$6)</f>
        <v>3.2896957317323597E-5</v>
      </c>
      <c r="BA16" s="8">
        <f>Mix_2!BA16-(WMA_R1!BA16*$B$6)</f>
        <v>3.2900579163867242E-5</v>
      </c>
      <c r="BB16" s="8">
        <f>Mix_2!BB16-(WMA_R1!BB16*$B$6)</f>
        <v>3.290389537068518E-5</v>
      </c>
      <c r="BC16" s="8">
        <f>Mix_2!BC16-(WMA_R1!BC16*$B$6)</f>
        <v>3.2906928466132502E-5</v>
      </c>
      <c r="BD16" s="8">
        <f>Mix_2!BD16-(WMA_R1!BD16*$B$6)</f>
        <v>3.2909699855169849E-5</v>
      </c>
      <c r="BE16" s="8">
        <f>Mix_2!BE16-(WMA_R1!BE16*$B$6)</f>
        <v>3.2912229774665033E-5</v>
      </c>
      <c r="BF16" s="8">
        <f>Mix_2!BF16-(WMA_R1!BF16*$B$6)</f>
        <v>3.2914537274893389E-5</v>
      </c>
      <c r="BG16" s="8">
        <f>Mix_2!BG16-(WMA_R1!BG16*$B$6)</f>
        <v>3.2916640221443468E-5</v>
      </c>
      <c r="BH16" s="8">
        <f>Mix_2!BH16-(WMA_R1!BH16*$B$6)</f>
        <v>3.2918555312309637E-5</v>
      </c>
      <c r="BI16" s="8">
        <f>Mix_2!BI16-(WMA_R1!BI16*$B$6)</f>
        <v>3.2920298108309139E-5</v>
      </c>
      <c r="BJ16" s="8">
        <f>Mix_2!BJ16-(WMA_R1!BJ16*$B$6)</f>
        <v>3.2921883071738596E-5</v>
      </c>
      <c r="BK16" s="8">
        <f>Mix_2!BK16-(WMA_R1!BK16*$B$6)</f>
        <v>3.2923323612255967E-5</v>
      </c>
      <c r="BL16" s="8">
        <f>Mix_2!BL16-(WMA_R1!BL16*$B$6)</f>
        <v>3.2924632136368178E-5</v>
      </c>
      <c r="BM16" s="8">
        <f>Mix_2!BM16-(WMA_R1!BM16*$B$6)</f>
        <v>3.2925820100393689E-5</v>
      </c>
      <c r="BN16" s="8">
        <f>Mix_2!BN16-(WMA_R1!BN16*$B$6)</f>
        <v>3.2926898064090205E-5</v>
      </c>
      <c r="BO16" s="8">
        <f>Mix_2!BO16-(WMA_R1!BO16*$B$6)</f>
        <v>3.2927875745563257E-5</v>
      </c>
      <c r="BP16" s="8">
        <f>Mix_2!BP16-(WMA_R1!BP16*$B$6)</f>
        <v>3.2928762074661216E-5</v>
      </c>
      <c r="BQ16" s="8">
        <f>Mix_2!BQ16-(WMA_R1!BQ16*$B$6)</f>
        <v>3.2929565246145452E-5</v>
      </c>
      <c r="BR16" s="8">
        <f>Mix_2!BR16-(WMA_R1!BR16*$B$6)</f>
        <v>3.2930292770528041E-5</v>
      </c>
      <c r="BS16" s="8">
        <f>Mix_2!BS16-(WMA_R1!BS16*$B$6)</f>
        <v>3.2930951523468197E-5</v>
      </c>
      <c r="BT16" s="8">
        <f>Mix_2!BT16-(WMA_R1!BT16*$B$6)</f>
        <v>3.2931547792594096E-5</v>
      </c>
      <c r="BU16" s="8">
        <f>Mix_2!BU16-(WMA_R1!BU16*$B$6)</f>
        <v>3.2932087322145495E-5</v>
      </c>
      <c r="BV16" s="8">
        <f>Mix_2!BV16-(WMA_R1!BV16*$B$6)</f>
        <v>3.2932575355093073E-5</v>
      </c>
      <c r="BW16" s="8">
        <f>Mix_2!BW16-(WMA_R1!BW16*$B$6)</f>
        <v>3.2933016672900173E-5</v>
      </c>
      <c r="BX16" s="8">
        <f>Mix_2!BX16-(WMA_R1!BX16*$B$6)</f>
        <v>3.2933415632702624E-5</v>
      </c>
      <c r="BY16" s="8">
        <f>Mix_2!BY16-(WMA_R1!BY16*$B$6)</f>
        <v>3.2933776201786769E-5</v>
      </c>
      <c r="BZ16" s="8">
        <f>Mix_2!BZ16-(WMA_R1!BZ16*$B$6)</f>
        <v>3.2934101990271426E-5</v>
      </c>
      <c r="CA16" s="8">
        <f>Mix_2!CA16-(WMA_R1!CA16*$B$6)</f>
        <v>3.2934396280876535E-5</v>
      </c>
      <c r="CB16" s="8">
        <f>Mix_2!CB16-(WMA_R1!CB16*$B$6)</f>
        <v>3.2934662056990184E-5</v>
      </c>
      <c r="CC16" s="8">
        <f>Mix_2!CC16-(WMA_R1!CC16*$B$6)</f>
        <v>3.2934902028315648E-5</v>
      </c>
      <c r="CD16" s="8">
        <f>Mix_2!CD16-(WMA_R1!CD16*$B$6)</f>
        <v>3.2935118654891355E-5</v>
      </c>
      <c r="CE16" s="8">
        <f>Mix_2!CE16-(WMA_R1!CE16*$B$6)</f>
        <v>3.293531416845416E-5</v>
      </c>
      <c r="CF16" s="8">
        <f>Mix_2!CF16-(WMA_R1!CF16*$B$6)</f>
        <v>3.293549059333284E-5</v>
      </c>
      <c r="CG16" s="8">
        <f>Mix_2!CG16-(WMA_R1!CG16*$B$6)</f>
        <v>3.2935649764225344E-5</v>
      </c>
      <c r="CH16" s="8">
        <f>Mix_2!CH16-(WMA_R1!CH16*$B$6)</f>
        <v>3.2935793343850638E-5</v>
      </c>
      <c r="CI16" s="8">
        <f>Mix_2!CI16-(WMA_R1!CI16*$B$6)</f>
        <v>3.2935922838234353E-5</v>
      </c>
      <c r="CJ16" s="8">
        <f>Mix_2!CJ16-(WMA_R1!CJ16*$B$6)</f>
        <v>3.2936039610811502E-5</v>
      </c>
      <c r="CK16" s="8">
        <f>Mix_2!CK16-(WMA_R1!CK16*$B$6)</f>
        <v>3.2936144895729676E-5</v>
      </c>
      <c r="CL16" s="8">
        <f>Mix_2!CL16-(WMA_R1!CL16*$B$6)</f>
        <v>3.2936239809572608E-5</v>
      </c>
      <c r="CM16" s="8">
        <f>Mix_2!CM16-(WMA_R1!CM16*$B$6)</f>
        <v>3.2936325362453435E-5</v>
      </c>
      <c r="CN16" s="8">
        <f>Mix_2!CN16-(WMA_R1!CN16*$B$6)</f>
        <v>3.2936402467571752E-5</v>
      </c>
      <c r="CO16" s="8">
        <f>Mix_2!CO16-(WMA_R1!CO16*$B$6)</f>
        <v>3.2936471950577222E-5</v>
      </c>
      <c r="CP16" s="8">
        <f>Mix_2!CP16-(WMA_R1!CP16*$B$6)</f>
        <v>3.2936534557470281E-5</v>
      </c>
      <c r="CQ16" s="8">
        <f>Mix_2!CQ16-(WMA_R1!CQ16*$B$6)</f>
        <v>3.293659096249099E-5</v>
      </c>
      <c r="CR16" s="8">
        <f>Mix_2!CR16-(WMA_R1!CR16*$B$6)</f>
        <v>3.2936641774594599E-5</v>
      </c>
    </row>
    <row r="17" spans="1:96" x14ac:dyDescent="0.35">
      <c r="A17">
        <f t="shared" si="8"/>
        <v>5</v>
      </c>
      <c r="B17">
        <f t="shared" si="7"/>
        <v>4.5</v>
      </c>
      <c r="C17">
        <f>B17-Data!$B$9</f>
        <v>-6</v>
      </c>
      <c r="E17" s="1">
        <f>G17*c_1!G17-c_2!$B$3</f>
        <v>3.2119489359883069E-17</v>
      </c>
      <c r="F17" s="3">
        <f>(-WMA_u!F17+SQRT(WMA_u!F17*WMA_u!F17+4*$B$3))/2</f>
        <v>3.2937100055807633E-5</v>
      </c>
      <c r="G17" s="8">
        <f>Mix_2!G17-(WMA_R1!G17*$B$6)</f>
        <v>3.2927706341470277E-5</v>
      </c>
      <c r="H17" s="8">
        <f>Mix_2!H17-(WMA_R1!H17*$B$6)</f>
        <v>3.2897084846152172E-5</v>
      </c>
      <c r="I17" s="8">
        <f>Mix_2!I17-(WMA_R1!I17*$B$6)</f>
        <v>3.2838623776282939E-5</v>
      </c>
      <c r="J17" s="8">
        <f>Mix_2!J17-(WMA_R1!J17*$B$6)</f>
        <v>3.2753352108842994E-5</v>
      </c>
      <c r="K17" s="8">
        <f>Mix_2!K17-(WMA_R1!K17*$B$6)</f>
        <v>3.2648245982816794E-5</v>
      </c>
      <c r="L17" s="8">
        <f>Mix_2!L17-(WMA_R1!L17*$B$6)</f>
        <v>3.2533077902352228E-5</v>
      </c>
      <c r="M17" s="8">
        <f>Mix_2!M17-(WMA_R1!M17*$B$6)</f>
        <v>3.2417638831592584E-5</v>
      </c>
      <c r="N17" s="8">
        <f>Mix_2!N17-(WMA_R1!N17*$B$6)</f>
        <v>3.2310024049871016E-5</v>
      </c>
      <c r="O17" s="8">
        <f>Mix_2!O17-(WMA_R1!O17*$B$6)</f>
        <v>3.221594248346956E-5</v>
      </c>
      <c r="P17" s="8">
        <f>Mix_2!P17-(WMA_R1!P17*$B$6)</f>
        <v>3.2138726703354552E-5</v>
      </c>
      <c r="Q17" s="8">
        <f>Mix_2!Q17-(WMA_R1!Q17*$B$6)</f>
        <v>3.2079709310266924E-5</v>
      </c>
      <c r="R17" s="8">
        <f>Mix_2!R17-(WMA_R1!R17*$B$6)</f>
        <v>3.2038723961753313E-5</v>
      </c>
      <c r="S17" s="8">
        <f>Mix_2!S17-(WMA_R1!S17*$B$6)</f>
        <v>3.2014591227847918E-5</v>
      </c>
      <c r="T17" s="8">
        <f>Mix_2!T17-(WMA_R1!T17*$B$6)</f>
        <v>3.2005525545705935E-5</v>
      </c>
      <c r="U17" s="8">
        <f>Mix_2!U17-(WMA_R1!U17*$B$6)</f>
        <v>3.2009445803243541E-5</v>
      </c>
      <c r="V17" s="8">
        <f>Mix_2!V17-(WMA_R1!V17*$B$6)</f>
        <v>3.2024195680885494E-5</v>
      </c>
      <c r="W17" s="8">
        <f>Mix_2!W17-(WMA_R1!W17*$B$6)</f>
        <v>3.2047689360824866E-5</v>
      </c>
      <c r="X17" s="8">
        <f>Mix_2!X17-(WMA_R1!X17*$B$6)</f>
        <v>3.2078000041301198E-5</v>
      </c>
      <c r="Y17" s="8">
        <f>Mix_2!Y17-(WMA_R1!Y17*$B$6)</f>
        <v>3.2113407013484537E-5</v>
      </c>
      <c r="Z17" s="8">
        <f>Mix_2!Z17-(WMA_R1!Z17*$B$6)</f>
        <v>3.2152414134876179E-5</v>
      </c>
      <c r="AA17" s="8">
        <f>Mix_2!AA17-(WMA_R1!AA17*$B$6)</f>
        <v>3.2193749521728884E-5</v>
      </c>
      <c r="AB17" s="8">
        <f>Mix_2!AB17-(WMA_R1!AB17*$B$6)</f>
        <v>3.223635364852337E-5</v>
      </c>
      <c r="AC17" s="8">
        <f>Mix_2!AC17-(WMA_R1!AC17*$B$6)</f>
        <v>3.2279360926612376E-5</v>
      </c>
      <c r="AD17" s="8">
        <f>Mix_2!AD17-(WMA_R1!AD17*$B$6)</f>
        <v>3.2322078220383743E-5</v>
      </c>
      <c r="AE17" s="8">
        <f>Mix_2!AE17-(WMA_R1!AE17*$B$6)</f>
        <v>3.2363962581813081E-5</v>
      </c>
      <c r="AF17" s="8">
        <f>Mix_2!AF17-(WMA_R1!AF17*$B$6)</f>
        <v>3.2404599625354357E-5</v>
      </c>
      <c r="AG17" s="8">
        <f>Mix_2!AG17-(WMA_R1!AG17*$B$6)</f>
        <v>3.2443683386776646E-5</v>
      </c>
      <c r="AH17" s="8">
        <f>Mix_2!AH17-(WMA_R1!AH17*$B$6)</f>
        <v>3.2480998099574473E-5</v>
      </c>
      <c r="AI17" s="8">
        <f>Mix_2!AI17-(WMA_R1!AI17*$B$6)</f>
        <v>3.2516402059565733E-5</v>
      </c>
      <c r="AJ17" s="8">
        <f>Mix_2!AJ17-(WMA_R1!AJ17*$B$6)</f>
        <v>3.254981358061434E-5</v>
      </c>
      <c r="AK17" s="8">
        <f>Mix_2!AK17-(WMA_R1!AK17*$B$6)</f>
        <v>3.2581198936953592E-5</v>
      </c>
      <c r="AL17" s="8">
        <f>Mix_2!AL17-(WMA_R1!AL17*$B$6)</f>
        <v>3.2610562135032561E-5</v>
      </c>
      <c r="AM17" s="8">
        <f>Mix_2!AM17-(WMA_R1!AM17*$B$6)</f>
        <v>3.2637936326772321E-5</v>
      </c>
      <c r="AN17" s="8">
        <f>Mix_2!AN17-(WMA_R1!AN17*$B$6)</f>
        <v>3.2663376671638435E-5</v>
      </c>
      <c r="AO17" s="8">
        <f>Mix_2!AO17-(WMA_R1!AO17*$B$6)</f>
        <v>3.2686954457445254E-5</v>
      </c>
      <c r="AP17" s="8">
        <f>Mix_2!AP17-(WMA_R1!AP17*$B$6)</f>
        <v>3.2708752303508422E-5</v>
      </c>
      <c r="AQ17" s="8">
        <f>Mix_2!AQ17-(WMA_R1!AQ17*$B$6)</f>
        <v>3.2728860283419618E-5</v>
      </c>
      <c r="AR17" s="8">
        <f>Mix_2!AR17-(WMA_R1!AR17*$B$6)</f>
        <v>3.2747372826374384E-5</v>
      </c>
      <c r="AS17" s="8">
        <f>Mix_2!AS17-(WMA_R1!AS17*$B$6)</f>
        <v>3.2764386266860443E-5</v>
      </c>
      <c r="AT17" s="8">
        <f>Mix_2!AT17-(WMA_R1!AT17*$B$6)</f>
        <v>3.2779996936107281E-5</v>
      </c>
      <c r="AU17" s="8">
        <f>Mix_2!AU17-(WMA_R1!AU17*$B$6)</f>
        <v>3.279429969839821E-5</v>
      </c>
      <c r="AV17" s="8">
        <f>Mix_2!AV17-(WMA_R1!AV17*$B$6)</f>
        <v>3.2807386853484637E-5</v>
      </c>
      <c r="AW17" s="8">
        <f>Mix_2!AW17-(WMA_R1!AW17*$B$6)</f>
        <v>3.2819347337059775E-5</v>
      </c>
      <c r="AX17" s="8">
        <f>Mix_2!AX17-(WMA_R1!AX17*$B$6)</f>
        <v>3.283026615992372E-5</v>
      </c>
      <c r="AY17" s="8">
        <f>Mix_2!AY17-(WMA_R1!AY17*$B$6)</f>
        <v>3.2840224041940582E-5</v>
      </c>
      <c r="AZ17" s="8">
        <f>Mix_2!AZ17-(WMA_R1!AZ17*$B$6)</f>
        <v>3.2849297196660128E-5</v>
      </c>
      <c r="BA17" s="8">
        <f>Mix_2!BA17-(WMA_R1!BA17*$B$6)</f>
        <v>3.285755723758946E-5</v>
      </c>
      <c r="BB17" s="8">
        <f>Mix_2!BB17-(WMA_R1!BB17*$B$6)</f>
        <v>3.2865071176475315E-5</v>
      </c>
      <c r="BC17" s="8">
        <f>Mix_2!BC17-(WMA_R1!BC17*$B$6)</f>
        <v>3.2871901492885743E-5</v>
      </c>
      <c r="BD17" s="8">
        <f>Mix_2!BD17-(WMA_R1!BD17*$B$6)</f>
        <v>3.2878106257250705E-5</v>
      </c>
      <c r="BE17" s="8">
        <f>Mix_2!BE17-(WMA_R1!BE17*$B$6)</f>
        <v>3.2883739291179751E-5</v>
      </c>
      <c r="BF17" s="8">
        <f>Mix_2!BF17-(WMA_R1!BF17*$B$6)</f>
        <v>3.2888850355995174E-5</v>
      </c>
      <c r="BG17" s="8">
        <f>Mix_2!BG17-(WMA_R1!BG17*$B$6)</f>
        <v>3.2893485357721819E-5</v>
      </c>
      <c r="BH17" s="8">
        <f>Mix_2!BH17-(WMA_R1!BH17*$B$6)</f>
        <v>3.2897686563071328E-5</v>
      </c>
      <c r="BI17" s="8">
        <f>Mix_2!BI17-(WMA_R1!BI17*$B$6)</f>
        <v>3.2901492818631202E-5</v>
      </c>
      <c r="BJ17" s="8">
        <f>Mix_2!BJ17-(WMA_R1!BJ17*$B$6)</f>
        <v>3.2904939771406448E-5</v>
      </c>
      <c r="BK17" s="8">
        <f>Mix_2!BK17-(WMA_R1!BK17*$B$6)</f>
        <v>3.2908060085416708E-5</v>
      </c>
      <c r="BL17" s="8">
        <f>Mix_2!BL17-(WMA_R1!BL17*$B$6)</f>
        <v>3.2910883651642298E-5</v>
      </c>
      <c r="BM17" s="8">
        <f>Mix_2!BM17-(WMA_R1!BM17*$B$6)</f>
        <v>3.2913437791414525E-5</v>
      </c>
      <c r="BN17" s="8">
        <f>Mix_2!BN17-(WMA_R1!BN17*$B$6)</f>
        <v>3.2915747450081611E-5</v>
      </c>
      <c r="BO17" s="8">
        <f>Mix_2!BO17-(WMA_R1!BO17*$B$6)</f>
        <v>3.291783538105516E-5</v>
      </c>
      <c r="BP17" s="8">
        <f>Mix_2!BP17-(WMA_R1!BP17*$B$6)</f>
        <v>3.2919722319264529E-5</v>
      </c>
      <c r="BQ17" s="8">
        <f>Mix_2!BQ17-(WMA_R1!BQ17*$B$6)</f>
        <v>3.2921427144685947E-5</v>
      </c>
      <c r="BR17" s="8">
        <f>Mix_2!BR17-(WMA_R1!BR17*$B$6)</f>
        <v>3.2922967034618724E-5</v>
      </c>
      <c r="BS17" s="8">
        <f>Mix_2!BS17-(WMA_R1!BS17*$B$6)</f>
        <v>3.2924357606593594E-5</v>
      </c>
      <c r="BT17" s="8">
        <f>Mix_2!BT17-(WMA_R1!BT17*$B$6)</f>
        <v>3.2925613050113956E-5</v>
      </c>
      <c r="BU17" s="8">
        <f>Mix_2!BU17-(WMA_R1!BU17*$B$6)</f>
        <v>3.2926746249397227E-5</v>
      </c>
      <c r="BV17" s="8">
        <f>Mix_2!BV17-(WMA_R1!BV17*$B$6)</f>
        <v>3.2927768897080484E-5</v>
      </c>
      <c r="BW17" s="8">
        <f>Mix_2!BW17-(WMA_R1!BW17*$B$6)</f>
        <v>3.2928691598651592E-5</v>
      </c>
      <c r="BX17" s="8">
        <f>Mix_2!BX17-(WMA_R1!BX17*$B$6)</f>
        <v>3.2929523968428788E-5</v>
      </c>
      <c r="BY17" s="8">
        <f>Mix_2!BY17-(WMA_R1!BY17*$B$6)</f>
        <v>3.2930274718839248E-5</v>
      </c>
      <c r="BZ17" s="8">
        <f>Mix_2!BZ17-(WMA_R1!BZ17*$B$6)</f>
        <v>3.2930951740773165E-5</v>
      </c>
      <c r="CA17" s="8">
        <f>Mix_2!CA17-(WMA_R1!CA17*$B$6)</f>
        <v>3.2931562179254409E-5</v>
      </c>
      <c r="CB17" s="8">
        <f>Mix_2!CB17-(WMA_R1!CB17*$B$6)</f>
        <v>3.2932112500164189E-5</v>
      </c>
      <c r="CC17" s="8">
        <f>Mix_2!CC17-(WMA_R1!CC17*$B$6)</f>
        <v>3.2932608553945662E-5</v>
      </c>
      <c r="CD17" s="8">
        <f>Mix_2!CD17-(WMA_R1!CD17*$B$6)</f>
        <v>3.2933055631630011E-5</v>
      </c>
      <c r="CE17" s="8">
        <f>Mix_2!CE17-(WMA_R1!CE17*$B$6)</f>
        <v>3.2933458517106348E-5</v>
      </c>
      <c r="CF17" s="8">
        <f>Mix_2!CF17-(WMA_R1!CF17*$B$6)</f>
        <v>3.2933821534517814E-5</v>
      </c>
      <c r="CG17" s="8">
        <f>Mix_2!CG17-(WMA_R1!CG17*$B$6)</f>
        <v>3.2934148591228196E-5</v>
      </c>
      <c r="CH17" s="8">
        <f>Mix_2!CH17-(WMA_R1!CH17*$B$6)</f>
        <v>3.293444321686209E-5</v>
      </c>
      <c r="CI17" s="8">
        <f>Mix_2!CI17-(WMA_R1!CI17*$B$6)</f>
        <v>3.2934708599630145E-5</v>
      </c>
      <c r="CJ17" s="8">
        <f>Mix_2!CJ17-(WMA_R1!CJ17*$B$6)</f>
        <v>3.2934947618133898E-5</v>
      </c>
      <c r="CK17" s="8">
        <f>Mix_2!CK17-(WMA_R1!CK17*$B$6)</f>
        <v>3.2935162870884045E-5</v>
      </c>
      <c r="CL17" s="8">
        <f>Mix_2!CL17-(WMA_R1!CL17*$B$6)</f>
        <v>3.2935356703416894E-5</v>
      </c>
      <c r="CM17" s="8">
        <f>Mix_2!CM17-(WMA_R1!CM17*$B$6)</f>
        <v>3.293553123222292E-5</v>
      </c>
      <c r="CN17" s="8">
        <f>Mix_2!CN17-(WMA_R1!CN17*$B$6)</f>
        <v>3.2935688366886525E-5</v>
      </c>
      <c r="CO17" s="8">
        <f>Mix_2!CO17-(WMA_R1!CO17*$B$6)</f>
        <v>3.2935829829627501E-5</v>
      </c>
      <c r="CP17" s="8">
        <f>Mix_2!CP17-(WMA_R1!CP17*$B$6)</f>
        <v>3.2935957174152508E-5</v>
      </c>
      <c r="CQ17" s="8">
        <f>Mix_2!CQ17-(WMA_R1!CQ17*$B$6)</f>
        <v>3.2936071801145769E-5</v>
      </c>
      <c r="CR17" s="8">
        <f>Mix_2!CR17-(WMA_R1!CR17*$B$6)</f>
        <v>3.2936174973758441E-5</v>
      </c>
    </row>
    <row r="18" spans="1:96" x14ac:dyDescent="0.35">
      <c r="A18">
        <f t="shared" si="8"/>
        <v>6</v>
      </c>
      <c r="B18">
        <f t="shared" si="7"/>
        <v>5.5</v>
      </c>
      <c r="C18">
        <f>B18-Data!$B$9</f>
        <v>-5</v>
      </c>
      <c r="E18" s="1">
        <f>G18*c_1!G18-c_2!$B$3</f>
        <v>-3.2797115717686509E-17</v>
      </c>
      <c r="F18" s="3">
        <f>(-WMA_u!F18+SQRT(WMA_u!F18*WMA_u!F18+4*$B$3))/2</f>
        <v>3.2937100055807633E-5</v>
      </c>
      <c r="G18" s="8">
        <f>Mix_2!G18-(WMA_R1!G18*$B$6)</f>
        <v>3.2855990367449152E-5</v>
      </c>
      <c r="H18" s="8">
        <f>Mix_2!H18-(WMA_R1!H18*$B$6)</f>
        <v>3.2642025076993179E-5</v>
      </c>
      <c r="I18" s="8">
        <f>Mix_2!I18-(WMA_R1!I18*$B$6)</f>
        <v>3.2304688993513685E-5</v>
      </c>
      <c r="J18" s="8">
        <f>Mix_2!J18-(WMA_R1!J18*$B$6)</f>
        <v>3.189285806164808E-5</v>
      </c>
      <c r="K18" s="8">
        <f>Mix_2!K18-(WMA_R1!K18*$B$6)</f>
        <v>3.1463775548714604E-5</v>
      </c>
      <c r="L18" s="8">
        <f>Mix_2!L18-(WMA_R1!L18*$B$6)</f>
        <v>3.1063705113225251E-5</v>
      </c>
      <c r="M18" s="8">
        <f>Mix_2!M18-(WMA_R1!M18*$B$6)</f>
        <v>3.0721821901847389E-5</v>
      </c>
      <c r="N18" s="8">
        <f>Mix_2!N18-(WMA_R1!N18*$B$6)</f>
        <v>3.0451845762335421E-5</v>
      </c>
      <c r="O18" s="8">
        <f>Mix_2!O18-(WMA_R1!O18*$B$6)</f>
        <v>3.0256348548752451E-5</v>
      </c>
      <c r="P18" s="8">
        <f>Mix_2!P18-(WMA_R1!P18*$B$6)</f>
        <v>3.0131007998447333E-5</v>
      </c>
      <c r="Q18" s="8">
        <f>Mix_2!Q18-(WMA_R1!Q18*$B$6)</f>
        <v>3.0067858028811801E-5</v>
      </c>
      <c r="R18" s="8">
        <f>Mix_2!R18-(WMA_R1!R18*$B$6)</f>
        <v>3.0057462315865194E-5</v>
      </c>
      <c r="S18" s="8">
        <f>Mix_2!S18-(WMA_R1!S18*$B$6)</f>
        <v>3.0090237447180992E-5</v>
      </c>
      <c r="T18" s="8">
        <f>Mix_2!T18-(WMA_R1!T18*$B$6)</f>
        <v>3.0157188312772368E-5</v>
      </c>
      <c r="U18" s="8">
        <f>Mix_2!U18-(WMA_R1!U18*$B$6)</f>
        <v>3.0250267598169135E-5</v>
      </c>
      <c r="V18" s="8">
        <f>Mix_2!V18-(WMA_R1!V18*$B$6)</f>
        <v>3.0362507992364901E-5</v>
      </c>
      <c r="W18" s="8">
        <f>Mix_2!W18-(WMA_R1!W18*$B$6)</f>
        <v>3.048802405085149E-5</v>
      </c>
      <c r="X18" s="8">
        <f>Mix_2!X18-(WMA_R1!X18*$B$6)</f>
        <v>3.0621944192696742E-5</v>
      </c>
      <c r="Y18" s="8">
        <f>Mix_2!Y18-(WMA_R1!Y18*$B$6)</f>
        <v>3.0760309372907795E-5</v>
      </c>
      <c r="Z18" s="8">
        <f>Mix_2!Z18-(WMA_R1!Z18*$B$6)</f>
        <v>3.0899959869570746E-5</v>
      </c>
      <c r="AA18" s="8">
        <f>Mix_2!AA18-(WMA_R1!AA18*$B$6)</f>
        <v>3.1038422325091453E-5</v>
      </c>
      <c r="AB18" s="8">
        <f>Mix_2!AB18-(WMA_R1!AB18*$B$6)</f>
        <v>3.1173803557507834E-5</v>
      </c>
      <c r="AC18" s="8">
        <f>Mix_2!AC18-(WMA_R1!AC18*$B$6)</f>
        <v>3.1304694291583857E-5</v>
      </c>
      <c r="AD18" s="8">
        <f>Mix_2!AD18-(WMA_R1!AD18*$B$6)</f>
        <v>3.1430083991789471E-5</v>
      </c>
      <c r="AE18" s="8">
        <f>Mix_2!AE18-(WMA_R1!AE18*$B$6)</f>
        <v>3.1549286843402701E-5</v>
      </c>
      <c r="AF18" s="8">
        <f>Mix_2!AF18-(WMA_R1!AF18*$B$6)</f>
        <v>3.1661878307427236E-5</v>
      </c>
      <c r="AG18" s="8">
        <f>Mix_2!AG18-(WMA_R1!AG18*$B$6)</f>
        <v>3.1767641357828861E-5</v>
      </c>
      <c r="AH18" s="8">
        <f>Mix_2!AH18-(WMA_R1!AH18*$B$6)</f>
        <v>3.1866521375545205E-5</v>
      </c>
      <c r="AI18" s="8">
        <f>Mix_2!AI18-(WMA_R1!AI18*$B$6)</f>
        <v>3.1958588654468778E-5</v>
      </c>
      <c r="AJ18" s="8">
        <f>Mix_2!AJ18-(WMA_R1!AJ18*$B$6)</f>
        <v>3.2044007504625617E-5</v>
      </c>
      <c r="AK18" s="8">
        <f>Mix_2!AK18-(WMA_R1!AK18*$B$6)</f>
        <v>3.2123011016941256E-5</v>
      </c>
      <c r="AL18" s="8">
        <f>Mix_2!AL18-(WMA_R1!AL18*$B$6)</f>
        <v>3.2195880637951639E-5</v>
      </c>
      <c r="AM18" s="8">
        <f>Mix_2!AM18-(WMA_R1!AM18*$B$6)</f>
        <v>3.2262929797474512E-5</v>
      </c>
      <c r="AN18" s="8">
        <f>Mix_2!AN18-(WMA_R1!AN18*$B$6)</f>
        <v>3.2324490926418262E-5</v>
      </c>
      <c r="AO18" s="8">
        <f>Mix_2!AO18-(WMA_R1!AO18*$B$6)</f>
        <v>3.2380905288126233E-5</v>
      </c>
      <c r="AP18" s="8">
        <f>Mix_2!AP18-(WMA_R1!AP18*$B$6)</f>
        <v>3.2432515130102383E-5</v>
      </c>
      <c r="AQ18" s="8">
        <f>Mix_2!AQ18-(WMA_R1!AQ18*$B$6)</f>
        <v>3.2479657732221049E-5</v>
      </c>
      <c r="AR18" s="8">
        <f>Mix_2!AR18-(WMA_R1!AR18*$B$6)</f>
        <v>3.2522660999304721E-5</v>
      </c>
      <c r="AS18" s="8">
        <f>Mix_2!AS18-(WMA_R1!AS18*$B$6)</f>
        <v>3.2561840294865843E-5</v>
      </c>
      <c r="AT18" s="8">
        <f>Mix_2!AT18-(WMA_R1!AT18*$B$6)</f>
        <v>3.2597496270809603E-5</v>
      </c>
      <c r="AU18" s="8">
        <f>Mix_2!AU18-(WMA_R1!AU18*$B$6)</f>
        <v>3.2629913481765492E-5</v>
      </c>
      <c r="AV18" s="8">
        <f>Mix_2!AV18-(WMA_R1!AV18*$B$6)</f>
        <v>3.2659359618326905E-5</v>
      </c>
      <c r="AW18" s="8">
        <f>Mix_2!AW18-(WMA_R1!AW18*$B$6)</f>
        <v>3.268608521623439E-5</v>
      </c>
      <c r="AX18" s="8">
        <f>Mix_2!AX18-(WMA_R1!AX18*$B$6)</f>
        <v>3.2710323730503379E-5</v>
      </c>
      <c r="AY18" s="8">
        <f>Mix_2!AY18-(WMA_R1!AY18*$B$6)</f>
        <v>3.2732291878435569E-5</v>
      </c>
      <c r="AZ18" s="8">
        <f>Mix_2!AZ18-(WMA_R1!AZ18*$B$6)</f>
        <v>3.2752190184137733E-5</v>
      </c>
      <c r="BA18" s="8">
        <f>Mix_2!BA18-(WMA_R1!BA18*$B$6)</f>
        <v>3.2770203659284586E-5</v>
      </c>
      <c r="BB18" s="8">
        <f>Mix_2!BB18-(WMA_R1!BB18*$B$6)</f>
        <v>3.2786502576982798E-5</v>
      </c>
      <c r="BC18" s="8">
        <f>Mix_2!BC18-(WMA_R1!BC18*$B$6)</f>
        <v>3.2801243302080312E-5</v>
      </c>
      <c r="BD18" s="8">
        <f>Mix_2!BD18-(WMA_R1!BD18*$B$6)</f>
        <v>3.2814569147446492E-5</v>
      </c>
      <c r="BE18" s="8">
        <f>Mix_2!BE18-(WMA_R1!BE18*$B$6)</f>
        <v>3.2826611238134882E-5</v>
      </c>
      <c r="BF18" s="8">
        <f>Mix_2!BF18-(WMA_R1!BF18*$B$6)</f>
        <v>3.2837489363171104E-5</v>
      </c>
      <c r="BG18" s="8">
        <f>Mix_2!BG18-(WMA_R1!BG18*$B$6)</f>
        <v>3.2847312805575468E-5</v>
      </c>
      <c r="BH18" s="8">
        <f>Mix_2!BH18-(WMA_R1!BH18*$B$6)</f>
        <v>3.2856181142382559E-5</v>
      </c>
      <c r="BI18" s="8">
        <f>Mix_2!BI18-(WMA_R1!BI18*$B$6)</f>
        <v>3.2864185005869256E-5</v>
      </c>
      <c r="BJ18" s="8">
        <f>Mix_2!BJ18-(WMA_R1!BJ18*$B$6)</f>
        <v>3.2871406805887334E-5</v>
      </c>
      <c r="BK18" s="8">
        <f>Mix_2!BK18-(WMA_R1!BK18*$B$6)</f>
        <v>3.2877921408909414E-5</v>
      </c>
      <c r="BL18" s="8">
        <f>Mix_2!BL18-(WMA_R1!BL18*$B$6)</f>
        <v>3.2883796773111333E-5</v>
      </c>
      <c r="BM18" s="8">
        <f>Mix_2!BM18-(WMA_R1!BM18*$B$6)</f>
        <v>3.2889094540958751E-5</v>
      </c>
      <c r="BN18" s="8">
        <f>Mix_2!BN18-(WMA_R1!BN18*$B$6)</f>
        <v>3.289387058904342E-5</v>
      </c>
      <c r="BO18" s="8">
        <f>Mix_2!BO18-(WMA_R1!BO18*$B$6)</f>
        <v>3.2898175536902528E-5</v>
      </c>
      <c r="BP18" s="8">
        <f>Mix_2!BP18-(WMA_R1!BP18*$B$6)</f>
        <v>3.2902055215812185E-5</v>
      </c>
      <c r="BQ18" s="8">
        <f>Mix_2!BQ18-(WMA_R1!BQ18*$B$6)</f>
        <v>3.2905551101441877E-5</v>
      </c>
      <c r="BR18" s="8">
        <f>Mix_2!BR18-(WMA_R1!BR18*$B$6)</f>
        <v>3.2908700710408483E-5</v>
      </c>
      <c r="BS18" s="8">
        <f>Mix_2!BS18-(WMA_R1!BS18*$B$6)</f>
        <v>3.2911537963668835E-5</v>
      </c>
      <c r="BT18" s="8">
        <f>Mix_2!BT18-(WMA_R1!BT18*$B$6)</f>
        <v>3.2914093519181809E-5</v>
      </c>
      <c r="BU18" s="8">
        <f>Mix_2!BU18-(WMA_R1!BU18*$B$6)</f>
        <v>3.2916395076396885E-5</v>
      </c>
      <c r="BV18" s="8">
        <f>Mix_2!BV18-(WMA_R1!BV18*$B$6)</f>
        <v>3.2918467653101755E-5</v>
      </c>
      <c r="BW18" s="8">
        <f>Mix_2!BW18-(WMA_R1!BW18*$B$6)</f>
        <v>3.2920333838264768E-5</v>
      </c>
      <c r="BX18" s="8">
        <f>Mix_2!BX18-(WMA_R1!BX18*$B$6)</f>
        <v>3.2922014022601847E-5</v>
      </c>
      <c r="BY18" s="8">
        <f>Mix_2!BY18-(WMA_R1!BY18*$B$6)</f>
        <v>3.2923526606870133E-5</v>
      </c>
      <c r="BZ18" s="8">
        <f>Mix_2!BZ18-(WMA_R1!BZ18*$B$6)</f>
        <v>3.2924888192942024E-5</v>
      </c>
      <c r="CA18" s="8">
        <f>Mix_2!CA18-(WMA_R1!CA18*$B$6)</f>
        <v>3.2926113755776401E-5</v>
      </c>
      <c r="CB18" s="8">
        <f>Mix_2!CB18-(WMA_R1!CB18*$B$6)</f>
        <v>3.2927216800253441E-5</v>
      </c>
      <c r="CC18" s="8">
        <f>Mix_2!CC18-(WMA_R1!CC18*$B$6)</f>
        <v>3.2928209503526974E-5</v>
      </c>
      <c r="CD18" s="8">
        <f>Mix_2!CD18-(WMA_R1!CD18*$B$6)</f>
        <v>3.2929102842553954E-5</v>
      </c>
      <c r="CE18" s="8">
        <f>Mix_2!CE18-(WMA_R1!CE18*$B$6)</f>
        <v>3.2929906711867523E-5</v>
      </c>
      <c r="CF18" s="8">
        <f>Mix_2!CF18-(WMA_R1!CF18*$B$6)</f>
        <v>3.2930630028219257E-5</v>
      </c>
      <c r="CG18" s="8">
        <f>Mix_2!CG18-(WMA_R1!CG18*$B$6)</f>
        <v>3.2931280826412133E-5</v>
      </c>
      <c r="CH18" s="8">
        <f>Mix_2!CH18-(WMA_R1!CH18*$B$6)</f>
        <v>3.2931866345205516E-5</v>
      </c>
      <c r="CI18" s="8">
        <f>Mix_2!CI18-(WMA_R1!CI18*$B$6)</f>
        <v>3.2932393105522623E-5</v>
      </c>
      <c r="CJ18" s="8">
        <f>Mix_2!CJ18-(WMA_R1!CJ18*$B$6)</f>
        <v>3.2932866980976772E-5</v>
      </c>
      <c r="CK18" s="8">
        <f>Mix_2!CK18-(WMA_R1!CK18*$B$6)</f>
        <v>3.2933293261270341E-5</v>
      </c>
      <c r="CL18" s="8">
        <f>Mix_2!CL18-(WMA_R1!CL18*$B$6)</f>
        <v>3.2933676710150729E-5</v>
      </c>
      <c r="CM18" s="8">
        <f>Mix_2!CM18-(WMA_R1!CM18*$B$6)</f>
        <v>3.2934021617011756E-5</v>
      </c>
      <c r="CN18" s="8">
        <f>Mix_2!CN18-(WMA_R1!CN18*$B$6)</f>
        <v>3.2934331843619966E-5</v>
      </c>
      <c r="CO18" s="8">
        <f>Mix_2!CO18-(WMA_R1!CO18*$B$6)</f>
        <v>3.2934610866636605E-5</v>
      </c>
      <c r="CP18" s="8">
        <f>Mix_2!CP18-(WMA_R1!CP18*$B$6)</f>
        <v>3.293486181576899E-5</v>
      </c>
      <c r="CQ18" s="8">
        <f>Mix_2!CQ18-(WMA_R1!CQ18*$B$6)</f>
        <v>3.293508750814256E-5</v>
      </c>
      <c r="CR18" s="8">
        <f>Mix_2!CR18-(WMA_R1!CR18*$B$6)</f>
        <v>3.2935290479277244E-5</v>
      </c>
    </row>
    <row r="19" spans="1:96" x14ac:dyDescent="0.35">
      <c r="A19">
        <f t="shared" si="8"/>
        <v>7</v>
      </c>
      <c r="B19">
        <f t="shared" si="7"/>
        <v>6.5</v>
      </c>
      <c r="C19">
        <f>B19-Data!$B$9</f>
        <v>-4</v>
      </c>
      <c r="E19" s="1">
        <f>G19*c_1!G19-c_2!$B$3</f>
        <v>9.9204498782423656E-18</v>
      </c>
      <c r="F19" s="3">
        <f>(-WMA_u!F19+SQRT(WMA_u!F19*WMA_u!F19+4*$B$3))/2</f>
        <v>3.2937100055807633E-5</v>
      </c>
      <c r="G19" s="8">
        <f>Mix_2!G19-(WMA_R1!G19*$B$6)</f>
        <v>3.2248215455501707E-5</v>
      </c>
      <c r="H19" s="8">
        <f>Mix_2!H19-(WMA_R1!H19*$B$6)</f>
        <v>3.091624982110035E-5</v>
      </c>
      <c r="I19" s="8">
        <f>Mix_2!I19-(WMA_R1!I19*$B$6)</f>
        <v>2.935587799247929E-5</v>
      </c>
      <c r="J19" s="8">
        <f>Mix_2!J19-(WMA_R1!J19*$B$6)</f>
        <v>2.791355424011441E-5</v>
      </c>
      <c r="K19" s="8">
        <f>Mix_2!K19-(WMA_R1!K19*$B$6)</f>
        <v>2.6752418211396792E-5</v>
      </c>
      <c r="L19" s="8">
        <f>Mix_2!L19-(WMA_R1!L19*$B$6)</f>
        <v>2.5906411159730217E-5</v>
      </c>
      <c r="M19" s="8">
        <f>Mix_2!M19-(WMA_R1!M19*$B$6)</f>
        <v>2.5348762666645463E-5</v>
      </c>
      <c r="N19" s="8">
        <f>Mix_2!N19-(WMA_R1!N19*$B$6)</f>
        <v>2.5032901289406172E-5</v>
      </c>
      <c r="O19" s="8">
        <f>Mix_2!O19-(WMA_R1!O19*$B$6)</f>
        <v>2.4910928878899413E-5</v>
      </c>
      <c r="P19" s="8">
        <f>Mix_2!P19-(WMA_R1!P19*$B$6)</f>
        <v>2.4940294368837535E-5</v>
      </c>
      <c r="Q19" s="8">
        <f>Mix_2!Q19-(WMA_R1!Q19*$B$6)</f>
        <v>2.5085336016157821E-5</v>
      </c>
      <c r="R19" s="8">
        <f>Mix_2!R19-(WMA_R1!R19*$B$6)</f>
        <v>2.5316906239799406E-5</v>
      </c>
      <c r="S19" s="8">
        <f>Mix_2!S19-(WMA_R1!S19*$B$6)</f>
        <v>2.5611439600536141E-5</v>
      </c>
      <c r="T19" s="8">
        <f>Mix_2!T19-(WMA_R1!T19*$B$6)</f>
        <v>2.5949980210461635E-5</v>
      </c>
      <c r="U19" s="8">
        <f>Mix_2!U19-(WMA_R1!U19*$B$6)</f>
        <v>2.6317333175054707E-5</v>
      </c>
      <c r="V19" s="8">
        <f>Mix_2!V19-(WMA_R1!V19*$B$6)</f>
        <v>2.6701369577019173E-5</v>
      </c>
      <c r="W19" s="8">
        <f>Mix_2!W19-(WMA_R1!W19*$B$6)</f>
        <v>2.7092468957682848E-5</v>
      </c>
      <c r="X19" s="8">
        <f>Mix_2!X19-(WMA_R1!X19*$B$6)</f>
        <v>2.748307256884143E-5</v>
      </c>
      <c r="Y19" s="8">
        <f>Mix_2!Y19-(WMA_R1!Y19*$B$6)</f>
        <v>2.7867322279914015E-5</v>
      </c>
      <c r="Z19" s="8">
        <f>Mix_2!Z19-(WMA_R1!Z19*$B$6)</f>
        <v>2.8240765010832664E-5</v>
      </c>
      <c r="AA19" s="8">
        <f>Mix_2!AA19-(WMA_R1!AA19*$B$6)</f>
        <v>2.8600107649509458E-5</v>
      </c>
      <c r="AB19" s="8">
        <f>Mix_2!AB19-(WMA_R1!AB19*$B$6)</f>
        <v>2.894301157813065E-5</v>
      </c>
      <c r="AC19" s="8">
        <f>Mix_2!AC19-(WMA_R1!AC19*$B$6)</f>
        <v>2.9267919039922455E-5</v>
      </c>
      <c r="AD19" s="8">
        <f>Mix_2!AD19-(WMA_R1!AD19*$B$6)</f>
        <v>2.9573905757799455E-5</v>
      </c>
      <c r="AE19" s="8">
        <f>Mix_2!AE19-(WMA_R1!AE19*$B$6)</f>
        <v>2.9860555698533151E-5</v>
      </c>
      <c r="AF19" s="8">
        <f>Mix_2!AF19-(WMA_R1!AF19*$B$6)</f>
        <v>3.0127854845427394E-5</v>
      </c>
      <c r="AG19" s="8">
        <f>Mix_2!AG19-(WMA_R1!AG19*$B$6)</f>
        <v>3.0376101476599376E-5</v>
      </c>
      <c r="AH19" s="8">
        <f>Mix_2!AH19-(WMA_R1!AH19*$B$6)</f>
        <v>3.0605830858922918E-5</v>
      </c>
      <c r="AI19" s="8">
        <f>Mix_2!AI19-(WMA_R1!AI19*$B$6)</f>
        <v>3.08177525406145E-5</v>
      </c>
      <c r="AJ19" s="8">
        <f>Mix_2!AJ19-(WMA_R1!AJ19*$B$6)</f>
        <v>3.1012698627250608E-5</v>
      </c>
      <c r="AK19" s="8">
        <f>Mix_2!AK19-(WMA_R1!AK19*$B$6)</f>
        <v>3.1191581582943981E-5</v>
      </c>
      <c r="AL19" s="8">
        <f>Mix_2!AL19-(WMA_R1!AL19*$B$6)</f>
        <v>3.1355360230555062E-5</v>
      </c>
      <c r="AM19" s="8">
        <f>Mix_2!AM19-(WMA_R1!AM19*$B$6)</f>
        <v>3.1505012755101599E-5</v>
      </c>
      <c r="AN19" s="8">
        <f>Mix_2!AN19-(WMA_R1!AN19*$B$6)</f>
        <v>3.1641515633469696E-5</v>
      </c>
      <c r="AO19" s="8">
        <f>Mix_2!AO19-(WMA_R1!AO19*$B$6)</f>
        <v>3.1765827529872642E-5</v>
      </c>
      <c r="AP19" s="8">
        <f>Mix_2!AP19-(WMA_R1!AP19*$B$6)</f>
        <v>3.1878877312247435E-5</v>
      </c>
      <c r="AQ19" s="8">
        <f>Mix_2!AQ19-(WMA_R1!AQ19*$B$6)</f>
        <v>3.1981555450027604E-5</v>
      </c>
      <c r="AR19" s="8">
        <f>Mix_2!AR19-(WMA_R1!AR19*$B$6)</f>
        <v>3.2074708155952306E-5</v>
      </c>
      <c r="AS19" s="8">
        <f>Mix_2!AS19-(WMA_R1!AS19*$B$6)</f>
        <v>3.2159133727650123E-5</v>
      </c>
      <c r="AT19" s="8">
        <f>Mix_2!AT19-(WMA_R1!AT19*$B$6)</f>
        <v>3.2235580626729421E-5</v>
      </c>
      <c r="AU19" s="8">
        <f>Mix_2!AU19-(WMA_R1!AU19*$B$6)</f>
        <v>3.2304746910316922E-5</v>
      </c>
      <c r="AV19" s="8">
        <f>Mix_2!AV19-(WMA_R1!AV19*$B$6)</f>
        <v>3.236728069559811E-5</v>
      </c>
      <c r="AW19" s="8">
        <f>Mix_2!AW19-(WMA_R1!AW19*$B$6)</f>
        <v>3.2423781392420133E-5</v>
      </c>
      <c r="AX19" s="8">
        <f>Mix_2!AX19-(WMA_R1!AX19*$B$6)</f>
        <v>3.247480149474903E-5</v>
      </c>
      <c r="AY19" s="8">
        <f>Mix_2!AY19-(WMA_R1!AY19*$B$6)</f>
        <v>3.2520848753799773E-5</v>
      </c>
      <c r="AZ19" s="8">
        <f>Mix_2!AZ19-(WMA_R1!AZ19*$B$6)</f>
        <v>3.2562388602685002E-5</v>
      </c>
      <c r="BA19" s="8">
        <f>Mix_2!BA19-(WMA_R1!BA19*$B$6)</f>
        <v>3.2599846719437569E-5</v>
      </c>
      <c r="BB19" s="8">
        <f>Mix_2!BB19-(WMA_R1!BB19*$B$6)</f>
        <v>3.2633611650989579E-5</v>
      </c>
      <c r="BC19" s="8">
        <f>Mix_2!BC19-(WMA_R1!BC19*$B$6)</f>
        <v>3.2664037432067067E-5</v>
      </c>
      <c r="BD19" s="8">
        <f>Mix_2!BD19-(WMA_R1!BD19*$B$6)</f>
        <v>3.2691446151317478E-5</v>
      </c>
      <c r="BE19" s="8">
        <f>Mix_2!BE19-(WMA_R1!BE19*$B$6)</f>
        <v>3.2716130435288536E-5</v>
      </c>
      <c r="BF19" s="8">
        <f>Mix_2!BF19-(WMA_R1!BF19*$B$6)</f>
        <v>3.2738355820877608E-5</v>
      </c>
      <c r="BG19" s="8">
        <f>Mix_2!BG19-(WMA_R1!BG19*$B$6)</f>
        <v>3.2758363005235768E-5</v>
      </c>
      <c r="BH19" s="8">
        <f>Mix_2!BH19-(WMA_R1!BH19*$B$6)</f>
        <v>3.2776369961774858E-5</v>
      </c>
      <c r="BI19" s="8">
        <f>Mix_2!BI19-(WMA_R1!BI19*$B$6)</f>
        <v>3.2792573918392188E-5</v>
      </c>
      <c r="BJ19" s="8">
        <f>Mix_2!BJ19-(WMA_R1!BJ19*$B$6)</f>
        <v>3.2807153198297614E-5</v>
      </c>
      <c r="BK19" s="8">
        <f>Mix_2!BK19-(WMA_R1!BK19*$B$6)</f>
        <v>3.2820268923868106E-5</v>
      </c>
      <c r="BL19" s="8">
        <f>Mix_2!BL19-(WMA_R1!BL19*$B$6)</f>
        <v>3.2832066589635824E-5</v>
      </c>
      <c r="BM19" s="8">
        <f>Mix_2!BM19-(WMA_R1!BM19*$B$6)</f>
        <v>3.2842677507957595E-5</v>
      </c>
      <c r="BN19" s="8">
        <f>Mix_2!BN19-(WMA_R1!BN19*$B$6)</f>
        <v>3.2852220136337236E-5</v>
      </c>
      <c r="BO19" s="8">
        <f>Mix_2!BO19-(WMA_R1!BO19*$B$6)</f>
        <v>3.2860801290087553E-5</v>
      </c>
      <c r="BP19" s="8">
        <f>Mix_2!BP19-(WMA_R1!BP19*$B$6)</f>
        <v>3.2868517250825746E-5</v>
      </c>
      <c r="BQ19" s="8">
        <f>Mix_2!BQ19-(WMA_R1!BQ19*$B$6)</f>
        <v>3.2875454776294571E-5</v>
      </c>
      <c r="BR19" s="8">
        <f>Mix_2!BR19-(WMA_R1!BR19*$B$6)</f>
        <v>3.2881692019158251E-5</v>
      </c>
      <c r="BS19" s="8">
        <f>Mix_2!BS19-(WMA_R1!BS19*$B$6)</f>
        <v>3.2887299361617457E-5</v>
      </c>
      <c r="BT19" s="8">
        <f>Mix_2!BT19-(WMA_R1!BT19*$B$6)</f>
        <v>3.2892340173088336E-5</v>
      </c>
      <c r="BU19" s="8">
        <f>Mix_2!BU19-(WMA_R1!BU19*$B$6)</f>
        <v>3.2896871496639358E-5</v>
      </c>
      <c r="BV19" s="8">
        <f>Mix_2!BV19-(WMA_R1!BV19*$B$6)</f>
        <v>3.2900944671175879E-5</v>
      </c>
      <c r="BW19" s="8">
        <f>Mix_2!BW19-(WMA_R1!BW19*$B$6)</f>
        <v>3.2904605893947267E-5</v>
      </c>
      <c r="BX19" s="8">
        <f>Mix_2!BX19-(WMA_R1!BX19*$B$6)</f>
        <v>3.2907896729065116E-5</v>
      </c>
      <c r="BY19" s="8">
        <f>Mix_2!BY19-(WMA_R1!BY19*$B$6)</f>
        <v>3.2910854567360575E-5</v>
      </c>
      <c r="BZ19" s="8">
        <f>Mix_2!BZ19-(WMA_R1!BZ19*$B$6)</f>
        <v>3.2913513041314979E-5</v>
      </c>
      <c r="CA19" s="8">
        <f>Mix_2!CA19-(WMA_R1!CA19*$B$6)</f>
        <v>3.2915902399523669E-5</v>
      </c>
      <c r="CB19" s="8">
        <f>Mix_2!CB19-(WMA_R1!CB19*$B$6)</f>
        <v>3.2918049844525045E-5</v>
      </c>
      <c r="CC19" s="8">
        <f>Mix_2!CC19-(WMA_R1!CC19*$B$6)</f>
        <v>3.291997983746367E-5</v>
      </c>
      <c r="CD19" s="8">
        <f>Mix_2!CD19-(WMA_R1!CD19*$B$6)</f>
        <v>3.2921714373121149E-5</v>
      </c>
      <c r="CE19" s="8">
        <f>Mix_2!CE19-(WMA_R1!CE19*$B$6)</f>
        <v>3.2923273226429901E-5</v>
      </c>
      <c r="CF19" s="8">
        <f>Mix_2!CF19-(WMA_R1!CF19*$B$6)</f>
        <v>3.2924674176080934E-5</v>
      </c>
      <c r="CG19" s="8">
        <f>Mix_2!CG19-(WMA_R1!CG19*$B$6)</f>
        <v>3.292593320513824E-5</v>
      </c>
      <c r="CH19" s="8">
        <f>Mix_2!CH19-(WMA_R1!CH19*$B$6)</f>
        <v>3.2927064681228349E-5</v>
      </c>
      <c r="CI19" s="8">
        <f>Mix_2!CI19-(WMA_R1!CI19*$B$6)</f>
        <v>3.2928081519798474E-5</v>
      </c>
      <c r="CJ19" s="8">
        <f>Mix_2!CJ19-(WMA_R1!CJ19*$B$6)</f>
        <v>3.2928995330180526E-5</v>
      </c>
      <c r="CK19" s="8">
        <f>Mix_2!CK19-(WMA_R1!CK19*$B$6)</f>
        <v>3.2929816547437416E-5</v>
      </c>
      <c r="CL19" s="8">
        <f>Mix_2!CL19-(WMA_R1!CL19*$B$6)</f>
        <v>3.2930554550515763E-5</v>
      </c>
      <c r="CM19" s="8">
        <f>Mix_2!CM19-(WMA_R1!CM19*$B$6)</f>
        <v>3.2931217769645666E-5</v>
      </c>
      <c r="CN19" s="8">
        <f>Mix_2!CN19-(WMA_R1!CN19*$B$6)</f>
        <v>3.2931813781228636E-5</v>
      </c>
      <c r="CO19" s="8">
        <f>Mix_2!CO19-(WMA_R1!CO19*$B$6)</f>
        <v>3.293234939483872E-5</v>
      </c>
      <c r="CP19" s="8">
        <f>Mix_2!CP19-(WMA_R1!CP19*$B$6)</f>
        <v>3.2932830730307497E-5</v>
      </c>
      <c r="CQ19" s="8">
        <f>Mix_2!CQ19-(WMA_R1!CQ19*$B$6)</f>
        <v>3.2933263287954337E-5</v>
      </c>
      <c r="CR19" s="8">
        <f>Mix_2!CR19-(WMA_R1!CR19*$B$6)</f>
        <v>3.2933652010713064E-5</v>
      </c>
    </row>
    <row r="20" spans="1:96" x14ac:dyDescent="0.35">
      <c r="A20">
        <f t="shared" si="8"/>
        <v>8</v>
      </c>
      <c r="B20">
        <f t="shared" si="7"/>
        <v>7.5</v>
      </c>
      <c r="C20">
        <f>B20-Data!$B$9</f>
        <v>-3</v>
      </c>
      <c r="E20" s="1">
        <f>G20*c_1!G20-c_2!$B$3</f>
        <v>7.5081000444621182E-17</v>
      </c>
      <c r="F20" s="3">
        <f>(-WMA_u!F20+SQRT(WMA_u!F20*WMA_u!F20+4*$B$3))/2</f>
        <v>3.2937100055807633E-5</v>
      </c>
      <c r="G20" s="8">
        <f>Mix_2!G20-(WMA_R1!G20*$B$6)</f>
        <v>2.7798483762142697E-5</v>
      </c>
      <c r="H20" s="8">
        <f>Mix_2!H20-(WMA_R1!H20*$B$6)</f>
        <v>2.2647105669372624E-5</v>
      </c>
      <c r="I20" s="8">
        <f>Mix_2!I20-(WMA_R1!I20*$B$6)</f>
        <v>1.923456920761449E-5</v>
      </c>
      <c r="J20" s="8">
        <f>Mix_2!J20-(WMA_R1!J20*$B$6)</f>
        <v>1.7230780387692716E-5</v>
      </c>
      <c r="K20" s="8">
        <f>Mix_2!K20-(WMA_R1!K20*$B$6)</f>
        <v>1.6143020083691845E-5</v>
      </c>
      <c r="L20" s="8">
        <f>Mix_2!L20-(WMA_R1!L20*$B$6)</f>
        <v>1.5642128848786133E-5</v>
      </c>
      <c r="M20" s="8">
        <f>Mix_2!M20-(WMA_R1!M20*$B$6)</f>
        <v>1.552932125515241E-5</v>
      </c>
      <c r="N20" s="8">
        <f>Mix_2!N20-(WMA_R1!N20*$B$6)</f>
        <v>1.568316998051104E-5</v>
      </c>
      <c r="O20" s="8">
        <f>Mix_2!O20-(WMA_R1!O20*$B$6)</f>
        <v>1.6026266232551255E-5</v>
      </c>
      <c r="P20" s="8">
        <f>Mix_2!P20-(WMA_R1!P20*$B$6)</f>
        <v>1.6506632290564637E-5</v>
      </c>
      <c r="Q20" s="8">
        <f>Mix_2!Q20-(WMA_R1!Q20*$B$6)</f>
        <v>1.7087466873299035E-5</v>
      </c>
      <c r="R20" s="8">
        <f>Mix_2!R20-(WMA_R1!R20*$B$6)</f>
        <v>1.7741386423108991E-5</v>
      </c>
      <c r="S20" s="8">
        <f>Mix_2!S20-(WMA_R1!S20*$B$6)</f>
        <v>1.8447114159670779E-5</v>
      </c>
      <c r="T20" s="8">
        <f>Mix_2!T20-(WMA_R1!T20*$B$6)</f>
        <v>1.9187535112019153E-5</v>
      </c>
      <c r="U20" s="8">
        <f>Mix_2!U20-(WMA_R1!U20*$B$6)</f>
        <v>1.9948533736014596E-5</v>
      </c>
      <c r="V20" s="8">
        <f>Mix_2!V20-(WMA_R1!V20*$B$6)</f>
        <v>2.071828922000224E-5</v>
      </c>
      <c r="W20" s="8">
        <f>Mix_2!W20-(WMA_R1!W20*$B$6)</f>
        <v>2.1486841092276468E-5</v>
      </c>
      <c r="X20" s="8">
        <f>Mix_2!X20-(WMA_R1!X20*$B$6)</f>
        <v>2.2245813564840982E-5</v>
      </c>
      <c r="Y20" s="8">
        <f>Mix_2!Y20-(WMA_R1!Y20*$B$6)</f>
        <v>2.2988230680624932E-5</v>
      </c>
      <c r="Z20" s="8">
        <f>Mix_2!Z20-(WMA_R1!Z20*$B$6)</f>
        <v>2.3708380594896962E-5</v>
      </c>
      <c r="AA20" s="8">
        <f>Mix_2!AA20-(WMA_R1!AA20*$B$6)</f>
        <v>2.4401703824719831E-5</v>
      </c>
      <c r="AB20" s="8">
        <f>Mix_2!AB20-(WMA_R1!AB20*$B$6)</f>
        <v>2.5064690972602217E-5</v>
      </c>
      <c r="AC20" s="8">
        <f>Mix_2!AC20-(WMA_R1!AC20*$B$6)</f>
        <v>2.569478243344368E-5</v>
      </c>
      <c r="AD20" s="8">
        <f>Mix_2!AD20-(WMA_R1!AD20*$B$6)</f>
        <v>2.6290267107427086E-5</v>
      </c>
      <c r="AE20" s="8">
        <f>Mix_2!AE20-(WMA_R1!AE20*$B$6)</f>
        <v>2.6850179934660862E-5</v>
      </c>
      <c r="AF20" s="8">
        <f>Mix_2!AF20-(WMA_R1!AF20*$B$6)</f>
        <v>2.7374199616528997E-5</v>
      </c>
      <c r="AG20" s="8">
        <f>Mix_2!AG20-(WMA_R1!AG20*$B$6)</f>
        <v>2.7862548582549631E-5</v>
      </c>
      <c r="AH20" s="8">
        <f>Mix_2!AH20-(WMA_R1!AH20*$B$6)</f>
        <v>2.8315897367199861E-5</v>
      </c>
      <c r="AI20" s="8">
        <f>Mix_2!AI20-(WMA_R1!AI20*$B$6)</f>
        <v>2.8735275311900344E-5</v>
      </c>
      <c r="AJ20" s="8">
        <f>Mix_2!AJ20-(WMA_R1!AJ20*$B$6)</f>
        <v>2.9121989061919467E-5</v>
      </c>
      <c r="AK20" s="8">
        <f>Mix_2!AK20-(WMA_R1!AK20*$B$6)</f>
        <v>2.9477549815403166E-5</v>
      </c>
      <c r="AL20" s="8">
        <f>Mix_2!AL20-(WMA_R1!AL20*$B$6)</f>
        <v>2.9803609778447648E-5</v>
      </c>
      <c r="AM20" s="8">
        <f>Mix_2!AM20-(WMA_R1!AM20*$B$6)</f>
        <v>3.010190784575143E-5</v>
      </c>
      <c r="AN20" s="8">
        <f>Mix_2!AN20-(WMA_R1!AN20*$B$6)</f>
        <v>3.0374224169098524E-5</v>
      </c>
      <c r="AO20" s="8">
        <f>Mix_2!AO20-(WMA_R1!AO20*$B$6)</f>
        <v>3.0622343022116732E-5</v>
      </c>
      <c r="AP20" s="8">
        <f>Mix_2!AP20-(WMA_R1!AP20*$B$6)</f>
        <v>3.0848023199691124E-5</v>
      </c>
      <c r="AQ20" s="8">
        <f>Mix_2!AQ20-(WMA_R1!AQ20*$B$6)</f>
        <v>3.1052975098592467E-5</v>
      </c>
      <c r="AR20" s="8">
        <f>Mix_2!AR20-(WMA_R1!AR20*$B$6)</f>
        <v>3.1238843594220183E-5</v>
      </c>
      <c r="AS20" s="8">
        <f>Mix_2!AS20-(WMA_R1!AS20*$B$6)</f>
        <v>3.1407195847808009E-5</v>
      </c>
      <c r="AT20" s="8">
        <f>Mix_2!AT20-(WMA_R1!AT20*$B$6)</f>
        <v>3.1559513225795874E-5</v>
      </c>
      <c r="AU20" s="8">
        <f>Mix_2!AU20-(WMA_R1!AU20*$B$6)</f>
        <v>3.1697186584473937E-5</v>
      </c>
      <c r="AV20" s="8">
        <f>Mix_2!AV20-(WMA_R1!AV20*$B$6)</f>
        <v>3.182151425383848E-5</v>
      </c>
      <c r="AW20" s="8">
        <f>Mix_2!AW20-(WMA_R1!AW20*$B$6)</f>
        <v>3.1933702140174616E-5</v>
      </c>
      <c r="AX20" s="8">
        <f>Mix_2!AX20-(WMA_R1!AX20*$B$6)</f>
        <v>3.2034865449964601E-5</v>
      </c>
      <c r="AY20" s="8">
        <f>Mix_2!AY20-(WMA_R1!AY20*$B$6)</f>
        <v>3.2126031619380918E-5</v>
      </c>
      <c r="AZ20" s="8">
        <f>Mix_2!AZ20-(WMA_R1!AZ20*$B$6)</f>
        <v>3.2208144102348795E-5</v>
      </c>
      <c r="BA20" s="8">
        <f>Mix_2!BA20-(WMA_R1!BA20*$B$6)</f>
        <v>3.2282066737286691E-5</v>
      </c>
      <c r="BB20" s="8">
        <f>Mix_2!BB20-(WMA_R1!BB20*$B$6)</f>
        <v>3.2348588466665177E-5</v>
      </c>
      <c r="BC20" s="8">
        <f>Mix_2!BC20-(WMA_R1!BC20*$B$6)</f>
        <v>3.2408428233020413E-5</v>
      </c>
      <c r="BD20" s="8">
        <f>Mix_2!BD20-(WMA_R1!BD20*$B$6)</f>
        <v>3.2462239913228588E-5</v>
      </c>
      <c r="BE20" s="8">
        <f>Mix_2!BE20-(WMA_R1!BE20*$B$6)</f>
        <v>3.2510617190062057E-5</v>
      </c>
      <c r="BF20" s="8">
        <f>Mix_2!BF20-(WMA_R1!BF20*$B$6)</f>
        <v>3.2554098281626043E-5</v>
      </c>
      <c r="BG20" s="8">
        <f>Mix_2!BG20-(WMA_R1!BG20*$B$6)</f>
        <v>3.2593170478046797E-5</v>
      </c>
      <c r="BH20" s="8">
        <f>Mix_2!BH20-(WMA_R1!BH20*$B$6)</f>
        <v>3.262827444727056E-5</v>
      </c>
      <c r="BI20" s="8">
        <f>Mix_2!BI20-(WMA_R1!BI20*$B$6)</f>
        <v>3.2659808288188443E-5</v>
      </c>
      <c r="BJ20" s="8">
        <f>Mix_2!BJ20-(WMA_R1!BJ20*$B$6)</f>
        <v>3.2688131319978278E-5</v>
      </c>
      <c r="BK20" s="8">
        <f>Mix_2!BK20-(WMA_R1!BK20*$B$6)</f>
        <v>3.2713567604424159E-5</v>
      </c>
      <c r="BL20" s="8">
        <f>Mix_2!BL20-(WMA_R1!BL20*$B$6)</f>
        <v>3.2736409203113871E-5</v>
      </c>
      <c r="BM20" s="8">
        <f>Mix_2!BM20-(WMA_R1!BM20*$B$6)</f>
        <v>3.2756919178723467E-5</v>
      </c>
      <c r="BN20" s="8">
        <f>Mix_2!BN20-(WMA_R1!BN20*$B$6)</f>
        <v>3.2775334347981576E-5</v>
      </c>
      <c r="BO20" s="8">
        <f>Mix_2!BO20-(WMA_R1!BO20*$B$6)</f>
        <v>3.2791867802519282E-5</v>
      </c>
      <c r="BP20" s="8">
        <f>Mix_2!BP20-(WMA_R1!BP20*$B$6)</f>
        <v>3.2806711208470647E-5</v>
      </c>
      <c r="BQ20" s="8">
        <f>Mix_2!BQ20-(WMA_R1!BQ20*$B$6)</f>
        <v>3.2820036899879048E-5</v>
      </c>
      <c r="BR20" s="8">
        <f>Mix_2!BR20-(WMA_R1!BR20*$B$6)</f>
        <v>3.2831999781862717E-5</v>
      </c>
      <c r="BS20" s="8">
        <f>Mix_2!BS20-(WMA_R1!BS20*$B$6)</f>
        <v>3.284273905729302E-5</v>
      </c>
      <c r="BT20" s="8">
        <f>Mix_2!BT20-(WMA_R1!BT20*$B$6)</f>
        <v>3.2852379789248061E-5</v>
      </c>
      <c r="BU20" s="8">
        <f>Mix_2!BU20-(WMA_R1!BU20*$B$6)</f>
        <v>3.2861034316352883E-5</v>
      </c>
      <c r="BV20" s="8">
        <f>Mix_2!BV20-(WMA_R1!BV20*$B$6)</f>
        <v>3.2868803530539955E-5</v>
      </c>
      <c r="BW20" s="8">
        <f>Mix_2!BW20-(WMA_R1!BW20*$B$6)</f>
        <v>3.2875778030637759E-5</v>
      </c>
      <c r="BX20" s="8">
        <f>Mix_2!BX20-(WMA_R1!BX20*$B$6)</f>
        <v>3.2882039163047454E-5</v>
      </c>
      <c r="BY20" s="8">
        <f>Mix_2!BY20-(WMA_R1!BY20*$B$6)</f>
        <v>3.2887659959345513E-5</v>
      </c>
      <c r="BZ20" s="8">
        <f>Mix_2!BZ20-(WMA_R1!BZ20*$B$6)</f>
        <v>3.2892705981165925E-5</v>
      </c>
      <c r="CA20" s="8">
        <f>Mix_2!CA20-(WMA_R1!CA20*$B$6)</f>
        <v>3.2897236080155181E-5</v>
      </c>
      <c r="CB20" s="8">
        <f>Mix_2!CB20-(WMA_R1!CB20*$B$6)</f>
        <v>3.2901303081955565E-5</v>
      </c>
      <c r="CC20" s="8">
        <f>Mix_2!CC20-(WMA_R1!CC20*$B$6)</f>
        <v>3.2904954401534436E-5</v>
      </c>
      <c r="CD20" s="8">
        <f>Mix_2!CD20-(WMA_R1!CD20*$B$6)</f>
        <v>3.2908232595904306E-5</v>
      </c>
      <c r="CE20" s="8">
        <f>Mix_2!CE20-(WMA_R1!CE20*$B$6)</f>
        <v>3.2911175860824449E-5</v>
      </c>
      <c r="CF20" s="8">
        <f>Mix_2!CF20-(WMA_R1!CF20*$B$6)</f>
        <v>3.2913818478011503E-5</v>
      </c>
      <c r="CG20" s="8">
        <f>Mix_2!CG20-(WMA_R1!CG20*$B$6)</f>
        <v>3.2916191215020883E-5</v>
      </c>
      <c r="CH20" s="8">
        <f>Mix_2!CH20-(WMA_R1!CH20*$B$6)</f>
        <v>3.2918321686387677E-5</v>
      </c>
      <c r="CI20" s="8">
        <f>Mix_2!CI20-(WMA_R1!CI20*$B$6)</f>
        <v>3.2920234676278081E-5</v>
      </c>
      <c r="CJ20" s="8">
        <f>Mix_2!CJ20-(WMA_R1!CJ20*$B$6)</f>
        <v>3.2921952428747623E-5</v>
      </c>
      <c r="CK20" s="8">
        <f>Mix_2!CK20-(WMA_R1!CK20*$B$6)</f>
        <v>3.292349490895662E-5</v>
      </c>
      <c r="CL20" s="8">
        <f>Mix_2!CL20-(WMA_R1!CL20*$B$6)</f>
        <v>3.2924880036110078E-5</v>
      </c>
      <c r="CM20" s="8">
        <f>Mix_2!CM20-(WMA_R1!CM20*$B$6)</f>
        <v>3.2926123893829504E-5</v>
      </c>
      <c r="CN20" s="8">
        <f>Mix_2!CN20-(WMA_R1!CN20*$B$6)</f>
        <v>3.2927240918733983E-5</v>
      </c>
      <c r="CO20" s="8">
        <f>Mix_2!CO20-(WMA_R1!CO20*$B$6)</f>
        <v>3.2928244068678652E-5</v>
      </c>
      <c r="CP20" s="8">
        <f>Mix_2!CP20-(WMA_R1!CP20*$B$6)</f>
        <v>3.2929144975385398E-5</v>
      </c>
      <c r="CQ20" s="8">
        <f>Mix_2!CQ20-(WMA_R1!CQ20*$B$6)</f>
        <v>3.2929954079648337E-5</v>
      </c>
      <c r="CR20" s="8">
        <f>Mix_2!CR20-(WMA_R1!CR20*$B$6)</f>
        <v>3.2930680753941626E-5</v>
      </c>
    </row>
    <row r="21" spans="1:96" x14ac:dyDescent="0.35">
      <c r="A21">
        <f t="shared" si="8"/>
        <v>9</v>
      </c>
      <c r="B21">
        <f t="shared" si="7"/>
        <v>8.5</v>
      </c>
      <c r="C21">
        <f>B21-Data!$B$9</f>
        <v>-2</v>
      </c>
      <c r="E21" s="1">
        <f>G21*c_1!G21-c_2!$B$3</f>
        <v>7.8103214000424526E-17</v>
      </c>
      <c r="F21" s="3">
        <f>(-WMA_u!F21+SQRT(WMA_u!F21*WMA_u!F21+4*$B$3))/2</f>
        <v>3.2937100055807633E-5</v>
      </c>
      <c r="G21" s="12">
        <f>Mix_2!G21-(WMA_R1!G21*$B$6)</f>
        <v>1.2670017706122829E-5</v>
      </c>
      <c r="H21" s="12">
        <f>Mix_2!H21-(WMA_R1!H21*$B$6)</f>
        <v>8.298713799305261E-6</v>
      </c>
      <c r="I21" s="8">
        <f>Mix_2!I21-(WMA_R1!I21*$B$6)</f>
        <v>6.899613286632151E-6</v>
      </c>
      <c r="J21" s="8">
        <f>Mix_2!J21-(WMA_R1!J21*$B$6)</f>
        <v>6.4558305586986923E-6</v>
      </c>
      <c r="K21" s="8">
        <f>Mix_2!K21-(WMA_R1!K21*$B$6)</f>
        <v>6.4433174583698072E-6</v>
      </c>
      <c r="L21" s="8">
        <f>Mix_2!L21-(WMA_R1!L21*$B$6)</f>
        <v>6.6739121170438462E-6</v>
      </c>
      <c r="M21" s="8">
        <f>Mix_2!M21-(WMA_R1!M21*$B$6)</f>
        <v>7.064595074245348E-6</v>
      </c>
      <c r="N21" s="8">
        <f>Mix_2!N21-(WMA_R1!N21*$B$6)</f>
        <v>7.5728717037064876E-6</v>
      </c>
      <c r="O21" s="8">
        <f>Mix_2!O21-(WMA_R1!O21*$B$6)</f>
        <v>8.1741791792083138E-6</v>
      </c>
      <c r="P21" s="8">
        <f>Mix_2!P21-(WMA_R1!P21*$B$6)</f>
        <v>8.8526327883910282E-6</v>
      </c>
      <c r="Q21" s="8">
        <f>Mix_2!Q21-(WMA_R1!Q21*$B$6)</f>
        <v>9.596752957645155E-6</v>
      </c>
      <c r="R21" s="8">
        <f>Mix_2!R21-(WMA_R1!R21*$B$6)</f>
        <v>1.0397304122370908E-5</v>
      </c>
      <c r="S21" s="8">
        <f>Mix_2!S21-(WMA_R1!S21*$B$6)</f>
        <v>1.1246132713094412E-5</v>
      </c>
      <c r="T21" s="8">
        <f>Mix_2!T21-(WMA_R1!T21*$B$6)</f>
        <v>1.213552825057597E-5</v>
      </c>
      <c r="U21" s="8">
        <f>Mix_2!U21-(WMA_R1!U21*$B$6)</f>
        <v>1.3057885352886152E-5</v>
      </c>
      <c r="V21" s="8">
        <f>Mix_2!V21-(WMA_R1!V21*$B$6)</f>
        <v>1.4005553190433601E-5</v>
      </c>
      <c r="W21" s="8">
        <f>Mix_2!W21-(WMA_R1!W21*$B$6)</f>
        <v>1.4970808125630593E-5</v>
      </c>
      <c r="X21" s="8">
        <f>Mix_2!X21-(WMA_R1!X21*$B$6)</f>
        <v>1.5945908525099937E-5</v>
      </c>
      <c r="Y21" s="8">
        <f>Mix_2!Y21-(WMA_R1!Y21*$B$6)</f>
        <v>1.692320226504347E-5</v>
      </c>
      <c r="Z21" s="8">
        <f>Mix_2!Z21-(WMA_R1!Z21*$B$6)</f>
        <v>1.7895263724408797E-5</v>
      </c>
      <c r="AA21" s="8">
        <f>Mix_2!AA21-(WMA_R1!AA21*$B$6)</f>
        <v>1.8855041187699957E-5</v>
      </c>
      <c r="AB21" s="8">
        <f>Mix_2!AB21-(WMA_R1!AB21*$B$6)</f>
        <v>1.9795999009474787E-5</v>
      </c>
      <c r="AC21" s="8">
        <f>Mix_2!AC21-(WMA_R1!AC21*$B$6)</f>
        <v>2.0712242290821742E-5</v>
      </c>
      <c r="AD21" s="8">
        <f>Mix_2!AD21-(WMA_R1!AD21*$B$6)</f>
        <v>2.1598615335250499E-5</v>
      </c>
      <c r="AE21" s="8">
        <f>Mix_2!AE21-(WMA_R1!AE21*$B$6)</f>
        <v>2.2450768684846979E-5</v>
      </c>
      <c r="AF21" s="8">
        <f>Mix_2!AF21-(WMA_R1!AF21*$B$6)</f>
        <v>2.3265192887361829E-5</v>
      </c>
      <c r="AG21" s="8">
        <f>Mix_2!AG21-(WMA_R1!AG21*$B$6)</f>
        <v>2.4039220045656055E-5</v>
      </c>
      <c r="AH21" s="8">
        <f>Mix_2!AH21-(WMA_R1!AH21*$B$6)</f>
        <v>2.4770996494249816E-5</v>
      </c>
      <c r="AI21" s="8">
        <f>Mix_2!AI21-(WMA_R1!AI21*$B$6)</f>
        <v>2.5459431516823685E-5</v>
      </c>
      <c r="AJ21" s="8">
        <f>Mix_2!AJ21-(WMA_R1!AJ21*$B$6)</f>
        <v>2.6104127861814672E-5</v>
      </c>
      <c r="AK21" s="8">
        <f>Mix_2!AK21-(WMA_R1!AK21*$B$6)</f>
        <v>2.6705300009285324E-5</v>
      </c>
      <c r="AL21" s="8">
        <f>Mix_2!AL21-(WMA_R1!AL21*$B$6)</f>
        <v>2.7263685819001497E-5</v>
      </c>
      <c r="AM21" s="8">
        <f>Mix_2!AM21-(WMA_R1!AM21*$B$6)</f>
        <v>2.7780456494387804E-5</v>
      </c>
      <c r="AN21" s="8">
        <f>Mix_2!AN21-(WMA_R1!AN21*$B$6)</f>
        <v>2.8257128900033053E-5</v>
      </c>
      <c r="AO21" s="8">
        <f>Mix_2!AO21-(WMA_R1!AO21*$B$6)</f>
        <v>2.8695483286322422E-5</v>
      </c>
      <c r="AP21" s="8">
        <f>Mix_2!AP21-(WMA_R1!AP21*$B$6)</f>
        <v>2.9097488523720337E-5</v>
      </c>
      <c r="AQ21" s="8">
        <f>Mix_2!AQ21-(WMA_R1!AQ21*$B$6)</f>
        <v>2.946523609664863E-5</v>
      </c>
      <c r="AR21" s="8">
        <f>Mix_2!AR21-(WMA_R1!AR21*$B$6)</f>
        <v>2.9800883387867657E-5</v>
      </c>
      <c r="AS21" s="8">
        <f>Mix_2!AS21-(WMA_R1!AS21*$B$6)</f>
        <v>3.0106606229413748E-5</v>
      </c>
      <c r="AT21" s="8">
        <f>Mix_2!AT21-(WMA_R1!AT21*$B$6)</f>
        <v>3.0384560280519705E-5</v>
      </c>
      <c r="AU21" s="8">
        <f>Mix_2!AU21-(WMA_R1!AU21*$B$6)</f>
        <v>3.0636850521297843E-5</v>
      </c>
      <c r="AV21" s="8">
        <f>Mix_2!AV21-(WMA_R1!AV21*$B$6)</f>
        <v>3.0865507989550737E-5</v>
      </c>
      <c r="AW21" s="8">
        <f>Mix_2!AW21-(WMA_R1!AW21*$B$6)</f>
        <v>3.1072472816786859E-5</v>
      </c>
      <c r="AX21" s="8">
        <f>Mix_2!AX21-(WMA_R1!AX21*$B$6)</f>
        <v>3.1259582615321425E-5</v>
      </c>
      <c r="AY21" s="8">
        <f>Mix_2!AY21-(WMA_R1!AY21*$B$6)</f>
        <v>3.1428565312164394E-5</v>
      </c>
      <c r="AZ21" s="8">
        <f>Mix_2!AZ21-(WMA_R1!AZ21*$B$6)</f>
        <v>3.1581035595635795E-5</v>
      </c>
      <c r="BA21" s="8">
        <f>Mix_2!BA21-(WMA_R1!BA21*$B$6)</f>
        <v>3.1718494233666807E-5</v>
      </c>
      <c r="BB21" s="8">
        <f>Mix_2!BB21-(WMA_R1!BB21*$B$6)</f>
        <v>3.1842329614394194E-5</v>
      </c>
      <c r="BC21" s="8">
        <f>Mix_2!BC21-(WMA_R1!BC21*$B$6)</f>
        <v>3.1953820957432071E-5</v>
      </c>
      <c r="BD21" s="8">
        <f>Mix_2!BD21-(WMA_R1!BD21*$B$6)</f>
        <v>3.2054142735249999E-5</v>
      </c>
      <c r="BE21" s="8">
        <f>Mix_2!BE21-(WMA_R1!BE21*$B$6)</f>
        <v>3.2144369923378214E-5</v>
      </c>
      <c r="BF21" s="8">
        <f>Mix_2!BF21-(WMA_R1!BF21*$B$6)</f>
        <v>3.2225483775682841E-5</v>
      </c>
      <c r="BG21" s="8">
        <f>Mix_2!BG21-(WMA_R1!BG21*$B$6)</f>
        <v>3.2298377879720721E-5</v>
      </c>
      <c r="BH21" s="8">
        <f>Mix_2!BH21-(WMA_R1!BH21*$B$6)</f>
        <v>3.2363864307102425E-5</v>
      </c>
      <c r="BI21" s="8">
        <f>Mix_2!BI21-(WMA_R1!BI21*$B$6)</f>
        <v>3.2422679712057373E-5</v>
      </c>
      <c r="BJ21" s="8">
        <f>Mix_2!BJ21-(WMA_R1!BJ21*$B$6)</f>
        <v>3.2475491275412532E-5</v>
      </c>
      <c r="BK21" s="8">
        <f>Mix_2!BK21-(WMA_R1!BK21*$B$6)</f>
        <v>3.2522902416962985E-5</v>
      </c>
      <c r="BL21" s="8">
        <f>Mix_2!BL21-(WMA_R1!BL21*$B$6)</f>
        <v>3.2565458225373773E-5</v>
      </c>
      <c r="BM21" s="8">
        <f>Mix_2!BM21-(WMA_R1!BM21*$B$6)</f>
        <v>3.2603650573097563E-5</v>
      </c>
      <c r="BN21" s="8">
        <f>Mix_2!BN21-(WMA_R1!BN21*$B$6)</f>
        <v>3.2637922899911996E-5</v>
      </c>
      <c r="BO21" s="8">
        <f>Mix_2!BO21-(WMA_R1!BO21*$B$6)</f>
        <v>3.2668674657655879E-5</v>
      </c>
      <c r="BP21" s="8">
        <f>Mix_2!BP21-(WMA_R1!BP21*$B$6)</f>
        <v>3.2696265420199518E-5</v>
      </c>
      <c r="BQ21" s="8">
        <f>Mix_2!BQ21-(WMA_R1!BQ21*$B$6)</f>
        <v>3.2721018665951794E-5</v>
      </c>
      <c r="BR21" s="8">
        <f>Mix_2!BR21-(WMA_R1!BR21*$B$6)</f>
        <v>3.2743225246610285E-5</v>
      </c>
      <c r="BS21" s="8">
        <f>Mix_2!BS21-(WMA_R1!BS21*$B$6)</f>
        <v>3.2763146557985614E-5</v>
      </c>
      <c r="BT21" s="8">
        <f>Mix_2!BT21-(WMA_R1!BT21*$B$6)</f>
        <v>3.2781017430422221E-5</v>
      </c>
      <c r="BU21" s="8">
        <f>Mix_2!BU21-(WMA_R1!BU21*$B$6)</f>
        <v>3.2797048756473276E-5</v>
      </c>
      <c r="BV21" s="8">
        <f>Mix_2!BV21-(WMA_R1!BV21*$B$6)</f>
        <v>3.2811429876737873E-5</v>
      </c>
      <c r="BW21" s="8">
        <f>Mix_2!BW21-(WMA_R1!BW21*$B$6)</f>
        <v>3.282433074039471E-5</v>
      </c>
      <c r="BX21" s="8">
        <f>Mix_2!BX21-(WMA_R1!BX21*$B$6)</f>
        <v>3.2835903859223605E-5</v>
      </c>
      <c r="BY21" s="8">
        <f>Mix_2!BY21-(WMA_R1!BY21*$B$6)</f>
        <v>3.2846286073700539E-5</v>
      </c>
      <c r="BZ21" s="8">
        <f>Mix_2!BZ21-(WMA_R1!BZ21*$B$6)</f>
        <v>3.2855600145195133E-5</v>
      </c>
      <c r="CA21" s="8">
        <f>Mix_2!CA21-(WMA_R1!CA21*$B$6)</f>
        <v>3.2863956191919548E-5</v>
      </c>
      <c r="CB21" s="8">
        <f>Mix_2!CB21-(WMA_R1!CB21*$B$6)</f>
        <v>3.2871452981666395E-5</v>
      </c>
      <c r="CC21" s="8">
        <f>Mix_2!CC21-(WMA_R1!CC21*$B$6)</f>
        <v>3.2878179095455032E-5</v>
      </c>
      <c r="CD21" s="8">
        <f>Mix_2!CD21-(WMA_R1!CD21*$B$6)</f>
        <v>3.2884213973405054E-5</v>
      </c>
      <c r="CE21" s="8">
        <f>Mix_2!CE21-(WMA_R1!CE21*$B$6)</f>
        <v>3.2889628855819634E-5</v>
      </c>
      <c r="CF21" s="8">
        <f>Mix_2!CF21-(WMA_R1!CF21*$B$6)</f>
        <v>3.2894487627214324E-5</v>
      </c>
      <c r="CG21" s="8">
        <f>Mix_2!CG21-(WMA_R1!CG21*$B$6)</f>
        <v>3.2898847575356236E-5</v>
      </c>
      <c r="CH21" s="8">
        <f>Mix_2!CH21-(WMA_R1!CH21*$B$6)</f>
        <v>3.2902760072245517E-5</v>
      </c>
      <c r="CI21" s="8">
        <f>Mix_2!CI21-(WMA_R1!CI21*$B$6)</f>
        <v>3.2906271185275753E-5</v>
      </c>
      <c r="CJ21" s="8">
        <f>Mix_2!CJ21-(WMA_R1!CJ21*$B$6)</f>
        <v>3.2909422225006869E-5</v>
      </c>
      <c r="CK21" s="8">
        <f>Mix_2!CK21-(WMA_R1!CK21*$B$6)</f>
        <v>3.2912250237951677E-5</v>
      </c>
      <c r="CL21" s="8">
        <f>Mix_2!CL21-(WMA_R1!CL21*$B$6)</f>
        <v>3.2914788446717525E-5</v>
      </c>
      <c r="CM21" s="8">
        <f>Mix_2!CM21-(WMA_R1!CM21*$B$6)</f>
        <v>3.2917066646127876E-5</v>
      </c>
      <c r="CN21" s="8">
        <f>Mix_2!CN21-(WMA_R1!CN21*$B$6)</f>
        <v>3.2919111557269296E-5</v>
      </c>
      <c r="CO21" s="8">
        <f>Mix_2!CO21-(WMA_R1!CO21*$B$6)</f>
        <v>3.2920947146055057E-5</v>
      </c>
      <c r="CP21" s="8">
        <f>Mix_2!CP21-(WMA_R1!CP21*$B$6)</f>
        <v>3.2922594907799978E-5</v>
      </c>
      <c r="CQ21" s="8">
        <f>Mix_2!CQ21-(WMA_R1!CQ21*$B$6)</f>
        <v>3.2924074122883326E-5</v>
      </c>
      <c r="CR21" s="8">
        <f>Mix_2!CR21-(WMA_R1!CR21*$B$6)</f>
        <v>3.292540208559844E-5</v>
      </c>
    </row>
    <row r="22" spans="1:96" x14ac:dyDescent="0.35">
      <c r="A22">
        <f t="shared" si="8"/>
        <v>10</v>
      </c>
      <c r="B22">
        <f t="shared" si="7"/>
        <v>9.5</v>
      </c>
      <c r="C22">
        <f>B22-Data!$B$9</f>
        <v>-1</v>
      </c>
      <c r="E22" s="1">
        <f>G22*c_1!G22-c_2!$B$3</f>
        <v>3.4604345213948284E-15</v>
      </c>
      <c r="F22" s="11">
        <f>(-WMA_u!F22+SQRT(WMA_u!F22*WMA_u!F22+4*$B$3))/2</f>
        <v>3.2937100055807633E-5</v>
      </c>
      <c r="G22" s="11">
        <f>Mix_2!G22-(WMA_R1!G22*$B$6)</f>
        <v>2.219172222250743E-6</v>
      </c>
      <c r="H22" s="11">
        <f>Mix_2!H22-(WMA_R1!H22*$B$6)</f>
        <v>1.794019688842921E-6</v>
      </c>
      <c r="I22" s="8">
        <f>Mix_2!I22-(WMA_R1!I22*$B$6)</f>
        <v>1.8316698039271492E-6</v>
      </c>
      <c r="J22" s="8">
        <f>Mix_2!J22-(WMA_R1!J22*$B$6)</f>
        <v>2.018961189980102E-6</v>
      </c>
      <c r="K22" s="8">
        <f>Mix_2!K22-(WMA_R1!K22*$B$6)</f>
        <v>2.2911384777473106E-6</v>
      </c>
      <c r="L22" s="8">
        <f>Mix_2!L22-(WMA_R1!L22*$B$6)</f>
        <v>2.6264123545016744E-6</v>
      </c>
      <c r="M22" s="8">
        <f>Mix_2!M22-(WMA_R1!M22*$B$6)</f>
        <v>3.0157703141140992E-6</v>
      </c>
      <c r="N22" s="8">
        <f>Mix_2!N22-(WMA_R1!N22*$B$6)</f>
        <v>3.4552966275540946E-6</v>
      </c>
      <c r="O22" s="8">
        <f>Mix_2!O22-(WMA_R1!O22*$B$6)</f>
        <v>3.9434623184719832E-6</v>
      </c>
      <c r="P22" s="8">
        <f>Mix_2!P22-(WMA_R1!P22*$B$6)</f>
        <v>4.4798886948780275E-6</v>
      </c>
      <c r="Q22" s="8">
        <f>Mix_2!Q22-(WMA_R1!Q22*$B$6)</f>
        <v>5.0646597541487842E-6</v>
      </c>
      <c r="R22" s="8">
        <f>Mix_2!R22-(WMA_R1!R22*$B$6)</f>
        <v>5.6978854417955098E-6</v>
      </c>
      <c r="S22" s="8">
        <f>Mix_2!S22-(WMA_R1!S22*$B$6)</f>
        <v>6.3794009609231951E-6</v>
      </c>
      <c r="T22" s="8">
        <f>Mix_2!T22-(WMA_R1!T22*$B$6)</f>
        <v>7.1085506330045502E-6</v>
      </c>
      <c r="U22" s="8">
        <f>Mix_2!U22-(WMA_R1!U22*$B$6)</f>
        <v>7.8840312970435745E-6</v>
      </c>
      <c r="V22" s="8">
        <f>Mix_2!V22-(WMA_R1!V22*$B$6)</f>
        <v>8.7037834275654924E-6</v>
      </c>
      <c r="W22" s="8">
        <f>Mix_2!W22-(WMA_R1!W22*$B$6)</f>
        <v>9.5649252997583216E-6</v>
      </c>
      <c r="X22" s="8">
        <f>Mix_2!X22-(WMA_R1!X22*$B$6)</f>
        <v>1.0463729212623542E-5</v>
      </c>
      <c r="Y22" s="8">
        <f>Mix_2!Y22-(WMA_R1!Y22*$B$6)</f>
        <v>1.139564001456848E-5</v>
      </c>
      <c r="Z22" s="8">
        <f>Mix_2!Z22-(WMA_R1!Z22*$B$6)</f>
        <v>1.2355335730066326E-5</v>
      </c>
      <c r="AA22" s="8">
        <f>Mix_2!AA22-(WMA_R1!AA22*$B$6)</f>
        <v>1.3336828403979539E-5</v>
      </c>
      <c r="AB22" s="8">
        <f>Mix_2!AB22-(WMA_R1!AB22*$B$6)</f>
        <v>1.4333600902742363E-5</v>
      </c>
      <c r="AC22" s="8">
        <f>Mix_2!AC22-(WMA_R1!AC22*$B$6)</f>
        <v>1.5338772821830108E-5</v>
      </c>
      <c r="AD22" s="8">
        <f>Mix_2!AD22-(WMA_R1!AD22*$B$6)</f>
        <v>1.6345286329050541E-5</v>
      </c>
      <c r="AE22" s="8">
        <f>Mix_2!AE22-(WMA_R1!AE22*$B$6)</f>
        <v>1.7346101116333469E-5</v>
      </c>
      <c r="AF22" s="8">
        <f>Mix_2!AF22-(WMA_R1!AF22*$B$6)</f>
        <v>1.8334386951544477E-5</v>
      </c>
      <c r="AG22" s="8">
        <f>Mix_2!AG22-(WMA_R1!AG22*$B$6)</f>
        <v>1.9303702714419333E-5</v>
      </c>
      <c r="AH22" s="8">
        <f>Mix_2!AH22-(WMA_R1!AH22*$B$6)</f>
        <v>2.0248152256136376E-5</v>
      </c>
      <c r="AI22" s="8">
        <f>Mix_2!AI22-(WMA_R1!AI22*$B$6)</f>
        <v>2.1162509689620813E-5</v>
      </c>
      <c r="AJ22" s="8">
        <f>Mix_2!AJ22-(WMA_R1!AJ22*$B$6)</f>
        <v>2.204230953171123E-5</v>
      </c>
      <c r="AK22" s="8">
        <f>Mix_2!AK22-(WMA_R1!AK22*$B$6)</f>
        <v>2.2883900056197807E-5</v>
      </c>
      <c r="AL22" s="8">
        <f>Mix_2!AL22-(WMA_R1!AL22*$B$6)</f>
        <v>2.3684460984796883E-5</v>
      </c>
      <c r="AM22" s="8">
        <f>Mix_2!AM22-(WMA_R1!AM22*$B$6)</f>
        <v>2.4441988927249845E-5</v>
      </c>
      <c r="AN22" s="8">
        <f>Mix_2!AN22-(WMA_R1!AN22*$B$6)</f>
        <v>2.5155255631147319E-5</v>
      </c>
      <c r="AO22" s="8">
        <f>Mix_2!AO22-(WMA_R1!AO22*$B$6)</f>
        <v>2.5823745056638469E-5</v>
      </c>
      <c r="AP22" s="8">
        <f>Mix_2!AP22-(WMA_R1!AP22*$B$6)</f>
        <v>2.6447575582538231E-5</v>
      </c>
      <c r="AQ22" s="8">
        <f>Mix_2!AQ22-(WMA_R1!AQ22*$B$6)</f>
        <v>2.7027413394383582E-5</v>
      </c>
      <c r="AR22" s="8">
        <f>Mix_2!AR22-(WMA_R1!AR22*$B$6)</f>
        <v>2.7564382443271126E-5</v>
      </c>
      <c r="AS22" s="8">
        <f>Mix_2!AS22-(WMA_R1!AS22*$B$6)</f>
        <v>2.805997545512341E-5</v>
      </c>
      <c r="AT22" s="8">
        <f>Mix_2!AT22-(WMA_R1!AT22*$B$6)</f>
        <v>2.8515969457860391E-5</v>
      </c>
      <c r="AU22" s="8">
        <f>Mix_2!AU22-(WMA_R1!AU22*$B$6)</f>
        <v>2.893434828161489E-5</v>
      </c>
      <c r="AV22" s="8">
        <f>Mix_2!AV22-(WMA_R1!AV22*$B$6)</f>
        <v>2.9317233573491048E-5</v>
      </c>
      <c r="AW22" s="8">
        <f>Mix_2!AW22-(WMA_R1!AW22*$B$6)</f>
        <v>2.9666825083116596E-5</v>
      </c>
      <c r="AX22" s="8">
        <f>Mix_2!AX22-(WMA_R1!AX22*$B$6)</f>
        <v>2.9985350352987966E-5</v>
      </c>
      <c r="AY22" s="8">
        <f>Mix_2!AY22-(WMA_R1!AY22*$B$6)</f>
        <v>3.0275023483732714E-5</v>
      </c>
      <c r="AZ22" s="8">
        <f>Mix_2!AZ22-(WMA_R1!AZ22*$B$6)</f>
        <v>3.0538012322146346E-5</v>
      </c>
      <c r="BA22" s="8">
        <f>Mix_2!BA22-(WMA_R1!BA22*$B$6)</f>
        <v>3.0776413226280171E-5</v>
      </c>
      <c r="BB22" s="8">
        <f>Mix_2!BB22-(WMA_R1!BB22*$B$6)</f>
        <v>3.0992232464869935E-5</v>
      </c>
      <c r="BC22" s="8">
        <f>Mix_2!BC22-(WMA_R1!BC22*$B$6)</f>
        <v>3.1187373285210405E-5</v>
      </c>
      <c r="BD22" s="8">
        <f>Mix_2!BD22-(WMA_R1!BD22*$B$6)</f>
        <v>3.1363627715189917E-5</v>
      </c>
      <c r="BE22" s="8">
        <f>Mix_2!BE22-(WMA_R1!BE22*$B$6)</f>
        <v>3.1522672235242678E-5</v>
      </c>
      <c r="BF22" s="8">
        <f>Mix_2!BF22-(WMA_R1!BF22*$B$6)</f>
        <v>3.1666066539931589E-5</v>
      </c>
      <c r="BG22" s="8">
        <f>Mix_2!BG22-(WMA_R1!BG22*$B$6)</f>
        <v>3.1795254704264627E-5</v>
      </c>
      <c r="BH22" s="8">
        <f>Mix_2!BH22-(WMA_R1!BH22*$B$6)</f>
        <v>3.1911568172794213E-5</v>
      </c>
      <c r="BI22" s="8">
        <f>Mix_2!BI22-(WMA_R1!BI22*$B$6)</f>
        <v>3.2016230077305325E-5</v>
      </c>
      <c r="BJ22" s="8">
        <f>Mix_2!BJ22-(WMA_R1!BJ22*$B$6)</f>
        <v>3.2110360478886788E-5</v>
      </c>
      <c r="BK22" s="8">
        <f>Mix_2!BK22-(WMA_R1!BK22*$B$6)</f>
        <v>3.2194982203311546E-5</v>
      </c>
      <c r="BL22" s="8">
        <f>Mix_2!BL22-(WMA_R1!BL22*$B$6)</f>
        <v>3.227102701397541E-5</v>
      </c>
      <c r="BM22" s="8">
        <f>Mix_2!BM22-(WMA_R1!BM22*$B$6)</f>
        <v>3.2339341911769693E-5</v>
      </c>
      <c r="BN22" s="8">
        <f>Mix_2!BN22-(WMA_R1!BN22*$B$6)</f>
        <v>3.2400695410678465E-5</v>
      </c>
      <c r="BO22" s="8">
        <f>Mix_2!BO22-(WMA_R1!BO22*$B$6)</f>
        <v>3.2455783673853668E-5</v>
      </c>
      <c r="BP22" s="8">
        <f>Mix_2!BP22-(WMA_R1!BP22*$B$6)</f>
        <v>3.250523642232274E-5</v>
      </c>
      <c r="BQ22" s="8">
        <f>Mix_2!BQ22-(WMA_R1!BQ22*$B$6)</f>
        <v>3.2549622564524187E-5</v>
      </c>
      <c r="BR22" s="8">
        <f>Mix_2!BR22-(WMA_R1!BR22*$B$6)</f>
        <v>3.2589455507167781E-5</v>
      </c>
      <c r="BS22" s="8">
        <f>Mix_2!BS22-(WMA_R1!BS22*$B$6)</f>
        <v>3.2625198127588283E-5</v>
      </c>
      <c r="BT22" s="8">
        <f>Mix_2!BT22-(WMA_R1!BT22*$B$6)</f>
        <v>3.2657267398618739E-5</v>
      </c>
      <c r="BU22" s="8">
        <f>Mix_2!BU22-(WMA_R1!BU22*$B$6)</f>
        <v>3.2686038669518547E-5</v>
      </c>
      <c r="BV22" s="8">
        <f>Mix_2!BV22-(WMA_R1!BV22*$B$6)</f>
        <v>3.2711849607856493E-5</v>
      </c>
      <c r="BW22" s="8">
        <f>Mix_2!BW22-(WMA_R1!BW22*$B$6)</f>
        <v>3.2735003816378363E-5</v>
      </c>
      <c r="BX22" s="8">
        <f>Mix_2!BX22-(WMA_R1!BX22*$B$6)</f>
        <v>3.275577414133992E-5</v>
      </c>
      <c r="BY22" s="8">
        <f>Mix_2!BY22-(WMA_R1!BY22*$B$6)</f>
        <v>3.2774405688351607E-5</v>
      </c>
      <c r="BZ22" s="8">
        <f>Mix_2!BZ22-(WMA_R1!BZ22*$B$6)</f>
        <v>3.2791118566209454E-5</v>
      </c>
      <c r="CA22" s="8">
        <f>Mix_2!CA22-(WMA_R1!CA22*$B$6)</f>
        <v>3.2806110377736787E-5</v>
      </c>
      <c r="CB22" s="8">
        <f>Mix_2!CB22-(WMA_R1!CB22*$B$6)</f>
        <v>3.2819558475848085E-5</v>
      </c>
      <c r="CC22" s="8">
        <f>Mix_2!CC22-(WMA_R1!CC22*$B$6)</f>
        <v>3.2831622005564098E-5</v>
      </c>
      <c r="CD22" s="8">
        <f>Mix_2!CD22-(WMA_R1!CD22*$B$6)</f>
        <v>3.284244374733204E-5</v>
      </c>
      <c r="CE22" s="8">
        <f>Mix_2!CE22-(WMA_R1!CE22*$B$6)</f>
        <v>3.2852151781706937E-5</v>
      </c>
      <c r="CF22" s="8">
        <f>Mix_2!CF22-(WMA_R1!CF22*$B$6)</f>
        <v>3.2860860988601155E-5</v>
      </c>
      <c r="CG22" s="8">
        <f>Mix_2!CG22-(WMA_R1!CG22*$B$6)</f>
        <v>3.2868674398564457E-5</v>
      </c>
      <c r="CH22" s="8">
        <f>Mix_2!CH22-(WMA_R1!CH22*$B$6)</f>
        <v>3.2875684407803454E-5</v>
      </c>
      <c r="CI22" s="8">
        <f>Mix_2!CI22-(WMA_R1!CI22*$B$6)</f>
        <v>3.288197387123684E-5</v>
      </c>
      <c r="CJ22" s="8">
        <f>Mix_2!CJ22-(WMA_R1!CJ22*$B$6)</f>
        <v>3.288761708489156E-5</v>
      </c>
      <c r="CK22" s="8">
        <f>Mix_2!CK22-(WMA_R1!CK22*$B$6)</f>
        <v>3.2892680668604132E-5</v>
      </c>
      <c r="CL22" s="8">
        <f>Mix_2!CL22-(WMA_R1!CL22*$B$6)</f>
        <v>3.2897224357995548E-5</v>
      </c>
      <c r="CM22" s="8">
        <f>Mix_2!CM22-(WMA_R1!CM22*$B$6)</f>
        <v>3.2901301715756846E-5</v>
      </c>
      <c r="CN22" s="8">
        <f>Mix_2!CN22-(WMA_R1!CN22*$B$6)</f>
        <v>3.2904960770278936E-5</v>
      </c>
      <c r="CO22" s="8">
        <f>Mix_2!CO22-(WMA_R1!CO22*$B$6)</f>
        <v>3.2908244587679229E-5</v>
      </c>
      <c r="CP22" s="8">
        <f>Mix_2!CP22-(WMA_R1!CP22*$B$6)</f>
        <v>3.291119178570707E-5</v>
      </c>
      <c r="CQ22" s="8">
        <f>Mix_2!CQ22-(WMA_R1!CQ22*$B$6)</f>
        <v>3.2913836993895187E-5</v>
      </c>
      <c r="CR22" s="8">
        <f>Mix_2!CR22-(WMA_R1!CR22*$B$6)</f>
        <v>3.2916211266624639E-5</v>
      </c>
    </row>
    <row r="23" spans="1:96" s="4" customFormat="1" x14ac:dyDescent="0.35">
      <c r="A23" s="4">
        <f t="shared" si="8"/>
        <v>11</v>
      </c>
      <c r="B23" s="4">
        <f t="shared" si="7"/>
        <v>10.5</v>
      </c>
      <c r="C23" s="4">
        <f>B23-Data!$B$9</f>
        <v>0</v>
      </c>
      <c r="E23" s="10">
        <f>G23*c_1!G23-c_2!$B$3</f>
        <v>3.2199252758460112E-14</v>
      </c>
      <c r="F23" s="4">
        <f>(-WMA_u!F23+SQRT(WMA_u!F23*WMA_u!F23+4*$B$3))/2</f>
        <v>1.6469093111481925E-7</v>
      </c>
      <c r="G23" s="12">
        <f>Mix_2!G23-(WMA_R1!G23*$B$6)</f>
        <v>2.7270338489092571E-7</v>
      </c>
      <c r="H23" s="12">
        <f>Mix_2!H23-(WMA_R1!H23*$B$6)</f>
        <v>4.1630694245254358E-7</v>
      </c>
      <c r="I23" s="8">
        <f>Mix_2!I23-(WMA_R1!I23*$B$6)</f>
        <v>5.9111947315139227E-7</v>
      </c>
      <c r="J23" s="8">
        <f>Mix_2!J23-(WMA_R1!J23*$B$6)</f>
        <v>7.9158233259342709E-7</v>
      </c>
      <c r="K23" s="8">
        <f>Mix_2!K23-(WMA_R1!K23*$B$6)</f>
        <v>1.0141384775844166E-6</v>
      </c>
      <c r="L23" s="8">
        <f>Mix_2!L23-(WMA_R1!L23*$B$6)</f>
        <v>1.2580272232928873E-6</v>
      </c>
      <c r="M23" s="8">
        <f>Mix_2!M23-(WMA_R1!M23*$B$6)</f>
        <v>1.5245714932618946E-6</v>
      </c>
      <c r="N23" s="8">
        <f>Mix_2!N23-(WMA_R1!N23*$B$6)</f>
        <v>1.8162172174111377E-6</v>
      </c>
      <c r="O23" s="8">
        <f>Mix_2!O23-(WMA_R1!O23*$B$6)</f>
        <v>2.1358596291637786E-6</v>
      </c>
      <c r="P23" s="8">
        <f>Mix_2!P23-(WMA_R1!P23*$B$6)</f>
        <v>2.4864787100372897E-6</v>
      </c>
      <c r="Q23" s="8">
        <f>Mix_2!Q23-(WMA_R1!Q23*$B$6)</f>
        <v>2.8709642139774961E-6</v>
      </c>
      <c r="R23" s="8">
        <f>Mix_2!R23-(WMA_R1!R23*$B$6)</f>
        <v>3.2920281161117812E-6</v>
      </c>
      <c r="S23" s="8">
        <f>Mix_2!S23-(WMA_R1!S23*$B$6)</f>
        <v>3.7521460802031468E-6</v>
      </c>
      <c r="T23" s="8">
        <f>Mix_2!T23-(WMA_R1!T23*$B$6)</f>
        <v>4.2535008798415979E-6</v>
      </c>
      <c r="U23" s="8">
        <f>Mix_2!U23-(WMA_R1!U23*$B$6)</f>
        <v>4.7979179131136408E-6</v>
      </c>
      <c r="V23" s="8">
        <f>Mix_2!V23-(WMA_R1!V23*$B$6)</f>
        <v>5.3867913577531983E-6</v>
      </c>
      <c r="W23" s="8">
        <f>Mix_2!W23-(WMA_R1!W23*$B$6)</f>
        <v>6.0210035083943362E-6</v>
      </c>
      <c r="X23" s="8">
        <f>Mix_2!X23-(WMA_R1!X23*$B$6)</f>
        <v>6.700841880620498E-6</v>
      </c>
      <c r="Y23" s="8">
        <f>Mix_2!Y23-(WMA_R1!Y23*$B$6)</f>
        <v>7.4259197743506084E-6</v>
      </c>
      <c r="Z23" s="8">
        <f>Mix_2!Z23-(WMA_R1!Z23*$B$6)</f>
        <v>8.1951066663975201E-6</v>
      </c>
      <c r="AA23" s="8">
        <f>Mix_2!AA23-(WMA_R1!AA23*$B$6)</f>
        <v>9.0064750663944057E-6</v>
      </c>
      <c r="AB23" s="8">
        <f>Mix_2!AB23-(WMA_R1!AB23*$B$6)</f>
        <v>9.8572702335900783E-6</v>
      </c>
      <c r="AC23" s="8">
        <f>Mix_2!AC23-(WMA_R1!AC23*$B$6)</f>
        <v>1.0743908378349234E-5</v>
      </c>
      <c r="AD23" s="8">
        <f>Mix_2!AD23-(WMA_R1!AD23*$B$6)</f>
        <v>1.1662007553370718E-5</v>
      </c>
      <c r="AE23" s="8">
        <f>Mix_2!AE23-(WMA_R1!AE23*$B$6)</f>
        <v>1.2606453415053507E-5</v>
      </c>
      <c r="AF23" s="8">
        <f>Mix_2!AF23-(WMA_R1!AF23*$B$6)</f>
        <v>1.3571499555820353E-5</v>
      </c>
      <c r="AG23" s="8">
        <f>Mix_2!AG23-(WMA_R1!AG23*$B$6)</f>
        <v>1.4550899347959245E-5</v>
      </c>
      <c r="AH23" s="8">
        <f>Mix_2!AH23-(WMA_R1!AH23*$B$6)</f>
        <v>1.5538063556063078E-5</v>
      </c>
      <c r="AI23" s="8">
        <f>Mix_2!AI23-(WMA_R1!AI23*$B$6)</f>
        <v>1.6526235650854899E-5</v>
      </c>
      <c r="AJ23" s="8">
        <f>Mix_2!AJ23-(WMA_R1!AJ23*$B$6)</f>
        <v>1.750867514342803E-5</v>
      </c>
      <c r="AK23" s="8">
        <f>Mix_2!AK23-(WMA_R1!AK23*$B$6)</f>
        <v>1.847883853689095E-5</v>
      </c>
      <c r="AL23" s="8">
        <f>Mix_2!AL23-(WMA_R1!AL23*$B$6)</f>
        <v>1.9430547791173952E-5</v>
      </c>
      <c r="AM23" s="8">
        <f>Mix_2!AM23-(WMA_R1!AM23*$B$6)</f>
        <v>2.03581374476453E-5</v>
      </c>
      <c r="AN23" s="8">
        <f>Mix_2!AN23-(WMA_R1!AN23*$B$6)</f>
        <v>2.1256573578892571E-5</v>
      </c>
      <c r="AO23" s="8">
        <f>Mix_2!AO23-(WMA_R1!AO23*$B$6)</f>
        <v>2.2121540242341829E-5</v>
      </c>
      <c r="AP23" s="8">
        <f>Mix_2!AP23-(WMA_R1!AP23*$B$6)</f>
        <v>2.2949491781360829E-5</v>
      </c>
      <c r="AQ23" s="8">
        <f>Mix_2!AQ23-(WMA_R1!AQ23*$B$6)</f>
        <v>2.3737671844047643E-5</v>
      </c>
      <c r="AR23" s="8">
        <f>Mix_2!AR23-(WMA_R1!AR23*$B$6)</f>
        <v>2.4484102097880234E-5</v>
      </c>
      <c r="AS23" s="8">
        <f>Mix_2!AS23-(WMA_R1!AS23*$B$6)</f>
        <v>2.5187545181630578E-5</v>
      </c>
      <c r="AT23" s="8">
        <f>Mix_2!AT23-(WMA_R1!AT23*$B$6)</f>
        <v>2.5847447358266257E-5</v>
      </c>
      <c r="AU23" s="8">
        <f>Mix_2!AU23-(WMA_R1!AU23*$B$6)</f>
        <v>2.6463866667467769E-5</v>
      </c>
      <c r="AV23" s="8">
        <f>Mix_2!AV23-(WMA_R1!AV23*$B$6)</f>
        <v>2.7037392194229548E-5</v>
      </c>
      <c r="AW23" s="8">
        <f>Mix_2!AW23-(WMA_R1!AW23*$B$6)</f>
        <v>2.7569059512684778E-5</v>
      </c>
      <c r="AX23" s="8">
        <f>Mix_2!AX23-(WMA_R1!AX23*$B$6)</f>
        <v>2.8060266557951841E-5</v>
      </c>
      <c r="AY23" s="8">
        <f>Mix_2!AY23-(WMA_R1!AY23*$B$6)</f>
        <v>2.8512693266943192E-5</v>
      </c>
      <c r="AZ23" s="8">
        <f>Mix_2!AZ23-(WMA_R1!AZ23*$B$6)</f>
        <v>2.8928227398547449E-5</v>
      </c>
      <c r="BA23" s="8">
        <f>Mix_2!BA23-(WMA_R1!BA23*$B$6)</f>
        <v>2.9308898094232898E-5</v>
      </c>
      <c r="BB23" s="8">
        <f>Mix_2!BB23-(WMA_R1!BB23*$B$6)</f>
        <v>2.9656817999412874E-5</v>
      </c>
      <c r="BC23" s="8">
        <f>Mix_2!BC23-(WMA_R1!BC23*$B$6)</f>
        <v>2.9974134167884794E-5</v>
      </c>
      <c r="BD23" s="8">
        <f>Mix_2!BD23-(WMA_R1!BD23*$B$6)</f>
        <v>3.0262987521600547E-5</v>
      </c>
      <c r="BE23" s="8">
        <f>Mix_2!BE23-(WMA_R1!BE23*$B$6)</f>
        <v>3.0525480318502525E-5</v>
      </c>
      <c r="BF23" s="8">
        <f>Mix_2!BF23-(WMA_R1!BF23*$B$6)</f>
        <v>3.0763650876602517E-5</v>
      </c>
      <c r="BG23" s="8">
        <f>Mix_2!BG23-(WMA_R1!BG23*$B$6)</f>
        <v>3.09794546994345E-5</v>
      </c>
      <c r="BH23" s="8">
        <f>Mix_2!BH23-(WMA_R1!BH23*$B$6)</f>
        <v>3.1174751109064204E-5</v>
      </c>
      <c r="BI23" s="8">
        <f>Mix_2!BI23-(WMA_R1!BI23*$B$6)</f>
        <v>3.135129451412563E-5</v>
      </c>
      <c r="BJ23" s="8">
        <f>Mix_2!BJ23-(WMA_R1!BJ23*$B$6)</f>
        <v>3.1510729493001618E-5</v>
      </c>
      <c r="BK23" s="8">
        <f>Mix_2!BK23-(WMA_R1!BK23*$B$6)</f>
        <v>3.1654588949479889E-5</v>
      </c>
      <c r="BL23" s="8">
        <f>Mix_2!BL23-(WMA_R1!BL23*$B$6)</f>
        <v>3.1784294683873954E-5</v>
      </c>
      <c r="BM23" s="8">
        <f>Mix_2!BM23-(WMA_R1!BM23*$B$6)</f>
        <v>3.1901159810555223E-5</v>
      </c>
      <c r="BN23" s="8">
        <f>Mix_2!BN23-(WMA_R1!BN23*$B$6)</f>
        <v>3.2006392545158859E-5</v>
      </c>
      <c r="BO23" s="8">
        <f>Mix_2!BO23-(WMA_R1!BO23*$B$6)</f>
        <v>3.2101100959449564E-5</v>
      </c>
      <c r="BP23" s="8">
        <f>Mix_2!BP23-(WMA_R1!BP23*$B$6)</f>
        <v>3.2186298380440425E-5</v>
      </c>
      <c r="BQ23" s="8">
        <f>Mix_2!BQ23-(WMA_R1!BQ23*$B$6)</f>
        <v>3.2262909171791608E-5</v>
      </c>
      <c r="BR23" s="8">
        <f>Mix_2!BR23-(WMA_R1!BR23*$B$6)</f>
        <v>3.2331774692031281E-5</v>
      </c>
      <c r="BS23" s="8">
        <f>Mix_2!BS23-(WMA_R1!BS23*$B$6)</f>
        <v>3.2393659272573619E-5</v>
      </c>
      <c r="BT23" s="8">
        <f>Mix_2!BT23-(WMA_R1!BT23*$B$6)</f>
        <v>3.2449256093873816E-5</v>
      </c>
      <c r="BU23" s="8">
        <f>Mix_2!BU23-(WMA_R1!BU23*$B$6)</f>
        <v>3.2499192875189902E-5</v>
      </c>
      <c r="BV23" s="8">
        <f>Mix_2!BV23-(WMA_R1!BV23*$B$6)</f>
        <v>3.254403731610966E-5</v>
      </c>
      <c r="BW23" s="8">
        <f>Mix_2!BW23-(WMA_R1!BW23*$B$6)</f>
        <v>3.2584302247312958E-5</v>
      </c>
      <c r="BX23" s="8">
        <f>Mix_2!BX23-(WMA_R1!BX23*$B$6)</f>
        <v>3.2620450470954791E-5</v>
      </c>
      <c r="BY23" s="8">
        <f>Mix_2!BY23-(WMA_R1!BY23*$B$6)</f>
        <v>3.2652899273727883E-5</v>
      </c>
      <c r="BZ23" s="8">
        <f>Mix_2!BZ23-(WMA_R1!BZ23*$B$6)</f>
        <v>3.2682024615600238E-5</v>
      </c>
      <c r="CA23" s="8">
        <f>Mix_2!CA23-(WMA_R1!CA23*$B$6)</f>
        <v>3.2708164996141498E-5</v>
      </c>
      <c r="CB23" s="8">
        <f>Mix_2!CB23-(WMA_R1!CB23*$B$6)</f>
        <v>3.2731625008899448E-5</v>
      </c>
      <c r="CC23" s="8">
        <f>Mix_2!CC23-(WMA_R1!CC23*$B$6)</f>
        <v>3.2752678599444392E-5</v>
      </c>
      <c r="CD23" s="8">
        <f>Mix_2!CD23-(WMA_R1!CD23*$B$6)</f>
        <v>3.2771572041102883E-5</v>
      </c>
      <c r="CE23" s="8">
        <f>Mix_2!CE23-(WMA_R1!CE23*$B$6)</f>
        <v>3.2788526645867004E-5</v>
      </c>
      <c r="CF23" s="8">
        <f>Mix_2!CF23-(WMA_R1!CF23*$B$6)</f>
        <v>3.2803741230285434E-5</v>
      </c>
      <c r="CG23" s="8">
        <f>Mix_2!CG23-(WMA_R1!CG23*$B$6)</f>
        <v>3.281739435129536E-5</v>
      </c>
      <c r="CH23" s="8">
        <f>Mix_2!CH23-(WMA_R1!CH23*$B$6)</f>
        <v>3.2829646333585496E-5</v>
      </c>
      <c r="CI23" s="8">
        <f>Mix_2!CI23-(WMA_R1!CI23*$B$6)</f>
        <v>3.2840641101589883E-5</v>
      </c>
      <c r="CJ23" s="8">
        <f>Mix_2!CJ23-(WMA_R1!CJ23*$B$6)</f>
        <v>3.2850507835633164E-5</v>
      </c>
      <c r="CK23" s="8">
        <f>Mix_2!CK23-(WMA_R1!CK23*$B$6)</f>
        <v>3.2859362466060853E-5</v>
      </c>
      <c r="CL23" s="8">
        <f>Mix_2!CL23-(WMA_R1!CL23*$B$6)</f>
        <v>3.2867309020450629E-5</v>
      </c>
      <c r="CM23" s="8">
        <f>Mix_2!CM23-(WMA_R1!CM23*$B$6)</f>
        <v>3.2874440836866337E-5</v>
      </c>
      <c r="CN23" s="8">
        <f>Mix_2!CN23-(WMA_R1!CN23*$B$6)</f>
        <v>3.2880841655986452E-5</v>
      </c>
      <c r="CO23" s="8">
        <f>Mix_2!CO23-(WMA_R1!CO23*$B$6)</f>
        <v>3.2886586604405191E-5</v>
      </c>
      <c r="CP23" s="8">
        <f>Mix_2!CP23-(WMA_R1!CP23*$B$6)</f>
        <v>3.289174307716872E-5</v>
      </c>
      <c r="CQ23" s="8">
        <f>Mix_2!CQ23-(WMA_R1!CQ23*$B$6)</f>
        <v>3.2896371532298658E-5</v>
      </c>
      <c r="CR23" s="8">
        <f>Mix_2!CR23-(WMA_R1!CR23*$B$6)</f>
        <v>3.2900526203638666E-5</v>
      </c>
    </row>
    <row r="24" spans="1:96" x14ac:dyDescent="0.35">
      <c r="A24">
        <f t="shared" si="8"/>
        <v>12</v>
      </c>
      <c r="B24">
        <f t="shared" si="7"/>
        <v>11.5</v>
      </c>
      <c r="C24">
        <f>B24-Data!$B$9</f>
        <v>1</v>
      </c>
      <c r="D24" s="2"/>
      <c r="E24" s="1">
        <f>G24*c_1!G24-c_2!$B$3</f>
        <v>-3.5031629290124822E-14</v>
      </c>
      <c r="F24" s="3">
        <f>(-WMA_u!F24+SQRT(WMA_u!F24*WMA_u!F24+4*$B$3))/2</f>
        <v>3.2937100055807633E-5</v>
      </c>
      <c r="G24" s="8">
        <f>Mix_2!G24-(WMA_R1!G24*$B$6)</f>
        <v>7.7451208104735851E-7</v>
      </c>
      <c r="H24" s="8">
        <f>Mix_2!H24-(WMA_R1!H24*$B$6)</f>
        <v>6.2053890708503473E-7</v>
      </c>
      <c r="I24" s="8">
        <f>Mix_2!I24-(WMA_R1!I24*$B$6)</f>
        <v>6.3406320401761546E-7</v>
      </c>
      <c r="J24" s="8">
        <f>Mix_2!J24-(WMA_R1!J24*$B$6)</f>
        <v>7.0165950277036084E-7</v>
      </c>
      <c r="K24" s="8">
        <f>Mix_2!K24-(WMA_R1!K24*$B$6)</f>
        <v>8.0085036587768567E-7</v>
      </c>
      <c r="L24" s="8">
        <f>Mix_2!L24-(WMA_R1!L24*$B$6)</f>
        <v>9.2462241296170278E-7</v>
      </c>
      <c r="M24" s="8">
        <f>Mix_2!M24-(WMA_R1!M24*$B$6)</f>
        <v>1.0706057235696054E-6</v>
      </c>
      <c r="N24" s="8">
        <f>Mix_2!N24-(WMA_R1!N24*$B$6)</f>
        <v>1.2383714094885483E-6</v>
      </c>
      <c r="O24" s="8">
        <f>Mix_2!O24-(WMA_R1!O24*$B$6)</f>
        <v>1.4285047323515921E-6</v>
      </c>
      <c r="P24" s="8">
        <f>Mix_2!P24-(WMA_R1!P24*$B$6)</f>
        <v>1.642199714228442E-6</v>
      </c>
      <c r="Q24" s="8">
        <f>Mix_2!Q24-(WMA_R1!Q24*$B$6)</f>
        <v>1.8810439800889907E-6</v>
      </c>
      <c r="R24" s="8">
        <f>Mix_2!R24-(WMA_R1!R24*$B$6)</f>
        <v>2.1468863123713558E-6</v>
      </c>
      <c r="S24" s="8">
        <f>Mix_2!S24-(WMA_R1!S24*$B$6)</f>
        <v>2.4417444362723026E-6</v>
      </c>
      <c r="T24" s="8">
        <f>Mix_2!T24-(WMA_R1!T24*$B$6)</f>
        <v>2.7677326511163342E-6</v>
      </c>
      <c r="U24" s="8">
        <f>Mix_2!U24-(WMA_R1!U24*$B$6)</f>
        <v>3.1269979731959467E-6</v>
      </c>
      <c r="V24" s="8">
        <f>Mix_2!V24-(WMA_R1!V24*$B$6)</f>
        <v>3.5216579579039887E-6</v>
      </c>
      <c r="W24" s="8">
        <f>Mix_2!W24-(WMA_R1!W24*$B$6)</f>
        <v>3.953736124108533E-6</v>
      </c>
      <c r="X24" s="8">
        <f>Mix_2!X24-(WMA_R1!X24*$B$6)</f>
        <v>4.4250927784355664E-6</v>
      </c>
      <c r="Y24" s="8">
        <f>Mix_2!Y24-(WMA_R1!Y24*$B$6)</f>
        <v>4.93735049020954E-6</v>
      </c>
      <c r="Z24" s="8">
        <f>Mix_2!Z24-(WMA_R1!Z24*$B$6)</f>
        <v>5.4918147257130091E-6</v>
      </c>
      <c r="AA24" s="8">
        <f>Mix_2!AA24-(WMA_R1!AA24*$B$6)</f>
        <v>6.0893912995959177E-6</v>
      </c>
      <c r="AB24" s="8">
        <f>Mix_2!AB24-(WMA_R1!AB24*$B$6)</f>
        <v>6.7305033572879391E-6</v>
      </c>
      <c r="AC24" s="8">
        <f>Mix_2!AC24-(WMA_R1!AC24*$B$6)</f>
        <v>7.4150115815352957E-6</v>
      </c>
      <c r="AD24" s="8">
        <f>Mix_2!AD24-(WMA_R1!AD24*$B$6)</f>
        <v>8.1421421381256757E-6</v>
      </c>
      <c r="AE24" s="8">
        <f>Mix_2!AE24-(WMA_R1!AE24*$B$6)</f>
        <v>8.9104274268278854E-6</v>
      </c>
      <c r="AF24" s="8">
        <f>Mix_2!AF24-(WMA_R1!AF24*$B$6)</f>
        <v>9.7176649094129665E-6</v>
      </c>
      <c r="AG24" s="8">
        <f>Mix_2!AG24-(WMA_R1!AG24*$B$6)</f>
        <v>1.0560899021633772E-5</v>
      </c>
      <c r="AH24" s="8">
        <f>Mix_2!AH24-(WMA_R1!AH24*$B$6)</f>
        <v>1.1436430369248899E-5</v>
      </c>
      <c r="AI24" s="8">
        <f>Mix_2!AI24-(WMA_R1!AI24*$B$6)</f>
        <v>1.2339855062508269E-5</v>
      </c>
      <c r="AJ24" s="8">
        <f>Mix_2!AJ24-(WMA_R1!AJ24*$B$6)</f>
        <v>1.3266135191460079E-5</v>
      </c>
      <c r="AK24" s="8">
        <f>Mix_2!AK24-(WMA_R1!AK24*$B$6)</f>
        <v>1.4209699253195652E-5</v>
      </c>
      <c r="AL24" s="8">
        <f>Mix_2!AL24-(WMA_R1!AL24*$B$6)</f>
        <v>1.5164569007898354E-5</v>
      </c>
      <c r="AM24" s="8">
        <f>Mix_2!AM24-(WMA_R1!AM24*$B$6)</f>
        <v>1.6124507033700775E-5</v>
      </c>
      <c r="AN24" s="8">
        <f>Mix_2!AN24-(WMA_R1!AN24*$B$6)</f>
        <v>1.7083177452474704E-5</v>
      </c>
      <c r="AO24" s="8">
        <f>Mix_2!AO24-(WMA_R1!AO24*$B$6)</f>
        <v>1.8034311127882535E-5</v>
      </c>
      <c r="AP24" s="8">
        <f>Mix_2!AP24-(WMA_R1!AP24*$B$6)</f>
        <v>1.8971866275293068E-5</v>
      </c>
      <c r="AQ24" s="8">
        <f>Mix_2!AQ24-(WMA_R1!AQ24*$B$6)</f>
        <v>1.9890175896401476E-5</v>
      </c>
      <c r="AR24" s="8">
        <f>Mix_2!AR24-(WMA_R1!AR24*$B$6)</f>
        <v>2.0784074699744528E-5</v>
      </c>
      <c r="AS24" s="8">
        <f>Mix_2!AS24-(WMA_R1!AS24*$B$6)</f>
        <v>2.1649000017796198E-5</v>
      </c>
      <c r="AT24" s="8">
        <f>Mix_2!AT24-(WMA_R1!AT24*$B$6)</f>
        <v>2.2481063426408806E-5</v>
      </c>
      <c r="AU24" s="8">
        <f>Mix_2!AU24-(WMA_R1!AU24*$B$6)</f>
        <v>2.3277092054810671E-5</v>
      </c>
      <c r="AV24" s="8">
        <f>Mix_2!AV24-(WMA_R1!AV24*$B$6)</f>
        <v>2.4034640687396637E-5</v>
      </c>
      <c r="AW24" s="8">
        <f>Mix_2!AW24-(WMA_R1!AW24*$B$6)</f>
        <v>2.475197749912896E-5</v>
      </c>
      <c r="AX24" s="8">
        <f>Mix_2!AX24-(WMA_R1!AX24*$B$6)</f>
        <v>2.5428047531582946E-5</v>
      </c>
      <c r="AY24" s="8">
        <f>Mix_2!AY24-(WMA_R1!AY24*$B$6)</f>
        <v>2.6062418743378468E-5</v>
      </c>
      <c r="AZ24" s="8">
        <f>Mix_2!AZ24-(WMA_R1!AZ24*$B$6)</f>
        <v>2.6655215703586128E-5</v>
      </c>
      <c r="BA24" s="8">
        <f>Mix_2!BA24-(WMA_R1!BA24*$B$6)</f>
        <v>2.7207045809269994E-5</v>
      </c>
      <c r="BB24" s="8">
        <f>Mix_2!BB24-(WMA_R1!BB24*$B$6)</f>
        <v>2.7718922405098684E-5</v>
      </c>
      <c r="BC24" s="8">
        <f>Mix_2!BC24-(WMA_R1!BC24*$B$6)</f>
        <v>2.8192188488726269E-5</v>
      </c>
      <c r="BD24" s="8">
        <f>Mix_2!BD24-(WMA_R1!BD24*$B$6)</f>
        <v>2.8628443889297726E-5</v>
      </c>
      <c r="BE24" s="8">
        <f>Mix_2!BE24-(WMA_R1!BE24*$B$6)</f>
        <v>2.9029478018382262E-5</v>
      </c>
      <c r="BF24" s="8">
        <f>Mix_2!BF24-(WMA_R1!BF24*$B$6)</f>
        <v>2.939720954945662E-5</v>
      </c>
      <c r="BG24" s="8">
        <f>Mix_2!BG24-(WMA_R1!BG24*$B$6)</f>
        <v>2.973363375251232E-5</v>
      </c>
      <c r="BH24" s="8">
        <f>Mix_2!BH24-(WMA_R1!BH24*$B$6)</f>
        <v>3.0040777687725734E-5</v>
      </c>
      <c r="BI24" s="8">
        <f>Mix_2!BI24-(WMA_R1!BI24*$B$6)</f>
        <v>3.032066306884153E-5</v>
      </c>
      <c r="BJ24" s="8">
        <f>Mix_2!BJ24-(WMA_R1!BJ24*$B$6)</f>
        <v>3.0575276327628135E-5</v>
      </c>
      <c r="BK24" s="8">
        <f>Mix_2!BK24-(WMA_R1!BK24*$B$6)</f>
        <v>3.0806545226940341E-5</v>
      </c>
      <c r="BL24" s="8">
        <f>Mix_2!BL24-(WMA_R1!BL24*$B$6)</f>
        <v>3.1016321272343828E-5</v>
      </c>
      <c r="BM24" s="8">
        <f>Mix_2!BM24-(WMA_R1!BM24*$B$6)</f>
        <v>3.1206367137187661E-5</v>
      </c>
      <c r="BN24" s="8">
        <f>Mix_2!BN24-(WMA_R1!BN24*$B$6)</f>
        <v>3.1378348328762566E-5</v>
      </c>
      <c r="BO24" s="8">
        <f>Mix_2!BO24-(WMA_R1!BO24*$B$6)</f>
        <v>3.153382836261247E-5</v>
      </c>
      <c r="BP24" s="8">
        <f>Mix_2!BP24-(WMA_R1!BP24*$B$6)</f>
        <v>3.1674266782299535E-5</v>
      </c>
      <c r="BQ24" s="8">
        <f>Mix_2!BQ24-(WMA_R1!BQ24*$B$6)</f>
        <v>3.180101942953585E-5</v>
      </c>
      <c r="BR24" s="8">
        <f>Mix_2!BR24-(WMA_R1!BR24*$B$6)</f>
        <v>3.1915340452464426E-5</v>
      </c>
      <c r="BS24" s="8">
        <f>Mix_2!BS24-(WMA_R1!BS24*$B$6)</f>
        <v>3.201838561228334E-5</v>
      </c>
      <c r="BT24" s="8">
        <f>Mix_2!BT24-(WMA_R1!BT24*$B$6)</f>
        <v>3.211121652305829E-5</v>
      </c>
      <c r="BU24" s="8">
        <f>Mix_2!BU24-(WMA_R1!BU24*$B$6)</f>
        <v>3.2194805524530329E-5</v>
      </c>
      <c r="BV24" s="8">
        <f>Mix_2!BV24-(WMA_R1!BV24*$B$6)</f>
        <v>3.2270040942817747E-5</v>
      </c>
      <c r="BW24" s="8">
        <f>Mix_2!BW24-(WMA_R1!BW24*$B$6)</f>
        <v>3.2337732547645033E-5</v>
      </c>
      <c r="BX24" s="8">
        <f>Mix_2!BX24-(WMA_R1!BX24*$B$6)</f>
        <v>3.2398617056440446E-5</v>
      </c>
      <c r="BY24" s="8">
        <f>Mix_2!BY24-(WMA_R1!BY24*$B$6)</f>
        <v>3.245336357021666E-5</v>
      </c>
      <c r="BZ24" s="8">
        <f>Mix_2!BZ24-(WMA_R1!BZ24*$B$6)</f>
        <v>3.25025788568104E-5</v>
      </c>
      <c r="CA24" s="8">
        <f>Mix_2!CA24-(WMA_R1!CA24*$B$6)</f>
        <v>3.2546812422763323E-5</v>
      </c>
      <c r="CB24" s="8">
        <f>Mix_2!CB24-(WMA_R1!CB24*$B$6)</f>
        <v>3.2586561330635209E-5</v>
      </c>
      <c r="CC24" s="8">
        <f>Mix_2!CC24-(WMA_R1!CC24*$B$6)</f>
        <v>3.2622274738293436E-5</v>
      </c>
      <c r="CD24" s="8">
        <f>Mix_2!CD24-(WMA_R1!CD24*$B$6)</f>
        <v>3.2654358145573266E-5</v>
      </c>
      <c r="CE24" s="8">
        <f>Mix_2!CE24-(WMA_R1!CE24*$B$6)</f>
        <v>3.2683177344431063E-5</v>
      </c>
      <c r="CF24" s="8">
        <f>Mix_2!CF24-(WMA_R1!CF24*$B$6)</f>
        <v>3.2709062075277869E-5</v>
      </c>
      <c r="CG24" s="8">
        <f>Mix_2!CG24-(WMA_R1!CG24*$B$6)</f>
        <v>3.2732309396246258E-5</v>
      </c>
      <c r="CH24" s="8">
        <f>Mix_2!CH24-(WMA_R1!CH24*$B$6)</f>
        <v>3.275318677916502E-5</v>
      </c>
      <c r="CI24" s="8">
        <f>Mix_2!CI24-(WMA_R1!CI24*$B$6)</f>
        <v>3.2771934941494655E-5</v>
      </c>
      <c r="CJ24" s="8">
        <f>Mix_2!CJ24-(WMA_R1!CJ24*$B$6)</f>
        <v>3.2788770434088229E-5</v>
      </c>
      <c r="CK24" s="8">
        <f>Mix_2!CK24-(WMA_R1!CK24*$B$6)</f>
        <v>3.2803887997885704E-5</v>
      </c>
      <c r="CL24" s="8">
        <f>Mix_2!CL24-(WMA_R1!CL24*$B$6)</f>
        <v>3.2817462705904354E-5</v>
      </c>
      <c r="CM24" s="8">
        <f>Mix_2!CM24-(WMA_R1!CM24*$B$6)</f>
        <v>3.2829651908250547E-5</v>
      </c>
      <c r="CN24" s="8">
        <f>Mix_2!CN24-(WMA_R1!CN24*$B$6)</f>
        <v>3.2840596992851317E-5</v>
      </c>
      <c r="CO24" s="8">
        <f>Mix_2!CO24-(WMA_R1!CO24*$B$6)</f>
        <v>3.2850424980727881E-5</v>
      </c>
      <c r="CP24" s="8">
        <f>Mix_2!CP24-(WMA_R1!CP24*$B$6)</f>
        <v>3.2859249966078908E-5</v>
      </c>
      <c r="CQ24" s="8">
        <f>Mix_2!CQ24-(WMA_R1!CQ24*$B$6)</f>
        <v>3.286717441790107E-5</v>
      </c>
      <c r="CR24" s="8">
        <f>Mix_2!CR24-(WMA_R1!CR24*$B$6)</f>
        <v>3.2874290353709796E-5</v>
      </c>
    </row>
    <row r="25" spans="1:96" x14ac:dyDescent="0.35">
      <c r="A25">
        <f t="shared" si="8"/>
        <v>13</v>
      </c>
      <c r="B25">
        <f t="shared" si="7"/>
        <v>12.5</v>
      </c>
      <c r="C25">
        <f>B25-Data!$B$9</f>
        <v>2</v>
      </c>
      <c r="D25" s="2"/>
      <c r="E25" s="1">
        <f>G25*c_1!G25-c_2!$B$3</f>
        <v>3.5603844091708359E-15</v>
      </c>
      <c r="F25" s="3">
        <f>(-WMA_u!F25+SQRT(WMA_u!F25*WMA_u!F25+4*$B$3))/2</f>
        <v>3.2937100055807633E-5</v>
      </c>
      <c r="G25" s="8">
        <f>Mix_2!G25-(WMA_R1!G25*$B$6)</f>
        <v>2.139239713074207E-6</v>
      </c>
      <c r="H25" s="8">
        <f>Mix_2!H25-(WMA_R1!H25*$B$6)</f>
        <v>1.188179075518883E-6</v>
      </c>
      <c r="I25" s="8">
        <f>Mix_2!I25-(WMA_R1!I25*$B$6)</f>
        <v>9.4202772992306807E-7</v>
      </c>
      <c r="J25" s="8">
        <f>Mix_2!J25-(WMA_R1!J25*$B$6)</f>
        <v>8.6865298241982865E-7</v>
      </c>
      <c r="K25" s="8">
        <f>Mix_2!K25-(WMA_R1!K25*$B$6)</f>
        <v>8.6661491733304372E-7</v>
      </c>
      <c r="L25" s="8">
        <f>Mix_2!L25-(WMA_R1!L25*$B$6)</f>
        <v>9.0444257358865733E-7</v>
      </c>
      <c r="M25" s="8">
        <f>Mix_2!M25-(WMA_R1!M25*$B$6)</f>
        <v>9.6985942129227178E-7</v>
      </c>
      <c r="N25" s="8">
        <f>Mix_2!N25-(WMA_R1!N25*$B$6)</f>
        <v>1.0575615044930087E-6</v>
      </c>
      <c r="O25" s="8">
        <f>Mix_2!O25-(WMA_R1!O25*$B$6)</f>
        <v>1.1653020941955374E-6</v>
      </c>
      <c r="P25" s="8">
        <f>Mix_2!P25-(WMA_R1!P25*$B$6)</f>
        <v>1.2923818664268578E-6</v>
      </c>
      <c r="Q25" s="8">
        <f>Mix_2!Q25-(WMA_R1!Q25*$B$6)</f>
        <v>1.4389826903475124E-6</v>
      </c>
      <c r="R25" s="8">
        <f>Mix_2!R25-(WMA_R1!R25*$B$6)</f>
        <v>1.6058402380276626E-6</v>
      </c>
      <c r="S25" s="8">
        <f>Mix_2!S25-(WMA_R1!S25*$B$6)</f>
        <v>1.7940669439007801E-6</v>
      </c>
      <c r="T25" s="8">
        <f>Mix_2!T25-(WMA_R1!T25*$B$6)</f>
        <v>2.0050466893427304E-6</v>
      </c>
      <c r="U25" s="8">
        <f>Mix_2!U25-(WMA_R1!U25*$B$6)</f>
        <v>2.2403650685199309E-6</v>
      </c>
      <c r="V25" s="8">
        <f>Mix_2!V25-(WMA_R1!V25*$B$6)</f>
        <v>2.5017571946544353E-6</v>
      </c>
      <c r="W25" s="8">
        <f>Mix_2!W25-(WMA_R1!W25*$B$6)</f>
        <v>2.7910632268015232E-6</v>
      </c>
      <c r="X25" s="8">
        <f>Mix_2!X25-(WMA_R1!X25*$B$6)</f>
        <v>3.1101859257376534E-6</v>
      </c>
      <c r="Y25" s="8">
        <f>Mix_2!Y25-(WMA_R1!Y25*$B$6)</f>
        <v>3.4610466570472066E-6</v>
      </c>
      <c r="Z25" s="8">
        <f>Mix_2!Z25-(WMA_R1!Z25*$B$6)</f>
        <v>3.8455376372383973E-6</v>
      </c>
      <c r="AA25" s="8">
        <f>Mix_2!AA25-(WMA_R1!AA25*$B$6)</f>
        <v>4.2654690554330686E-6</v>
      </c>
      <c r="AB25" s="8">
        <f>Mix_2!AB25-(WMA_R1!AB25*$B$6)</f>
        <v>4.7225104970025931E-6</v>
      </c>
      <c r="AC25" s="8">
        <f>Mix_2!AC25-(WMA_R1!AC25*$B$6)</f>
        <v>5.2181267299897833E-6</v>
      </c>
      <c r="AD25" s="8">
        <f>Mix_2!AD25-(WMA_R1!AD25*$B$6)</f>
        <v>5.753508680669329E-6</v>
      </c>
      <c r="AE25" s="8">
        <f>Mix_2!AE25-(WMA_R1!AE25*$B$6)</f>
        <v>6.3295011202874677E-6</v>
      </c>
      <c r="AF25" s="8">
        <f>Mix_2!AF25-(WMA_R1!AF25*$B$6)</f>
        <v>6.9465293822164952E-6</v>
      </c>
      <c r="AG25" s="8">
        <f>Mix_2!AG25-(WMA_R1!AG25*$B$6)</f>
        <v>7.6045281553811872E-6</v>
      </c>
      <c r="AH25" s="8">
        <f>Mix_2!AH25-(WMA_R1!AH25*$B$6)</f>
        <v>8.3028760667926652E-6</v>
      </c>
      <c r="AI25" s="8">
        <f>Mix_2!AI25-(WMA_R1!AI25*$B$6)</f>
        <v>9.0403402749999341E-6</v>
      </c>
      <c r="AJ25" s="8">
        <f>Mix_2!AJ25-(WMA_R1!AJ25*$B$6)</f>
        <v>9.8150355036762844E-6</v>
      </c>
      <c r="AK25" s="8">
        <f>Mix_2!AK25-(WMA_R1!AK25*$B$6)</f>
        <v>1.0624401861319424E-5</v>
      </c>
      <c r="AL25" s="8">
        <f>Mix_2!AL25-(WMA_R1!AL25*$B$6)</f>
        <v>1.1465205245496893E-5</v>
      </c>
      <c r="AM25" s="8">
        <f>Mix_2!AM25-(WMA_R1!AM25*$B$6)</f>
        <v>1.2333563155891917E-5</v>
      </c>
      <c r="AN25" s="8">
        <f>Mix_2!AN25-(WMA_R1!AN25*$B$6)</f>
        <v>1.3224997352048411E-5</v>
      </c>
      <c r="AO25" s="8">
        <f>Mix_2!AO25-(WMA_R1!AO25*$B$6)</f>
        <v>1.4134513042346794E-5</v>
      </c>
      <c r="AP25" s="8">
        <f>Mix_2!AP25-(WMA_R1!AP25*$B$6)</f>
        <v>1.5056702400469076E-5</v>
      </c>
      <c r="AQ25" s="8">
        <f>Mix_2!AQ25-(WMA_R1!AQ25*$B$6)</f>
        <v>1.5985868278257385E-5</v>
      </c>
      <c r="AR25" s="8">
        <f>Mix_2!AR25-(WMA_R1!AR25*$B$6)</f>
        <v>1.6916162338056401E-5</v>
      </c>
      <c r="AS25" s="8">
        <f>Mix_2!AS25-(WMA_R1!AS25*$B$6)</f>
        <v>1.7841730589420786E-5</v>
      </c>
      <c r="AT25" s="8">
        <f>Mix_2!AT25-(WMA_R1!AT25*$B$6)</f>
        <v>1.8756858687163642E-5</v>
      </c>
      <c r="AU25" s="8">
        <f>Mix_2!AU25-(WMA_R1!AU25*$B$6)</f>
        <v>1.9656109401426855E-5</v>
      </c>
      <c r="AV25" s="8">
        <f>Mix_2!AV25-(WMA_R1!AV25*$B$6)</f>
        <v>2.0534445392431118E-5</v>
      </c>
      <c r="AW25" s="8">
        <f>Mix_2!AW25-(WMA_R1!AW25*$B$6)</f>
        <v>2.1387331718698121E-5</v>
      </c>
      <c r="AX25" s="8">
        <f>Mix_2!AX25-(WMA_R1!AX25*$B$6)</f>
        <v>2.2210814202669823E-5</v>
      </c>
      <c r="AY25" s="8">
        <f>Mix_2!AY25-(WMA_R1!AY25*$B$6)</f>
        <v>2.3001571674672982E-5</v>
      </c>
      <c r="AZ25" s="8">
        <f>Mix_2!AZ25-(WMA_R1!AZ25*$B$6)</f>
        <v>2.3756941982051302E-5</v>
      </c>
      <c r="BA25" s="8">
        <f>Mix_2!BA25-(WMA_R1!BA25*$B$6)</f>
        <v>2.4474923316161917E-5</v>
      </c>
      <c r="BB25" s="8">
        <f>Mix_2!BB25-(WMA_R1!BB25*$B$6)</f>
        <v>2.5154153727185739E-5</v>
      </c>
      <c r="BC25" s="8">
        <f>Mix_2!BC25-(WMA_R1!BC25*$B$6)</f>
        <v>2.5793872602706128E-5</v>
      </c>
      <c r="BD25" s="8">
        <f>Mix_2!BD25-(WMA_R1!BD25*$B$6)</f>
        <v>2.63938683511753E-5</v>
      </c>
      <c r="BE25" s="8">
        <f>Mix_2!BE25-(WMA_R1!BE25*$B$6)</f>
        <v>2.6954416617216328E-5</v>
      </c>
      <c r="BF25" s="8">
        <f>Mix_2!BF25-(WMA_R1!BF25*$B$6)</f>
        <v>2.7476213108276335E-5</v>
      </c>
      <c r="BG25" s="8">
        <f>Mix_2!BG25-(WMA_R1!BG25*$B$6)</f>
        <v>2.7960304638540827E-5</v>
      </c>
      <c r="BH25" s="8">
        <f>Mix_2!BH25-(WMA_R1!BH25*$B$6)</f>
        <v>2.8408021386789447E-5</v>
      </c>
      <c r="BI25" s="8">
        <f>Mix_2!BI25-(WMA_R1!BI25*$B$6)</f>
        <v>2.8820912687442833E-5</v>
      </c>
      <c r="BJ25" s="8">
        <f>Mix_2!BJ25-(WMA_R1!BJ25*$B$6)</f>
        <v>2.9200688019001036E-5</v>
      </c>
      <c r="BK25" s="8">
        <f>Mix_2!BK25-(WMA_R1!BK25*$B$6)</f>
        <v>2.9549164243464387E-5</v>
      </c>
      <c r="BL25" s="8">
        <f>Mix_2!BL25-(WMA_R1!BL25*$B$6)</f>
        <v>2.9868219635373974E-5</v>
      </c>
      <c r="BM25" s="8">
        <f>Mix_2!BM25-(WMA_R1!BM25*$B$6)</f>
        <v>3.0159754816674585E-5</v>
      </c>
      <c r="BN25" s="8">
        <f>Mix_2!BN25-(WMA_R1!BN25*$B$6)</f>
        <v>3.0425660395032636E-5</v>
      </c>
      <c r="BO25" s="8">
        <f>Mix_2!BO25-(WMA_R1!BO25*$B$6)</f>
        <v>3.0667790878519707E-5</v>
      </c>
      <c r="BP25" s="8">
        <f>Mix_2!BP25-(WMA_R1!BP25*$B$6)</f>
        <v>3.0887944289866967E-5</v>
      </c>
      <c r="BQ25" s="8">
        <f>Mix_2!BQ25-(WMA_R1!BQ25*$B$6)</f>
        <v>3.1087846832664873E-5</v>
      </c>
      <c r="BR25" s="8">
        <f>Mix_2!BR25-(WMA_R1!BR25*$B$6)</f>
        <v>3.1269141927307588E-5</v>
      </c>
      <c r="BS25" s="8">
        <f>Mix_2!BS25-(WMA_R1!BS25*$B$6)</f>
        <v>3.1433382950832261E-5</v>
      </c>
      <c r="BT25" s="8">
        <f>Mix_2!BT25-(WMA_R1!BT25*$B$6)</f>
        <v>3.1582029050524671E-5</v>
      </c>
      <c r="BU25" s="8">
        <f>Mix_2!BU25-(WMA_R1!BU25*$B$6)</f>
        <v>3.1716443457436529E-5</v>
      </c>
      <c r="BV25" s="8">
        <f>Mix_2!BV25-(WMA_R1!BV25*$B$6)</f>
        <v>3.1837893783282086E-5</v>
      </c>
      <c r="BW25" s="8">
        <f>Mix_2!BW25-(WMA_R1!BW25*$B$6)</f>
        <v>3.1947553858674626E-5</v>
      </c>
      <c r="BX25" s="8">
        <f>Mix_2!BX25-(WMA_R1!BX25*$B$6)</f>
        <v>3.2046506728275515E-5</v>
      </c>
      <c r="BY25" s="8">
        <f>Mix_2!BY25-(WMA_R1!BY25*$B$6)</f>
        <v>3.2135748481491538E-5</v>
      </c>
      <c r="BZ25" s="8">
        <f>Mix_2!BZ25-(WMA_R1!BZ25*$B$6)</f>
        <v>3.2216192656403713E-5</v>
      </c>
      <c r="CA25" s="8">
        <f>Mix_2!CA25-(WMA_R1!CA25*$B$6)</f>
        <v>3.2288675001034356E-5</v>
      </c>
      <c r="CB25" s="8">
        <f>Mix_2!CB25-(WMA_R1!CB25*$B$6)</f>
        <v>3.2353958419874578E-5</v>
      </c>
      <c r="CC25" s="8">
        <f>Mix_2!CC25-(WMA_R1!CC25*$B$6)</f>
        <v>3.2412737972276692E-5</v>
      </c>
      <c r="CD25" s="8">
        <f>Mix_2!CD25-(WMA_R1!CD25*$B$6)</f>
        <v>3.2465645819843121E-5</v>
      </c>
      <c r="CE25" s="8">
        <f>Mix_2!CE25-(WMA_R1!CE25*$B$6)</f>
        <v>3.2513256045868906E-5</v>
      </c>
      <c r="CF25" s="8">
        <f>Mix_2!CF25-(WMA_R1!CF25*$B$6)</f>
        <v>3.2556089290470889E-5</v>
      </c>
      <c r="CG25" s="8">
        <f>Mix_2!CG25-(WMA_R1!CG25*$B$6)</f>
        <v>3.2594617165671277E-5</v>
      </c>
      <c r="CH25" s="8">
        <f>Mix_2!CH25-(WMA_R1!CH25*$B$6)</f>
        <v>3.2629266422139384E-5</v>
      </c>
      <c r="CI25" s="8">
        <f>Mix_2!CI25-(WMA_R1!CI25*$B$6)</f>
        <v>3.2660422858682256E-5</v>
      </c>
      <c r="CJ25" s="8">
        <f>Mix_2!CJ25-(WMA_R1!CJ25*$B$6)</f>
        <v>3.2688434965061056E-5</v>
      </c>
      <c r="CK25" s="8">
        <f>Mix_2!CK25-(WMA_R1!CK25*$B$6)</f>
        <v>3.2713617301482971E-5</v>
      </c>
      <c r="CL25" s="8">
        <f>Mix_2!CL25-(WMA_R1!CL25*$B$6)</f>
        <v>3.2736253620786305E-5</v>
      </c>
      <c r="CM25" s="8">
        <f>Mix_2!CM25-(WMA_R1!CM25*$B$6)</f>
        <v>3.27565997406128E-5</v>
      </c>
      <c r="CN25" s="8">
        <f>Mix_2!CN25-(WMA_R1!CN25*$B$6)</f>
        <v>3.2774886179161067E-5</v>
      </c>
      <c r="CO25" s="8">
        <f>Mix_2!CO25-(WMA_R1!CO25*$B$6)</f>
        <v>3.2791320566906541E-5</v>
      </c>
      <c r="CP25" s="8">
        <f>Mix_2!CP25-(WMA_R1!CP25*$B$6)</f>
        <v>3.2806089847039589E-5</v>
      </c>
      <c r="CQ25" s="8">
        <f>Mix_2!CQ25-(WMA_R1!CQ25*$B$6)</f>
        <v>3.28193622800529E-5</v>
      </c>
      <c r="CR25" s="8">
        <f>Mix_2!CR25-(WMA_R1!CR25*$B$6)</f>
        <v>3.2831289266661417E-5</v>
      </c>
    </row>
    <row r="26" spans="1:96" x14ac:dyDescent="0.35">
      <c r="A26">
        <f t="shared" si="8"/>
        <v>14</v>
      </c>
      <c r="B26">
        <f t="shared" si="7"/>
        <v>13.5</v>
      </c>
      <c r="C26">
        <f>B26-Data!$B$9</f>
        <v>3</v>
      </c>
      <c r="E26" s="1">
        <f>G26*c_1!G26-c_2!$B$3</f>
        <v>-1.7454503012208356E-15</v>
      </c>
      <c r="F26" s="3">
        <f>(-WMA_u!F26+SQRT(WMA_u!F26*WMA_u!F26+4*$B$3))/2</f>
        <v>3.2937100055807633E-5</v>
      </c>
      <c r="G26" s="8">
        <f>Mix_2!G26-(WMA_R1!G26*$B$6)</f>
        <v>5.4976477355234398E-6</v>
      </c>
      <c r="H26" s="8">
        <f>Mix_2!H26-(WMA_R1!H26*$B$6)</f>
        <v>2.482440228128566E-6</v>
      </c>
      <c r="I26" s="8">
        <f>Mix_2!I26-(WMA_R1!I26*$B$6)</f>
        <v>1.627737934723441E-6</v>
      </c>
      <c r="J26" s="8">
        <f>Mix_2!J26-(WMA_R1!J26*$B$6)</f>
        <v>1.2860218158246356E-6</v>
      </c>
      <c r="K26" s="8">
        <f>Mix_2!K26-(WMA_R1!K26*$B$6)</f>
        <v>1.1322734423909565E-6</v>
      </c>
      <c r="L26" s="8">
        <f>Mix_2!L26-(WMA_R1!L26*$B$6)</f>
        <v>1.0675348541233106E-6</v>
      </c>
      <c r="M26" s="8">
        <f>Mix_2!M26-(WMA_R1!M26*$B$6)</f>
        <v>1.0534339789052084E-6</v>
      </c>
      <c r="N26" s="8">
        <f>Mix_2!N26-(WMA_R1!N26*$B$6)</f>
        <v>1.072707613709571E-6</v>
      </c>
      <c r="O26" s="8">
        <f>Mix_2!O26-(WMA_R1!O26*$B$6)</f>
        <v>1.1168645595050783E-6</v>
      </c>
      <c r="P26" s="8">
        <f>Mix_2!P26-(WMA_R1!P26*$B$6)</f>
        <v>1.1815650030337024E-6</v>
      </c>
      <c r="Q26" s="8">
        <f>Mix_2!Q26-(WMA_R1!Q26*$B$6)</f>
        <v>1.2646478887843426E-6</v>
      </c>
      <c r="R26" s="8">
        <f>Mix_2!R26-(WMA_R1!R26*$B$6)</f>
        <v>1.3652005839061571E-6</v>
      </c>
      <c r="S26" s="8">
        <f>Mix_2!S26-(WMA_R1!S26*$B$6)</f>
        <v>1.4830839659216906E-6</v>
      </c>
      <c r="T26" s="8">
        <f>Mix_2!T26-(WMA_R1!T26*$B$6)</f>
        <v>1.6186734623839572E-6</v>
      </c>
      <c r="U26" s="8">
        <f>Mix_2!U26-(WMA_R1!U26*$B$6)</f>
        <v>1.7727091559781764E-6</v>
      </c>
      <c r="V26" s="8">
        <f>Mix_2!V26-(WMA_R1!V26*$B$6)</f>
        <v>1.946203666430854E-6</v>
      </c>
      <c r="W26" s="8">
        <f>Mix_2!W26-(WMA_R1!W26*$B$6)</f>
        <v>2.1403814365022438E-6</v>
      </c>
      <c r="X26" s="8">
        <f>Mix_2!X26-(WMA_R1!X26*$B$6)</f>
        <v>2.3566350872449297E-6</v>
      </c>
      <c r="Y26" s="8">
        <f>Mix_2!Y26-(WMA_R1!Y26*$B$6)</f>
        <v>2.5964905310629863E-6</v>
      </c>
      <c r="Z26" s="8">
        <f>Mix_2!Z26-(WMA_R1!Z26*$B$6)</f>
        <v>2.8615757659176746E-6</v>
      </c>
      <c r="AA26" s="8">
        <f>Mix_2!AA26-(WMA_R1!AA26*$B$6)</f>
        <v>3.1535900103803929E-6</v>
      </c>
      <c r="AB26" s="8">
        <f>Mix_2!AB26-(WMA_R1!AB26*$B$6)</f>
        <v>3.4742709598689458E-6</v>
      </c>
      <c r="AC26" s="8">
        <f>Mix_2!AC26-(WMA_R1!AC26*$B$6)</f>
        <v>3.8253585702118422E-6</v>
      </c>
      <c r="AD26" s="8">
        <f>Mix_2!AD26-(WMA_R1!AD26*$B$6)</f>
        <v>4.2085543280260236E-6</v>
      </c>
      <c r="AE26" s="8">
        <f>Mix_2!AE26-(WMA_R1!AE26*$B$6)</f>
        <v>4.6254753866462797E-6</v>
      </c>
      <c r="AF26" s="8">
        <f>Mix_2!AF26-(WMA_R1!AF26*$B$6)</f>
        <v>5.0776033927992975E-6</v>
      </c>
      <c r="AG26" s="8">
        <f>Mix_2!AG26-(WMA_R1!AG26*$B$6)</f>
        <v>5.5662283060985465E-6</v>
      </c>
      <c r="AH26" s="8">
        <f>Mix_2!AH26-(WMA_R1!AH26*$B$6)</f>
        <v>6.0923880322611768E-6</v>
      </c>
      <c r="AI26" s="8">
        <f>Mix_2!AI26-(WMA_R1!AI26*$B$6)</f>
        <v>6.6568052747008992E-6</v>
      </c>
      <c r="AJ26" s="8">
        <f>Mix_2!AJ26-(WMA_R1!AJ26*$B$6)</f>
        <v>7.2598235976567736E-6</v>
      </c>
      <c r="AK26" s="8">
        <f>Mix_2!AK26-(WMA_R1!AK26*$B$6)</f>
        <v>7.901345297359327E-6</v>
      </c>
      <c r="AL26" s="8">
        <f>Mix_2!AL26-(WMA_R1!AL26*$B$6)</f>
        <v>8.5807742096513285E-6</v>
      </c>
      <c r="AM26" s="8">
        <f>Mix_2!AM26-(WMA_R1!AM26*$B$6)</f>
        <v>9.2969669738206263E-6</v>
      </c>
      <c r="AN26" s="8">
        <f>Mix_2!AN26-(WMA_R1!AN26*$B$6)</f>
        <v>1.0048196491089281E-5</v>
      </c>
      <c r="AO26" s="8">
        <f>Mix_2!AO26-(WMA_R1!AO26*$B$6)</f>
        <v>1.0832131225354897E-5</v>
      </c>
      <c r="AP26" s="8">
        <f>Mix_2!AP26-(WMA_R1!AP26*$B$6)</f>
        <v>1.1645833598350172E-5</v>
      </c>
      <c r="AQ26" s="8">
        <f>Mix_2!AQ26-(WMA_R1!AQ26*$B$6)</f>
        <v>1.2485779972232641E-5</v>
      </c>
      <c r="AR26" s="8">
        <f>Mix_2!AR26-(WMA_R1!AR26*$B$6)</f>
        <v>1.3347903602098381E-5</v>
      </c>
      <c r="AS26" s="8">
        <f>Mix_2!AS26-(WMA_R1!AS26*$B$6)</f>
        <v>1.4227660562720404E-5</v>
      </c>
      <c r="AT26" s="8">
        <f>Mix_2!AT26-(WMA_R1!AT26*$B$6)</f>
        <v>1.5120117087676513E-5</v>
      </c>
      <c r="AU26" s="8">
        <f>Mix_2!AU26-(WMA_R1!AU26*$B$6)</f>
        <v>1.6020055181349096E-5</v>
      </c>
      <c r="AV26" s="8">
        <f>Mix_2!AV26-(WMA_R1!AV26*$B$6)</f>
        <v>1.6922091931977901E-5</v>
      </c>
      <c r="AW26" s="8">
        <f>Mix_2!AW26-(WMA_R1!AW26*$B$6)</f>
        <v>1.7820806830694807E-5</v>
      </c>
      <c r="AX26" s="8">
        <f>Mix_2!AX26-(WMA_R1!AX26*$B$6)</f>
        <v>1.8710870746623987E-5</v>
      </c>
      <c r="AY26" s="8">
        <f>Mix_2!AY26-(WMA_R1!AY26*$B$6)</f>
        <v>1.9587170071351676E-5</v>
      </c>
      <c r="AZ26" s="8">
        <f>Mix_2!AZ26-(WMA_R1!AZ26*$B$6)</f>
        <v>2.0444919981219907E-5</v>
      </c>
      <c r="BA26" s="8">
        <f>Mix_2!BA26-(WMA_R1!BA26*$B$6)</f>
        <v>2.1279761683248209E-5</v>
      </c>
      <c r="BB26" s="8">
        <f>Mix_2!BB26-(WMA_R1!BB26*$B$6)</f>
        <v>2.2087839814739686E-5</v>
      </c>
      <c r="BC26" s="8">
        <f>Mix_2!BC26-(WMA_R1!BC26*$B$6)</f>
        <v>2.2865857694903776E-5</v>
      </c>
      <c r="BD26" s="8">
        <f>Mix_2!BD26-(WMA_R1!BD26*$B$6)</f>
        <v>2.3611109700374152E-5</v>
      </c>
      <c r="BE26" s="8">
        <f>Mix_2!BE26-(WMA_R1!BE26*$B$6)</f>
        <v>2.4321491504758964E-5</v>
      </c>
      <c r="BF26" s="8">
        <f>Mix_2!BF26-(WMA_R1!BF26*$B$6)</f>
        <v>2.4995490158652972E-5</v>
      </c>
      <c r="BG26" s="8">
        <f>Mix_2!BG26-(WMA_R1!BG26*$B$6)</f>
        <v>2.5632156894705518E-5</v>
      </c>
      <c r="BH26" s="8">
        <f>Mix_2!BH26-(WMA_R1!BH26*$B$6)</f>
        <v>2.6231066114729732E-5</v>
      </c>
      <c r="BI26" s="8">
        <f>Mix_2!BI26-(WMA_R1!BI26*$B$6)</f>
        <v>2.6792264233861923E-5</v>
      </c>
      <c r="BJ26" s="8">
        <f>Mix_2!BJ26-(WMA_R1!BJ26*$B$6)</f>
        <v>2.7316211994526447E-5</v>
      </c>
      <c r="BK26" s="8">
        <f>Mix_2!BK26-(WMA_R1!BK26*$B$6)</f>
        <v>2.7803723560203189E-5</v>
      </c>
      <c r="BL26" s="8">
        <f>Mix_2!BL26-(WMA_R1!BL26*$B$6)</f>
        <v>2.8255905248762018E-5</v>
      </c>
      <c r="BM26" s="8">
        <f>Mix_2!BM26-(WMA_R1!BM26*$B$6)</f>
        <v>2.8674096223829218E-5</v>
      </c>
      <c r="BN26" s="8">
        <f>Mix_2!BN26-(WMA_R1!BN26*$B$6)</f>
        <v>2.905981290370359E-5</v>
      </c>
      <c r="BO26" s="8">
        <f>Mix_2!BO26-(WMA_R1!BO26*$B$6)</f>
        <v>2.9414698306166685E-5</v>
      </c>
      <c r="BP26" s="8">
        <f>Mix_2!BP26-(WMA_R1!BP26*$B$6)</f>
        <v>2.9740477067583097E-5</v>
      </c>
      <c r="BQ26" s="8">
        <f>Mix_2!BQ26-(WMA_R1!BQ26*$B$6)</f>
        <v>3.0038916466370271E-5</v>
      </c>
      <c r="BR26" s="8">
        <f>Mix_2!BR26-(WMA_R1!BR26*$B$6)</f>
        <v>3.0311793457269623E-5</v>
      </c>
      <c r="BS26" s="8">
        <f>Mix_2!BS26-(WMA_R1!BS26*$B$6)</f>
        <v>3.056086747781793E-5</v>
      </c>
      <c r="BT26" s="8">
        <f>Mix_2!BT26-(WMA_R1!BT26*$B$6)</f>
        <v>3.0787858622124601E-5</v>
      </c>
      <c r="BU26" s="8">
        <f>Mix_2!BU26-(WMA_R1!BU26*$B$6)</f>
        <v>3.0994430664454973E-5</v>
      </c>
      <c r="BV26" s="8">
        <f>Mix_2!BV26-(WMA_R1!BV26*$B$6)</f>
        <v>3.1182178368793443E-5</v>
      </c>
      <c r="BW26" s="8">
        <f>Mix_2!BW26-(WMA_R1!BW26*$B$6)</f>
        <v>3.1352618499944004E-5</v>
      </c>
      <c r="BX26" s="8">
        <f>Mix_2!BX26-(WMA_R1!BX26*$B$6)</f>
        <v>3.1507183966305089E-5</v>
      </c>
      <c r="BY26" s="8">
        <f>Mix_2!BY26-(WMA_R1!BY26*$B$6)</f>
        <v>3.1647220565139968E-5</v>
      </c>
      <c r="BZ26" s="8">
        <f>Mix_2!BZ26-(WMA_R1!BZ26*$B$6)</f>
        <v>3.1773985841124137E-5</v>
      </c>
      <c r="CA26" s="8">
        <f>Mix_2!CA26-(WMA_R1!CA26*$B$6)</f>
        <v>3.1888649625858691E-5</v>
      </c>
      <c r="CB26" s="8">
        <f>Mix_2!CB26-(WMA_R1!CB26*$B$6)</f>
        <v>3.1992295881652832E-5</v>
      </c>
      <c r="CC26" s="8">
        <f>Mix_2!CC26-(WMA_R1!CC26*$B$6)</f>
        <v>3.2085925527040778E-5</v>
      </c>
      <c r="CD26" s="8">
        <f>Mix_2!CD26-(WMA_R1!CD26*$B$6)</f>
        <v>3.2170459972057979E-5</v>
      </c>
      <c r="CE26" s="8">
        <f>Mix_2!CE26-(WMA_R1!CE26*$B$6)</f>
        <v>3.2246745138255693E-5</v>
      </c>
      <c r="CF26" s="8">
        <f>Mix_2!CF26-(WMA_R1!CF26*$B$6)</f>
        <v>3.2315555781067115E-5</v>
      </c>
      <c r="CG26" s="8">
        <f>Mix_2!CG26-(WMA_R1!CG26*$B$6)</f>
        <v>3.2377599968803092E-5</v>
      </c>
      <c r="CH26" s="8">
        <f>Mix_2!CH26-(WMA_R1!CH26*$B$6)</f>
        <v>3.2433523601058357E-5</v>
      </c>
      <c r="CI26" s="8">
        <f>Mix_2!CI26-(WMA_R1!CI26*$B$6)</f>
        <v>3.2483914879609408E-5</v>
      </c>
      <c r="CJ26" s="8">
        <f>Mix_2!CJ26-(WMA_R1!CJ26*$B$6)</f>
        <v>3.2529308665141684E-5</v>
      </c>
      <c r="CK26" s="8">
        <f>Mix_2!CK26-(WMA_R1!CK26*$B$6)</f>
        <v>3.2570190670818498E-5</v>
      </c>
      <c r="CL26" s="8">
        <f>Mix_2!CL26-(WMA_R1!CL26*$B$6)</f>
        <v>3.2607001459360784E-5</v>
      </c>
      <c r="CM26" s="8">
        <f>Mix_2!CM26-(WMA_R1!CM26*$B$6)</f>
        <v>3.264014022213711E-5</v>
      </c>
      <c r="CN26" s="8">
        <f>Mix_2!CN26-(WMA_R1!CN26*$B$6)</f>
        <v>3.2669968328311708E-5</v>
      </c>
      <c r="CO26" s="8">
        <f>Mix_2!CO26-(WMA_R1!CO26*$B$6)</f>
        <v>3.269681263785676E-5</v>
      </c>
      <c r="CP26" s="8">
        <f>Mix_2!CP26-(WMA_R1!CP26*$B$6)</f>
        <v>3.2720968580477296E-5</v>
      </c>
      <c r="CQ26" s="8">
        <f>Mix_2!CQ26-(WMA_R1!CQ26*$B$6)</f>
        <v>3.2742703003742675E-5</v>
      </c>
      <c r="CR26" s="8">
        <f>Mix_2!CR26-(WMA_R1!CR26*$B$6)</f>
        <v>3.2762256799009448E-5</v>
      </c>
    </row>
    <row r="27" spans="1:96" x14ac:dyDescent="0.35">
      <c r="A27">
        <f t="shared" si="8"/>
        <v>15</v>
      </c>
      <c r="B27">
        <f t="shared" si="7"/>
        <v>14.5</v>
      </c>
      <c r="C27" s="4">
        <f>B27-Data!$B$9</f>
        <v>4</v>
      </c>
      <c r="E27" s="1">
        <f>G27*c_1!G27-c_2!$B$3</f>
        <v>-3.1693262380824705E-16</v>
      </c>
      <c r="F27" s="3">
        <f>(-WMA_u!F27+SQRT(WMA_u!F27*WMA_u!F27+4*$B$3))/2</f>
        <v>3.2937100055807633E-5</v>
      </c>
      <c r="G27" s="8">
        <f>Mix_2!G27-(WMA_R1!G27*$B$6)</f>
        <v>1.2063314376772671E-5</v>
      </c>
      <c r="H27" s="8">
        <f>Mix_2!H27-(WMA_R1!H27*$B$6)</f>
        <v>5.2324914344630512E-6</v>
      </c>
      <c r="I27" s="8">
        <f>Mix_2!I27-(WMA_R1!I27*$B$6)</f>
        <v>3.0268279479020929E-6</v>
      </c>
      <c r="J27" s="8">
        <f>Mix_2!J27-(WMA_R1!J27*$B$6)</f>
        <v>2.1143639296364283E-6</v>
      </c>
      <c r="K27" s="8">
        <f>Mix_2!K27-(WMA_R1!K27*$B$6)</f>
        <v>1.669711327886417E-6</v>
      </c>
      <c r="L27" s="8">
        <f>Mix_2!L27-(WMA_R1!L27*$B$6)</f>
        <v>1.4331093224950813E-6</v>
      </c>
      <c r="M27" s="8">
        <f>Mix_2!M27-(WMA_R1!M27*$B$6)</f>
        <v>1.3045159513808141E-6</v>
      </c>
      <c r="N27" s="8">
        <f>Mix_2!N27-(WMA_R1!N27*$B$6)</f>
        <v>1.2393295291049713E-6</v>
      </c>
      <c r="O27" s="8">
        <f>Mix_2!O27-(WMA_R1!O27*$B$6)</f>
        <v>1.2154636105631483E-6</v>
      </c>
      <c r="P27" s="8">
        <f>Mix_2!P27-(WMA_R1!P27*$B$6)</f>
        <v>1.2211466105319273E-6</v>
      </c>
      <c r="Q27" s="8">
        <f>Mix_2!Q27-(WMA_R1!Q27*$B$6)</f>
        <v>1.2498071362606559E-6</v>
      </c>
      <c r="R27" s="8">
        <f>Mix_2!R27-(WMA_R1!R27*$B$6)</f>
        <v>1.2977114583984599E-6</v>
      </c>
      <c r="S27" s="8">
        <f>Mix_2!S27-(WMA_R1!S27*$B$6)</f>
        <v>1.3627839314001281E-6</v>
      </c>
      <c r="T27" s="8">
        <f>Mix_2!T27-(WMA_R1!T27*$B$6)</f>
        <v>1.4439793689354869E-6</v>
      </c>
      <c r="U27" s="8">
        <f>Mix_2!U27-(WMA_R1!U27*$B$6)</f>
        <v>1.5409309195926272E-6</v>
      </c>
      <c r="V27" s="8">
        <f>Mix_2!V27-(WMA_R1!V27*$B$6)</f>
        <v>1.6537432752042619E-6</v>
      </c>
      <c r="W27" s="8">
        <f>Mix_2!W27-(WMA_R1!W27*$B$6)</f>
        <v>1.7828660999890391E-6</v>
      </c>
      <c r="X27" s="8">
        <f>Mix_2!X27-(WMA_R1!X27*$B$6)</f>
        <v>1.9290133061909113E-6</v>
      </c>
      <c r="Y27" s="8">
        <f>Mix_2!Y27-(WMA_R1!Y27*$B$6)</f>
        <v>2.0931090702236286E-6</v>
      </c>
      <c r="Z27" s="8">
        <f>Mix_2!Z27-(WMA_R1!Z27*$B$6)</f>
        <v>2.2762495574122132E-6</v>
      </c>
      <c r="AA27" s="8">
        <f>Mix_2!AA27-(WMA_R1!AA27*$B$6)</f>
        <v>2.4796735588047238E-6</v>
      </c>
      <c r="AB27" s="8">
        <f>Mix_2!AB27-(WMA_R1!AB27*$B$6)</f>
        <v>2.7047377631915946E-6</v>
      </c>
      <c r="AC27" s="8">
        <f>Mix_2!AC27-(WMA_R1!AC27*$B$6)</f>
        <v>2.9528937208244343E-6</v>
      </c>
      <c r="AD27" s="8">
        <f>Mix_2!AD27-(WMA_R1!AD27*$B$6)</f>
        <v>3.2256644793825458E-6</v>
      </c>
      <c r="AE27" s="8">
        <f>Mix_2!AE27-(WMA_R1!AE27*$B$6)</f>
        <v>3.5246193390056066E-6</v>
      </c>
      <c r="AF27" s="8">
        <f>Mix_2!AF27-(WMA_R1!AF27*$B$6)</f>
        <v>3.8513456191661187E-6</v>
      </c>
      <c r="AG27" s="8">
        <f>Mix_2!AG27-(WMA_R1!AG27*$B$6)</f>
        <v>4.2074165790053167E-6</v>
      </c>
      <c r="AH27" s="8">
        <f>Mix_2!AH27-(WMA_R1!AH27*$B$6)</f>
        <v>4.5943549270423907E-6</v>
      </c>
      <c r="AI27" s="8">
        <f>Mix_2!AI27-(WMA_R1!AI27*$B$6)</f>
        <v>5.0135916582254842E-6</v>
      </c>
      <c r="AJ27" s="8">
        <f>Mix_2!AJ27-(WMA_R1!AJ27*$B$6)</f>
        <v>5.466420241925081E-6</v>
      </c>
      <c r="AK27" s="8">
        <f>Mix_2!AK27-(WMA_R1!AK27*$B$6)</f>
        <v>5.9539466000318369E-6</v>
      </c>
      <c r="AL27" s="8">
        <f>Mix_2!AL27-(WMA_R1!AL27*$B$6)</f>
        <v>6.4770357041379689E-6</v>
      </c>
      <c r="AM27" s="8">
        <f>Mix_2!AM27-(WMA_R1!AM27*$B$6)</f>
        <v>7.0362561024357452E-6</v>
      </c>
      <c r="AN27" s="8">
        <f>Mix_2!AN27-(WMA_R1!AN27*$B$6)</f>
        <v>7.6318241666943351E-6</v>
      </c>
      <c r="AO27" s="8">
        <f>Mix_2!AO27-(WMA_R1!AO27*$B$6)</f>
        <v>8.2635503267756598E-6</v>
      </c>
      <c r="AP27" s="8">
        <f>Mix_2!AP27-(WMA_R1!AP27*$B$6)</f>
        <v>8.9307899769489422E-6</v>
      </c>
      <c r="AQ27" s="8">
        <f>Mix_2!AQ27-(WMA_R1!AQ27*$B$6)</f>
        <v>9.632402050027758E-6</v>
      </c>
      <c r="AR27" s="8">
        <f>Mix_2!AR27-(WMA_R1!AR27*$B$6)</f>
        <v>1.0366718390669599E-5</v>
      </c>
      <c r="AS27" s="8">
        <f>Mix_2!AS27-(WMA_R1!AS27*$B$6)</f>
        <v>1.1131526975111101E-5</v>
      </c>
      <c r="AT27" s="8">
        <f>Mix_2!AT27-(WMA_R1!AT27*$B$6)</f>
        <v>1.1924071681859717E-5</v>
      </c>
      <c r="AU27" s="8">
        <f>Mix_2!AU27-(WMA_R1!AU27*$B$6)</f>
        <v>1.2741070668588608E-5</v>
      </c>
      <c r="AV27" s="8">
        <f>Mix_2!AV27-(WMA_R1!AV27*$B$6)</f>
        <v>1.3578754507122786E-5</v>
      </c>
      <c r="AW27" s="8">
        <f>Mix_2!AW27-(WMA_R1!AW27*$B$6)</f>
        <v>1.4432924085021506E-5</v>
      </c>
      <c r="AX27" s="8">
        <f>Mix_2!AX27-(WMA_R1!AX27*$B$6)</f>
        <v>1.5299027004466938E-5</v>
      </c>
      <c r="AY27" s="8">
        <f>Mix_2!AY27-(WMA_R1!AY27*$B$6)</f>
        <v>1.6172249903554763E-5</v>
      </c>
      <c r="AZ27" s="8">
        <f>Mix_2!AZ27-(WMA_R1!AZ27*$B$6)</f>
        <v>1.7047622929639737E-5</v>
      </c>
      <c r="BA27" s="8">
        <f>Mix_2!BA27-(WMA_R1!BA27*$B$6)</f>
        <v>1.7920131647233972E-5</v>
      </c>
      <c r="BB27" s="8">
        <f>Mix_2!BB27-(WMA_R1!BB27*$B$6)</f>
        <v>1.8784831059428097E-5</v>
      </c>
      <c r="BC27" s="8">
        <f>Mix_2!BC27-(WMA_R1!BC27*$B$6)</f>
        <v>1.963695626197168E-5</v>
      </c>
      <c r="BD27" s="8">
        <f>Mix_2!BD27-(WMA_R1!BD27*$B$6)</f>
        <v>2.0472024519967664E-5</v>
      </c>
      <c r="BE27" s="8">
        <f>Mix_2!BE27-(WMA_R1!BE27*$B$6)</f>
        <v>2.1285924257196263E-5</v>
      </c>
      <c r="BF27" s="8">
        <f>Mix_2!BF27-(WMA_R1!BF27*$B$6)</f>
        <v>2.2074987464310863E-5</v>
      </c>
      <c r="BG27" s="8">
        <f>Mix_2!BG27-(WMA_R1!BG27*$B$6)</f>
        <v>2.2836043271939725E-5</v>
      </c>
      <c r="BH27" s="8">
        <f>Mix_2!BH27-(WMA_R1!BH27*$B$6)</f>
        <v>2.3566451735362961E-5</v>
      </c>
      <c r="BI27" s="8">
        <f>Mix_2!BI27-(WMA_R1!BI27*$B$6)</f>
        <v>2.4264118134990705E-5</v>
      </c>
      <c r="BJ27" s="8">
        <f>Mix_2!BJ27-(WMA_R1!BJ27*$B$6)</f>
        <v>2.4927489183887327E-5</v>
      </c>
      <c r="BK27" s="8">
        <f>Mix_2!BK27-(WMA_R1!BK27*$B$6)</f>
        <v>2.5555533377274749E-5</v>
      </c>
      <c r="BL27" s="8">
        <f>Mix_2!BL27-(WMA_R1!BL27*$B$6)</f>
        <v>2.6147708287810949E-5</v>
      </c>
      <c r="BM27" s="8">
        <f>Mix_2!BM27-(WMA_R1!BM27*$B$6)</f>
        <v>2.6703917895458682E-5</v>
      </c>
      <c r="BN27" s="8">
        <f>Mix_2!BN27-(WMA_R1!BN27*$B$6)</f>
        <v>2.7224463067988867E-5</v>
      </c>
      <c r="BO27" s="8">
        <f>Mix_2!BO27-(WMA_R1!BO27*$B$6)</f>
        <v>2.7709988131640746E-5</v>
      </c>
      <c r="BP27" s="8">
        <f>Mix_2!BP27-(WMA_R1!BP27*$B$6)</f>
        <v>2.8161426137573128E-5</v>
      </c>
      <c r="BQ27" s="8">
        <f>Mix_2!BQ27-(WMA_R1!BQ27*$B$6)</f>
        <v>2.8579945009058625E-5</v>
      </c>
      <c r="BR27" s="8">
        <f>Mix_2!BR27-(WMA_R1!BR27*$B$6)</f>
        <v>2.896689628694652E-5</v>
      </c>
      <c r="BS27" s="8">
        <f>Mix_2!BS27-(WMA_R1!BS27*$B$6)</f>
        <v>2.9323767729336373E-5</v>
      </c>
      <c r="BT27" s="8">
        <f>Mix_2!BT27-(WMA_R1!BT27*$B$6)</f>
        <v>2.9652140593690478E-5</v>
      </c>
      <c r="BU27" s="8">
        <f>Mix_2!BU27-(WMA_R1!BU27*$B$6)</f>
        <v>2.9953652055833081E-5</v>
      </c>
      <c r="BV27" s="8">
        <f>Mix_2!BV27-(WMA_R1!BV27*$B$6)</f>
        <v>3.0229962910296286E-5</v>
      </c>
      <c r="BW27" s="8">
        <f>Mix_2!BW27-(WMA_R1!BW27*$B$6)</f>
        <v>3.0482730459572136E-5</v>
      </c>
      <c r="BX27" s="8">
        <f>Mix_2!BX27-(WMA_R1!BX27*$B$6)</f>
        <v>3.0713586316601697E-5</v>
      </c>
      <c r="BY27" s="8">
        <f>Mix_2!BY27-(WMA_R1!BY27*$B$6)</f>
        <v>3.09241187331794E-5</v>
      </c>
      <c r="BZ27" s="8">
        <f>Mix_2!BZ27-(WMA_R1!BZ27*$B$6)</f>
        <v>3.1115858988528327E-5</v>
      </c>
      <c r="CA27" s="8">
        <f>Mix_2!CA27-(WMA_R1!CA27*$B$6)</f>
        <v>3.1290271344995356E-5</v>
      </c>
      <c r="CB27" s="8">
        <f>Mix_2!CB27-(WMA_R1!CB27*$B$6)</f>
        <v>3.1448746071992354E-5</v>
      </c>
      <c r="CC27" s="8">
        <f>Mix_2!CC27-(WMA_R1!CC27*$B$6)</f>
        <v>3.1592595060262355E-5</v>
      </c>
      <c r="CD27" s="8">
        <f>Mix_2!CD27-(WMA_R1!CD27*$B$6)</f>
        <v>3.1723049578241422E-5</v>
      </c>
      <c r="CE27" s="8">
        <f>Mix_2!CE27-(WMA_R1!CE27*$B$6)</f>
        <v>3.1841259768121133E-5</v>
      </c>
      <c r="CF27" s="8">
        <f>Mix_2!CF27-(WMA_R1!CF27*$B$6)</f>
        <v>3.1948295520344191E-5</v>
      </c>
      <c r="CG27" s="8">
        <f>Mix_2!CG27-(WMA_R1!CG27*$B$6)</f>
        <v>3.2045148414849294E-5</v>
      </c>
      <c r="CH27" s="8">
        <f>Mix_2!CH27-(WMA_R1!CH27*$B$6)</f>
        <v>3.2132734464057894E-5</v>
      </c>
      <c r="CI27" s="8">
        <f>Mix_2!CI27-(WMA_R1!CI27*$B$6)</f>
        <v>3.221189742886401E-5</v>
      </c>
      <c r="CJ27" s="8">
        <f>Mix_2!CJ27-(WMA_R1!CJ27*$B$6)</f>
        <v>3.2283412526574013E-5</v>
      </c>
      <c r="CK27" s="8">
        <f>Mix_2!CK27-(WMA_R1!CK27*$B$6)</f>
        <v>3.2347990373970774E-5</v>
      </c>
      <c r="CL27" s="8">
        <f>Mix_2!CL27-(WMA_R1!CL27*$B$6)</f>
        <v>3.2406281050003448E-5</v>
      </c>
      <c r="CM27" s="8">
        <f>Mix_2!CM27-(WMA_R1!CM27*$B$6)</f>
        <v>3.2458878176302361E-5</v>
      </c>
      <c r="CN27" s="8">
        <f>Mix_2!CN27-(WMA_R1!CN27*$B$6)</f>
        <v>3.2506322946687489E-5</v>
      </c>
      <c r="CO27" s="8">
        <f>Mix_2!CO27-(WMA_R1!CO27*$B$6)</f>
        <v>3.2549108047334619E-5</v>
      </c>
      <c r="CP27" s="8">
        <f>Mix_2!CP27-(WMA_R1!CP27*$B$6)</f>
        <v>3.2587681428452807E-5</v>
      </c>
      <c r="CQ27" s="8">
        <f>Mix_2!CQ27-(WMA_R1!CQ27*$B$6)</f>
        <v>3.2622449899583761E-5</v>
      </c>
      <c r="CR27" s="8">
        <f>Mix_2!CR27-(WMA_R1!CR27*$B$6)</f>
        <v>3.2653782529354758E-5</v>
      </c>
    </row>
    <row r="28" spans="1:96" x14ac:dyDescent="0.35">
      <c r="A28">
        <f t="shared" si="8"/>
        <v>16</v>
      </c>
      <c r="B28">
        <f t="shared" si="7"/>
        <v>15.5</v>
      </c>
      <c r="C28">
        <f>B28-Data!$B$9</f>
        <v>5</v>
      </c>
      <c r="E28" s="1">
        <f>G28*c_1!G28-c_2!$B$3</f>
        <v>-5.0110469159564408E-17</v>
      </c>
      <c r="F28" s="3">
        <f>(-WMA_u!F28+SQRT(WMA_u!F28*WMA_u!F28+4*$B$3))/2</f>
        <v>3.2937100055807633E-5</v>
      </c>
      <c r="G28" s="8">
        <f>Mix_2!G28-(WMA_R1!G28*$B$6)</f>
        <v>2.0587135861488595E-5</v>
      </c>
      <c r="H28" s="8">
        <f>Mix_2!H28-(WMA_R1!H28*$B$6)</f>
        <v>1.0303460993213596E-5</v>
      </c>
      <c r="I28" s="8">
        <f>Mix_2!I28-(WMA_R1!I28*$B$6)</f>
        <v>5.721024589491352E-6</v>
      </c>
      <c r="J28" s="8">
        <f>Mix_2!J28-(WMA_R1!J28*$B$6)</f>
        <v>3.6774211772792665E-6</v>
      </c>
      <c r="K28" s="8">
        <f>Mix_2!K28-(WMA_R1!K28*$B$6)</f>
        <v>2.6607117582263817E-6</v>
      </c>
      <c r="L28" s="8">
        <f>Mix_2!L28-(WMA_R1!L28*$B$6)</f>
        <v>2.103894591165156E-6</v>
      </c>
      <c r="M28" s="8">
        <f>Mix_2!M28-(WMA_R1!M28*$B$6)</f>
        <v>1.7782070230546721E-6</v>
      </c>
      <c r="N28" s="8">
        <f>Mix_2!N28-(WMA_R1!N28*$B$6)</f>
        <v>1.5810517238468865E-6</v>
      </c>
      <c r="O28" s="8">
        <f>Mix_2!O28-(WMA_R1!O28*$B$6)</f>
        <v>1.4618784865235005E-6</v>
      </c>
      <c r="P28" s="8">
        <f>Mix_2!P28-(WMA_R1!P28*$B$6)</f>
        <v>1.3938053993643414E-6</v>
      </c>
      <c r="Q28" s="8">
        <f>Mix_2!Q28-(WMA_R1!Q28*$B$6)</f>
        <v>1.361661669530549E-6</v>
      </c>
      <c r="R28" s="8">
        <f>Mix_2!R28-(WMA_R1!R28*$B$6)</f>
        <v>1.3565035467477423E-6</v>
      </c>
      <c r="S28" s="8">
        <f>Mix_2!S28-(WMA_R1!S28*$B$6)</f>
        <v>1.3729101827664538E-6</v>
      </c>
      <c r="T28" s="8">
        <f>Mix_2!T28-(WMA_R1!T28*$B$6)</f>
        <v>1.4075658204627711E-6</v>
      </c>
      <c r="U28" s="8">
        <f>Mix_2!U28-(WMA_R1!U28*$B$6)</f>
        <v>1.4584766850429097E-6</v>
      </c>
      <c r="V28" s="8">
        <f>Mix_2!V28-(WMA_R1!V28*$B$6)</f>
        <v>1.524518761143889E-6</v>
      </c>
      <c r="W28" s="8">
        <f>Mix_2!W28-(WMA_R1!W28*$B$6)</f>
        <v>1.6051664669870608E-6</v>
      </c>
      <c r="X28" s="8">
        <f>Mix_2!X28-(WMA_R1!X28*$B$6)</f>
        <v>1.700324305905028E-6</v>
      </c>
      <c r="Y28" s="8">
        <f>Mix_2!Y28-(WMA_R1!Y28*$B$6)</f>
        <v>1.8102191787938727E-6</v>
      </c>
      <c r="Z28" s="8">
        <f>Mix_2!Z28-(WMA_R1!Z28*$B$6)</f>
        <v>1.9353293937013409E-6</v>
      </c>
      <c r="AA28" s="8">
        <f>Mix_2!AA28-(WMA_R1!AA28*$B$6)</f>
        <v>2.076336300048883E-6</v>
      </c>
      <c r="AB28" s="8">
        <f>Mix_2!AB28-(WMA_R1!AB28*$B$6)</f>
        <v>2.2340899432836213E-6</v>
      </c>
      <c r="AC28" s="8">
        <f>Mix_2!AC28-(WMA_R1!AC28*$B$6)</f>
        <v>2.4095833161230089E-6</v>
      </c>
      <c r="AD28" s="8">
        <f>Mix_2!AD28-(WMA_R1!AD28*$B$6)</f>
        <v>2.6039315703835904E-6</v>
      </c>
      <c r="AE28" s="8">
        <f>Mix_2!AE28-(WMA_R1!AE28*$B$6)</f>
        <v>2.818353734820149E-6</v>
      </c>
      <c r="AF28" s="8">
        <f>Mix_2!AF28-(WMA_R1!AF28*$B$6)</f>
        <v>3.0541551154967614E-6</v>
      </c>
      <c r="AG28" s="8">
        <f>Mix_2!AG28-(WMA_R1!AG28*$B$6)</f>
        <v>3.3127090373587851E-6</v>
      </c>
      <c r="AH28" s="8">
        <f>Mix_2!AH28-(WMA_R1!AH28*$B$6)</f>
        <v>3.5954368443070932E-6</v>
      </c>
      <c r="AI28" s="8">
        <f>Mix_2!AI28-(WMA_R1!AI28*$B$6)</f>
        <v>3.9037853169846939E-6</v>
      </c>
      <c r="AJ28" s="8">
        <f>Mix_2!AJ28-(WMA_R1!AJ28*$B$6)</f>
        <v>4.2392008318904706E-6</v>
      </c>
      <c r="AK28" s="8">
        <f>Mix_2!AK28-(WMA_R1!AK28*$B$6)</f>
        <v>4.6030997808807919E-6</v>
      </c>
      <c r="AL28" s="8">
        <f>Mix_2!AL28-(WMA_R1!AL28*$B$6)</f>
        <v>4.9968349442033403E-6</v>
      </c>
      <c r="AM28" s="8">
        <f>Mix_2!AM28-(WMA_R1!AM28*$B$6)</f>
        <v>5.4216577456607378E-6</v>
      </c>
      <c r="AN28" s="8">
        <f>Mix_2!AN28-(WMA_R1!AN28*$B$6)</f>
        <v>5.878676590503917E-6</v>
      </c>
      <c r="AO28" s="8">
        <f>Mix_2!AO28-(WMA_R1!AO28*$B$6)</f>
        <v>6.3688117881708862E-6</v>
      </c>
      <c r="AP28" s="8">
        <f>Mix_2!AP28-(WMA_R1!AP28*$B$6)</f>
        <v>6.892747924610742E-6</v>
      </c>
      <c r="AQ28" s="8">
        <f>Mix_2!AQ28-(WMA_R1!AQ28*$B$6)</f>
        <v>7.4508849283732786E-6</v>
      </c>
      <c r="AR28" s="8">
        <f>Mix_2!AR28-(WMA_R1!AR28*$B$6)</f>
        <v>8.0432894786249721E-6</v>
      </c>
      <c r="AS28" s="8">
        <f>Mix_2!AS28-(WMA_R1!AS28*$B$6)</f>
        <v>8.66964877473679E-6</v>
      </c>
      <c r="AT28" s="8">
        <f>Mix_2!AT28-(WMA_R1!AT28*$B$6)</f>
        <v>9.3292290144238002E-6</v>
      </c>
      <c r="AU28" s="8">
        <f>Mix_2!AU28-(WMA_R1!AU28*$B$6)</f>
        <v>1.002084113996002E-5</v>
      </c>
      <c r="AV28" s="8">
        <f>Mix_2!AV28-(WMA_R1!AV28*$B$6)</f>
        <v>1.0742816500833558E-5</v>
      </c>
      <c r="AW28" s="8">
        <f>Mix_2!AW28-(WMA_R1!AW28*$B$6)</f>
        <v>1.1492994954261086E-5</v>
      </c>
      <c r="AX28" s="8">
        <f>Mix_2!AX28-(WMA_R1!AX28*$B$6)</f>
        <v>1.2268727597490577E-5</v>
      </c>
      <c r="AY28" s="8">
        <f>Mix_2!AY28-(WMA_R1!AY28*$B$6)</f>
        <v>1.3066895764865635E-5</v>
      </c>
      <c r="AZ28" s="8">
        <f>Mix_2!AZ28-(WMA_R1!AZ28*$B$6)</f>
        <v>1.388394713147012E-5</v>
      </c>
      <c r="BA28" s="8">
        <f>Mix_2!BA28-(WMA_R1!BA28*$B$6)</f>
        <v>1.4715948815013529E-5</v>
      </c>
      <c r="BB28" s="8">
        <f>Mix_2!BB28-(WMA_R1!BB28*$B$6)</f>
        <v>1.5558656300055228E-5</v>
      </c>
      <c r="BC28" s="8">
        <f>Mix_2!BC28-(WMA_R1!BC28*$B$6)</f>
        <v>1.6407595930654389E-5</v>
      </c>
      <c r="BD28" s="8">
        <f>Mix_2!BD28-(WMA_R1!BD28*$B$6)</f>
        <v>1.7258157745460096E-5</v>
      </c>
      <c r="BE28" s="8">
        <f>Mix_2!BE28-(WMA_R1!BE28*$B$6)</f>
        <v>1.8105694639336371E-5</v>
      </c>
      <c r="BF28" s="8">
        <f>Mix_2!BF28-(WMA_R1!BF28*$B$6)</f>
        <v>1.8945623351301524E-5</v>
      </c>
      <c r="BG28" s="8">
        <f>Mix_2!BG28-(WMA_R1!BG28*$B$6)</f>
        <v>1.9773522631856444E-5</v>
      </c>
      <c r="BH28" s="8">
        <f>Mix_2!BH28-(WMA_R1!BH28*$B$6)</f>
        <v>2.0585224154895271E-5</v>
      </c>
      <c r="BI28" s="8">
        <f>Mix_2!BI28-(WMA_R1!BI28*$B$6)</f>
        <v>2.1376892306021186E-5</v>
      </c>
      <c r="BJ28" s="8">
        <f>Mix_2!BJ28-(WMA_R1!BJ28*$B$6)</f>
        <v>2.2145089798536603E-5</v>
      </c>
      <c r="BK28" s="8">
        <f>Mix_2!BK28-(WMA_R1!BK28*$B$6)</f>
        <v>2.2886827085716122E-5</v>
      </c>
      <c r="BL28" s="8">
        <f>Mix_2!BL28-(WMA_R1!BL28*$B$6)</f>
        <v>2.3599594621933434E-5</v>
      </c>
      <c r="BM28" s="8">
        <f>Mix_2!BM28-(WMA_R1!BM28*$B$6)</f>
        <v>2.4281378076756395E-5</v>
      </c>
      <c r="BN28" s="8">
        <f>Mix_2!BN28-(WMA_R1!BN28*$B$6)</f>
        <v>2.4930657544248847E-5</v>
      </c>
      <c r="BO28" s="8">
        <f>Mix_2!BO28-(WMA_R1!BO28*$B$6)</f>
        <v>2.5546392528385385E-5</v>
      </c>
      <c r="BP28" s="8">
        <f>Mix_2!BP28-(WMA_R1!BP28*$B$6)</f>
        <v>2.6127995013205336E-5</v>
      </c>
      <c r="BQ28" s="8">
        <f>Mix_2!BQ28-(WMA_R1!BQ28*$B$6)</f>
        <v>2.6675293212526793E-5</v>
      </c>
      <c r="BR28" s="8">
        <f>Mix_2!BR28-(WMA_R1!BR28*$B$6)</f>
        <v>2.7188488669149404E-5</v>
      </c>
      <c r="BS28" s="8">
        <f>Mix_2!BS28-(WMA_R1!BS28*$B$6)</f>
        <v>2.7668109268002781E-5</v>
      </c>
      <c r="BT28" s="8">
        <f>Mix_2!BT28-(WMA_R1!BT28*$B$6)</f>
        <v>2.8114960480882564E-5</v>
      </c>
      <c r="BU28" s="8">
        <f>Mix_2!BU28-(WMA_R1!BU28*$B$6)</f>
        <v>2.8530076827328387E-5</v>
      </c>
      <c r="BV28" s="8">
        <f>Mix_2!BV28-(WMA_R1!BV28*$B$6)</f>
        <v>2.8914675154764366E-5</v>
      </c>
      <c r="BW28" s="8">
        <f>Mix_2!BW28-(WMA_R1!BW28*$B$6)</f>
        <v>2.9270110947598093E-5</v>
      </c>
      <c r="BX28" s="8">
        <f>Mix_2!BX28-(WMA_R1!BX28*$B$6)</f>
        <v>2.9597838507127754E-5</v>
      </c>
      <c r="BY28" s="8">
        <f>Mix_2!BY28-(WMA_R1!BY28*$B$6)</f>
        <v>2.98993755088675E-5</v>
      </c>
      <c r="BZ28" s="8">
        <f>Mix_2!BZ28-(WMA_R1!BZ28*$B$6)</f>
        <v>3.0176272164709569E-5</v>
      </c>
      <c r="CA28" s="8">
        <f>Mix_2!CA28-(WMA_R1!CA28*$B$6)</f>
        <v>3.0430084990250079E-5</v>
      </c>
      <c r="CB28" s="8">
        <f>Mix_2!CB28-(WMA_R1!CB28*$B$6)</f>
        <v>3.0662355005177252E-5</v>
      </c>
      <c r="CC28" s="8">
        <f>Mix_2!CC28-(WMA_R1!CC28*$B$6)</f>
        <v>3.0874590073971513E-5</v>
      </c>
      <c r="CD28" s="8">
        <f>Mix_2!CD28-(WMA_R1!CD28*$B$6)</f>
        <v>3.1068251015131317E-5</v>
      </c>
      <c r="CE28" s="8">
        <f>Mix_2!CE28-(WMA_R1!CE28*$B$6)</f>
        <v>3.1244741062787775E-5</v>
      </c>
      <c r="CF28" s="8">
        <f>Mix_2!CF28-(WMA_R1!CF28*$B$6)</f>
        <v>3.1405398252562128E-5</v>
      </c>
      <c r="CG28" s="8">
        <f>Mix_2!CG28-(WMA_R1!CG28*$B$6)</f>
        <v>3.1551490309011223E-5</v>
      </c>
      <c r="CH28" s="8">
        <f>Mix_2!CH28-(WMA_R1!CH28*$B$6)</f>
        <v>3.1684211632617081E-5</v>
      </c>
      <c r="CI28" s="8">
        <f>Mix_2!CI28-(WMA_R1!CI28*$B$6)</f>
        <v>3.1804682016599489E-5</v>
      </c>
      <c r="CJ28" s="8">
        <f>Mix_2!CJ28-(WMA_R1!CJ28*$B$6)</f>
        <v>3.1913946760573779E-5</v>
      </c>
      <c r="CK28" s="8">
        <f>Mix_2!CK28-(WMA_R1!CK28*$B$6)</f>
        <v>3.2012977887353806E-5</v>
      </c>
      <c r="CL28" s="8">
        <f>Mix_2!CL28-(WMA_R1!CL28*$B$6)</f>
        <v>3.2102676206279588E-5</v>
      </c>
      <c r="CM28" s="8">
        <f>Mix_2!CM28-(WMA_R1!CM28*$B$6)</f>
        <v>3.2183874008701885E-5</v>
      </c>
      <c r="CN28" s="8">
        <f>Mix_2!CN28-(WMA_R1!CN28*$B$6)</f>
        <v>3.2257338210086828E-5</v>
      </c>
      <c r="CO28" s="8">
        <f>Mix_2!CO28-(WMA_R1!CO28*$B$6)</f>
        <v>3.232377378911481E-5</v>
      </c>
      <c r="CP28" s="8">
        <f>Mix_2!CP28-(WMA_R1!CP28*$B$6)</f>
        <v>3.2383827402033245E-5</v>
      </c>
      <c r="CQ28" s="8">
        <f>Mix_2!CQ28-(WMA_R1!CQ28*$B$6)</f>
        <v>3.2438091071470532E-5</v>
      </c>
      <c r="CR28" s="8">
        <f>Mix_2!CR28-(WMA_R1!CR28*$B$6)</f>
        <v>3.2487105873237073E-5</v>
      </c>
    </row>
    <row r="29" spans="1:96" x14ac:dyDescent="0.35">
      <c r="A29">
        <f t="shared" si="8"/>
        <v>17</v>
      </c>
      <c r="B29">
        <f t="shared" si="7"/>
        <v>16.5</v>
      </c>
      <c r="C29">
        <f>B29-Data!$B$9</f>
        <v>6</v>
      </c>
      <c r="E29" s="1">
        <f>G29*c_1!G29-c_2!$B$3</f>
        <v>3.8672136239842336E-17</v>
      </c>
      <c r="F29" s="3">
        <f>(-WMA_u!F29+SQRT(WMA_u!F29*WMA_u!F29+4*$B$3))/2</f>
        <v>3.2937100055807633E-5</v>
      </c>
      <c r="G29" s="8">
        <f>Mix_2!G29-(WMA_R1!G29*$B$6)</f>
        <v>2.7266433640609741E-5</v>
      </c>
      <c r="H29" s="8">
        <f>Mix_2!H29-(WMA_R1!H29*$B$6)</f>
        <v>1.7457046225008595E-5</v>
      </c>
      <c r="I29" s="8">
        <f>Mix_2!I29-(WMA_R1!I29*$B$6)</f>
        <v>1.0337527415309671E-5</v>
      </c>
      <c r="J29" s="8">
        <f>Mix_2!J29-(WMA_R1!J29*$B$6)</f>
        <v>6.4711639276351884E-6</v>
      </c>
      <c r="K29" s="8">
        <f>Mix_2!K29-(WMA_R1!K29*$B$6)</f>
        <v>4.4211116743896484E-6</v>
      </c>
      <c r="L29" s="8">
        <f>Mix_2!L29-(WMA_R1!L29*$B$6)</f>
        <v>3.2761741729349194E-6</v>
      </c>
      <c r="M29" s="8">
        <f>Mix_2!M29-(WMA_R1!M29*$B$6)</f>
        <v>2.5972036752688531E-6</v>
      </c>
      <c r="N29" s="8">
        <f>Mix_2!N29-(WMA_R1!N29*$B$6)</f>
        <v>2.1742504039080768E-6</v>
      </c>
      <c r="O29" s="8">
        <f>Mix_2!O29-(WMA_R1!O29*$B$6)</f>
        <v>1.901803915642267E-6</v>
      </c>
      <c r="P29" s="8">
        <f>Mix_2!P29-(WMA_R1!P29*$B$6)</f>
        <v>1.7236087771550878E-6</v>
      </c>
      <c r="Q29" s="8">
        <f>Mix_2!Q29-(WMA_R1!Q29*$B$6)</f>
        <v>1.6079764120337188E-6</v>
      </c>
      <c r="R29" s="8">
        <f>Mix_2!R29-(WMA_R1!R29*$B$6)</f>
        <v>1.5361967462531515E-6</v>
      </c>
      <c r="S29" s="8">
        <f>Mix_2!S29-(WMA_R1!S29*$B$6)</f>
        <v>1.4967932911917159E-6</v>
      </c>
      <c r="T29" s="8">
        <f>Mix_2!T29-(WMA_R1!T29*$B$6)</f>
        <v>1.4825218722899878E-6</v>
      </c>
      <c r="U29" s="8">
        <f>Mix_2!U29-(WMA_R1!U29*$B$6)</f>
        <v>1.4887262527339339E-6</v>
      </c>
      <c r="V29" s="8">
        <f>Mix_2!V29-(WMA_R1!V29*$B$6)</f>
        <v>1.5123982162400284E-6</v>
      </c>
      <c r="W29" s="8">
        <f>Mix_2!W29-(WMA_R1!W29*$B$6)</f>
        <v>1.5516198525120082E-6</v>
      </c>
      <c r="X29" s="8">
        <f>Mix_2!X29-(WMA_R1!X29*$B$6)</f>
        <v>1.6052216028696586E-6</v>
      </c>
      <c r="Y29" s="8">
        <f>Mix_2!Y29-(WMA_R1!Y29*$B$6)</f>
        <v>1.6725664153995549E-6</v>
      </c>
      <c r="Z29" s="8">
        <f>Mix_2!Z29-(WMA_R1!Z29*$B$6)</f>
        <v>1.7534099771556706E-6</v>
      </c>
      <c r="AA29" s="8">
        <f>Mix_2!AA29-(WMA_R1!AA29*$B$6)</f>
        <v>1.8478080658692422E-6</v>
      </c>
      <c r="AB29" s="8">
        <f>Mix_2!AB29-(WMA_R1!AB29*$B$6)</f>
        <v>1.9560537006679676E-6</v>
      </c>
      <c r="AC29" s="8">
        <f>Mix_2!AC29-(WMA_R1!AC29*$B$6)</f>
        <v>2.0786334970507175E-6</v>
      </c>
      <c r="AD29" s="8">
        <f>Mix_2!AD29-(WMA_R1!AD29*$B$6)</f>
        <v>2.2161964329343788E-6</v>
      </c>
      <c r="AE29" s="8">
        <f>Mix_2!AE29-(WMA_R1!AE29*$B$6)</f>
        <v>2.3695306227619831E-6</v>
      </c>
      <c r="AF29" s="8">
        <f>Mix_2!AF29-(WMA_R1!AF29*$B$6)</f>
        <v>2.5395450891130907E-6</v>
      </c>
      <c r="AG29" s="8">
        <f>Mix_2!AG29-(WMA_R1!AG29*$B$6)</f>
        <v>2.727254422631138E-6</v>
      </c>
      <c r="AH29" s="8">
        <f>Mix_2!AH29-(WMA_R1!AH29*$B$6)</f>
        <v>2.9337647841771522E-6</v>
      </c>
      <c r="AI29" s="8">
        <f>Mix_2!AI29-(WMA_R1!AI29*$B$6)</f>
        <v>3.1602600451132266E-6</v>
      </c>
      <c r="AJ29" s="8">
        <f>Mix_2!AJ29-(WMA_R1!AJ29*$B$6)</f>
        <v>3.4079871248080903E-6</v>
      </c>
      <c r="AK29" s="8">
        <f>Mix_2!AK29-(WMA_R1!AK29*$B$6)</f>
        <v>3.678239749938121E-6</v>
      </c>
      <c r="AL29" s="8">
        <f>Mix_2!AL29-(WMA_R1!AL29*$B$6)</f>
        <v>3.9723399694560227E-6</v>
      </c>
      <c r="AM29" s="8">
        <f>Mix_2!AM29-(WMA_R1!AM29*$B$6)</f>
        <v>4.2916169011915852E-6</v>
      </c>
      <c r="AN29" s="8">
        <f>Mix_2!AN29-(WMA_R1!AN29*$B$6)</f>
        <v>4.6373822876289479E-6</v>
      </c>
      <c r="AO29" s="8">
        <f>Mix_2!AO29-(WMA_R1!AO29*$B$6)</f>
        <v>5.0109025752298215E-6</v>
      </c>
      <c r="AP29" s="8">
        <f>Mix_2!AP29-(WMA_R1!AP29*$B$6)</f>
        <v>5.4133674004732373E-6</v>
      </c>
      <c r="AQ29" s="8">
        <f>Mix_2!AQ29-(WMA_R1!AQ29*$B$6)</f>
        <v>5.8458545467219621E-6</v>
      </c>
      <c r="AR29" s="8">
        <f>Mix_2!AR29-(WMA_R1!AR29*$B$6)</f>
        <v>6.3092916920039529E-6</v>
      </c>
      <c r="AS29" s="8">
        <f>Mix_2!AS29-(WMA_R1!AS29*$B$6)</f>
        <v>6.8044155125228827E-6</v>
      </c>
      <c r="AT29" s="8">
        <f>Mix_2!AT29-(WMA_R1!AT29*$B$6)</f>
        <v>7.3317290334309901E-6</v>
      </c>
      <c r="AU29" s="8">
        <f>Mix_2!AU29-(WMA_R1!AU29*$B$6)</f>
        <v>7.8914584346345949E-6</v>
      </c>
      <c r="AV29" s="8">
        <f>Mix_2!AV29-(WMA_R1!AV29*$B$6)</f>
        <v>8.4835108275965396E-6</v>
      </c>
      <c r="AW29" s="8">
        <f>Mix_2!AW29-(WMA_R1!AW29*$B$6)</f>
        <v>9.1074348473006536E-6</v>
      </c>
      <c r="AX29" s="8">
        <f>Mix_2!AX29-(WMA_R1!AX29*$B$6)</f>
        <v>9.7623861095167471E-6</v>
      </c>
      <c r="AY29" s="8">
        <f>Mix_2!AY29-(WMA_R1!AY29*$B$6)</f>
        <v>1.0447099751692121E-5</v>
      </c>
      <c r="AZ29" s="8">
        <f>Mix_2!AZ29-(WMA_R1!AZ29*$B$6)</f>
        <v>1.1159872277701698E-5</v>
      </c>
      <c r="BA29" s="8">
        <f>Mix_2!BA29-(WMA_R1!BA29*$B$6)</f>
        <v>1.1898554781995387E-5</v>
      </c>
      <c r="BB29" s="8">
        <f>Mix_2!BB29-(WMA_R1!BB29*$B$6)</f>
        <v>1.2660559298041951E-5</v>
      </c>
      <c r="BC29" s="8">
        <f>Mix_2!BC29-(WMA_R1!BC29*$B$6)</f>
        <v>1.3442879499264886E-5</v>
      </c>
      <c r="BD29" s="8">
        <f>Mix_2!BD29-(WMA_R1!BD29*$B$6)</f>
        <v>1.4242126290499261E-5</v>
      </c>
      <c r="BE29" s="8">
        <f>Mix_2!BE29-(WMA_R1!BE29*$B$6)</f>
        <v>1.505457800663016E-5</v>
      </c>
      <c r="BF29" s="8">
        <f>Mix_2!BF29-(WMA_R1!BF29*$B$6)</f>
        <v>1.5876244048990599E-5</v>
      </c>
      <c r="BG29" s="8">
        <f>Mix_2!BG29-(WMA_R1!BG29*$B$6)</f>
        <v>1.6702939890353423E-5</v>
      </c>
      <c r="BH29" s="8">
        <f>Mix_2!BH29-(WMA_R1!BH29*$B$6)</f>
        <v>1.7530370599547754E-5</v>
      </c>
      <c r="BI29" s="8">
        <f>Mix_2!BI29-(WMA_R1!BI29*$B$6)</f>
        <v>1.8354219401961447E-5</v>
      </c>
      <c r="BJ29" s="8">
        <f>Mix_2!BJ29-(WMA_R1!BJ29*$B$6)</f>
        <v>1.9170237418550542E-5</v>
      </c>
      <c r="BK29" s="8">
        <f>Mix_2!BK29-(WMA_R1!BK29*$B$6)</f>
        <v>1.9974330628167912E-5</v>
      </c>
      <c r="BL29" s="8">
        <f>Mix_2!BL29-(WMA_R1!BL29*$B$6)</f>
        <v>2.0762640301053703E-5</v>
      </c>
      <c r="BM29" s="8">
        <f>Mix_2!BM29-(WMA_R1!BM29*$B$6)</f>
        <v>2.1531613621632314E-5</v>
      </c>
      <c r="BN29" s="8">
        <f>Mix_2!BN29-(WMA_R1!BN29*$B$6)</f>
        <v>2.2278061922841108E-5</v>
      </c>
      <c r="BO29" s="8">
        <f>Mix_2!BO29-(WMA_R1!BO29*$B$6)</f>
        <v>2.2999204790491315E-5</v>
      </c>
      <c r="BP29" s="8">
        <f>Mix_2!BP29-(WMA_R1!BP29*$B$6)</f>
        <v>2.3692699208991436E-5</v>
      </c>
      <c r="BQ29" s="8">
        <f>Mix_2!BQ29-(WMA_R1!BQ29*$B$6)</f>
        <v>2.4356653799554011E-5</v>
      </c>
      <c r="BR29" s="8">
        <f>Mix_2!BR29-(WMA_R1!BR29*$B$6)</f>
        <v>2.4989628990944616E-5</v>
      </c>
      <c r="BS29" s="8">
        <f>Mix_2!BS29-(WMA_R1!BS29*$B$6)</f>
        <v>2.5590624603889562E-5</v>
      </c>
      <c r="BT29" s="8">
        <f>Mix_2!BT29-(WMA_R1!BT29*$B$6)</f>
        <v>2.6159056781624238E-5</v>
      </c>
      <c r="BU29" s="8">
        <f>Mix_2!BU29-(WMA_R1!BU29*$B$6)</f>
        <v>2.6694726469515833E-5</v>
      </c>
      <c r="BV29" s="8">
        <f>Mix_2!BV29-(WMA_R1!BV29*$B$6)</f>
        <v>2.7197781733563364E-5</v>
      </c>
      <c r="BW29" s="8">
        <f>Mix_2!BW29-(WMA_R1!BW29*$B$6)</f>
        <v>2.7668676135281925E-5</v>
      </c>
      <c r="BX29" s="8">
        <f>Mix_2!BX29-(WMA_R1!BX29*$B$6)</f>
        <v>2.8108125202063807E-5</v>
      </c>
      <c r="BY29" s="8">
        <f>Mix_2!BY29-(WMA_R1!BY29*$B$6)</f>
        <v>2.8517062754469276E-5</v>
      </c>
      <c r="BZ29" s="8">
        <f>Mix_2!BZ29-(WMA_R1!BZ29*$B$6)</f>
        <v>2.8896598544186165E-5</v>
      </c>
      <c r="CA29" s="8">
        <f>Mix_2!CA29-(WMA_R1!CA29*$B$6)</f>
        <v>2.9247978323481813E-5</v>
      </c>
      <c r="CB29" s="8">
        <f>Mix_2!CB29-(WMA_R1!CB29*$B$6)</f>
        <v>2.9572547149207314E-5</v>
      </c>
      <c r="CC29" s="8">
        <f>Mix_2!CC29-(WMA_R1!CC29*$B$6)</f>
        <v>2.9871716435516723E-5</v>
      </c>
      <c r="CD29" s="8">
        <f>Mix_2!CD29-(WMA_R1!CD29*$B$6)</f>
        <v>3.0146935018691103E-5</v>
      </c>
      <c r="CE29" s="8">
        <f>Mix_2!CE29-(WMA_R1!CE29*$B$6)</f>
        <v>3.0399664290810657E-5</v>
      </c>
      <c r="CF29" s="8">
        <f>Mix_2!CF29-(WMA_R1!CF29*$B$6)</f>
        <v>3.0631357300974261E-5</v>
      </c>
      <c r="CG29" s="8">
        <f>Mix_2!CG29-(WMA_R1!CG29*$B$6)</f>
        <v>3.0843441603550429E-5</v>
      </c>
      <c r="CH29" s="8">
        <f>Mix_2!CH29-(WMA_R1!CH29*$B$6)</f>
        <v>3.1037305555254216E-5</v>
      </c>
      <c r="CI29" s="8">
        <f>Mix_2!CI29-(WMA_R1!CI29*$B$6)</f>
        <v>3.1214287713766314E-5</v>
      </c>
      <c r="CJ29" s="8">
        <f>Mix_2!CJ29-(WMA_R1!CJ29*$B$6)</f>
        <v>3.137566897056217E-5</v>
      </c>
      <c r="CK29" s="8">
        <f>Mix_2!CK29-(WMA_R1!CK29*$B$6)</f>
        <v>3.1522667048122963E-5</v>
      </c>
      <c r="CL29" s="8">
        <f>Mix_2!CL29-(WMA_R1!CL29*$B$6)</f>
        <v>3.1656433006390234E-5</v>
      </c>
      <c r="CM29" s="8">
        <f>Mix_2!CM29-(WMA_R1!CM29*$B$6)</f>
        <v>3.1778049423758088E-5</v>
      </c>
      <c r="CN29" s="8">
        <f>Mix_2!CN29-(WMA_R1!CN29*$B$6)</f>
        <v>3.1888529949485476E-5</v>
      </c>
      <c r="CO29" s="8">
        <f>Mix_2!CO29-(WMA_R1!CO29*$B$6)</f>
        <v>3.1988819955715067E-5</v>
      </c>
      <c r="CP29" s="8">
        <f>Mix_2!CP29-(WMA_R1!CP29*$B$6)</f>
        <v>3.2079798050460035E-5</v>
      </c>
      <c r="CQ29" s="8">
        <f>Mix_2!CQ29-(WMA_R1!CQ29*$B$6)</f>
        <v>3.2162278247447918E-5</v>
      </c>
      <c r="CR29" s="8">
        <f>Mix_2!CR29-(WMA_R1!CR29*$B$6)</f>
        <v>3.2237012615735669E-5</v>
      </c>
    </row>
    <row r="30" spans="1:96" x14ac:dyDescent="0.35">
      <c r="A30">
        <f t="shared" si="8"/>
        <v>18</v>
      </c>
      <c r="B30">
        <f t="shared" si="7"/>
        <v>17.5</v>
      </c>
      <c r="C30">
        <f>B30-Data!$B$9</f>
        <v>7</v>
      </c>
      <c r="E30" s="1">
        <f>G30*c_1!G30-c_2!$B$3</f>
        <v>1.8472094513721782E-17</v>
      </c>
      <c r="F30" s="3">
        <f>(-WMA_u!F30+SQRT(WMA_u!F30*WMA_u!F30+4*$B$3))/2</f>
        <v>3.2937100055807633E-5</v>
      </c>
      <c r="G30" s="8">
        <f>Mix_2!G30-(WMA_R1!G30*$B$6)</f>
        <v>3.0722003357491451E-5</v>
      </c>
      <c r="H30" s="8">
        <f>Mix_2!H30-(WMA_R1!H30*$B$6)</f>
        <v>2.4382968550361046E-5</v>
      </c>
      <c r="I30" s="8">
        <f>Mix_2!I30-(WMA_R1!I30*$B$6)</f>
        <v>1.6717840144623263E-5</v>
      </c>
      <c r="J30" s="8">
        <f>Mix_2!J30-(WMA_R1!J30*$B$6)</f>
        <v>1.0950252324608243E-5</v>
      </c>
      <c r="K30" s="8">
        <f>Mix_2!K30-(WMA_R1!K30*$B$6)</f>
        <v>7.3794768259814108E-6</v>
      </c>
      <c r="L30" s="8">
        <f>Mix_2!L30-(WMA_R1!L30*$B$6)</f>
        <v>5.2564464675958007E-6</v>
      </c>
      <c r="M30" s="8">
        <f>Mix_2!M30-(WMA_R1!M30*$B$6)</f>
        <v>3.9682158385705864E-6</v>
      </c>
      <c r="N30" s="8">
        <f>Mix_2!N30-(WMA_R1!N30*$B$6)</f>
        <v>3.1571725535725438E-6</v>
      </c>
      <c r="O30" s="8">
        <f>Mix_2!O30-(WMA_R1!O30*$B$6)</f>
        <v>2.6277630086572994E-6</v>
      </c>
      <c r="P30" s="8">
        <f>Mix_2!P30-(WMA_R1!P30*$B$6)</f>
        <v>2.2720098544869444E-6</v>
      </c>
      <c r="Q30" s="8">
        <f>Mix_2!Q30-(WMA_R1!Q30*$B$6)</f>
        <v>2.0283306250928168E-6</v>
      </c>
      <c r="R30" s="8">
        <f>Mix_2!R30-(WMA_R1!R30*$B$6)</f>
        <v>1.8602640229755604E-6</v>
      </c>
      <c r="S30" s="8">
        <f>Mix_2!S30-(WMA_R1!S30*$B$6)</f>
        <v>1.745433472339287E-6</v>
      </c>
      <c r="T30" s="8">
        <f>Mix_2!T30-(WMA_R1!T30*$B$6)</f>
        <v>1.6696635178024237E-6</v>
      </c>
      <c r="U30" s="8">
        <f>Mix_2!U30-(WMA_R1!U30*$B$6)</f>
        <v>1.6237343331427923E-6</v>
      </c>
      <c r="V30" s="8">
        <f>Mix_2!V30-(WMA_R1!V30*$B$6)</f>
        <v>1.6015278127407215E-6</v>
      </c>
      <c r="W30" s="8">
        <f>Mix_2!W30-(WMA_R1!W30*$B$6)</f>
        <v>1.5989327264654075E-6</v>
      </c>
      <c r="X30" s="8">
        <f>Mix_2!X30-(WMA_R1!X30*$B$6)</f>
        <v>1.6131779115547751E-6</v>
      </c>
      <c r="Y30" s="8">
        <f>Mix_2!Y30-(WMA_R1!Y30*$B$6)</f>
        <v>1.6424146821310458E-6</v>
      </c>
      <c r="Z30" s="8">
        <f>Mix_2!Z30-(WMA_R1!Z30*$B$6)</f>
        <v>1.6854486222344286E-6</v>
      </c>
      <c r="AA30" s="8">
        <f>Mix_2!AA30-(WMA_R1!AA30*$B$6)</f>
        <v>1.741563415211889E-6</v>
      </c>
      <c r="AB30" s="8">
        <f>Mix_2!AB30-(WMA_R1!AB30*$B$6)</f>
        <v>1.8104027539871341E-6</v>
      </c>
      <c r="AC30" s="8">
        <f>Mix_2!AC30-(WMA_R1!AC30*$B$6)</f>
        <v>1.8918897061766066E-6</v>
      </c>
      <c r="AD30" s="8">
        <f>Mix_2!AD30-(WMA_R1!AD30*$B$6)</f>
        <v>1.9861706665718449E-6</v>
      </c>
      <c r="AE30" s="8">
        <f>Mix_2!AE30-(WMA_R1!AE30*$B$6)</f>
        <v>2.093575699892183E-6</v>
      </c>
      <c r="AF30" s="8">
        <f>Mix_2!AF30-(WMA_R1!AF30*$B$6)</f>
        <v>2.2145898431446199E-6</v>
      </c>
      <c r="AG30" s="8">
        <f>Mix_2!AG30-(WMA_R1!AG30*$B$6)</f>
        <v>2.3498317882055796E-6</v>
      </c>
      <c r="AH30" s="8">
        <f>Mix_2!AH30-(WMA_R1!AH30*$B$6)</f>
        <v>2.5000373946634836E-6</v>
      </c>
      <c r="AI30" s="8">
        <f>Mix_2!AI30-(WMA_R1!AI30*$B$6)</f>
        <v>2.6660462524991235E-6</v>
      </c>
      <c r="AJ30" s="8">
        <f>Mix_2!AJ30-(WMA_R1!AJ30*$B$6)</f>
        <v>2.8487899510357946E-6</v>
      </c>
      <c r="AK30" s="8">
        <f>Mix_2!AK30-(WMA_R1!AK30*$B$6)</f>
        <v>3.0492810232792617E-6</v>
      </c>
      <c r="AL30" s="8">
        <f>Mix_2!AL30-(WMA_R1!AL30*$B$6)</f>
        <v>3.2686017381240875E-6</v>
      </c>
      <c r="AM30" s="8">
        <f>Mix_2!AM30-(WMA_R1!AM30*$B$6)</f>
        <v>3.5078920472365699E-6</v>
      </c>
      <c r="AN30" s="8">
        <f>Mix_2!AN30-(WMA_R1!AN30*$B$6)</f>
        <v>3.7683360850571971E-6</v>
      </c>
      <c r="AO30" s="8">
        <f>Mix_2!AO30-(WMA_R1!AO30*$B$6)</f>
        <v>4.0511467328874065E-6</v>
      </c>
      <c r="AP30" s="8">
        <f>Mix_2!AP30-(WMA_R1!AP30*$B$6)</f>
        <v>4.3575477952276258E-6</v>
      </c>
      <c r="AQ30" s="8">
        <f>Mix_2!AQ30-(WMA_R1!AQ30*$B$6)</f>
        <v>4.6887534378539044E-6</v>
      </c>
      <c r="AR30" s="8">
        <f>Mix_2!AR30-(WMA_R1!AR30*$B$6)</f>
        <v>5.0459446385766166E-6</v>
      </c>
      <c r="AS30" s="8">
        <f>Mix_2!AS30-(WMA_R1!AS30*$B$6)</f>
        <v>5.4302425066836021E-6</v>
      </c>
      <c r="AT30" s="8">
        <f>Mix_2!AT30-(WMA_R1!AT30*$B$6)</f>
        <v>5.8426784743818632E-6</v>
      </c>
      <c r="AU30" s="8">
        <f>Mix_2!AU30-(WMA_R1!AU30*$B$6)</f>
        <v>6.2841615587619227E-6</v>
      </c>
      <c r="AV30" s="8">
        <f>Mix_2!AV30-(WMA_R1!AV30*$B$6)</f>
        <v>6.7554430794368952E-6</v>
      </c>
      <c r="AW30" s="8">
        <f>Mix_2!AW30-(WMA_R1!AW30*$B$6)</f>
        <v>7.2570794745781663E-6</v>
      </c>
      <c r="AX30" s="8">
        <f>Mix_2!AX30-(WMA_R1!AX30*$B$6)</f>
        <v>7.7893941149367811E-6</v>
      </c>
      <c r="AY30" s="8">
        <f>Mix_2!AY30-(WMA_R1!AY30*$B$6)</f>
        <v>8.3524392800927925E-6</v>
      </c>
      <c r="AZ30" s="8">
        <f>Mix_2!AZ30-(WMA_R1!AZ30*$B$6)</f>
        <v>8.9459597312125893E-6</v>
      </c>
      <c r="BA30" s="8">
        <f>Mix_2!BA30-(WMA_R1!BA30*$B$6)</f>
        <v>9.5693595359066561E-6</v>
      </c>
      <c r="BB30" s="8">
        <f>Mix_2!BB30-(WMA_R1!BB30*$B$6)</f>
        <v>1.0221673968251858E-5</v>
      </c>
      <c r="BC30" s="8">
        <f>Mix_2!BC30-(WMA_R1!BC30*$B$6)</f>
        <v>1.090154839072733E-5</v>
      </c>
      <c r="BD30" s="8">
        <f>Mix_2!BD30-(WMA_R1!BD30*$B$6)</f>
        <v>1.1607225972855874E-5</v>
      </c>
      <c r="BE30" s="8">
        <f>Mix_2!BE30-(WMA_R1!BE30*$B$6)</f>
        <v>1.2336545933608636E-5</v>
      </c>
      <c r="BF30" s="8">
        <f>Mix_2!BF30-(WMA_R1!BF30*$B$6)</f>
        <v>1.308695365301334E-5</v>
      </c>
      <c r="BG30" s="8">
        <f>Mix_2!BG30-(WMA_R1!BG30*$B$6)</f>
        <v>1.3855523518160126E-5</v>
      </c>
      <c r="BH30" s="8">
        <f>Mix_2!BH30-(WMA_R1!BH30*$B$6)</f>
        <v>1.4638994754667354E-5</v>
      </c>
      <c r="BI30" s="8">
        <f>Mix_2!BI30-(WMA_R1!BI30*$B$6)</f>
        <v>1.5433819785524301E-5</v>
      </c>
      <c r="BJ30" s="8">
        <f>Mix_2!BJ30-(WMA_R1!BJ30*$B$6)</f>
        <v>1.6236223901792596E-5</v>
      </c>
      <c r="BK30" s="8">
        <f>Mix_2!BK30-(WMA_R1!BK30*$B$6)</f>
        <v>1.704227430936803E-5</v>
      </c>
      <c r="BL30" s="8">
        <f>Mix_2!BL30-(WMA_R1!BL30*$B$6)</f>
        <v>1.7847955966646708E-5</v>
      </c>
      <c r="BM30" s="8">
        <f>Mix_2!BM30-(WMA_R1!BM30*$B$6)</f>
        <v>1.8649251155530652E-5</v>
      </c>
      <c r="BN30" s="8">
        <f>Mix_2!BN30-(WMA_R1!BN30*$B$6)</f>
        <v>1.9442219444323513E-5</v>
      </c>
      <c r="BO30" s="8">
        <f>Mix_2!BO30-(WMA_R1!BO30*$B$6)</f>
        <v>2.0223074668259307E-5</v>
      </c>
      <c r="BP30" s="8">
        <f>Mix_2!BP30-(WMA_R1!BP30*$B$6)</f>
        <v>2.0988255756922801E-5</v>
      </c>
      <c r="BQ30" s="8">
        <f>Mix_2!BQ30-(WMA_R1!BQ30*$B$6)</f>
        <v>2.1734488661072431E-5</v>
      </c>
      <c r="BR30" s="8">
        <f>Mix_2!BR30-(WMA_R1!BR30*$B$6)</f>
        <v>2.2458837235049434E-5</v>
      </c>
      <c r="BS30" s="8">
        <f>Mix_2!BS30-(WMA_R1!BS30*$B$6)</f>
        <v>2.3158741647333639E-5</v>
      </c>
      <c r="BT30" s="8">
        <f>Mix_2!BT30-(WMA_R1!BT30*$B$6)</f>
        <v>2.383204365292402E-5</v>
      </c>
      <c r="BU30" s="8">
        <f>Mix_2!BU30-(WMA_R1!BU30*$B$6)</f>
        <v>2.4476998804737364E-5</v>
      </c>
      <c r="BV30" s="8">
        <f>Mix_2!BV30-(WMA_R1!BV30*$B$6)</f>
        <v>2.5092276339126769E-5</v>
      </c>
      <c r="BW30" s="8">
        <f>Mix_2!BW30-(WMA_R1!BW30*$B$6)</f>
        <v>2.5676948008419009E-5</v>
      </c>
      <c r="BX30" s="8">
        <f>Mix_2!BX30-(WMA_R1!BX30*$B$6)</f>
        <v>2.623046751990746E-5</v>
      </c>
      <c r="BY30" s="8">
        <f>Mix_2!BY30-(WMA_R1!BY30*$B$6)</f>
        <v>2.6752642469436861E-5</v>
      </c>
      <c r="BZ30" s="8">
        <f>Mix_2!BZ30-(WMA_R1!BZ30*$B$6)</f>
        <v>2.7243600741233583E-5</v>
      </c>
      <c r="CA30" s="8">
        <f>Mix_2!CA30-(WMA_R1!CA30*$B$6)</f>
        <v>2.7703753294099501E-5</v>
      </c>
      <c r="CB30" s="8">
        <f>Mix_2!CB30-(WMA_R1!CB30*$B$6)</f>
        <v>2.813375510676922E-5</v>
      </c>
      <c r="CC30" s="8">
        <f>Mix_2!CC30-(WMA_R1!CC30*$B$6)</f>
        <v>2.8534465834682967E-5</v>
      </c>
      <c r="CD30" s="8">
        <f>Mix_2!CD30-(WMA_R1!CD30*$B$6)</f>
        <v>2.8906911466266914E-5</v>
      </c>
      <c r="CE30" s="8">
        <f>Mix_2!CE30-(WMA_R1!CE30*$B$6)</f>
        <v>2.9252247991300933E-5</v>
      </c>
      <c r="CF30" s="8">
        <f>Mix_2!CF30-(WMA_R1!CF30*$B$6)</f>
        <v>2.9571727820428639E-5</v>
      </c>
      <c r="CG30" s="8">
        <f>Mix_2!CG30-(WMA_R1!CG30*$B$6)</f>
        <v>2.9866669444404701E-5</v>
      </c>
      <c r="CH30" s="8">
        <f>Mix_2!CH30-(WMA_R1!CH30*$B$6)</f>
        <v>3.0138430603317128E-5</v>
      </c>
      <c r="CI30" s="8">
        <f>Mix_2!CI30-(WMA_R1!CI30*$B$6)</f>
        <v>3.0388385052928772E-5</v>
      </c>
      <c r="CJ30" s="8">
        <f>Mix_2!CJ30-(WMA_R1!CJ30*$B$6)</f>
        <v>3.0617902868872813E-5</v>
      </c>
      <c r="CK30" s="8">
        <f>Mix_2!CK30-(WMA_R1!CK30*$B$6)</f>
        <v>3.0828334123426921E-5</v>
      </c>
      <c r="CL30" s="8">
        <f>Mix_2!CL30-(WMA_R1!CL30*$B$6)</f>
        <v>3.1020995691583983E-5</v>
      </c>
      <c r="CM30" s="8">
        <f>Mix_2!CM30-(WMA_R1!CM30*$B$6)</f>
        <v>3.1197160895170193E-5</v>
      </c>
      <c r="CN30" s="8">
        <f>Mix_2!CN30-(WMA_R1!CN30*$B$6)</f>
        <v>3.1358051672278192E-5</v>
      </c>
      <c r="CO30" s="8">
        <f>Mix_2!CO30-(WMA_R1!CO30*$B$6)</f>
        <v>3.1504832948258614E-5</v>
      </c>
      <c r="CP30" s="8">
        <f>Mix_2!CP30-(WMA_R1!CP30*$B$6)</f>
        <v>3.1638608894717278E-5</v>
      </c>
      <c r="CQ30" s="8">
        <f>Mix_2!CQ30-(WMA_R1!CQ30*$B$6)</f>
        <v>3.1760420779395642E-5</v>
      </c>
      <c r="CR30" s="8">
        <f>Mix_2!CR30-(WMA_R1!CR30*$B$6)</f>
        <v>3.1871246132187636E-5</v>
      </c>
    </row>
    <row r="31" spans="1:96" x14ac:dyDescent="0.35">
      <c r="A31">
        <f t="shared" si="8"/>
        <v>19</v>
      </c>
      <c r="B31">
        <f t="shared" si="7"/>
        <v>18.5</v>
      </c>
      <c r="C31">
        <f>B31-Data!$B$9</f>
        <v>8</v>
      </c>
      <c r="E31" s="1">
        <f>G31*c_1!G31-c_2!$B$3</f>
        <v>2.3445871979999033E-17</v>
      </c>
      <c r="F31" s="3">
        <f>(-WMA_u!F31+SQRT(WMA_u!F31*WMA_u!F31+4*$B$3))/2</f>
        <v>3.2937100055807633E-5</v>
      </c>
      <c r="G31" s="8">
        <f>Mix_2!G31-(WMA_R1!G31*$B$6)</f>
        <v>3.2133861841675593E-5</v>
      </c>
      <c r="H31" s="8">
        <f>Mix_2!H31-(WMA_R1!H31*$B$6)</f>
        <v>2.8976779820533094E-5</v>
      </c>
      <c r="I31" s="8">
        <f>Mix_2!I31-(WMA_R1!I31*$B$6)</f>
        <v>2.3211618004972025E-5</v>
      </c>
      <c r="J31" s="8">
        <f>Mix_2!J31-(WMA_R1!J31*$B$6)</f>
        <v>1.6885416561016426E-5</v>
      </c>
      <c r="K31" s="8">
        <f>Mix_2!K31-(WMA_R1!K31*$B$6)</f>
        <v>1.1844662583301339E-5</v>
      </c>
      <c r="L31" s="8">
        <f>Mix_2!L31-(WMA_R1!L31*$B$6)</f>
        <v>8.408553036105446E-6</v>
      </c>
      <c r="M31" s="8">
        <f>Mix_2!M31-(WMA_R1!M31*$B$6)</f>
        <v>6.1835076368109488E-6</v>
      </c>
      <c r="N31" s="8">
        <f>Mix_2!N31-(WMA_R1!N31*$B$6)</f>
        <v>4.7426177105980961E-6</v>
      </c>
      <c r="O31" s="8">
        <f>Mix_2!O31-(WMA_R1!O31*$B$6)</f>
        <v>3.7904453342595915E-6</v>
      </c>
      <c r="P31" s="8">
        <f>Mix_2!P31-(WMA_R1!P31*$B$6)</f>
        <v>3.1450777799482158E-6</v>
      </c>
      <c r="Q31" s="8">
        <f>Mix_2!Q31-(WMA_R1!Q31*$B$6)</f>
        <v>2.6972152426541451E-6</v>
      </c>
      <c r="R31" s="8">
        <f>Mix_2!R31-(WMA_R1!R31*$B$6)</f>
        <v>2.3805741314686282E-6</v>
      </c>
      <c r="S31" s="8">
        <f>Mix_2!S31-(WMA_R1!S31*$B$6)</f>
        <v>2.1540722991636343E-6</v>
      </c>
      <c r="T31" s="8">
        <f>Mix_2!T31-(WMA_R1!T31*$B$6)</f>
        <v>1.9915922876433421E-6</v>
      </c>
      <c r="U31" s="8">
        <f>Mix_2!U31-(WMA_R1!U31*$B$6)</f>
        <v>1.8761098969836856E-6</v>
      </c>
      <c r="V31" s="8">
        <f>Mix_2!V31-(WMA_R1!V31*$B$6)</f>
        <v>1.7962742245652739E-6</v>
      </c>
      <c r="W31" s="8">
        <f>Mix_2!W31-(WMA_R1!W31*$B$6)</f>
        <v>1.7443710404367109E-6</v>
      </c>
      <c r="X31" s="8">
        <f>Mix_2!X31-(WMA_R1!X31*$B$6)</f>
        <v>1.7150802136601796E-6</v>
      </c>
      <c r="Y31" s="8">
        <f>Mix_2!Y31-(WMA_R1!Y31*$B$6)</f>
        <v>1.704699070716878E-6</v>
      </c>
      <c r="Z31" s="8">
        <f>Mix_2!Z31-(WMA_R1!Z31*$B$6)</f>
        <v>1.7106456473614047E-6</v>
      </c>
      <c r="AA31" s="8">
        <f>Mix_2!AA31-(WMA_R1!AA31*$B$6)</f>
        <v>1.7311340601400162E-6</v>
      </c>
      <c r="AB31" s="8">
        <f>Mix_2!AB31-(WMA_R1!AB31*$B$6)</f>
        <v>1.764958120750436E-6</v>
      </c>
      <c r="AC31" s="8">
        <f>Mix_2!AC31-(WMA_R1!AC31*$B$6)</f>
        <v>1.8113445046897097E-6</v>
      </c>
      <c r="AD31" s="8">
        <f>Mix_2!AD31-(WMA_R1!AD31*$B$6)</f>
        <v>1.869851457971816E-6</v>
      </c>
      <c r="AE31" s="8">
        <f>Mix_2!AE31-(WMA_R1!AE31*$B$6)</f>
        <v>1.9402978936166778E-6</v>
      </c>
      <c r="AF31" s="8">
        <f>Mix_2!AF31-(WMA_R1!AF31*$B$6)</f>
        <v>2.0227130341085521E-6</v>
      </c>
      <c r="AG31" s="8">
        <f>Mix_2!AG31-(WMA_R1!AG31*$B$6)</f>
        <v>2.1173001452928934E-6</v>
      </c>
      <c r="AH31" s="8">
        <f>Mix_2!AH31-(WMA_R1!AH31*$B$6)</f>
        <v>2.2244099948665502E-6</v>
      </c>
      <c r="AI31" s="8">
        <f>Mix_2!AI31-(WMA_R1!AI31*$B$6)</f>
        <v>2.3445210324217312E-6</v>
      </c>
      <c r="AJ31" s="8">
        <f>Mix_2!AJ31-(WMA_R1!AJ31*$B$6)</f>
        <v>2.4782241705055224E-6</v>
      </c>
      <c r="AK31" s="8">
        <f>Mix_2!AK31-(WMA_R1!AK31*$B$6)</f>
        <v>2.6262106166153901E-6</v>
      </c>
      <c r="AL31" s="8">
        <f>Mix_2!AL31-(WMA_R1!AL31*$B$6)</f>
        <v>2.7892616200971778E-6</v>
      </c>
      <c r="AM31" s="8">
        <f>Mix_2!AM31-(WMA_R1!AM31*$B$6)</f>
        <v>2.9682392208249713E-6</v>
      </c>
      <c r="AN31" s="8">
        <f>Mix_2!AN31-(WMA_R1!AN31*$B$6)</f>
        <v>3.1640772856577965E-6</v>
      </c>
      <c r="AO31" s="8">
        <f>Mix_2!AO31-(WMA_R1!AO31*$B$6)</f>
        <v>3.3777722205380867E-6</v>
      </c>
      <c r="AP31" s="8">
        <f>Mix_2!AP31-(WMA_R1!AP31*$B$6)</f>
        <v>3.6103728445711225E-6</v>
      </c>
      <c r="AQ31" s="8">
        <f>Mix_2!AQ31-(WMA_R1!AQ31*$B$6)</f>
        <v>3.8629689555902331E-6</v>
      </c>
      <c r="AR31" s="8">
        <f>Mix_2!AR31-(WMA_R1!AR31*$B$6)</f>
        <v>4.1366781953733327E-6</v>
      </c>
      <c r="AS31" s="8">
        <f>Mix_2!AS31-(WMA_R1!AS31*$B$6)</f>
        <v>4.4326308393882853E-6</v>
      </c>
      <c r="AT31" s="8">
        <f>Mix_2!AT31-(WMA_R1!AT31*$B$6)</f>
        <v>4.7519522298564043E-6</v>
      </c>
      <c r="AU31" s="8">
        <f>Mix_2!AU31-(WMA_R1!AU31*$B$6)</f>
        <v>5.0957426114576018E-6</v>
      </c>
      <c r="AV31" s="8">
        <f>Mix_2!AV31-(WMA_R1!AV31*$B$6)</f>
        <v>5.4650542444175204E-6</v>
      </c>
      <c r="AW31" s="8">
        <f>Mix_2!AW31-(WMA_R1!AW31*$B$6)</f>
        <v>5.8608657579092876E-6</v>
      </c>
      <c r="AX31" s="8">
        <f>Mix_2!AX31-(WMA_R1!AX31*$B$6)</f>
        <v>6.284053866267813E-6</v>
      </c>
      <c r="AY31" s="8">
        <f>Mix_2!AY31-(WMA_R1!AY31*$B$6)</f>
        <v>6.7353627158528769E-6</v>
      </c>
      <c r="AZ31" s="8">
        <f>Mix_2!AZ31-(WMA_R1!AZ31*$B$6)</f>
        <v>7.2153713455730027E-6</v>
      </c>
      <c r="BA31" s="8">
        <f>Mix_2!BA31-(WMA_R1!BA31*$B$6)</f>
        <v>7.7244599309408846E-6</v>
      </c>
      <c r="BB31" s="8">
        <f>Mix_2!BB31-(WMA_R1!BB31*$B$6)</f>
        <v>8.262775724385114E-6</v>
      </c>
      <c r="BC31" s="8">
        <f>Mix_2!BC31-(WMA_R1!BC31*$B$6)</f>
        <v>8.8301998212376426E-6</v>
      </c>
      <c r="BD31" s="8">
        <f>Mix_2!BD31-(WMA_R1!BD31*$B$6)</f>
        <v>9.4263160880584552E-6</v>
      </c>
      <c r="BE31" s="8">
        <f>Mix_2!BE31-(WMA_R1!BE31*$B$6)</f>
        <v>1.0050383752861254E-5</v>
      </c>
      <c r="BF31" s="8">
        <f>Mix_2!BF31-(WMA_R1!BF31*$B$6)</f>
        <v>1.0701315268969818E-5</v>
      </c>
      <c r="BG31" s="8">
        <f>Mix_2!BG31-(WMA_R1!BG31*$B$6)</f>
        <v>1.1377661076947864E-5</v>
      </c>
      <c r="BH31" s="8">
        <f>Mix_2!BH31-(WMA_R1!BH31*$B$6)</f>
        <v>1.207760280683072E-5</v>
      </c>
      <c r="BI31" s="8">
        <f>Mix_2!BI31-(WMA_R1!BI31*$B$6)</f>
        <v>1.2798956250364564E-5</v>
      </c>
      <c r="BJ31" s="8">
        <f>Mix_2!BJ31-(WMA_R1!BJ31*$B$6)</f>
        <v>1.3539185105456874E-5</v>
      </c>
      <c r="BK31" s="8">
        <f>Mix_2!BK31-(WMA_R1!BK31*$B$6)</f>
        <v>1.4295426033456875E-5</v>
      </c>
      <c r="BL31" s="8">
        <f>Mix_2!BL31-(WMA_R1!BL31*$B$6)</f>
        <v>1.5064525025909243E-5</v>
      </c>
      <c r="BM31" s="8">
        <f>Mix_2!BM31-(WMA_R1!BM31*$B$6)</f>
        <v>1.5843084453303685E-5</v>
      </c>
      <c r="BN31" s="8">
        <f>Mix_2!BN31-(WMA_R1!BN31*$B$6)</f>
        <v>1.6627519540730965E-5</v>
      </c>
      <c r="BO31" s="8">
        <f>Mix_2!BO31-(WMA_R1!BO31*$B$6)</f>
        <v>1.7414122418168457E-5</v>
      </c>
      <c r="BP31" s="8">
        <f>Mix_2!BP31-(WMA_R1!BP31*$B$6)</f>
        <v>1.819913138367175E-5</v>
      </c>
      <c r="BQ31" s="8">
        <f>Mix_2!BQ31-(WMA_R1!BQ31*$B$6)</f>
        <v>1.8978802662369344E-5</v>
      </c>
      <c r="BR31" s="8">
        <f>Mix_2!BR31-(WMA_R1!BR31*$B$6)</f>
        <v>1.974948175793209E-5</v>
      </c>
      <c r="BS31" s="8">
        <f>Mix_2!BS31-(WMA_R1!BS31*$B$6)</f>
        <v>2.0507671511123002E-5</v>
      </c>
      <c r="BT31" s="8">
        <f>Mix_2!BT31-(WMA_R1!BT31*$B$6)</f>
        <v>2.1250094195137094E-5</v>
      </c>
      <c r="BU31" s="8">
        <f>Mix_2!BU31-(WMA_R1!BU31*$B$6)</f>
        <v>2.1973745371480254E-5</v>
      </c>
      <c r="BV31" s="8">
        <f>Mix_2!BV31-(WMA_R1!BV31*$B$6)</f>
        <v>2.2675937756702723E-5</v>
      </c>
      <c r="BW31" s="8">
        <f>Mix_2!BW31-(WMA_R1!BW31*$B$6)</f>
        <v>2.3354333970855484E-5</v>
      </c>
      <c r="BX31" s="8">
        <f>Mix_2!BX31-(WMA_R1!BX31*$B$6)</f>
        <v>2.4006967679624243E-5</v>
      </c>
      <c r="BY31" s="8">
        <f>Mix_2!BY31-(WMA_R1!BY31*$B$6)</f>
        <v>2.4632253267665711E-5</v>
      </c>
      <c r="BZ31" s="8">
        <f>Mix_2!BZ31-(WMA_R1!BZ31*$B$6)</f>
        <v>2.5228984728848142E-5</v>
      </c>
      <c r="CA31" s="8">
        <f>Mix_2!CA31-(WMA_R1!CA31*$B$6)</f>
        <v>2.5796324901509317E-5</v>
      </c>
      <c r="CB31" s="8">
        <f>Mix_2!CB31-(WMA_R1!CB31*$B$6)</f>
        <v>2.6333786502487043E-5</v>
      </c>
      <c r="CC31" s="8">
        <f>Mix_2!CC31-(WMA_R1!CC31*$B$6)</f>
        <v>2.6841206597466649E-5</v>
      </c>
      <c r="CD31" s="8">
        <f>Mix_2!CD31-(WMA_R1!CD31*$B$6)</f>
        <v>2.7318716211669014E-5</v>
      </c>
      <c r="CE31" s="8">
        <f>Mix_2!CE31-(WMA_R1!CE31*$B$6)</f>
        <v>2.7766706749519702E-5</v>
      </c>
      <c r="CF31" s="8">
        <f>Mix_2!CF31-(WMA_R1!CF31*$B$6)</f>
        <v>2.8185794756526773E-5</v>
      </c>
      <c r="CG31" s="8">
        <f>Mix_2!CG31-(WMA_R1!CG31*$B$6)</f>
        <v>2.8576786379225957E-5</v>
      </c>
      <c r="CH31" s="8">
        <f>Mix_2!CH31-(WMA_R1!CH31*$B$6)</f>
        <v>2.8940642654662238E-5</v>
      </c>
      <c r="CI31" s="8">
        <f>Mix_2!CI31-(WMA_R1!CI31*$B$6)</f>
        <v>2.9278446522038054E-5</v>
      </c>
      <c r="CJ31" s="8">
        <f>Mix_2!CJ31-(WMA_R1!CJ31*$B$6)</f>
        <v>2.9591372221985871E-5</v>
      </c>
      <c r="CK31" s="8">
        <f>Mix_2!CK31-(WMA_R1!CK31*$B$6)</f>
        <v>2.9880657529936313E-5</v>
      </c>
      <c r="CL31" s="8">
        <f>Mix_2!CL31-(WMA_R1!CL31*$B$6)</f>
        <v>3.0147579080718582E-5</v>
      </c>
      <c r="CM31" s="8">
        <f>Mix_2!CM31-(WMA_R1!CM31*$B$6)</f>
        <v>3.039343088072877E-5</v>
      </c>
      <c r="CN31" s="8">
        <f>Mix_2!CN31-(WMA_R1!CN31*$B$6)</f>
        <v>3.0619505975896177E-5</v>
      </c>
      <c r="CO31" s="8">
        <f>Mix_2!CO31-(WMA_R1!CO31*$B$6)</f>
        <v>3.0827081146633644E-5</v>
      </c>
      <c r="CP31" s="8">
        <f>Mix_2!CP31-(WMA_R1!CP31*$B$6)</f>
        <v>3.1017404428051396E-5</v>
      </c>
      <c r="CQ31" s="8">
        <f>Mix_2!CQ31-(WMA_R1!CQ31*$B$6)</f>
        <v>3.1191685210112547E-5</v>
      </c>
      <c r="CR31" s="8">
        <f>Mix_2!CR31-(WMA_R1!CR31*$B$6)</f>
        <v>3.1351086648513287E-5</v>
      </c>
    </row>
    <row r="32" spans="1:96" x14ac:dyDescent="0.35">
      <c r="A32">
        <f t="shared" si="8"/>
        <v>20</v>
      </c>
      <c r="B32">
        <f t="shared" si="7"/>
        <v>19.5</v>
      </c>
      <c r="C32">
        <f>B32-Data!$B$9</f>
        <v>9</v>
      </c>
      <c r="E32" s="1">
        <f>G32*c_1!G32-c_2!$B$3</f>
        <v>-3.8109706362865481E-17</v>
      </c>
      <c r="F32" s="3">
        <f>(-WMA_u!F32+SQRT(WMA_u!F32*WMA_u!F32+4*$B$3))/2</f>
        <v>3.2937100055807633E-5</v>
      </c>
      <c r="G32" s="8">
        <f>Mix_2!G32-(WMA_R1!G32*$B$6)</f>
        <v>3.2654118536298483E-5</v>
      </c>
      <c r="H32" s="8">
        <f>Mix_2!H32-(WMA_R1!H32*$B$6)</f>
        <v>3.1291217842142765E-5</v>
      </c>
      <c r="I32" s="8">
        <f>Mix_2!I32-(WMA_R1!I32*$B$6)</f>
        <v>2.7982735166838489E-5</v>
      </c>
      <c r="J32" s="8">
        <f>Mix_2!J32-(WMA_R1!J32*$B$6)</f>
        <v>2.2920395046978129E-5</v>
      </c>
      <c r="K32" s="8">
        <f>Mix_2!K32-(WMA_R1!K32*$B$6)</f>
        <v>1.7485560473070183E-5</v>
      </c>
      <c r="L32" s="8">
        <f>Mix_2!L32-(WMA_R1!L32*$B$6)</f>
        <v>1.2906512273029363E-5</v>
      </c>
      <c r="M32" s="8">
        <f>Mix_2!M32-(WMA_R1!M32*$B$6)</f>
        <v>9.5378963736959249E-6</v>
      </c>
      <c r="N32" s="8">
        <f>Mix_2!N32-(WMA_R1!N32*$B$6)</f>
        <v>7.2011628365963519E-6</v>
      </c>
      <c r="O32" s="8">
        <f>Mix_2!O32-(WMA_R1!O32*$B$6)</f>
        <v>5.6033167926872429E-6</v>
      </c>
      <c r="P32" s="8">
        <f>Mix_2!P32-(WMA_R1!P32*$B$6)</f>
        <v>4.5026490885973015E-6</v>
      </c>
      <c r="Q32" s="8">
        <f>Mix_2!Q32-(WMA_R1!Q32*$B$6)</f>
        <v>3.7321749461162171E-6</v>
      </c>
      <c r="R32" s="8">
        <f>Mix_2!R32-(WMA_R1!R32*$B$6)</f>
        <v>3.1830659761007485E-6</v>
      </c>
      <c r="S32" s="8">
        <f>Mix_2!S32-(WMA_R1!S32*$B$6)</f>
        <v>2.7852954633035635E-6</v>
      </c>
      <c r="T32" s="8">
        <f>Mix_2!T32-(WMA_R1!T32*$B$6)</f>
        <v>2.4934972023829018E-6</v>
      </c>
      <c r="U32" s="8">
        <f>Mix_2!U32-(WMA_R1!U32*$B$6)</f>
        <v>2.2778344892642655E-6</v>
      </c>
      <c r="V32" s="8">
        <f>Mix_2!V32-(WMA_R1!V32*$B$6)</f>
        <v>2.1183278342128658E-6</v>
      </c>
      <c r="W32" s="8">
        <f>Mix_2!W32-(WMA_R1!W32*$B$6)</f>
        <v>2.0013534363144941E-6</v>
      </c>
      <c r="X32" s="8">
        <f>Mix_2!X32-(WMA_R1!X32*$B$6)</f>
        <v>1.9174645111119599E-6</v>
      </c>
      <c r="Y32" s="8">
        <f>Mix_2!Y32-(WMA_R1!Y32*$B$6)</f>
        <v>1.8600160589259698E-6</v>
      </c>
      <c r="Z32" s="8">
        <f>Mix_2!Z32-(WMA_R1!Z32*$B$6)</f>
        <v>1.8242819008173921E-6</v>
      </c>
      <c r="AA32" s="8">
        <f>Mix_2!AA32-(WMA_R1!AA32*$B$6)</f>
        <v>1.8068775023093633E-6</v>
      </c>
      <c r="AB32" s="8">
        <f>Mix_2!AB32-(WMA_R1!AB32*$B$6)</f>
        <v>1.8053760159753134E-6</v>
      </c>
      <c r="AC32" s="8">
        <f>Mix_2!AC32-(WMA_R1!AC32*$B$6)</f>
        <v>1.8180485164601549E-6</v>
      </c>
      <c r="AD32" s="8">
        <f>Mix_2!AD32-(WMA_R1!AD32*$B$6)</f>
        <v>1.8436854551580173E-6</v>
      </c>
      <c r="AE32" s="8">
        <f>Mix_2!AE32-(WMA_R1!AE32*$B$6)</f>
        <v>1.8814721602032135E-6</v>
      </c>
      <c r="AF32" s="8">
        <f>Mix_2!AF32-(WMA_R1!AF32*$B$6)</f>
        <v>1.9309008475921826E-6</v>
      </c>
      <c r="AG32" s="8">
        <f>Mix_2!AG32-(WMA_R1!AG32*$B$6)</f>
        <v>1.9917076782664101E-6</v>
      </c>
      <c r="AH32" s="8">
        <f>Mix_2!AH32-(WMA_R1!AH32*$B$6)</f>
        <v>2.0638272122580902E-6</v>
      </c>
      <c r="AI32" s="8">
        <f>Mix_2!AI32-(WMA_R1!AI32*$B$6)</f>
        <v>2.1473590674209155E-6</v>
      </c>
      <c r="AJ32" s="8">
        <f>Mix_2!AJ32-(WMA_R1!AJ32*$B$6)</f>
        <v>2.2425432230642075E-6</v>
      </c>
      <c r="AK32" s="8">
        <f>Mix_2!AK32-(WMA_R1!AK32*$B$6)</f>
        <v>2.3497414509150966E-6</v>
      </c>
      <c r="AL32" s="8">
        <f>Mix_2!AL32-(WMA_R1!AL32*$B$6)</f>
        <v>2.4694230497633026E-6</v>
      </c>
      <c r="AM32" s="8">
        <f>Mix_2!AM32-(WMA_R1!AM32*$B$6)</f>
        <v>2.6021535932164567E-6</v>
      </c>
      <c r="AN32" s="8">
        <f>Mix_2!AN32-(WMA_R1!AN32*$B$6)</f>
        <v>2.7485856480288871E-6</v>
      </c>
      <c r="AO32" s="8">
        <f>Mix_2!AO32-(WMA_R1!AO32*$B$6)</f>
        <v>2.9094507120309343E-6</v>
      </c>
      <c r="AP32" s="8">
        <f>Mix_2!AP32-(WMA_R1!AP32*$B$6)</f>
        <v>3.0855517185766288E-6</v>
      </c>
      <c r="AQ32" s="8">
        <f>Mix_2!AQ32-(WMA_R1!AQ32*$B$6)</f>
        <v>3.2777555914823498E-6</v>
      </c>
      <c r="AR32" s="8">
        <f>Mix_2!AR32-(WMA_R1!AR32*$B$6)</f>
        <v>3.486985392506293E-6</v>
      </c>
      <c r="AS32" s="8">
        <f>Mix_2!AS32-(WMA_R1!AS32*$B$6)</f>
        <v>3.7142116497502503E-6</v>
      </c>
      <c r="AT32" s="8">
        <f>Mix_2!AT32-(WMA_R1!AT32*$B$6)</f>
        <v>3.9604425019618636E-6</v>
      </c>
      <c r="AU32" s="8">
        <f>Mix_2!AU32-(WMA_R1!AU32*$B$6)</f>
        <v>4.2267123374141456E-6</v>
      </c>
      <c r="AV32" s="8">
        <f>Mix_2!AV32-(WMA_R1!AV32*$B$6)</f>
        <v>4.5140686188902079E-6</v>
      </c>
      <c r="AW32" s="8">
        <f>Mix_2!AW32-(WMA_R1!AW32*$B$6)</f>
        <v>4.8235566532955832E-6</v>
      </c>
      <c r="AX32" s="8">
        <f>Mix_2!AX32-(WMA_R1!AX32*$B$6)</f>
        <v>5.1562020988751431E-6</v>
      </c>
      <c r="AY32" s="8">
        <f>Mix_2!AY32-(WMA_R1!AY32*$B$6)</f>
        <v>5.5129910905283225E-6</v>
      </c>
      <c r="AZ32" s="8">
        <f>Mix_2!AZ32-(WMA_R1!AZ32*$B$6)</f>
        <v>5.8948479282069853E-6</v>
      </c>
      <c r="BA32" s="8">
        <f>Mix_2!BA32-(WMA_R1!BA32*$B$6)</f>
        <v>6.3026104106913651E-6</v>
      </c>
      <c r="BB32" s="8">
        <f>Mix_2!BB32-(WMA_R1!BB32*$B$6)</f>
        <v>6.7370030047524832E-6</v>
      </c>
      <c r="BC32" s="8">
        <f>Mix_2!BC32-(WMA_R1!BC32*$B$6)</f>
        <v>7.1986082060024542E-6</v>
      </c>
      <c r="BD32" s="8">
        <f>Mix_2!BD32-(WMA_R1!BD32*$B$6)</f>
        <v>7.6878366232531323E-6</v>
      </c>
      <c r="BE32" s="8">
        <f>Mix_2!BE32-(WMA_R1!BE32*$B$6)</f>
        <v>8.2048964965882381E-6</v>
      </c>
      <c r="BF32" s="8">
        <f>Mix_2!BF32-(WMA_R1!BF32*$B$6)</f>
        <v>8.7497635528955226E-6</v>
      </c>
      <c r="BG32" s="8">
        <f>Mix_2!BG32-(WMA_R1!BG32*$B$6)</f>
        <v>9.3221522884714467E-6</v>
      </c>
      <c r="BH32" s="8">
        <f>Mix_2!BH32-(WMA_R1!BH32*$B$6)</f>
        <v>9.9214899161422567E-6</v>
      </c>
      <c r="BI32" s="8">
        <f>Mix_2!BI32-(WMA_R1!BI32*$B$6)</f>
        <v>1.0546894333446955E-5</v>
      </c>
      <c r="BJ32" s="8">
        <f>Mix_2!BJ32-(WMA_R1!BJ32*$B$6)</f>
        <v>1.1197157516541465E-5</v>
      </c>
      <c r="BK32" s="8">
        <f>Mix_2!BK32-(WMA_R1!BK32*$B$6)</f>
        <v>1.1870735716864375E-5</v>
      </c>
      <c r="BL32" s="8">
        <f>Mix_2!BL32-(WMA_R1!BL32*$B$6)</f>
        <v>1.2565747708747208E-5</v>
      </c>
      <c r="BM32" s="8">
        <f>Mix_2!BM32-(WMA_R1!BM32*$B$6)</f>
        <v>1.3279982111830806E-5</v>
      </c>
      <c r="BN32" s="8">
        <f>Mix_2!BN32-(WMA_R1!BN32*$B$6)</f>
        <v>1.4010914477272342E-5</v>
      </c>
      <c r="BO32" s="8">
        <f>Mix_2!BO32-(WMA_R1!BO32*$B$6)</f>
        <v>1.4755734400372528E-5</v>
      </c>
      <c r="BP32" s="8">
        <f>Mix_2!BP32-(WMA_R1!BP32*$B$6)</f>
        <v>1.5511382434362479E-5</v>
      </c>
      <c r="BQ32" s="8">
        <f>Mix_2!BQ32-(WMA_R1!BQ32*$B$6)</f>
        <v>1.6274596032156743E-5</v>
      </c>
      <c r="BR32" s="8">
        <f>Mix_2!BR32-(WMA_R1!BR32*$B$6)</f>
        <v>1.7041963231444847E-5</v>
      </c>
      <c r="BS32" s="8">
        <f>Mix_2!BS32-(WMA_R1!BS32*$B$6)</f>
        <v>1.7809982297334241E-5</v>
      </c>
      <c r="BT32" s="8">
        <f>Mix_2!BT32-(WMA_R1!BT32*$B$6)</f>
        <v>1.8575125161736621E-5</v>
      </c>
      <c r="BU32" s="8">
        <f>Mix_2!BU32-(WMA_R1!BU32*$B$6)</f>
        <v>1.933390223093735E-5</v>
      </c>
      <c r="BV32" s="8">
        <f>Mix_2!BV32-(WMA_R1!BV32*$B$6)</f>
        <v>2.0082926035679797E-5</v>
      </c>
      <c r="BW32" s="8">
        <f>Mix_2!BW32-(WMA_R1!BW32*$B$6)</f>
        <v>2.0818971259202361E-5</v>
      </c>
      <c r="BX32" s="8">
        <f>Mix_2!BX32-(WMA_R1!BX32*$B$6)</f>
        <v>2.1539028908308373E-5</v>
      </c>
      <c r="BY32" s="8">
        <f>Mix_2!BY32-(WMA_R1!BY32*$B$6)</f>
        <v>2.2240352760137209E-5</v>
      </c>
      <c r="BZ32" s="8">
        <f>Mix_2!BZ32-(WMA_R1!BZ32*$B$6)</f>
        <v>2.2920496688141836E-5</v>
      </c>
      <c r="CA32" s="8">
        <f>Mix_2!CA32-(WMA_R1!CA32*$B$6)</f>
        <v>2.3577342006330447E-5</v>
      </c>
      <c r="CB32" s="8">
        <f>Mix_2!CB32-(WMA_R1!CB32*$B$6)</f>
        <v>2.4209114517887874E-5</v>
      </c>
      <c r="CC32" s="8">
        <f>Mix_2!CC32-(WMA_R1!CC32*$B$6)</f>
        <v>2.481439147840497E-5</v>
      </c>
      <c r="CD32" s="8">
        <f>Mix_2!CD32-(WMA_R1!CD32*$B$6)</f>
        <v>2.5392099135580418E-5</v>
      </c>
      <c r="CE32" s="8">
        <f>Mix_2!CE32-(WMA_R1!CE32*$B$6)</f>
        <v>2.5941501876026399E-5</v>
      </c>
      <c r="CF32" s="8">
        <f>Mix_2!CF32-(WMA_R1!CF32*$B$6)</f>
        <v>2.6462184263864778E-5</v>
      </c>
      <c r="CG32" s="8">
        <f>Mix_2!CG32-(WMA_R1!CG32*$B$6)</f>
        <v>2.6954027409669501E-5</v>
      </c>
      <c r="CH32" s="8">
        <f>Mix_2!CH32-(WMA_R1!CH32*$B$6)</f>
        <v>2.7417181154190673E-5</v>
      </c>
      <c r="CI32" s="8">
        <f>Mix_2!CI32-(WMA_R1!CI32*$B$6)</f>
        <v>2.785203350840348E-5</v>
      </c>
      <c r="CJ32" s="8">
        <f>Mix_2!CJ32-(WMA_R1!CJ32*$B$6)</f>
        <v>2.8259178686163388E-5</v>
      </c>
      <c r="CK32" s="8">
        <f>Mix_2!CK32-(WMA_R1!CK32*$B$6)</f>
        <v>2.8639384900034863E-5</v>
      </c>
      <c r="CL32" s="8">
        <f>Mix_2!CL32-(WMA_R1!CL32*$B$6)</f>
        <v>2.8993562904322484E-5</v>
      </c>
      <c r="CM32" s="8">
        <f>Mix_2!CM32-(WMA_R1!CM32*$B$6)</f>
        <v>2.9322736067349322E-5</v>
      </c>
      <c r="CN32" s="8">
        <f>Mix_2!CN32-(WMA_R1!CN32*$B$6)</f>
        <v>2.962801255646328E-5</v>
      </c>
      <c r="CO32" s="8">
        <f>Mix_2!CO32-(WMA_R1!CO32*$B$6)</f>
        <v>2.9910560032448726E-5</v>
      </c>
      <c r="CP32" s="8">
        <f>Mix_2!CP32-(WMA_R1!CP32*$B$6)</f>
        <v>3.0171583086989567E-5</v>
      </c>
      <c r="CQ32" s="8">
        <f>Mix_2!CQ32-(WMA_R1!CQ32*$B$6)</f>
        <v>3.0412303518606806E-5</v>
      </c>
      <c r="CR32" s="8">
        <f>Mix_2!CR32-(WMA_R1!CR32*$B$6)</f>
        <v>3.0633943426456223E-5</v>
      </c>
    </row>
    <row r="33" spans="1:96" x14ac:dyDescent="0.35">
      <c r="A33">
        <f t="shared" si="8"/>
        <v>21</v>
      </c>
      <c r="B33">
        <f t="shared" si="7"/>
        <v>20.5</v>
      </c>
      <c r="C33">
        <f>B33-Data!$B$9</f>
        <v>10</v>
      </c>
      <c r="E33" s="1">
        <f>G33*c_1!G33-c_2!$B$3</f>
        <v>-2.8460307027744491E-19</v>
      </c>
      <c r="F33" s="3">
        <f>(-WMA_u!F33+SQRT(WMA_u!F33*WMA_u!F33+4*$B$3))/2</f>
        <v>3.2937100055807633E-5</v>
      </c>
      <c r="G33" s="8">
        <f>Mix_2!G33-(WMA_R1!G33*$B$6)</f>
        <v>3.2838439980639642E-5</v>
      </c>
      <c r="H33" s="8">
        <f>Mix_2!H33-(WMA_R1!H33*$B$6)</f>
        <v>3.2289887390615276E-5</v>
      </c>
      <c r="I33" s="8">
        <f>Mix_2!I33-(WMA_R1!I33*$B$6)</f>
        <v>3.068221390142045E-5</v>
      </c>
      <c r="J33" s="8">
        <f>Mix_2!J33-(WMA_R1!J33*$B$6)</f>
        <v>2.7537560710127858E-5</v>
      </c>
      <c r="K33" s="8">
        <f>Mix_2!K33-(WMA_R1!K33*$B$6)</f>
        <v>2.3102196704253617E-5</v>
      </c>
      <c r="L33" s="8">
        <f>Mix_2!L33-(WMA_R1!L33*$B$6)</f>
        <v>1.8317354765075143E-5</v>
      </c>
      <c r="M33" s="8">
        <f>Mix_2!M33-(WMA_R1!M33*$B$6)</f>
        <v>1.4076222665246052E-5</v>
      </c>
      <c r="N33" s="8">
        <f>Mix_2!N33-(WMA_R1!N33*$B$6)</f>
        <v>1.0751332515992181E-5</v>
      </c>
      <c r="O33" s="8">
        <f>Mix_2!O33-(WMA_R1!O33*$B$6)</f>
        <v>8.3059473156674156E-6</v>
      </c>
      <c r="P33" s="8">
        <f>Mix_2!P33-(WMA_R1!P33*$B$6)</f>
        <v>6.552078940042736E-6</v>
      </c>
      <c r="Q33" s="8">
        <f>Mix_2!Q33-(WMA_R1!Q33*$B$6)</f>
        <v>5.2981001111383393E-6</v>
      </c>
      <c r="R33" s="8">
        <f>Mix_2!R33-(WMA_R1!R33*$B$6)</f>
        <v>4.3944252351402034E-6</v>
      </c>
      <c r="S33" s="8">
        <f>Mix_2!S33-(WMA_R1!S33*$B$6)</f>
        <v>3.7350839170476685E-6</v>
      </c>
      <c r="T33" s="8">
        <f>Mix_2!T33-(WMA_R1!T33*$B$6)</f>
        <v>3.2476560837806932E-6</v>
      </c>
      <c r="U33" s="8">
        <f>Mix_2!U33-(WMA_R1!U33*$B$6)</f>
        <v>2.8830748919726632E-6</v>
      </c>
      <c r="V33" s="8">
        <f>Mix_2!V33-(WMA_R1!V33*$B$6)</f>
        <v>2.607947797440168E-6</v>
      </c>
      <c r="W33" s="8">
        <f>Mix_2!W33-(WMA_R1!W33*$B$6)</f>
        <v>2.3993074911378121E-6</v>
      </c>
      <c r="X33" s="8">
        <f>Mix_2!X33-(WMA_R1!X33*$B$6)</f>
        <v>2.2411490814489394E-6</v>
      </c>
      <c r="Y33" s="8">
        <f>Mix_2!Y33-(WMA_R1!Y33*$B$6)</f>
        <v>2.1221676276853074E-6</v>
      </c>
      <c r="Z33" s="8">
        <f>Mix_2!Z33-(WMA_R1!Z33*$B$6)</f>
        <v>2.0342758475931893E-6</v>
      </c>
      <c r="AA33" s="8">
        <f>Mix_2!AA33-(WMA_R1!AA33*$B$6)</f>
        <v>1.9716242680082576E-6</v>
      </c>
      <c r="AB33" s="8">
        <f>Mix_2!AB33-(WMA_R1!AB33*$B$6)</f>
        <v>1.9299456779273642E-6</v>
      </c>
      <c r="AC33" s="8">
        <f>Mix_2!AC33-(WMA_R1!AC33*$B$6)</f>
        <v>1.906110724883481E-6</v>
      </c>
      <c r="AD33" s="8">
        <f>Mix_2!AD33-(WMA_R1!AD33*$B$6)</f>
        <v>1.8978224967336706E-6</v>
      </c>
      <c r="AE33" s="8">
        <f>Mix_2!AE33-(WMA_R1!AE33*$B$6)</f>
        <v>1.9034038301418988E-6</v>
      </c>
      <c r="AF33" s="8">
        <f>Mix_2!AF33-(WMA_R1!AF33*$B$6)</f>
        <v>1.9216472895795055E-6</v>
      </c>
      <c r="AG33" s="8">
        <f>Mix_2!AG33-(WMA_R1!AG33*$B$6)</f>
        <v>1.9517080881212159E-6</v>
      </c>
      <c r="AH33" s="8">
        <f>Mix_2!AH33-(WMA_R1!AH33*$B$6)</f>
        <v>1.9930268325441464E-6</v>
      </c>
      <c r="AI33" s="8">
        <f>Mix_2!AI33-(WMA_R1!AI33*$B$6)</f>
        <v>2.0452731727047333E-6</v>
      </c>
      <c r="AJ33" s="8">
        <f>Mix_2!AJ33-(WMA_R1!AJ33*$B$6)</f>
        <v>2.1083043670794522E-6</v>
      </c>
      <c r="AK33" s="8">
        <f>Mix_2!AK33-(WMA_R1!AK33*$B$6)</f>
        <v>2.1821344790888013E-6</v>
      </c>
      <c r="AL33" s="8">
        <f>Mix_2!AL33-(WMA_R1!AL33*$B$6)</f>
        <v>2.2669113058016931E-6</v>
      </c>
      <c r="AM33" s="8">
        <f>Mix_2!AM33-(WMA_R1!AM33*$B$6)</f>
        <v>2.3628988585104315E-6</v>
      </c>
      <c r="AN33" s="8">
        <f>Mix_2!AN33-(WMA_R1!AN33*$B$6)</f>
        <v>2.4704638948985249E-6</v>
      </c>
      <c r="AO33" s="8">
        <f>Mix_2!AO33-(WMA_R1!AO33*$B$6)</f>
        <v>2.5900653134305056E-6</v>
      </c>
      <c r="AP33" s="8">
        <f>Mix_2!AP33-(WMA_R1!AP33*$B$6)</f>
        <v>2.722245568723243E-6</v>
      </c>
      <c r="AQ33" s="8">
        <f>Mix_2!AQ33-(WMA_R1!AQ33*$B$6)</f>
        <v>2.8676233891495406E-6</v>
      </c>
      <c r="AR33" s="8">
        <f>Mix_2!AR33-(WMA_R1!AR33*$B$6)</f>
        <v>3.0268872673382387E-6</v>
      </c>
      <c r="AS33" s="8">
        <f>Mix_2!AS33-(WMA_R1!AS33*$B$6)</f>
        <v>3.2007892480489431E-6</v>
      </c>
      <c r="AT33" s="8">
        <f>Mix_2!AT33-(WMA_R1!AT33*$B$6)</f>
        <v>3.3901386099658422E-6</v>
      </c>
      <c r="AU33" s="8">
        <f>Mix_2!AU33-(WMA_R1!AU33*$B$6)</f>
        <v>3.5957950984161792E-6</v>
      </c>
      <c r="AV33" s="8">
        <f>Mix_2!AV33-(WMA_R1!AV33*$B$6)</f>
        <v>3.8186613796778027E-6</v>
      </c>
      <c r="AW33" s="8">
        <f>Mix_2!AW33-(WMA_R1!AW33*$B$6)</f>
        <v>4.0596744165193191E-6</v>
      </c>
      <c r="AX33" s="8">
        <f>Mix_2!AX33-(WMA_R1!AX33*$B$6)</f>
        <v>4.3197954974999898E-6</v>
      </c>
      <c r="AY33" s="8">
        <f>Mix_2!AY33-(WMA_R1!AY33*$B$6)</f>
        <v>4.5999986720471173E-6</v>
      </c>
      <c r="AZ33" s="8">
        <f>Mix_2!AZ33-(WMA_R1!AZ33*$B$6)</f>
        <v>4.9012573784246855E-6</v>
      </c>
      <c r="BA33" s="8">
        <f>Mix_2!BA33-(WMA_R1!BA33*$B$6)</f>
        <v>5.2245290856222474E-6</v>
      </c>
      <c r="BB33" s="8">
        <f>Mix_2!BB33-(WMA_R1!BB33*$B$6)</f>
        <v>5.5707378403011964E-6</v>
      </c>
      <c r="BC33" s="8">
        <f>Mix_2!BC33-(WMA_R1!BC33*$B$6)</f>
        <v>5.9407546636835881E-6</v>
      </c>
      <c r="BD33" s="8">
        <f>Mix_2!BD33-(WMA_R1!BD33*$B$6)</f>
        <v>6.3353758435466447E-6</v>
      </c>
      <c r="BE33" s="8">
        <f>Mix_2!BE33-(WMA_R1!BE33*$B$6)</f>
        <v>6.7552992648700471E-6</v>
      </c>
      <c r="BF33" s="8">
        <f>Mix_2!BF33-(WMA_R1!BF33*$B$6)</f>
        <v>7.2010990551075969E-6</v>
      </c>
      <c r="BG33" s="8">
        <f>Mix_2!BG33-(WMA_R1!BG33*$B$6)</f>
        <v>7.6731989607531064E-6</v>
      </c>
      <c r="BH33" s="8">
        <f>Mix_2!BH33-(WMA_R1!BH33*$B$6)</f>
        <v>8.1718450229563005E-6</v>
      </c>
      <c r="BI33" s="8">
        <f>Mix_2!BI33-(WMA_R1!BI33*$B$6)</f>
        <v>8.6970782909063557E-6</v>
      </c>
      <c r="BJ33" s="8">
        <f>Mix_2!BJ33-(WMA_R1!BJ33*$B$6)</f>
        <v>9.2487084573762822E-6</v>
      </c>
      <c r="BK33" s="8">
        <f>Mix_2!BK33-(WMA_R1!BK33*$B$6)</f>
        <v>9.826289454139045E-6</v>
      </c>
      <c r="BL33" s="8">
        <f>Mix_2!BL33-(WMA_R1!BL33*$B$6)</f>
        <v>1.0429098144791871E-5</v>
      </c>
      <c r="BM33" s="8">
        <f>Mix_2!BM33-(WMA_R1!BM33*$B$6)</f>
        <v>1.1056117327508413E-5</v>
      </c>
      <c r="BN33" s="8">
        <f>Mix_2!BN33-(WMA_R1!BN33*$B$6)</f>
        <v>1.170602426044657E-5</v>
      </c>
      <c r="BO33" s="8">
        <f>Mix_2!BO33-(WMA_R1!BO33*$B$6)</f>
        <v>1.2377185846723756E-5</v>
      </c>
      <c r="BP33" s="8">
        <f>Mix_2!BP33-(WMA_R1!BP33*$B$6)</f>
        <v>1.3067661473281374E-5</v>
      </c>
      <c r="BQ33" s="8">
        <f>Mix_2!BQ33-(WMA_R1!BQ33*$B$6)</f>
        <v>1.3775214240108921E-5</v>
      </c>
      <c r="BR33" s="8">
        <f>Mix_2!BR33-(WMA_R1!BR33*$B$6)</f>
        <v>1.4497331002935697E-5</v>
      </c>
      <c r="BS33" s="8">
        <f>Mix_2!BS33-(WMA_R1!BS33*$B$6)</f>
        <v>1.523125125348305E-5</v>
      </c>
      <c r="BT33" s="8">
        <f>Mix_2!BT33-(WMA_R1!BT33*$B$6)</f>
        <v>1.597400441392036E-5</v>
      </c>
      <c r="BU33" s="8">
        <f>Mix_2!BU33-(WMA_R1!BU33*$B$6)</f>
        <v>1.6722454673816209E-5</v>
      </c>
      <c r="BV33" s="8">
        <f>Mix_2!BV33-(WMA_R1!BV33*$B$6)</f>
        <v>1.7473352051432884E-5</v>
      </c>
      <c r="BW33" s="8">
        <f>Mix_2!BW33-(WMA_R1!BW33*$B$6)</f>
        <v>1.8223387978355723E-5</v>
      </c>
      <c r="BX33" s="8">
        <f>Mix_2!BX33-(WMA_R1!BX33*$B$6)</f>
        <v>1.8969253421987873E-5</v>
      </c>
      <c r="BY33" s="8">
        <f>Mix_2!BY33-(WMA_R1!BY33*$B$6)</f>
        <v>1.9707697378849339E-5</v>
      </c>
      <c r="BZ33" s="8">
        <f>Mix_2!BZ33-(WMA_R1!BZ33*$B$6)</f>
        <v>2.043558354485756E-5</v>
      </c>
      <c r="CA33" s="8">
        <f>Mix_2!CA33-(WMA_R1!CA33*$B$6)</f>
        <v>2.1149943066047916E-5</v>
      </c>
      <c r="CB33" s="8">
        <f>Mix_2!CB33-(WMA_R1!CB33*$B$6)</f>
        <v>2.1848021515284551E-5</v>
      </c>
      <c r="CC33" s="8">
        <f>Mix_2!CC33-(WMA_R1!CC33*$B$6)</f>
        <v>2.252731858196827E-5</v>
      </c>
      <c r="CD33" s="8">
        <f>Mix_2!CD33-(WMA_R1!CD33*$B$6)</f>
        <v>2.3185619387456186E-5</v>
      </c>
      <c r="CE33" s="8">
        <f>Mix_2!CE33-(WMA_R1!CE33*$B$6)</f>
        <v>2.3821016802789653E-5</v>
      </c>
      <c r="CF33" s="8">
        <f>Mix_2!CF33-(WMA_R1!CF33*$B$6)</f>
        <v>2.4431924612196893E-5</v>
      </c>
      <c r="CG33" s="8">
        <f>Mix_2!CG33-(WMA_R1!CG33*$B$6)</f>
        <v>2.5017081802326849E-5</v>
      </c>
      <c r="CH33" s="8">
        <f>Mix_2!CH33-(WMA_R1!CH33*$B$6)</f>
        <v>2.5575548633084457E-5</v>
      </c>
      <c r="CI33" s="8">
        <f>Mix_2!CI33-(WMA_R1!CI33*$B$6)</f>
        <v>2.6106695437318569E-5</v>
      </c>
      <c r="CJ33" s="8">
        <f>Mix_2!CJ33-(WMA_R1!CJ33*$B$6)</f>
        <v>2.6610185307136817E-5</v>
      </c>
      <c r="CK33" s="8">
        <f>Mix_2!CK33-(WMA_R1!CK33*$B$6)</f>
        <v>2.7085951934463916E-5</v>
      </c>
      <c r="CL33" s="8">
        <f>Mix_2!CL33-(WMA_R1!CL33*$B$6)</f>
        <v>2.7534173902492888E-5</v>
      </c>
      <c r="CM33" s="8">
        <f>Mix_2!CM33-(WMA_R1!CM33*$B$6)</f>
        <v>2.7955246683852442E-5</v>
      </c>
      <c r="CN33" s="8">
        <f>Mix_2!CN33-(WMA_R1!CN33*$B$6)</f>
        <v>2.8349753498905132E-5</v>
      </c>
      <c r="CO33" s="8">
        <f>Mix_2!CO33-(WMA_R1!CO33*$B$6)</f>
        <v>2.8718436045667237E-5</v>
      </c>
      <c r="CP33" s="8">
        <f>Mix_2!CP33-(WMA_R1!CP33*$B$6)</f>
        <v>2.9062165954171572E-5</v>
      </c>
      <c r="CQ33" s="8">
        <f>Mix_2!CQ33-(WMA_R1!CQ33*$B$6)</f>
        <v>2.938191763683957E-5</v>
      </c>
      <c r="CR33" s="8">
        <f>Mix_2!CR33-(WMA_R1!CR33*$B$6)</f>
        <v>2.9678743042582639E-5</v>
      </c>
    </row>
    <row r="34" spans="1:96" x14ac:dyDescent="0.35">
      <c r="A34">
        <f t="shared" si="8"/>
        <v>22</v>
      </c>
      <c r="B34">
        <f t="shared" si="7"/>
        <v>21.5</v>
      </c>
      <c r="C34">
        <f>B34-Data!$B$9</f>
        <v>11</v>
      </c>
      <c r="E34" s="1">
        <f>G34*c_1!G34-c_2!$B$3</f>
        <v>-1.9928991182999178E-17</v>
      </c>
      <c r="F34" s="3">
        <f>(-WMA_u!F34+SQRT(WMA_u!F34*WMA_u!F34+4*$B$3))/2</f>
        <v>3.2937100055807633E-5</v>
      </c>
      <c r="G34" s="8">
        <f>Mix_2!G34-(WMA_R1!G34*$B$6)</f>
        <v>3.2902828720277261E-5</v>
      </c>
      <c r="H34" s="8">
        <f>Mix_2!H34-(WMA_R1!H34*$B$6)</f>
        <v>3.2689447571216252E-5</v>
      </c>
      <c r="I34" s="8">
        <f>Mix_2!I34-(WMA_R1!I34*$B$6)</f>
        <v>3.1976073236784882E-5</v>
      </c>
      <c r="J34" s="8">
        <f>Mix_2!J34-(WMA_R1!J34*$B$6)</f>
        <v>3.0323413763401682E-5</v>
      </c>
      <c r="K34" s="8">
        <f>Mix_2!K34-(WMA_R1!K34*$B$6)</f>
        <v>2.7447406549625003E-5</v>
      </c>
      <c r="L34" s="8">
        <f>Mix_2!L34-(WMA_R1!L34*$B$6)</f>
        <v>2.354754044701412E-5</v>
      </c>
      <c r="M34" s="8">
        <f>Mix_2!M34-(WMA_R1!M34*$B$6)</f>
        <v>1.9276543580009522E-5</v>
      </c>
      <c r="N34" s="8">
        <f>Mix_2!N34-(WMA_R1!N34*$B$6)</f>
        <v>1.5314511568733192E-5</v>
      </c>
      <c r="O34" s="8">
        <f>Mix_2!O34-(WMA_R1!O34*$B$6)</f>
        <v>1.2032918586122297E-5</v>
      </c>
      <c r="P34" s="8">
        <f>Mix_2!P34-(WMA_R1!P34*$B$6)</f>
        <v>9.491515021309836E-6</v>
      </c>
      <c r="Q34" s="8">
        <f>Mix_2!Q34-(WMA_R1!Q34*$B$6)</f>
        <v>7.5881252908746372E-6</v>
      </c>
      <c r="R34" s="8">
        <f>Mix_2!R34-(WMA_R1!R34*$B$6)</f>
        <v>6.1794221562614765E-6</v>
      </c>
      <c r="S34" s="8">
        <f>Mix_2!S34-(WMA_R1!S34*$B$6)</f>
        <v>5.1362589736356944E-6</v>
      </c>
      <c r="T34" s="8">
        <f>Mix_2!T34-(WMA_R1!T34*$B$6)</f>
        <v>4.3584010611908187E-6</v>
      </c>
      <c r="U34" s="8">
        <f>Mix_2!U34-(WMA_R1!U34*$B$6)</f>
        <v>3.7728040086784046E-6</v>
      </c>
      <c r="V34" s="8">
        <f>Mix_2!V34-(WMA_R1!V34*$B$6)</f>
        <v>3.3275826055731466E-6</v>
      </c>
      <c r="W34" s="8">
        <f>Mix_2!W34-(WMA_R1!W34*$B$6)</f>
        <v>2.986140068880277E-6</v>
      </c>
      <c r="X34" s="8">
        <f>Mix_2!X34-(WMA_R1!X34*$B$6)</f>
        <v>2.7225971016473961E-6</v>
      </c>
      <c r="Y34" s="8">
        <f>Mix_2!Y34-(WMA_R1!Y34*$B$6)</f>
        <v>2.518516714562321E-6</v>
      </c>
      <c r="Z34" s="8">
        <f>Mix_2!Z34-(WMA_R1!Z34*$B$6)</f>
        <v>2.3606367176974058E-6</v>
      </c>
      <c r="AA34" s="8">
        <f>Mix_2!AA34-(WMA_R1!AA34*$B$6)</f>
        <v>2.2393190253629818E-6</v>
      </c>
      <c r="AB34" s="8">
        <f>Mix_2!AB34-(WMA_R1!AB34*$B$6)</f>
        <v>2.1474902859569677E-6</v>
      </c>
      <c r="AC34" s="8">
        <f>Mix_2!AC34-(WMA_R1!AC34*$B$6)</f>
        <v>2.0799145768357951E-6</v>
      </c>
      <c r="AD34" s="8">
        <f>Mix_2!AD34-(WMA_R1!AD34*$B$6)</f>
        <v>2.0326900002911623E-6</v>
      </c>
      <c r="AE34" s="8">
        <f>Mix_2!AE34-(WMA_R1!AE34*$B$6)</f>
        <v>2.0028967962250462E-6</v>
      </c>
      <c r="AF34" s="8">
        <f>Mix_2!AF34-(WMA_R1!AF34*$B$6)</f>
        <v>1.9883488104133977E-6</v>
      </c>
      <c r="AG34" s="8">
        <f>Mix_2!AG34-(WMA_R1!AG34*$B$6)</f>
        <v>1.9874160748522281E-6</v>
      </c>
      <c r="AH34" s="8">
        <f>Mix_2!AH34-(WMA_R1!AH34*$B$6)</f>
        <v>1.9988968540886291E-6</v>
      </c>
      <c r="AI34" s="8">
        <f>Mix_2!AI34-(WMA_R1!AI34*$B$6)</f>
        <v>2.0219244520106835E-6</v>
      </c>
      <c r="AJ34" s="8">
        <f>Mix_2!AJ34-(WMA_R1!AJ34*$B$6)</f>
        <v>2.0558987210609012E-6</v>
      </c>
      <c r="AK34" s="8">
        <f>Mix_2!AK34-(WMA_R1!AK34*$B$6)</f>
        <v>2.100435293246766E-6</v>
      </c>
      <c r="AL34" s="8">
        <f>Mix_2!AL34-(WMA_R1!AL34*$B$6)</f>
        <v>2.1553276510496712E-6</v>
      </c>
      <c r="AM34" s="8">
        <f>Mix_2!AM34-(WMA_R1!AM34*$B$6)</f>
        <v>2.2205185738038119E-6</v>
      </c>
      <c r="AN34" s="8">
        <f>Mix_2!AN34-(WMA_R1!AN34*$B$6)</f>
        <v>2.2960784771686698E-6</v>
      </c>
      <c r="AO34" s="8">
        <f>Mix_2!AO34-(WMA_R1!AO34*$B$6)</f>
        <v>2.3821888465670511E-6</v>
      </c>
      <c r="AP34" s="8">
        <f>Mix_2!AP34-(WMA_R1!AP34*$B$6)</f>
        <v>2.4791294084325717E-6</v>
      </c>
      <c r="AQ34" s="8">
        <f>Mix_2!AQ34-(WMA_R1!AQ34*$B$6)</f>
        <v>2.5872680556906051E-6</v>
      </c>
      <c r="AR34" s="8">
        <f>Mix_2!AR34-(WMA_R1!AR34*$B$6)</f>
        <v>2.7070527487218199E-6</v>
      </c>
      <c r="AS34" s="8">
        <f>Mix_2!AS34-(WMA_R1!AS34*$B$6)</f>
        <v>2.8390047804829988E-6</v>
      </c>
      <c r="AT34" s="8">
        <f>Mix_2!AT34-(WMA_R1!AT34*$B$6)</f>
        <v>2.9837129222868816E-6</v>
      </c>
      <c r="AU34" s="8">
        <f>Mix_2!AU34-(WMA_R1!AU34*$B$6)</f>
        <v>3.1418280469986913E-6</v>
      </c>
      <c r="AV34" s="8">
        <f>Mix_2!AV34-(WMA_R1!AV34*$B$6)</f>
        <v>3.3140578602762452E-6</v>
      </c>
      <c r="AW34" s="8">
        <f>Mix_2!AW34-(WMA_R1!AW34*$B$6)</f>
        <v>3.5011614521651235E-6</v>
      </c>
      <c r="AX34" s="8">
        <f>Mix_2!AX34-(WMA_R1!AX34*$B$6)</f>
        <v>3.7039433655486562E-6</v>
      </c>
      <c r="AY34" s="8">
        <f>Mix_2!AY34-(WMA_R1!AY34*$B$6)</f>
        <v>3.923246929268569E-6</v>
      </c>
      <c r="AZ34" s="8">
        <f>Mix_2!AZ34-(WMA_R1!AZ34*$B$6)</f>
        <v>4.1599466171250921E-6</v>
      </c>
      <c r="BA34" s="8">
        <f>Mix_2!BA34-(WMA_R1!BA34*$B$6)</f>
        <v>4.4149391875685936E-6</v>
      </c>
      <c r="BB34" s="8">
        <f>Mix_2!BB34-(WMA_R1!BB34*$B$6)</f>
        <v>4.6891334123317424E-6</v>
      </c>
      <c r="BC34" s="8">
        <f>Mix_2!BC34-(WMA_R1!BC34*$B$6)</f>
        <v>4.9834382042694815E-6</v>
      </c>
      <c r="BD34" s="8">
        <f>Mix_2!BD34-(WMA_R1!BD34*$B$6)</f>
        <v>5.2987489903809529E-6</v>
      </c>
      <c r="BE34" s="8">
        <f>Mix_2!BE34-(WMA_R1!BE34*$B$6)</f>
        <v>5.6359322371726114E-6</v>
      </c>
      <c r="BF34" s="8">
        <f>Mix_2!BF34-(WMA_R1!BF34*$B$6)</f>
        <v>5.9958080628730471E-6</v>
      </c>
      <c r="BG34" s="8">
        <f>Mix_2!BG34-(WMA_R1!BG34*$B$6)</f>
        <v>6.3791309770811412E-6</v>
      </c>
      <c r="BH34" s="8">
        <f>Mix_2!BH34-(WMA_R1!BH34*$B$6)</f>
        <v>6.7865688444539034E-6</v>
      </c>
      <c r="BI34" s="8">
        <f>Mix_2!BI34-(WMA_R1!BI34*$B$6)</f>
        <v>7.2186802987552098E-6</v>
      </c>
      <c r="BJ34" s="8">
        <f>Mix_2!BJ34-(WMA_R1!BJ34*$B$6)</f>
        <v>7.6758909365713887E-6</v>
      </c>
      <c r="BK34" s="8">
        <f>Mix_2!BK34-(WMA_R1!BK34*$B$6)</f>
        <v>8.1584687543743571E-6</v>
      </c>
      <c r="BL34" s="8">
        <f>Mix_2!BL34-(WMA_R1!BL34*$B$6)</f>
        <v>8.6664994359924233E-6</v>
      </c>
      <c r="BM34" s="8">
        <f>Mix_2!BM34-(WMA_R1!BM34*$B$6)</f>
        <v>9.1998622225915028E-6</v>
      </c>
      <c r="BN34" s="8">
        <f>Mix_2!BN34-(WMA_R1!BN34*$B$6)</f>
        <v>9.7582072323657929E-6</v>
      </c>
      <c r="BO34" s="8">
        <f>Mix_2!BO34-(WMA_R1!BO34*$B$6)</f>
        <v>1.034093519787923E-5</v>
      </c>
      <c r="BP34" s="8">
        <f>Mix_2!BP34-(WMA_R1!BP34*$B$6)</f>
        <v>1.0947180662162687E-5</v>
      </c>
      <c r="BQ34" s="8">
        <f>Mix_2!BQ34-(WMA_R1!BQ34*$B$6)</f>
        <v>1.1575799690773074E-5</v>
      </c>
      <c r="BR34" s="8">
        <f>Mix_2!BR34-(WMA_R1!BR34*$B$6)</f>
        <v>1.2225363135894812E-5</v>
      </c>
      <c r="BS34" s="8">
        <f>Mix_2!BS34-(WMA_R1!BS34*$B$6)</f>
        <v>1.2894156365398447E-5</v>
      </c>
      <c r="BT34" s="8">
        <f>Mix_2!BT34-(WMA_R1!BT34*$B$6)</f>
        <v>1.3580186212376773E-5</v>
      </c>
      <c r="BU34" s="8">
        <f>Mix_2!BU34-(WMA_R1!BU34*$B$6)</f>
        <v>1.4281195633544203E-5</v>
      </c>
      <c r="BV34" s="8">
        <f>Mix_2!BV34-(WMA_R1!BV34*$B$6)</f>
        <v>1.4994686267141505E-5</v>
      </c>
      <c r="BW34" s="8">
        <f>Mix_2!BW34-(WMA_R1!BW34*$B$6)</f>
        <v>1.5717948703915318E-5</v>
      </c>
      <c r="BX34" s="8">
        <f>Mix_2!BX34-(WMA_R1!BX34*$B$6)</f>
        <v>1.6448099904188501E-5</v>
      </c>
      <c r="BY34" s="8">
        <f>Mix_2!BY34-(WMA_R1!BY34*$B$6)</f>
        <v>1.7182126799623057E-5</v>
      </c>
      <c r="BZ34" s="8">
        <f>Mix_2!BZ34-(WMA_R1!BZ34*$B$6)</f>
        <v>1.7916934766116463E-5</v>
      </c>
      <c r="CA34" s="8">
        <f>Mix_2!CA34-(WMA_R1!CA34*$B$6)</f>
        <v>1.8649399348049642E-5</v>
      </c>
      <c r="CB34" s="8">
        <f>Mix_2!CB34-(WMA_R1!CB34*$B$6)</f>
        <v>1.937641941921943E-5</v>
      </c>
      <c r="CC34" s="8">
        <f>Mix_2!CC34-(WMA_R1!CC34*$B$6)</f>
        <v>2.0094969856305283E-5</v>
      </c>
      <c r="CD34" s="8">
        <f>Mix_2!CD34-(WMA_R1!CD34*$B$6)</f>
        <v>2.0802151823275694E-5</v>
      </c>
      <c r="CE34" s="8">
        <f>Mix_2!CE34-(WMA_R1!CE34*$B$6)</f>
        <v>2.1495238900215088E-5</v>
      </c>
      <c r="CF34" s="8">
        <f>Mix_2!CF34-(WMA_R1!CF34*$B$6)</f>
        <v>2.2171717529896144E-5</v>
      </c>
      <c r="CG34" s="8">
        <f>Mix_2!CG34-(WMA_R1!CG34*$B$6)</f>
        <v>2.2829320579525458E-5</v>
      </c>
      <c r="CH34" s="8">
        <f>Mix_2!CH34-(WMA_R1!CH34*$B$6)</f>
        <v>2.3466053195548124E-5</v>
      </c>
      <c r="CI34" s="8">
        <f>Mix_2!CI34-(WMA_R1!CI34*$B$6)</f>
        <v>2.4080210533084201E-5</v>
      </c>
      <c r="CJ34" s="8">
        <f>Mix_2!CJ34-(WMA_R1!CJ34*$B$6)</f>
        <v>2.4670387339889271E-5</v>
      </c>
      <c r="CK34" s="8">
        <f>Mix_2!CK34-(WMA_R1!CK34*$B$6)</f>
        <v>2.5235479736892211E-5</v>
      </c>
      <c r="CL34" s="8">
        <f>Mix_2!CL34-(WMA_R1!CL34*$B$6)</f>
        <v>2.5774679844150252E-5</v>
      </c>
      <c r="CM34" s="8">
        <f>Mix_2!CM34-(WMA_R1!CM34*$B$6)</f>
        <v>2.6287464137071995E-5</v>
      </c>
      <c r="CN34" s="8">
        <f>Mix_2!CN34-(WMA_R1!CN34*$B$6)</f>
        <v>2.6773576577796794E-5</v>
      </c>
      <c r="CO34" s="8">
        <f>Mix_2!CO34-(WMA_R1!CO34*$B$6)</f>
        <v>2.7233007646079972E-5</v>
      </c>
      <c r="CP34" s="8">
        <f>Mix_2!CP34-(WMA_R1!CP34*$B$6)</f>
        <v>2.7665970409306161E-5</v>
      </c>
      <c r="CQ34" s="8">
        <f>Mix_2!CQ34-(WMA_R1!CQ34*$B$6)</f>
        <v>2.8072874721119052E-5</v>
      </c>
      <c r="CR34" s="8">
        <f>Mix_2!CR34-(WMA_R1!CR34*$B$6)</f>
        <v>2.8454300548155454E-5</v>
      </c>
    </row>
    <row r="35" spans="1:96" x14ac:dyDescent="0.35">
      <c r="A35">
        <f t="shared" si="8"/>
        <v>23</v>
      </c>
      <c r="B35">
        <f t="shared" si="7"/>
        <v>22.5</v>
      </c>
      <c r="C35">
        <f>B35-Data!$B$9</f>
        <v>12</v>
      </c>
      <c r="E35" s="1">
        <f>G35*c_1!G35-c_2!$B$3</f>
        <v>-5.7876067219991834E-17</v>
      </c>
      <c r="F35" s="3">
        <f>(-WMA_u!F35+SQRT(WMA_u!F35*WMA_u!F35+4*$B$3))/2</f>
        <v>3.2937100055807633E-5</v>
      </c>
      <c r="G35" s="8">
        <f>Mix_2!G35-(WMA_R1!G35*$B$6)</f>
        <v>3.2925210510675156E-5</v>
      </c>
      <c r="H35" s="8">
        <f>Mix_2!H35-(WMA_R1!H35*$B$6)</f>
        <v>3.2843697824320955E-5</v>
      </c>
      <c r="I35" s="8">
        <f>Mix_2!I35-(WMA_R1!I35*$B$6)</f>
        <v>3.2542142471104299E-5</v>
      </c>
      <c r="J35" s="8">
        <f>Mix_2!J35-(WMA_R1!J35*$B$6)</f>
        <v>3.1754733441715932E-5</v>
      </c>
      <c r="K35" s="8">
        <f>Mix_2!K35-(WMA_R1!K35*$B$6)</f>
        <v>3.0163102992900289E-5</v>
      </c>
      <c r="L35" s="8">
        <f>Mix_2!L35-(WMA_R1!L35*$B$6)</f>
        <v>2.7578537832723157E-5</v>
      </c>
      <c r="M35" s="8">
        <f>Mix_2!M35-(WMA_R1!M35*$B$6)</f>
        <v>2.4138704924462815E-5</v>
      </c>
      <c r="N35" s="8">
        <f>Mix_2!N35-(WMA_R1!N35*$B$6)</f>
        <v>2.0300258158109157E-5</v>
      </c>
      <c r="O35" s="8">
        <f>Mix_2!O35-(WMA_R1!O35*$B$6)</f>
        <v>1.6590952500688625E-5</v>
      </c>
      <c r="P35" s="8">
        <f>Mix_2!P35-(WMA_R1!P35*$B$6)</f>
        <v>1.3365618946611781E-5</v>
      </c>
      <c r="Q35" s="8">
        <f>Mix_2!Q35-(WMA_R1!Q35*$B$6)</f>
        <v>1.0748426450694732E-5</v>
      </c>
      <c r="R35" s="8">
        <f>Mix_2!R35-(WMA_R1!R35*$B$6)</f>
        <v>8.7077997821626161E-6</v>
      </c>
      <c r="S35" s="8">
        <f>Mix_2!S35-(WMA_R1!S35*$B$6)</f>
        <v>7.1471333689422645E-6</v>
      </c>
      <c r="T35" s="8">
        <f>Mix_2!T35-(WMA_R1!T35*$B$6)</f>
        <v>5.9607813496329917E-6</v>
      </c>
      <c r="U35" s="8">
        <f>Mix_2!U35-(WMA_R1!U35*$B$6)</f>
        <v>5.0574451443574737E-6</v>
      </c>
      <c r="V35" s="8">
        <f>Mix_2!V35-(WMA_R1!V35*$B$6)</f>
        <v>4.3656274102730769E-6</v>
      </c>
      <c r="W35" s="8">
        <f>Mix_2!W35-(WMA_R1!W35*$B$6)</f>
        <v>3.8318404644283248E-6</v>
      </c>
      <c r="X35" s="8">
        <f>Mix_2!X35-(WMA_R1!X35*$B$6)</f>
        <v>3.4168661767576701E-6</v>
      </c>
      <c r="Y35" s="8">
        <f>Mix_2!Y35-(WMA_R1!Y35*$B$6)</f>
        <v>3.0921338807184378E-6</v>
      </c>
      <c r="Z35" s="8">
        <f>Mix_2!Z35-(WMA_R1!Z35*$B$6)</f>
        <v>2.8368075386303968E-6</v>
      </c>
      <c r="AA35" s="8">
        <f>Mix_2!AA35-(WMA_R1!AA35*$B$6)</f>
        <v>2.635613760715275E-6</v>
      </c>
      <c r="AB35" s="8">
        <f>Mix_2!AB35-(WMA_R1!AB35*$B$6)</f>
        <v>2.477276624665938E-6</v>
      </c>
      <c r="AC35" s="8">
        <f>Mix_2!AC35-(WMA_R1!AC35*$B$6)</f>
        <v>2.3534059664991553E-6</v>
      </c>
      <c r="AD35" s="8">
        <f>Mix_2!AD35-(WMA_R1!AD35*$B$6)</f>
        <v>2.2577109296591112E-6</v>
      </c>
      <c r="AE35" s="8">
        <f>Mix_2!AE35-(WMA_R1!AE35*$B$6)</f>
        <v>2.1854425678975782E-6</v>
      </c>
      <c r="AF35" s="8">
        <f>Mix_2!AF35-(WMA_R1!AF35*$B$6)</f>
        <v>2.1329967510866582E-6</v>
      </c>
      <c r="AG35" s="8">
        <f>Mix_2!AG35-(WMA_R1!AG35*$B$6)</f>
        <v>2.0976292560068308E-6</v>
      </c>
      <c r="AH35" s="8">
        <f>Mix_2!AH35-(WMA_R1!AH35*$B$6)</f>
        <v>2.0772497191682655E-6</v>
      </c>
      <c r="AI35" s="8">
        <f>Mix_2!AI35-(WMA_R1!AI35*$B$6)</f>
        <v>2.0702713637409822E-6</v>
      </c>
      <c r="AJ35" s="8">
        <f>Mix_2!AJ35-(WMA_R1!AJ35*$B$6)</f>
        <v>2.0755004953823601E-6</v>
      </c>
      <c r="AK35" s="8">
        <f>Mix_2!AK35-(WMA_R1!AK35*$B$6)</f>
        <v>2.0920545697447153E-6</v>
      </c>
      <c r="AL35" s="8">
        <f>Mix_2!AL35-(WMA_R1!AL35*$B$6)</f>
        <v>2.1193010020184833E-6</v>
      </c>
      <c r="AM35" s="8">
        <f>Mix_2!AM35-(WMA_R1!AM35*$B$6)</f>
        <v>2.1568111188631428E-6</v>
      </c>
      <c r="AN35" s="8">
        <f>Mix_2!AN35-(WMA_R1!AN35*$B$6)</f>
        <v>2.2043252846292765E-6</v>
      </c>
      <c r="AO35" s="8">
        <f>Mix_2!AO35-(WMA_R1!AO35*$B$6)</f>
        <v>2.2617263313952906E-6</v>
      </c>
      <c r="AP35" s="8">
        <f>Mix_2!AP35-(WMA_R1!AP35*$B$6)</f>
        <v>2.3290191705915732E-6</v>
      </c>
      <c r="AQ35" s="8">
        <f>Mix_2!AQ35-(WMA_R1!AQ35*$B$6)</f>
        <v>2.4063150625648197E-6</v>
      </c>
      <c r="AR35" s="8">
        <f>Mix_2!AR35-(WMA_R1!AR35*$B$6)</f>
        <v>2.4938193617558168E-6</v>
      </c>
      <c r="AS35" s="8">
        <f>Mix_2!AS35-(WMA_R1!AS35*$B$6)</f>
        <v>2.5918218648797496E-6</v>
      </c>
      <c r="AT35" s="8">
        <f>Mix_2!AT35-(WMA_R1!AT35*$B$6)</f>
        <v>2.7006890834268298E-6</v>
      </c>
      <c r="AU35" s="8">
        <f>Mix_2!AU35-(WMA_R1!AU35*$B$6)</f>
        <v>2.8208578980642647E-6</v>
      </c>
      <c r="AV35" s="8">
        <f>Mix_2!AV35-(WMA_R1!AV35*$B$6)</f>
        <v>2.9528301540079657E-6</v>
      </c>
      <c r="AW35" s="8">
        <f>Mix_2!AW35-(WMA_R1!AW35*$B$6)</f>
        <v>3.0971678542813804E-6</v>
      </c>
      <c r="AX35" s="8">
        <f>Mix_2!AX35-(WMA_R1!AX35*$B$6)</f>
        <v>3.2544886125429703E-6</v>
      </c>
      <c r="AY35" s="8">
        <f>Mix_2!AY35-(WMA_R1!AY35*$B$6)</f>
        <v>3.4254611223498749E-6</v>
      </c>
      <c r="AZ35" s="8">
        <f>Mix_2!AZ35-(WMA_R1!AZ35*$B$6)</f>
        <v>3.6108003608978213E-6</v>
      </c>
      <c r="BA35" s="8">
        <f>Mix_2!BA35-(WMA_R1!BA35*$B$6)</f>
        <v>3.8112623356319464E-6</v>
      </c>
      <c r="BB35" s="8">
        <f>Mix_2!BB35-(WMA_R1!BB35*$B$6)</f>
        <v>4.0276381143446689E-6</v>
      </c>
      <c r="BC35" s="8">
        <f>Mix_2!BC35-(WMA_R1!BC35*$B$6)</f>
        <v>4.2607469762620278E-6</v>
      </c>
      <c r="BD35" s="8">
        <f>Mix_2!BD35-(WMA_R1!BD35*$B$6)</f>
        <v>4.5114284610024322E-6</v>
      </c>
      <c r="BE35" s="8">
        <f>Mix_2!BE35-(WMA_R1!BE35*$B$6)</f>
        <v>4.7805331470665872E-6</v>
      </c>
      <c r="BF35" s="8">
        <f>Mix_2!BF35-(WMA_R1!BF35*$B$6)</f>
        <v>5.0689120158729013E-6</v>
      </c>
      <c r="BG35" s="8">
        <f>Mix_2!BG35-(WMA_R1!BG35*$B$6)</f>
        <v>5.3774042476882696E-6</v>
      </c>
      <c r="BH35" s="8">
        <f>Mix_2!BH35-(WMA_R1!BH35*$B$6)</f>
        <v>5.7068233755206321E-6</v>
      </c>
      <c r="BI35" s="8">
        <f>Mix_2!BI35-(WMA_R1!BI35*$B$6)</f>
        <v>6.0579417435265779E-6</v>
      </c>
      <c r="BJ35" s="8">
        <f>Mix_2!BJ35-(WMA_R1!BJ35*$B$6)</f>
        <v>6.4314732771280397E-6</v>
      </c>
      <c r="BK35" s="8">
        <f>Mix_2!BK35-(WMA_R1!BK35*$B$6)</f>
        <v>6.8280546624209567E-6</v>
      </c>
      <c r="BL35" s="8">
        <f>Mix_2!BL35-(WMA_R1!BL35*$B$6)</f>
        <v>7.2482251012801763E-6</v>
      </c>
      <c r="BM35" s="8">
        <f>Mix_2!BM35-(WMA_R1!BM35*$B$6)</f>
        <v>7.6924049130516374E-6</v>
      </c>
      <c r="BN35" s="8">
        <f>Mix_2!BN35-(WMA_R1!BN35*$B$6)</f>
        <v>8.1608733763512731E-6</v>
      </c>
      <c r="BO35" s="8">
        <f>Mix_2!BO35-(WMA_R1!BO35*$B$6)</f>
        <v>8.6537462980922943E-6</v>
      </c>
      <c r="BP35" s="8">
        <f>Mix_2!BP35-(WMA_R1!BP35*$B$6)</f>
        <v>9.1709539384159833E-6</v>
      </c>
      <c r="BQ35" s="8">
        <f>Mix_2!BQ35-(WMA_R1!BQ35*$B$6)</f>
        <v>9.7122200161011202E-6</v>
      </c>
      <c r="BR35" s="8">
        <f>Mix_2!BR35-(WMA_R1!BR35*$B$6)</f>
        <v>1.0277042618710293E-5</v>
      </c>
      <c r="BS35" s="8">
        <f>Mix_2!BS35-(WMA_R1!BS35*$B$6)</f>
        <v>1.0864677918897186E-5</v>
      </c>
      <c r="BT35" s="8">
        <f>Mix_2!BT35-(WMA_R1!BT35*$B$6)</f>
        <v>1.1474127622339961E-5</v>
      </c>
      <c r="BU35" s="8">
        <f>Mix_2!BU35-(WMA_R1!BU35*$B$6)</f>
        <v>1.2104131066147916E-5</v>
      </c>
      <c r="BV35" s="8">
        <f>Mix_2!BV35-(WMA_R1!BV35*$B$6)</f>
        <v>1.2753162818059788E-5</v>
      </c>
      <c r="BW35" s="8">
        <f>Mix_2!BW35-(WMA_R1!BW35*$B$6)</f>
        <v>1.3419436492779087E-5</v>
      </c>
      <c r="BX35" s="8">
        <f>Mix_2!BX35-(WMA_R1!BX35*$B$6)</f>
        <v>1.4100915317486024E-5</v>
      </c>
      <c r="BY35" s="8">
        <f>Mix_2!BY35-(WMA_R1!BY35*$B$6)</f>
        <v>1.4795329722373665E-5</v>
      </c>
      <c r="BZ35" s="8">
        <f>Mix_2!BZ35-(WMA_R1!BZ35*$B$6)</f>
        <v>1.5500201938411987E-5</v>
      </c>
      <c r="CA35" s="8">
        <f>Mix_2!CA35-(WMA_R1!CA35*$B$6)</f>
        <v>1.6212877256069833E-5</v>
      </c>
      <c r="CB35" s="8">
        <f>Mix_2!CB35-(WMA_R1!CB35*$B$6)</f>
        <v>1.6930561253222356E-5</v>
      </c>
      <c r="CC35" s="8">
        <f>Mix_2!CC35-(WMA_R1!CC35*$B$6)</f>
        <v>1.7650361986491697E-5</v>
      </c>
      <c r="CD35" s="8">
        <f>Mix_2!CD35-(WMA_R1!CD35*$B$6)</f>
        <v>1.8369335839826272E-5</v>
      </c>
      <c r="CE35" s="8">
        <f>Mix_2!CE35-(WMA_R1!CE35*$B$6)</f>
        <v>1.9084535518199438E-5</v>
      </c>
      <c r="CF35" s="8">
        <f>Mix_2!CF35-(WMA_R1!CF35*$B$6)</f>
        <v>1.9793058527105175E-5</v>
      </c>
      <c r="CG35" s="8">
        <f>Mix_2!CG35-(WMA_R1!CG35*$B$6)</f>
        <v>2.0492094441562433E-5</v>
      </c>
      <c r="CH35" s="8">
        <f>Mix_2!CH35-(WMA_R1!CH35*$B$6)</f>
        <v>2.1178969330473825E-5</v>
      </c>
      <c r="CI35" s="8">
        <f>Mix_2!CI35-(WMA_R1!CI35*$B$6)</f>
        <v>2.1851185856941916E-5</v>
      </c>
      <c r="CJ35" s="8">
        <f>Mix_2!CJ35-(WMA_R1!CJ35*$B$6)</f>
        <v>2.2506457815019369E-5</v>
      </c>
      <c r="CK35" s="8">
        <f>Mix_2!CK35-(WMA_R1!CK35*$B$6)</f>
        <v>2.3142738169749087E-5</v>
      </c>
      <c r="CL35" s="8">
        <f>Mix_2!CL35-(WMA_R1!CL35*$B$6)</f>
        <v>2.375824000007098E-5</v>
      </c>
      <c r="CM35" s="8">
        <f>Mix_2!CM35-(WMA_R1!CM35*$B$6)</f>
        <v>2.4351450105087907E-5</v>
      </c>
      <c r="CN35" s="8">
        <f>Mix_2!CN35-(WMA_R1!CN35*$B$6)</f>
        <v>2.4921135360447749E-5</v>
      </c>
      <c r="CO35" s="8">
        <f>Mix_2!CO35-(WMA_R1!CO35*$B$6)</f>
        <v>2.546634222224143E-5</v>
      </c>
      <c r="CP35" s="8">
        <f>Mix_2!CP35-(WMA_R1!CP35*$B$6)</f>
        <v>2.5986390017734073E-5</v>
      </c>
      <c r="CQ35" s="8">
        <f>Mix_2!CQ35-(WMA_R1!CQ35*$B$6)</f>
        <v>2.6480858851968792E-5</v>
      </c>
      <c r="CR35" s="8">
        <f>Mix_2!CR35-(WMA_R1!CR35*$B$6)</f>
        <v>2.6949573077005825E-5</v>
      </c>
    </row>
    <row r="36" spans="1:96" x14ac:dyDescent="0.35">
      <c r="A36">
        <f t="shared" si="8"/>
        <v>24</v>
      </c>
      <c r="B36">
        <f t="shared" si="7"/>
        <v>23.5</v>
      </c>
      <c r="C36">
        <f>B36-Data!$B$9</f>
        <v>13</v>
      </c>
      <c r="E36" s="1">
        <f>G36*c_1!G36-c_2!$B$3</f>
        <v>3.7059385508270148E-17</v>
      </c>
      <c r="F36" s="3">
        <f>(-WMA_u!F36+SQRT(WMA_u!F36*WMA_u!F36+4*$B$3))/2</f>
        <v>3.2937100055807633E-5</v>
      </c>
      <c r="G36" s="8">
        <f>Mix_2!G36-(WMA_R1!G36*$B$6)</f>
        <v>3.2932977120152052E-5</v>
      </c>
      <c r="H36" s="8">
        <f>Mix_2!H36-(WMA_R1!H36*$B$6)</f>
        <v>3.2902181562786139E-5</v>
      </c>
      <c r="I36" s="8">
        <f>Mix_2!I36-(WMA_R1!I36*$B$6)</f>
        <v>3.2778178536874721E-5</v>
      </c>
      <c r="J36" s="8">
        <f>Mix_2!J36-(WMA_R1!J36*$B$6)</f>
        <v>3.2423372214510872E-5</v>
      </c>
      <c r="K36" s="8">
        <f>Mix_2!K36-(WMA_R1!K36*$B$6)</f>
        <v>3.162450960173163E-5</v>
      </c>
      <c r="L36" s="8">
        <f>Mix_2!L36-(WMA_R1!L36*$B$6)</f>
        <v>3.0144499961762726E-5</v>
      </c>
      <c r="M36" s="8">
        <f>Mix_2!M36-(WMA_R1!M36*$B$6)</f>
        <v>2.7843195043122835E-5</v>
      </c>
      <c r="N36" s="8">
        <f>Mix_2!N36-(WMA_R1!N36*$B$6)</f>
        <v>2.4804336293806192E-5</v>
      </c>
      <c r="O36" s="8">
        <f>Mix_2!O36-(WMA_R1!O36*$B$6)</f>
        <v>2.1346417771752643E-5</v>
      </c>
      <c r="P36" s="8">
        <f>Mix_2!P36-(WMA_R1!P36*$B$6)</f>
        <v>1.7879839614600691E-5</v>
      </c>
      <c r="Q36" s="8">
        <f>Mix_2!Q36-(WMA_R1!Q36*$B$6)</f>
        <v>1.4731148544235067E-5</v>
      </c>
      <c r="R36" s="8">
        <f>Mix_2!R36-(WMA_R1!R36*$B$6)</f>
        <v>1.2064229296832632E-5</v>
      </c>
      <c r="S36" s="8">
        <f>Mix_2!S36-(WMA_R1!S36*$B$6)</f>
        <v>9.9043532298206632E-6</v>
      </c>
      <c r="T36" s="8">
        <f>Mix_2!T36-(WMA_R1!T36*$B$6)</f>
        <v>8.1992570467345739E-6</v>
      </c>
      <c r="U36" s="8">
        <f>Mix_2!U36-(WMA_R1!U36*$B$6)</f>
        <v>6.8693602317708306E-6</v>
      </c>
      <c r="V36" s="8">
        <f>Mix_2!V36-(WMA_R1!V36*$B$6)</f>
        <v>5.8355806187097563E-6</v>
      </c>
      <c r="W36" s="8">
        <f>Mix_2!W36-(WMA_R1!W36*$B$6)</f>
        <v>5.0304680098159077E-6</v>
      </c>
      <c r="X36" s="8">
        <f>Mix_2!X36-(WMA_R1!X36*$B$6)</f>
        <v>4.4004885445971019E-6</v>
      </c>
      <c r="Y36" s="8">
        <f>Mix_2!Y36-(WMA_R1!Y36*$B$6)</f>
        <v>3.9046504401025747E-6</v>
      </c>
      <c r="Z36" s="8">
        <f>Mix_2!Z36-(WMA_R1!Z36*$B$6)</f>
        <v>3.512092604657318E-6</v>
      </c>
      <c r="AA36" s="8">
        <f>Mix_2!AA36-(WMA_R1!AA36*$B$6)</f>
        <v>3.1997262203809584E-6</v>
      </c>
      <c r="AB36" s="8">
        <f>Mix_2!AB36-(WMA_R1!AB36*$B$6)</f>
        <v>2.9502794033465604E-6</v>
      </c>
      <c r="AC36" s="8">
        <f>Mix_2!AC36-(WMA_R1!AC36*$B$6)</f>
        <v>2.7507879364780157E-6</v>
      </c>
      <c r="AD36" s="8">
        <f>Mix_2!AD36-(WMA_R1!AD36*$B$6)</f>
        <v>2.5914698762916788E-6</v>
      </c>
      <c r="AE36" s="8">
        <f>Mix_2!AE36-(WMA_R1!AE36*$B$6)</f>
        <v>2.4649000340317661E-6</v>
      </c>
      <c r="AF36" s="8">
        <f>Mix_2!AF36-(WMA_R1!AF36*$B$6)</f>
        <v>2.365408280644652E-6</v>
      </c>
      <c r="AG36" s="8">
        <f>Mix_2!AG36-(WMA_R1!AG36*$B$6)</f>
        <v>2.2886413076103478E-6</v>
      </c>
      <c r="AH36" s="8">
        <f>Mix_2!AH36-(WMA_R1!AH36*$B$6)</f>
        <v>2.2312425139879016E-6</v>
      </c>
      <c r="AI36" s="8">
        <f>Mix_2!AI36-(WMA_R1!AI36*$B$6)</f>
        <v>2.1906170799000056E-6</v>
      </c>
      <c r="AJ36" s="8">
        <f>Mix_2!AJ36-(WMA_R1!AJ36*$B$6)</f>
        <v>2.1647584970716473E-6</v>
      </c>
      <c r="AK36" s="8">
        <f>Mix_2!AK36-(WMA_R1!AK36*$B$6)</f>
        <v>2.1521196626277565E-6</v>
      </c>
      <c r="AL36" s="8">
        <f>Mix_2!AL36-(WMA_R1!AL36*$B$6)</f>
        <v>2.1515164220655982E-6</v>
      </c>
      <c r="AM36" s="8">
        <f>Mix_2!AM36-(WMA_R1!AM36*$B$6)</f>
        <v>2.1620549336292399E-6</v>
      </c>
      <c r="AN36" s="8">
        <f>Mix_2!AN36-(WMA_R1!AN36*$B$6)</f>
        <v>2.1830765993745027E-6</v>
      </c>
      <c r="AO36" s="8">
        <f>Mix_2!AO36-(WMA_R1!AO36*$B$6)</f>
        <v>2.214116087828043E-6</v>
      </c>
      <c r="AP36" s="8">
        <f>Mix_2!AP36-(WMA_R1!AP36*$B$6)</f>
        <v>2.2548691320444705E-6</v>
      </c>
      <c r="AQ36" s="8">
        <f>Mix_2!AQ36-(WMA_R1!AQ36*$B$6)</f>
        <v>2.3051677201078614E-6</v>
      </c>
      <c r="AR36" s="8">
        <f>Mix_2!AR36-(WMA_R1!AR36*$B$6)</f>
        <v>2.3649608654159597E-6</v>
      </c>
      <c r="AS36" s="8">
        <f>Mix_2!AS36-(WMA_R1!AS36*$B$6)</f>
        <v>2.4342996249483004E-6</v>
      </c>
      <c r="AT36" s="8">
        <f>Mix_2!AT36-(WMA_R1!AT36*$B$6)</f>
        <v>2.5133253630495586E-6</v>
      </c>
      <c r="AU36" s="8">
        <f>Mix_2!AU36-(WMA_R1!AU36*$B$6)</f>
        <v>2.6022604660639285E-6</v>
      </c>
      <c r="AV36" s="8">
        <f>Mix_2!AV36-(WMA_R1!AV36*$B$6)</f>
        <v>2.7014009049026627E-6</v>
      </c>
      <c r="AW36" s="8">
        <f>Mix_2!AW36-(WMA_R1!AW36*$B$6)</f>
        <v>2.811110178771331E-6</v>
      </c>
      <c r="AX36" s="8">
        <f>Mix_2!AX36-(WMA_R1!AX36*$B$6)</f>
        <v>2.9318142335385688E-6</v>
      </c>
      <c r="AY36" s="8">
        <f>Mix_2!AY36-(WMA_R1!AY36*$B$6)</f>
        <v>3.0639970453769318E-6</v>
      </c>
      <c r="AZ36" s="8">
        <f>Mix_2!AZ36-(WMA_R1!AZ36*$B$6)</f>
        <v>3.2081965802634716E-6</v>
      </c>
      <c r="BA36" s="8">
        <f>Mix_2!BA36-(WMA_R1!BA36*$B$6)</f>
        <v>3.3650009005534304E-6</v>
      </c>
      <c r="BB36" s="8">
        <f>Mix_2!BB36-(WMA_R1!BB36*$B$6)</f>
        <v>3.5350441845534393E-6</v>
      </c>
      <c r="BC36" s="8">
        <f>Mix_2!BC36-(WMA_R1!BC36*$B$6)</f>
        <v>3.7190024738626216E-6</v>
      </c>
      <c r="BD36" s="8">
        <f>Mix_2!BD36-(WMA_R1!BD36*$B$6)</f>
        <v>3.9175889456935595E-6</v>
      </c>
      <c r="BE36" s="8">
        <f>Mix_2!BE36-(WMA_R1!BE36*$B$6)</f>
        <v>4.1315485261447497E-6</v>
      </c>
      <c r="BF36" s="8">
        <f>Mix_2!BF36-(WMA_R1!BF36*$B$6)</f>
        <v>4.3616516879794385E-6</v>
      </c>
      <c r="BG36" s="8">
        <f>Mix_2!BG36-(WMA_R1!BG36*$B$6)</f>
        <v>4.6086872482084945E-6</v>
      </c>
      <c r="BH36" s="8">
        <f>Mix_2!BH36-(WMA_R1!BH36*$B$6)</f>
        <v>4.873454026467895E-6</v>
      </c>
      <c r="BI36" s="8">
        <f>Mix_2!BI36-(WMA_R1!BI36*$B$6)</f>
        <v>5.1567512266857683E-6</v>
      </c>
      <c r="BJ36" s="8">
        <f>Mix_2!BJ36-(WMA_R1!BJ36*$B$6)</f>
        <v>5.4593674212285329E-6</v>
      </c>
      <c r="BK36" s="8">
        <f>Mix_2!BK36-(WMA_R1!BK36*$B$6)</f>
        <v>5.7820680666001678E-6</v>
      </c>
      <c r="BL36" s="8">
        <f>Mix_2!BL36-(WMA_R1!BL36*$B$6)</f>
        <v>6.1255814933009076E-6</v>
      </c>
      <c r="BM36" s="8">
        <f>Mix_2!BM36-(WMA_R1!BM36*$B$6)</f>
        <v>6.4905833908251992E-6</v>
      </c>
      <c r="BN36" s="8">
        <f>Mix_2!BN36-(WMA_R1!BN36*$B$6)</f>
        <v>6.8776798426004648E-6</v>
      </c>
      <c r="BO36" s="8">
        <f>Mix_2!BO36-(WMA_R1!BO36*$B$6)</f>
        <v>7.2873890656942184E-6</v>
      </c>
      <c r="BP36" s="8">
        <f>Mix_2!BP36-(WMA_R1!BP36*$B$6)</f>
        <v>7.7201220716823445E-6</v>
      </c>
      <c r="BQ36" s="8">
        <f>Mix_2!BQ36-(WMA_R1!BQ36*$B$6)</f>
        <v>8.1761625736532066E-6</v>
      </c>
      <c r="BR36" s="8">
        <f>Mix_2!BR36-(WMA_R1!BR36*$B$6)</f>
        <v>8.6556465614347943E-6</v>
      </c>
      <c r="BS36" s="8">
        <f>Mix_2!BS36-(WMA_R1!BS36*$B$6)</f>
        <v>9.1585420626359608E-6</v>
      </c>
      <c r="BT36" s="8">
        <f>Mix_2!BT36-(WMA_R1!BT36*$B$6)</f>
        <v>9.684629719746338E-6</v>
      </c>
      <c r="BU36" s="8">
        <f>Mix_2!BU36-(WMA_R1!BU36*$B$6)</f>
        <v>1.0233484883173852E-5</v>
      </c>
      <c r="BV36" s="8">
        <f>Mix_2!BV36-(WMA_R1!BV36*$B$6)</f>
        <v>1.0804462004729655E-5</v>
      </c>
      <c r="BW36" s="8">
        <f>Mix_2!BW36-(WMA_R1!BW36*$B$6)</f>
        <v>1.1396682140591082E-5</v>
      </c>
      <c r="BX36" s="8">
        <f>Mix_2!BX36-(WMA_R1!BX36*$B$6)</f>
        <v>1.2009024388768059E-5</v>
      </c>
      <c r="BY36" s="8">
        <f>Mix_2!BY36-(WMA_R1!BY36*$B$6)</f>
        <v>1.2640122029581545E-5</v>
      </c>
      <c r="BZ36" s="8">
        <f>Mix_2!BZ36-(WMA_R1!BZ36*$B$6)</f>
        <v>1.3288364051912799E-5</v>
      </c>
      <c r="CA36" s="8">
        <f>Mix_2!CA36-(WMA_R1!CA36*$B$6)</f>
        <v>1.3951902597048923E-5</v>
      </c>
      <c r="CB36" s="8">
        <f>Mix_2!CB36-(WMA_R1!CB36*$B$6)</f>
        <v>1.4628666653572934E-5</v>
      </c>
      <c r="CC36" s="8">
        <f>Mix_2!CC36-(WMA_R1!CC36*$B$6)</f>
        <v>1.5316382091246996E-5</v>
      </c>
      <c r="CD36" s="8">
        <f>Mix_2!CD36-(WMA_R1!CD36*$B$6)</f>
        <v>1.6012597848346589E-5</v>
      </c>
      <c r="CE36" s="8">
        <f>Mix_2!CE36-(WMA_R1!CE36*$B$6)</f>
        <v>1.6714717788201458E-5</v>
      </c>
      <c r="CF36" s="8">
        <f>Mix_2!CF36-(WMA_R1!CF36*$B$6)</f>
        <v>1.7420037452601658E-5</v>
      </c>
      <c r="CG36" s="8">
        <f>Mix_2!CG36-(WMA_R1!CG36*$B$6)</f>
        <v>1.8125784672833437E-5</v>
      </c>
      <c r="CH36" s="8">
        <f>Mix_2!CH36-(WMA_R1!CH36*$B$6)</f>
        <v>1.882916277596391E-5</v>
      </c>
      <c r="CI36" s="8">
        <f>Mix_2!CI36-(WMA_R1!CI36*$B$6)</f>
        <v>1.9527394970103554E-5</v>
      </c>
      <c r="CJ36" s="8">
        <f>Mix_2!CJ36-(WMA_R1!CJ36*$B$6)</f>
        <v>2.0217768410699792E-5</v>
      </c>
      <c r="CK36" s="8">
        <f>Mix_2!CK36-(WMA_R1!CK36*$B$6)</f>
        <v>2.0897676461079978E-5</v>
      </c>
      <c r="CL36" s="8">
        <f>Mix_2!CL36-(WMA_R1!CL36*$B$6)</f>
        <v>2.1564657750935358E-5</v>
      </c>
      <c r="CM36" s="8">
        <f>Mix_2!CM36-(WMA_R1!CM36*$B$6)</f>
        <v>2.2216430806610944E-5</v>
      </c>
      <c r="CN36" s="8">
        <f>Mix_2!CN36-(WMA_R1!CN36*$B$6)</f>
        <v>2.285092326697283E-5</v>
      </c>
      <c r="CO36" s="8">
        <f>Mix_2!CO36-(WMA_R1!CO36*$B$6)</f>
        <v>2.3466294974446296E-5</v>
      </c>
      <c r="CP36" s="8">
        <f>Mix_2!CP36-(WMA_R1!CP36*$B$6)</f>
        <v>2.4060954536149321E-5</v>
      </c>
      <c r="CQ36" s="8">
        <f>Mix_2!CQ36-(WMA_R1!CQ36*$B$6)</f>
        <v>2.4633569254636752E-5</v>
      </c>
      <c r="CR36" s="8">
        <f>Mix_2!CR36-(WMA_R1!CR36*$B$6)</f>
        <v>2.518306861318966E-5</v>
      </c>
    </row>
    <row r="37" spans="1:96" x14ac:dyDescent="0.35">
      <c r="A37">
        <f t="shared" si="8"/>
        <v>25</v>
      </c>
      <c r="B37">
        <f t="shared" si="7"/>
        <v>24.5</v>
      </c>
      <c r="C37">
        <f>B37-Data!$B$9</f>
        <v>14</v>
      </c>
      <c r="E37" s="1">
        <f>G37*c_1!G37-c_2!$B$3</f>
        <v>4.0562713778113935E-17</v>
      </c>
      <c r="F37" s="3">
        <f>(-WMA_u!F37+SQRT(WMA_u!F37*WMA_u!F37+4*$B$3))/2</f>
        <v>3.2937100055807633E-5</v>
      </c>
      <c r="G37" s="8">
        <f>Mix_2!G37-(WMA_R1!G37*$B$6)</f>
        <v>3.2935670566335344E-5</v>
      </c>
      <c r="H37" s="8">
        <f>Mix_2!H37-(WMA_R1!H37*$B$6)</f>
        <v>3.2924126006911907E-5</v>
      </c>
      <c r="I37" s="8">
        <f>Mix_2!I37-(WMA_R1!I37*$B$6)</f>
        <v>3.2874023609111625E-5</v>
      </c>
      <c r="J37" s="8">
        <f>Mix_2!J37-(WMA_R1!J37*$B$6)</f>
        <v>3.2719372911482113E-5</v>
      </c>
      <c r="K37" s="8">
        <f>Mix_2!K37-(WMA_R1!K37*$B$6)</f>
        <v>3.2341114645645985E-5</v>
      </c>
      <c r="L37" s="8">
        <f>Mix_2!L37-(WMA_R1!L37*$B$6)</f>
        <v>3.1569142792961837E-5</v>
      </c>
      <c r="M37" s="8">
        <f>Mix_2!M37-(WMA_R1!M37*$B$6)</f>
        <v>3.0221174035668161E-5</v>
      </c>
      <c r="N37" s="8">
        <f>Mix_2!N37-(WMA_R1!N37*$B$6)</f>
        <v>2.818372298516585E-5</v>
      </c>
      <c r="O37" s="8">
        <f>Mix_2!O37-(WMA_R1!O37*$B$6)</f>
        <v>2.5498804672681686E-5</v>
      </c>
      <c r="P37" s="8">
        <f>Mix_2!P37-(WMA_R1!P37*$B$6)</f>
        <v>2.238506750227917E-5</v>
      </c>
      <c r="Q37" s="8">
        <f>Mix_2!Q37-(WMA_R1!Q37*$B$6)</f>
        <v>1.9158781606344241E-5</v>
      </c>
      <c r="R37" s="8">
        <f>Mix_2!R37-(WMA_R1!R37*$B$6)</f>
        <v>1.6110401501795027E-5</v>
      </c>
      <c r="S37" s="8">
        <f>Mix_2!S37-(WMA_R1!S37*$B$6)</f>
        <v>1.3423817330260259E-5</v>
      </c>
      <c r="T37" s="8">
        <f>Mix_2!T37-(WMA_R1!T37*$B$6)</f>
        <v>1.1167902696515186E-5</v>
      </c>
      <c r="U37" s="8">
        <f>Mix_2!U37-(WMA_R1!U37*$B$6)</f>
        <v>9.3310079660785221E-6</v>
      </c>
      <c r="V37" s="8">
        <f>Mix_2!V37-(WMA_R1!V37*$B$6)</f>
        <v>7.8612148342902177E-6</v>
      </c>
      <c r="W37" s="8">
        <f>Mix_2!W37-(WMA_R1!W37*$B$6)</f>
        <v>6.6947110308231966E-6</v>
      </c>
      <c r="X37" s="8">
        <f>Mix_2!X37-(WMA_R1!X37*$B$6)</f>
        <v>5.7707836974492209E-6</v>
      </c>
      <c r="Y37" s="8">
        <f>Mix_2!Y37-(WMA_R1!Y37*$B$6)</f>
        <v>5.0377169400692772E-6</v>
      </c>
      <c r="Z37" s="8">
        <f>Mix_2!Z37-(WMA_R1!Z37*$B$6)</f>
        <v>4.4538734486388603E-6</v>
      </c>
      <c r="AA37" s="8">
        <f>Mix_2!AA37-(WMA_R1!AA37*$B$6)</f>
        <v>3.986712982868818E-6</v>
      </c>
      <c r="AB37" s="8">
        <f>Mix_2!AB37-(WMA_R1!AB37*$B$6)</f>
        <v>3.6111827549944668E-6</v>
      </c>
      <c r="AC37" s="8">
        <f>Mix_2!AC37-(WMA_R1!AC37*$B$6)</f>
        <v>3.3081154247483813E-6</v>
      </c>
      <c r="AD37" s="8">
        <f>Mix_2!AD37-(WMA_R1!AD37*$B$6)</f>
        <v>3.0628621234427935E-6</v>
      </c>
      <c r="AE37" s="8">
        <f>Mix_2!AE37-(WMA_R1!AE37*$B$6)</f>
        <v>2.8642045490077177E-6</v>
      </c>
      <c r="AF37" s="8">
        <f>Mix_2!AF37-(WMA_R1!AF37*$B$6)</f>
        <v>2.7035192164135616E-6</v>
      </c>
      <c r="AG37" s="8">
        <f>Mix_2!AG37-(WMA_R1!AG37*$B$6)</f>
        <v>2.5741469679496648E-6</v>
      </c>
      <c r="AH37" s="8">
        <f>Mix_2!AH37-(WMA_R1!AH37*$B$6)</f>
        <v>2.4709213392756566E-6</v>
      </c>
      <c r="AI37" s="8">
        <f>Mix_2!AI37-(WMA_R1!AI37*$B$6)</f>
        <v>2.3898167238461382E-6</v>
      </c>
      <c r="AJ37" s="8">
        <f>Mix_2!AJ37-(WMA_R1!AJ37*$B$6)</f>
        <v>2.3276857077928369E-6</v>
      </c>
      <c r="AK37" s="8">
        <f>Mix_2!AK37-(WMA_R1!AK37*$B$6)</f>
        <v>2.2820623715137735E-6</v>
      </c>
      <c r="AL37" s="8">
        <f>Mix_2!AL37-(WMA_R1!AL37*$B$6)</f>
        <v>2.2510143908861896E-6</v>
      </c>
      <c r="AM37" s="8">
        <f>Mix_2!AM37-(WMA_R1!AM37*$B$6)</f>
        <v>2.23303124077972E-6</v>
      </c>
      <c r="AN37" s="8">
        <f>Mix_2!AN37-(WMA_R1!AN37*$B$6)</f>
        <v>2.2269392633418515E-6</v>
      </c>
      <c r="AO37" s="8">
        <f>Mix_2!AO37-(WMA_R1!AO37*$B$6)</f>
        <v>2.2318367770996224E-6</v>
      </c>
      <c r="AP37" s="8">
        <f>Mix_2!AP37-(WMA_R1!AP37*$B$6)</f>
        <v>2.2470442392720326E-6</v>
      </c>
      <c r="AQ37" s="8">
        <f>Mix_2!AQ37-(WMA_R1!AQ37*$B$6)</f>
        <v>2.2720657853372221E-6</v>
      </c>
      <c r="AR37" s="8">
        <f>Mix_2!AR37-(WMA_R1!AR37*$B$6)</f>
        <v>2.3065593929457251E-6</v>
      </c>
      <c r="AS37" s="8">
        <f>Mix_2!AS37-(WMA_R1!AS37*$B$6)</f>
        <v>2.3503136491715229E-6</v>
      </c>
      <c r="AT37" s="8">
        <f>Mix_2!AT37-(WMA_R1!AT37*$B$6)</f>
        <v>2.403229572677655E-6</v>
      </c>
      <c r="AU37" s="8">
        <f>Mix_2!AU37-(WMA_R1!AU37*$B$6)</f>
        <v>2.465306333601589E-6</v>
      </c>
      <c r="AV37" s="8">
        <f>Mix_2!AV37-(WMA_R1!AV37*$B$6)</f>
        <v>2.5366299825109694E-6</v>
      </c>
      <c r="AW37" s="8">
        <f>Mix_2!AW37-(WMA_R1!AW37*$B$6)</f>
        <v>2.6173644886288098E-6</v>
      </c>
      <c r="AX37" s="8">
        <f>Mix_2!AX37-(WMA_R1!AX37*$B$6)</f>
        <v>2.7077445616595237E-6</v>
      </c>
      <c r="AY37" s="8">
        <f>Mix_2!AY37-(WMA_R1!AY37*$B$6)</f>
        <v>2.8080698147713288E-6</v>
      </c>
      <c r="AZ37" s="8">
        <f>Mix_2!AZ37-(WMA_R1!AZ37*$B$6)</f>
        <v>2.9186999217473242E-6</v>
      </c>
      <c r="BA37" s="8">
        <f>Mix_2!BA37-(WMA_R1!BA37*$B$6)</f>
        <v>3.0400504788608443E-6</v>
      </c>
      <c r="BB37" s="8">
        <f>Mix_2!BB37-(WMA_R1!BB37*$B$6)</f>
        <v>3.1725893247250434E-6</v>
      </c>
      <c r="BC37" s="8">
        <f>Mix_2!BC37-(WMA_R1!BC37*$B$6)</f>
        <v>3.31683309884143E-6</v>
      </c>
      <c r="BD37" s="8">
        <f>Mix_2!BD37-(WMA_R1!BD37*$B$6)</f>
        <v>3.4733438505620189E-6</v>
      </c>
      <c r="BE37" s="8">
        <f>Mix_2!BE37-(WMA_R1!BE37*$B$6)</f>
        <v>3.6427255092146144E-6</v>
      </c>
      <c r="BF37" s="8">
        <f>Mix_2!BF37-(WMA_R1!BF37*$B$6)</f>
        <v>3.8256200608969628E-6</v>
      </c>
      <c r="BG37" s="8">
        <f>Mix_2!BG37-(WMA_R1!BG37*$B$6)</f>
        <v>4.022703257487242E-6</v>
      </c>
      <c r="BH37" s="8">
        <f>Mix_2!BH37-(WMA_R1!BH37*$B$6)</f>
        <v>4.2346797170158322E-6</v>
      </c>
      <c r="BI37" s="8">
        <f>Mix_2!BI37-(WMA_R1!BI37*$B$6)</f>
        <v>4.4622772557287048E-6</v>
      </c>
      <c r="BJ37" s="8">
        <f>Mix_2!BJ37-(WMA_R1!BJ37*$B$6)</f>
        <v>4.7062403124881608E-6</v>
      </c>
      <c r="BK37" s="8">
        <f>Mix_2!BK37-(WMA_R1!BK37*$B$6)</f>
        <v>4.9673223378769467E-6</v>
      </c>
      <c r="BL37" s="8">
        <f>Mix_2!BL37-(WMA_R1!BL37*$B$6)</f>
        <v>5.2462770268918871E-6</v>
      </c>
      <c r="BM37" s="8">
        <f>Mix_2!BM37-(WMA_R1!BM37*$B$6)</f>
        <v>5.5438482932640709E-6</v>
      </c>
      <c r="BN37" s="8">
        <f>Mix_2!BN37-(WMA_R1!BN37*$B$6)</f>
        <v>5.860758911698457E-6</v>
      </c>
      <c r="BO37" s="8">
        <f>Mix_2!BO37-(WMA_R1!BO37*$B$6)</f>
        <v>6.1976977943060942E-6</v>
      </c>
      <c r="BP37" s="8">
        <f>Mix_2!BP37-(WMA_R1!BP37*$B$6)</f>
        <v>6.5553058942584511E-6</v>
      </c>
      <c r="BQ37" s="8">
        <f>Mix_2!BQ37-(WMA_R1!BQ37*$B$6)</f>
        <v>6.9341607972117621E-6</v>
      </c>
      <c r="BR37" s="8">
        <f>Mix_2!BR37-(WMA_R1!BR37*$B$6)</f>
        <v>7.3347601210798025E-6</v>
      </c>
      <c r="BS37" s="8">
        <f>Mix_2!BS37-(WMA_R1!BS37*$B$6)</f>
        <v>7.7575039074948753E-6</v>
      </c>
      <c r="BT37" s="8">
        <f>Mix_2!BT37-(WMA_R1!BT37*$B$6)</f>
        <v>8.2026762857180007E-6</v>
      </c>
      <c r="BU37" s="8">
        <f>Mix_2!BU37-(WMA_R1!BU37*$B$6)</f>
        <v>8.6704267590662111E-6</v>
      </c>
      <c r="BV37" s="8">
        <f>Mix_2!BV37-(WMA_R1!BV37*$B$6)</f>
        <v>9.1607515689834418E-6</v>
      </c>
      <c r="BW37" s="8">
        <f>Mix_2!BW37-(WMA_R1!BW37*$B$6)</f>
        <v>9.6734756687660321E-6</v>
      </c>
      <c r="BX37" s="8">
        <f>Mix_2!BX37-(WMA_R1!BX37*$B$6)</f>
        <v>1.0208235925608867E-5</v>
      </c>
      <c r="BY37" s="8">
        <f>Mix_2!BY37-(WMA_R1!BY37*$B$6)</f>
        <v>1.0764466223913063E-5</v>
      </c>
      <c r="BZ37" s="8">
        <f>Mix_2!BZ37-(WMA_R1!BZ37*$B$6)</f>
        <v>1.1341385199274376E-5</v>
      </c>
      <c r="CA37" s="8">
        <f>Mix_2!CA37-(WMA_R1!CA37*$B$6)</f>
        <v>1.1937987327948339E-5</v>
      </c>
      <c r="CB37" s="8">
        <f>Mix_2!CB37-(WMA_R1!CB37*$B$6)</f>
        <v>1.2553038079160017E-5</v>
      </c>
      <c r="CC37" s="8">
        <f>Mix_2!CC37-(WMA_R1!CC37*$B$6)</f>
        <v>1.3185073770791825E-5</v>
      </c>
      <c r="CD37" s="8">
        <f>Mix_2!CD37-(WMA_R1!CD37*$B$6)</f>
        <v>1.3832406643110549E-5</v>
      </c>
      <c r="CE37" s="8">
        <f>Mix_2!CE37-(WMA_R1!CE37*$B$6)</f>
        <v>1.4493135520550457E-5</v>
      </c>
      <c r="CF37" s="8">
        <f>Mix_2!CF37-(WMA_R1!CF37*$B$6)</f>
        <v>1.5165162213012606E-5</v>
      </c>
      <c r="CG37" s="8">
        <f>Mix_2!CG37-(WMA_R1!CG37*$B$6)</f>
        <v>1.584621358986852E-5</v>
      </c>
      <c r="CH37" s="8">
        <f>Mix_2!CH37-(WMA_R1!CH37*$B$6)</f>
        <v>1.6533868994244773E-5</v>
      </c>
      <c r="CI37" s="8">
        <f>Mix_2!CI37-(WMA_R1!CI37*$B$6)</f>
        <v>1.7225592407120726E-5</v>
      </c>
      <c r="CJ37" s="8">
        <f>Mix_2!CJ37-(WMA_R1!CJ37*$B$6)</f>
        <v>1.7918768532385077E-5</v>
      </c>
      <c r="CK37" s="8">
        <f>Mix_2!CK37-(WMA_R1!CK37*$B$6)</f>
        <v>1.8610741750016504E-5</v>
      </c>
      <c r="CL37" s="8">
        <f>Mix_2!CL37-(WMA_R1!CL37*$B$6)</f>
        <v>1.9298856725873919E-5</v>
      </c>
      <c r="CM37" s="8">
        <f>Mix_2!CM37-(WMA_R1!CM37*$B$6)</f>
        <v>1.9980499364660183E-5</v>
      </c>
      <c r="CN37" s="8">
        <f>Mix_2!CN37-(WMA_R1!CN37*$B$6)</f>
        <v>2.0653136759747739E-5</v>
      </c>
      <c r="CO37" s="8">
        <f>Mix_2!CO37-(WMA_R1!CO37*$B$6)</f>
        <v>2.1314354840731521E-5</v>
      </c>
      <c r="CP37" s="8">
        <f>Mix_2!CP37-(WMA_R1!CP37*$B$6)</f>
        <v>2.1961892539445488E-5</v>
      </c>
      <c r="CQ37" s="8">
        <f>Mix_2!CQ37-(WMA_R1!CQ37*$B$6)</f>
        <v>2.2593671469939603E-5</v>
      </c>
      <c r="CR37" s="8">
        <f>Mix_2!CR37-(WMA_R1!CR37*$B$6)</f>
        <v>2.3207820351041095E-5</v>
      </c>
    </row>
    <row r="38" spans="1:96" x14ac:dyDescent="0.35">
      <c r="A38">
        <f t="shared" si="8"/>
        <v>26</v>
      </c>
      <c r="B38">
        <f t="shared" si="7"/>
        <v>25.5</v>
      </c>
      <c r="C38">
        <f>B38-Data!$B$9</f>
        <v>15</v>
      </c>
      <c r="E38" s="1">
        <f>G38*c_1!G38-c_2!$B$3</f>
        <v>2.3520410879357412E-17</v>
      </c>
      <c r="F38" s="3">
        <f>(-WMA_u!F38+SQRT(WMA_u!F38*WMA_u!F38+4*$B$3))/2</f>
        <v>3.2937100055807633E-5</v>
      </c>
      <c r="G38" s="8">
        <f>Mix_2!G38-(WMA_R1!G38*$B$6)</f>
        <v>3.2936604454726056E-5</v>
      </c>
      <c r="H38" s="8">
        <f>Mix_2!H38-(WMA_R1!H38*$B$6)</f>
        <v>3.2932302711464242E-5</v>
      </c>
      <c r="I38" s="8">
        <f>Mix_2!I38-(WMA_R1!I38*$B$6)</f>
        <v>3.2912313325623658E-5</v>
      </c>
      <c r="J38" s="8">
        <f>Mix_2!J38-(WMA_R1!J38*$B$6)</f>
        <v>3.2846356465855664E-5</v>
      </c>
      <c r="K38" s="8">
        <f>Mix_2!K38-(WMA_R1!K38*$B$6)</f>
        <v>3.2673598423796719E-5</v>
      </c>
      <c r="L38" s="8">
        <f>Mix_2!L38-(WMA_R1!L38*$B$6)</f>
        <v>3.2293574999124429E-5</v>
      </c>
      <c r="M38" s="8">
        <f>Mix_2!M38-(WMA_R1!M38*$B$6)</f>
        <v>3.1569929292235701E-5</v>
      </c>
      <c r="N38" s="8">
        <f>Mix_2!N38-(WMA_R1!N38*$B$6)</f>
        <v>3.035839887912926E-5</v>
      </c>
      <c r="O38" s="8">
        <f>Mix_2!O38-(WMA_R1!O38*$B$6)</f>
        <v>2.8561899410657157E-5</v>
      </c>
      <c r="P38" s="8">
        <f>Mix_2!P38-(WMA_R1!P38*$B$6)</f>
        <v>2.6192032148855039E-5</v>
      </c>
      <c r="Q38" s="8">
        <f>Mix_2!Q38-(WMA_R1!Q38*$B$6)</f>
        <v>2.3394333555589243E-5</v>
      </c>
      <c r="R38" s="8">
        <f>Mix_2!R38-(WMA_R1!R38*$B$6)</f>
        <v>2.0408339701683509E-5</v>
      </c>
      <c r="S38" s="8">
        <f>Mix_2!S38-(WMA_R1!S38*$B$6)</f>
        <v>1.7484129959540326E-5</v>
      </c>
      <c r="T38" s="8">
        <f>Mix_2!T38-(WMA_R1!T38*$B$6)</f>
        <v>1.4809981534781719E-5</v>
      </c>
      <c r="U38" s="8">
        <f>Mix_2!U38-(WMA_R1!U38*$B$6)</f>
        <v>1.2485541212535105E-5</v>
      </c>
      <c r="V38" s="8">
        <f>Mix_2!V38-(WMA_R1!V38*$B$6)</f>
        <v>1.0534534258178089E-5</v>
      </c>
      <c r="W38" s="8">
        <f>Mix_2!W38-(WMA_R1!W38*$B$6)</f>
        <v>8.9329656981393781E-6</v>
      </c>
      <c r="X38" s="8">
        <f>Mix_2!X38-(WMA_R1!X38*$B$6)</f>
        <v>7.6347789351245313E-6</v>
      </c>
      <c r="Y38" s="8">
        <f>Mix_2!Y38-(WMA_R1!Y38*$B$6)</f>
        <v>6.5886763028393308E-6</v>
      </c>
      <c r="Z38" s="8">
        <f>Mix_2!Z38-(WMA_R1!Z38*$B$6)</f>
        <v>5.7468503714600698E-6</v>
      </c>
      <c r="AA38" s="8">
        <f>Mix_2!AA38-(WMA_R1!AA38*$B$6)</f>
        <v>5.068415065671606E-6</v>
      </c>
      <c r="AB38" s="8">
        <f>Mix_2!AB38-(WMA_R1!AB38*$B$6)</f>
        <v>4.5199906574881301E-6</v>
      </c>
      <c r="AC38" s="8">
        <f>Mix_2!AC38-(WMA_R1!AC38*$B$6)</f>
        <v>4.0750176313034555E-6</v>
      </c>
      <c r="AD38" s="8">
        <f>Mix_2!AD38-(WMA_R1!AD38*$B$6)</f>
        <v>3.7126507285852456E-6</v>
      </c>
      <c r="AE38" s="8">
        <f>Mix_2!AE38-(WMA_R1!AE38*$B$6)</f>
        <v>3.4166335812063662E-6</v>
      </c>
      <c r="AF38" s="8">
        <f>Mix_2!AF38-(WMA_R1!AF38*$B$6)</f>
        <v>3.1743118091111187E-6</v>
      </c>
      <c r="AG38" s="8">
        <f>Mix_2!AG38-(WMA_R1!AG38*$B$6)</f>
        <v>2.9758254980934971E-6</v>
      </c>
      <c r="AH38" s="8">
        <f>Mix_2!AH38-(WMA_R1!AH38*$B$6)</f>
        <v>2.813472202196745E-6</v>
      </c>
      <c r="AI38" s="8">
        <f>Mix_2!AI38-(WMA_R1!AI38*$B$6)</f>
        <v>2.6812142725173584E-6</v>
      </c>
      <c r="AJ38" s="8">
        <f>Mix_2!AJ38-(WMA_R1!AJ38*$B$6)</f>
        <v>2.5743017404433366E-6</v>
      </c>
      <c r="AK38" s="8">
        <f>Mix_2!AK38-(WMA_R1!AK38*$B$6)</f>
        <v>2.4889849591619336E-6</v>
      </c>
      <c r="AL38" s="8">
        <f>Mix_2!AL38-(WMA_R1!AL38*$B$6)</f>
        <v>2.4222958367990492E-6</v>
      </c>
      <c r="AM38" s="8">
        <f>Mix_2!AM38-(WMA_R1!AM38*$B$6)</f>
        <v>2.371881067241308E-6</v>
      </c>
      <c r="AN38" s="8">
        <f>Mix_2!AN38-(WMA_R1!AN38*$B$6)</f>
        <v>2.3358746357757589E-6</v>
      </c>
      <c r="AO38" s="8">
        <f>Mix_2!AO38-(WMA_R1!AO38*$B$6)</f>
        <v>2.3127999906715805E-6</v>
      </c>
      <c r="AP38" s="8">
        <f>Mix_2!AP38-(WMA_R1!AP38*$B$6)</f>
        <v>2.3014946719552001E-6</v>
      </c>
      <c r="AQ38" s="8">
        <f>Mix_2!AQ38-(WMA_R1!AQ38*$B$6)</f>
        <v>2.3010519793116741E-6</v>
      </c>
      <c r="AR38" s="8">
        <f>Mix_2!AR38-(WMA_R1!AR38*$B$6)</f>
        <v>2.3107756307262086E-6</v>
      </c>
      <c r="AS38" s="8">
        <f>Mix_2!AS38-(WMA_R1!AS38*$B$6)</f>
        <v>2.3301443839211196E-6</v>
      </c>
      <c r="AT38" s="8">
        <f>Mix_2!AT38-(WMA_R1!AT38*$B$6)</f>
        <v>2.3587843059748785E-6</v>
      </c>
      <c r="AU38" s="8">
        <f>Mix_2!AU38-(WMA_R1!AU38*$B$6)</f>
        <v>2.3964469645180125E-6</v>
      </c>
      <c r="AV38" s="8">
        <f>Mix_2!AV38-(WMA_R1!AV38*$B$6)</f>
        <v>2.4429922243416312E-6</v>
      </c>
      <c r="AW38" s="8">
        <f>Mix_2!AW38-(WMA_R1!AW38*$B$6)</f>
        <v>2.4983746112441805E-6</v>
      </c>
      <c r="AX38" s="8">
        <f>Mix_2!AX38-(WMA_R1!AX38*$B$6)</f>
        <v>2.5626324828120798E-6</v>
      </c>
      <c r="AY38" s="8">
        <f>Mix_2!AY38-(WMA_R1!AY38*$B$6)</f>
        <v>2.6358793718633386E-6</v>
      </c>
      <c r="AZ38" s="8">
        <f>Mix_2!AZ38-(WMA_R1!AZ38*$B$6)</f>
        <v>2.7182970337986208E-6</v>
      </c>
      <c r="BA38" s="8">
        <f>Mix_2!BA38-(WMA_R1!BA38*$B$6)</f>
        <v>2.810129795666768E-6</v>
      </c>
      <c r="BB38" s="8">
        <f>Mix_2!BB38-(WMA_R1!BB38*$B$6)</f>
        <v>2.9116799002696474E-6</v>
      </c>
      <c r="BC38" s="8">
        <f>Mix_2!BC38-(WMA_R1!BC38*$B$6)</f>
        <v>3.0233035768971593E-6</v>
      </c>
      <c r="BD38" s="8">
        <f>Mix_2!BD38-(WMA_R1!BD38*$B$6)</f>
        <v>3.1454076232674386E-6</v>
      </c>
      <c r="BE38" s="8">
        <f>Mix_2!BE38-(WMA_R1!BE38*$B$6)</f>
        <v>3.2784462902619689E-6</v>
      </c>
      <c r="BF38" s="8">
        <f>Mix_2!BF38-(WMA_R1!BF38*$B$6)</f>
        <v>3.4229183156271109E-6</v>
      </c>
      <c r="BG38" s="8">
        <f>Mix_2!BG38-(WMA_R1!BG38*$B$6)</f>
        <v>3.5793639293167898E-6</v>
      </c>
      <c r="BH38" s="8">
        <f>Mix_2!BH38-(WMA_R1!BH38*$B$6)</f>
        <v>3.7483616895352564E-6</v>
      </c>
      <c r="BI38" s="8">
        <f>Mix_2!BI38-(WMA_R1!BI38*$B$6)</f>
        <v>3.9305250068788655E-6</v>
      </c>
      <c r="BJ38" s="8">
        <f>Mix_2!BJ38-(WMA_R1!BJ38*$B$6)</f>
        <v>4.1264982187595746E-6</v>
      </c>
      <c r="BK38" s="8">
        <f>Mix_2!BK38-(WMA_R1!BK38*$B$6)</f>
        <v>4.3369520806465063E-6</v>
      </c>
      <c r="BL38" s="8">
        <f>Mix_2!BL38-(WMA_R1!BL38*$B$6)</f>
        <v>4.562578539225079E-6</v>
      </c>
      <c r="BM38" s="8">
        <f>Mix_2!BM38-(WMA_R1!BM38*$B$6)</f>
        <v>4.8040846704528272E-6</v>
      </c>
      <c r="BN38" s="8">
        <f>Mix_2!BN38-(WMA_R1!BN38*$B$6)</f>
        <v>5.0621856608448379E-6</v>
      </c>
      <c r="BO38" s="8">
        <f>Mix_2!BO38-(WMA_R1!BO38*$B$6)</f>
        <v>5.3375967313732235E-6</v>
      </c>
      <c r="BP38" s="8">
        <f>Mix_2!BP38-(WMA_R1!BP38*$B$6)</f>
        <v>5.6310239083430948E-6</v>
      </c>
      <c r="BQ38" s="8">
        <f>Mix_2!BQ38-(WMA_R1!BQ38*$B$6)</f>
        <v>5.9431535858332972E-6</v>
      </c>
      <c r="BR38" s="8">
        <f>Mix_2!BR38-(WMA_R1!BR38*$B$6)</f>
        <v>6.2746408268948553E-6</v>
      </c>
      <c r="BS38" s="8">
        <f>Mix_2!BS38-(WMA_R1!BS38*$B$6)</f>
        <v>6.6260964205930579E-6</v>
      </c>
      <c r="BT38" s="8">
        <f>Mix_2!BT38-(WMA_R1!BT38*$B$6)</f>
        <v>6.9980727256159539E-6</v>
      </c>
      <c r="BU38" s="8">
        <f>Mix_2!BU38-(WMA_R1!BU38*$B$6)</f>
        <v>7.3910484141341172E-6</v>
      </c>
      <c r="BV38" s="8">
        <f>Mix_2!BV38-(WMA_R1!BV38*$B$6)</f>
        <v>7.8054122671658579E-6</v>
      </c>
      <c r="BW38" s="8">
        <f>Mix_2!BW38-(WMA_R1!BW38*$B$6)</f>
        <v>8.2414462691359704E-6</v>
      </c>
      <c r="BX38" s="8">
        <f>Mix_2!BX38-(WMA_R1!BX38*$B$6)</f>
        <v>8.6993083041523248E-6</v>
      </c>
      <c r="BY38" s="8">
        <f>Mix_2!BY38-(WMA_R1!BY38*$B$6)</f>
        <v>9.1790148482662675E-6</v>
      </c>
      <c r="BZ38" s="8">
        <f>Mix_2!BZ38-(WMA_R1!BZ38*$B$6)</f>
        <v>9.6804241311635096E-6</v>
      </c>
      <c r="CA38" s="8">
        <f>Mix_2!CA38-(WMA_R1!CA38*$B$6)</f>
        <v>1.0203220302694251E-5</v>
      </c>
      <c r="CB38" s="8">
        <f>Mix_2!CB38-(WMA_R1!CB38*$B$6)</f>
        <v>1.0746899214246822E-5</v>
      </c>
      <c r="CC38" s="8">
        <f>Mix_2!CC38-(WMA_R1!CC38*$B$6)</f>
        <v>1.1310756453694966E-5</v>
      </c>
      <c r="CD38" s="8">
        <f>Mix_2!CD38-(WMA_R1!CD38*$B$6)</f>
        <v>1.1893878297109816E-5</v>
      </c>
      <c r="CE38" s="8">
        <f>Mix_2!CE38-(WMA_R1!CE38*$B$6)</f>
        <v>1.2495136228394203E-5</v>
      </c>
      <c r="CF38" s="8">
        <f>Mix_2!CF38-(WMA_R1!CF38*$B$6)</f>
        <v>1.3113185613694329E-5</v>
      </c>
      <c r="CG38" s="8">
        <f>Mix_2!CG38-(WMA_R1!CG38*$B$6)</f>
        <v>1.3746469045015401E-5</v>
      </c>
      <c r="CH38" s="8">
        <f>Mix_2!CH38-(WMA_R1!CH38*$B$6)</f>
        <v>1.4393224719265971E-5</v>
      </c>
      <c r="CI38" s="8">
        <f>Mix_2!CI38-(WMA_R1!CI38*$B$6)</f>
        <v>1.5051500060650618E-5</v>
      </c>
      <c r="CJ38" s="8">
        <f>Mix_2!CJ38-(WMA_R1!CJ38*$B$6)</f>
        <v>1.5719170589110657E-5</v>
      </c>
      <c r="CK38" s="8">
        <f>Mix_2!CK38-(WMA_R1!CK38*$B$6)</f>
        <v>1.6393963814174281E-5</v>
      </c>
      <c r="CL38" s="8">
        <f>Mix_2!CL38-(WMA_R1!CL38*$B$6)</f>
        <v>1.7073487705106569E-5</v>
      </c>
      <c r="CM38" s="8">
        <f>Mix_2!CM38-(WMA_R1!CM38*$B$6)</f>
        <v>1.775526305628757E-5</v>
      </c>
      <c r="CN38" s="8">
        <f>Mix_2!CN38-(WMA_R1!CN38*$B$6)</f>
        <v>1.8436758869956164E-5</v>
      </c>
      <c r="CO38" s="8">
        <f>Mix_2!CO38-(WMA_R1!CO38*$B$6)</f>
        <v>1.911542970834789E-5</v>
      </c>
      <c r="CP38" s="8">
        <f>Mix_2!CP38-(WMA_R1!CP38*$B$6)</f>
        <v>1.9788753850920358E-5</v>
      </c>
      <c r="CQ38" s="8">
        <f>Mix_2!CQ38-(WMA_R1!CQ38*$B$6)</f>
        <v>2.045427104438171E-5</v>
      </c>
      <c r="CR38" s="8">
        <f>Mix_2!CR38-(WMA_R1!CR38*$B$6)</f>
        <v>2.1109618637725517E-5</v>
      </c>
    </row>
    <row r="39" spans="1:96" x14ac:dyDescent="0.35">
      <c r="A39">
        <f t="shared" si="8"/>
        <v>27</v>
      </c>
      <c r="B39">
        <f t="shared" si="7"/>
        <v>26.5</v>
      </c>
      <c r="C39">
        <f>B39-Data!$B$9</f>
        <v>16</v>
      </c>
      <c r="E39" s="1">
        <f>G39*c_1!G39-c_2!$B$3</f>
        <v>-6.0573020124049526E-17</v>
      </c>
      <c r="F39" s="3">
        <f>(-WMA_u!F39+SQRT(WMA_u!F39*WMA_u!F39+4*$B$3))/2</f>
        <v>3.2937100055807633E-5</v>
      </c>
      <c r="G39" s="8">
        <f>Mix_2!G39-(WMA_R1!G39*$B$6)</f>
        <v>3.2936928234172351E-5</v>
      </c>
      <c r="H39" s="8">
        <f>Mix_2!H39-(WMA_R1!H39*$B$6)</f>
        <v>3.2935333289024318E-5</v>
      </c>
      <c r="I39" s="8">
        <f>Mix_2!I39-(WMA_R1!I39*$B$6)</f>
        <v>3.2927436944743345E-5</v>
      </c>
      <c r="J39" s="8">
        <f>Mix_2!J39-(WMA_R1!J39*$B$6)</f>
        <v>3.2899748765905369E-5</v>
      </c>
      <c r="K39" s="8">
        <f>Mix_2!K39-(WMA_R1!K39*$B$6)</f>
        <v>3.2822734172091846E-5</v>
      </c>
      <c r="L39" s="8">
        <f>Mix_2!L39-(WMA_R1!L39*$B$6)</f>
        <v>3.2642452600811535E-5</v>
      </c>
      <c r="M39" s="8">
        <f>Mix_2!M39-(WMA_R1!M39*$B$6)</f>
        <v>3.2275023187886207E-5</v>
      </c>
      <c r="N39" s="8">
        <f>Mix_2!N39-(WMA_R1!N39*$B$6)</f>
        <v>3.1610192276633421E-5</v>
      </c>
      <c r="O39" s="8">
        <f>Mix_2!O39-(WMA_R1!O39*$B$6)</f>
        <v>3.0531082927844567E-5</v>
      </c>
      <c r="P39" s="8">
        <f>Mix_2!P39-(WMA_R1!P39*$B$6)</f>
        <v>2.895215003451289E-5</v>
      </c>
      <c r="Q39" s="8">
        <f>Mix_2!Q39-(WMA_R1!Q39*$B$6)</f>
        <v>2.6863825194763565E-5</v>
      </c>
      <c r="R39" s="8">
        <f>Mix_2!R39-(WMA_R1!R39*$B$6)</f>
        <v>2.4357983289655147E-5</v>
      </c>
      <c r="S39" s="8">
        <f>Mix_2!S39-(WMA_R1!S39*$B$6)</f>
        <v>2.1611591438994097E-5</v>
      </c>
      <c r="T39" s="8">
        <f>Mix_2!T39-(WMA_R1!T39*$B$6)</f>
        <v>1.8833154322414931E-5</v>
      </c>
      <c r="U39" s="8">
        <f>Mix_2!U39-(WMA_R1!U39*$B$6)</f>
        <v>1.6203476587490119E-5</v>
      </c>
      <c r="V39" s="8">
        <f>Mix_2!V39-(WMA_R1!V39*$B$6)</f>
        <v>1.3840925222662587E-5</v>
      </c>
      <c r="W39" s="8">
        <f>Mix_2!W39-(WMA_R1!W39*$B$6)</f>
        <v>1.1798030649216461E-5</v>
      </c>
      <c r="X39" s="8">
        <f>Mix_2!X39-(WMA_R1!X39*$B$6)</f>
        <v>1.0077438628657913E-5</v>
      </c>
      <c r="Y39" s="8">
        <f>Mix_2!Y39-(WMA_R1!Y39*$B$6)</f>
        <v>8.6524344643049387E-6</v>
      </c>
      <c r="Z39" s="8">
        <f>Mix_2!Z39-(WMA_R1!Z39*$B$6)</f>
        <v>7.4835447071559465E-6</v>
      </c>
      <c r="AA39" s="8">
        <f>Mix_2!AA39-(WMA_R1!AA39*$B$6)</f>
        <v>6.5290487155661758E-6</v>
      </c>
      <c r="AB39" s="8">
        <f>Mix_2!AB39-(WMA_R1!AB39*$B$6)</f>
        <v>5.7504259021550674E-6</v>
      </c>
      <c r="AC39" s="8">
        <f>Mix_2!AC39-(WMA_R1!AC39*$B$6)</f>
        <v>5.1145214419853111E-6</v>
      </c>
      <c r="AD39" s="8">
        <f>Mix_2!AD39-(WMA_R1!AD39*$B$6)</f>
        <v>4.5939108853676536E-6</v>
      </c>
      <c r="AE39" s="8">
        <f>Mix_2!AE39-(WMA_R1!AE39*$B$6)</f>
        <v>4.1664241240866204E-6</v>
      </c>
      <c r="AF39" s="8">
        <f>Mix_2!AF39-(WMA_R1!AF39*$B$6)</f>
        <v>3.814367395990178E-6</v>
      </c>
      <c r="AG39" s="8">
        <f>Mix_2!AG39-(WMA_R1!AG39*$B$6)</f>
        <v>3.5237111448001992E-6</v>
      </c>
      <c r="AH39" s="8">
        <f>Mix_2!AH39-(WMA_R1!AH39*$B$6)</f>
        <v>3.2833587099681322E-6</v>
      </c>
      <c r="AI39" s="8">
        <f>Mix_2!AI39-(WMA_R1!AI39*$B$6)</f>
        <v>3.0845324932787529E-6</v>
      </c>
      <c r="AJ39" s="8">
        <f>Mix_2!AJ39-(WMA_R1!AJ39*$B$6)</f>
        <v>2.9202779304062751E-6</v>
      </c>
      <c r="AK39" s="8">
        <f>Mix_2!AK39-(WMA_R1!AK39*$B$6)</f>
        <v>2.7850711982315578E-6</v>
      </c>
      <c r="AL39" s="8">
        <f>Mix_2!AL39-(WMA_R1!AL39*$B$6)</f>
        <v>2.6745126226667007E-6</v>
      </c>
      <c r="AM39" s="8">
        <f>Mix_2!AM39-(WMA_R1!AM39*$B$6)</f>
        <v>2.5850885760375918E-6</v>
      </c>
      <c r="AN39" s="8">
        <f>Mix_2!AN39-(WMA_R1!AN39*$B$6)</f>
        <v>2.5139869747526692E-6</v>
      </c>
      <c r="AO39" s="8">
        <f>Mix_2!AO39-(WMA_R1!AO39*$B$6)</f>
        <v>2.4589543548285129E-6</v>
      </c>
      <c r="AP39" s="8">
        <f>Mix_2!AP39-(WMA_R1!AP39*$B$6)</f>
        <v>2.4181849461173067E-6</v>
      </c>
      <c r="AQ39" s="8">
        <f>Mix_2!AQ39-(WMA_R1!AQ39*$B$6)</f>
        <v>2.390234402763261E-6</v>
      </c>
      <c r="AR39" s="8">
        <f>Mix_2!AR39-(WMA_R1!AR39*$B$6)</f>
        <v>2.3739524645188907E-6</v>
      </c>
      <c r="AS39" s="8">
        <f>Mix_2!AS39-(WMA_R1!AS39*$B$6)</f>
        <v>2.368430235289901E-6</v>
      </c>
      <c r="AT39" s="8">
        <f>Mix_2!AT39-(WMA_R1!AT39*$B$6)</f>
        <v>2.3729587639740239E-6</v>
      </c>
      <c r="AU39" s="8">
        <f>Mix_2!AU39-(WMA_R1!AU39*$B$6)</f>
        <v>2.3869963722239256E-6</v>
      </c>
      <c r="AV39" s="8">
        <f>Mix_2!AV39-(WMA_R1!AV39*$B$6)</f>
        <v>2.4101428237175098E-6</v>
      </c>
      <c r="AW39" s="8">
        <f>Mix_2!AW39-(WMA_R1!AW39*$B$6)</f>
        <v>2.4421188162740752E-6</v>
      </c>
      <c r="AX39" s="8">
        <f>Mix_2!AX39-(WMA_R1!AX39*$B$6)</f>
        <v>2.4827496739046401E-6</v>
      </c>
      <c r="AY39" s="8">
        <f>Mix_2!AY39-(WMA_R1!AY39*$B$6)</f>
        <v>2.5319523296989892E-6</v>
      </c>
      <c r="AZ39" s="8">
        <f>Mix_2!AZ39-(WMA_R1!AZ39*$B$6)</f>
        <v>2.5897249153874399E-6</v>
      </c>
      <c r="BA39" s="8">
        <f>Mix_2!BA39-(WMA_R1!BA39*$B$6)</f>
        <v>2.6561383962961276E-6</v>
      </c>
      <c r="BB39" s="8">
        <f>Mix_2!BB39-(WMA_R1!BB39*$B$6)</f>
        <v>2.7313298324964674E-6</v>
      </c>
      <c r="BC39" s="8">
        <f>Mix_2!BC39-(WMA_R1!BC39*$B$6)</f>
        <v>2.8154968915655739E-6</v>
      </c>
      <c r="BD39" s="8">
        <f>Mix_2!BD39-(WMA_R1!BD39*$B$6)</f>
        <v>2.9088933536609967E-6</v>
      </c>
      <c r="BE39" s="8">
        <f>Mix_2!BE39-(WMA_R1!BE39*$B$6)</f>
        <v>3.0118253461193956E-6</v>
      </c>
      <c r="BF39" s="8">
        <f>Mix_2!BF39-(WMA_R1!BF39*$B$6)</f>
        <v>3.1246481115768051E-6</v>
      </c>
      <c r="BG39" s="8">
        <f>Mix_2!BG39-(WMA_R1!BG39*$B$6)</f>
        <v>3.2477631474039402E-6</v>
      </c>
      <c r="BH39" s="8">
        <f>Mix_2!BH39-(WMA_R1!BH39*$B$6)</f>
        <v>3.3816155355775321E-6</v>
      </c>
      <c r="BI39" s="8">
        <f>Mix_2!BI39-(WMA_R1!BI39*$B$6)</f>
        <v>3.5266913379795905E-6</v>
      </c>
      <c r="BJ39" s="8">
        <f>Mix_2!BJ39-(WMA_R1!BJ39*$B$6)</f>
        <v>3.6835149194152795E-6</v>
      </c>
      <c r="BK39" s="8">
        <f>Mix_2!BK39-(WMA_R1!BK39*$B$6)</f>
        <v>3.8526460638357929E-6</v>
      </c>
      <c r="BL39" s="8">
        <f>Mix_2!BL39-(WMA_R1!BL39*$B$6)</f>
        <v>4.0346767709319623E-6</v>
      </c>
      <c r="BM39" s="8">
        <f>Mix_2!BM39-(WMA_R1!BM39*$B$6)</f>
        <v>4.2302275981293344E-6</v>
      </c>
      <c r="BN39" s="8">
        <f>Mix_2!BN39-(WMA_R1!BN39*$B$6)</f>
        <v>4.4399434497213036E-6</v>
      </c>
      <c r="BO39" s="8">
        <f>Mix_2!BO39-(WMA_R1!BO39*$B$6)</f>
        <v>4.6644886744033497E-6</v>
      </c>
      <c r="BP39" s="8">
        <f>Mix_2!BP39-(WMA_R1!BP39*$B$6)</f>
        <v>4.904541377820768E-6</v>
      </c>
      <c r="BQ39" s="8">
        <f>Mix_2!BQ39-(WMA_R1!BQ39*$B$6)</f>
        <v>5.1607868376743164E-6</v>
      </c>
      <c r="BR39" s="8">
        <f>Mix_2!BR39-(WMA_R1!BR39*$B$6)</f>
        <v>5.4339099281815083E-6</v>
      </c>
      <c r="BS39" s="8">
        <f>Mix_2!BS39-(WMA_R1!BS39*$B$6)</f>
        <v>5.7245864723089521E-6</v>
      </c>
      <c r="BT39" s="8">
        <f>Mix_2!BT39-(WMA_R1!BT39*$B$6)</f>
        <v>6.0334734678680261E-6</v>
      </c>
      <c r="BU39" s="8">
        <f>Mix_2!BU39-(WMA_R1!BU39*$B$6)</f>
        <v>6.361198141157295E-6</v>
      </c>
      <c r="BV39" s="8">
        <f>Mix_2!BV39-(WMA_R1!BV39*$B$6)</f>
        <v>6.7083458442752007E-6</v>
      </c>
      <c r="BW39" s="8">
        <f>Mix_2!BW39-(WMA_R1!BW39*$B$6)</f>
        <v>7.0754468199861587E-6</v>
      </c>
      <c r="BX39" s="8">
        <f>Mix_2!BX39-(WMA_R1!BX39*$B$6)</f>
        <v>7.4629619351525202E-6</v>
      </c>
      <c r="BY39" s="8">
        <f>Mix_2!BY39-(WMA_R1!BY39*$B$6)</f>
        <v>7.871267526469837E-6</v>
      </c>
      <c r="BZ39" s="8">
        <f>Mix_2!BZ39-(WMA_R1!BZ39*$B$6)</f>
        <v>8.3006395640769865E-6</v>
      </c>
      <c r="CA39" s="8">
        <f>Mix_2!CA39-(WMA_R1!CA39*$B$6)</f>
        <v>8.7512374256412944E-6</v>
      </c>
      <c r="CB39" s="8">
        <f>Mix_2!CB39-(WMA_R1!CB39*$B$6)</f>
        <v>9.22308761676087E-6</v>
      </c>
      <c r="CC39" s="8">
        <f>Mix_2!CC39-(WMA_R1!CC39*$B$6)</f>
        <v>9.716067875793207E-6</v>
      </c>
      <c r="CD39" s="8">
        <f>Mix_2!CD39-(WMA_R1!CD39*$B$6)</f>
        <v>1.0229892146349323E-5</v>
      </c>
      <c r="CE39" s="8">
        <f>Mix_2!CE39-(WMA_R1!CE39*$B$6)</f>
        <v>1.0764096967462718E-5</v>
      </c>
      <c r="CF39" s="8">
        <f>Mix_2!CF39-(WMA_R1!CF39*$B$6)</f>
        <v>1.1318029869302006E-5</v>
      </c>
      <c r="CG39" s="8">
        <f>Mix_2!CG39-(WMA_R1!CG39*$B$6)</f>
        <v>1.1890840383678746E-5</v>
      </c>
      <c r="CH39" s="8">
        <f>Mix_2!CH39-(WMA_R1!CH39*$B$6)</f>
        <v>1.2481474269074208E-5</v>
      </c>
      <c r="CI39" s="8">
        <f>Mix_2!CI39-(WMA_R1!CI39*$B$6)</f>
        <v>1.3088671510853176E-5</v>
      </c>
      <c r="CJ39" s="8">
        <f>Mix_2!CJ39-(WMA_R1!CJ39*$B$6)</f>
        <v>1.3710968581048714E-5</v>
      </c>
      <c r="CK39" s="8">
        <f>Mix_2!CK39-(WMA_R1!CK39*$B$6)</f>
        <v>1.4346705330496306E-5</v>
      </c>
      <c r="CL39" s="8">
        <f>Mix_2!CL39-(WMA_R1!CL39*$B$6)</f>
        <v>1.4994036739218395E-5</v>
      </c>
      <c r="CM39" s="8">
        <f>Mix_2!CM39-(WMA_R1!CM39*$B$6)</f>
        <v>1.5650949574055967E-5</v>
      </c>
      <c r="CN39" s="8">
        <f>Mix_2!CN39-(WMA_R1!CN39*$B$6)</f>
        <v>1.6315283800834845E-5</v>
      </c>
      <c r="CO39" s="8">
        <f>Mix_2!CO39-(WMA_R1!CO39*$B$6)</f>
        <v>1.6984758389854729E-5</v>
      </c>
      <c r="CP39" s="8">
        <f>Mix_2!CP39-(WMA_R1!CP39*$B$6)</f>
        <v>1.7657000946353378E-5</v>
      </c>
      <c r="CQ39" s="8">
        <f>Mix_2!CQ39-(WMA_R1!CQ39*$B$6)</f>
        <v>1.8329580397047809E-5</v>
      </c>
      <c r="CR39" s="8">
        <f>Mix_2!CR39-(WMA_R1!CR39*$B$6)</f>
        <v>1.9000041809212204E-5</v>
      </c>
    </row>
    <row r="40" spans="1:96" x14ac:dyDescent="0.35">
      <c r="A40">
        <f t="shared" si="8"/>
        <v>28</v>
      </c>
      <c r="B40">
        <f t="shared" si="7"/>
        <v>27.5</v>
      </c>
      <c r="C40">
        <f>B40-Data!$B$9</f>
        <v>17</v>
      </c>
      <c r="E40" s="1">
        <f>G40*c_1!G40-c_2!$B$3</f>
        <v>3.3508623393380121E-17</v>
      </c>
      <c r="F40" s="3">
        <f>(-WMA_u!F40+SQRT(WMA_u!F40*WMA_u!F40+4*$B$3))/2</f>
        <v>3.2937100055807633E-5</v>
      </c>
      <c r="G40" s="8">
        <f>Mix_2!G40-(WMA_R1!G40*$B$6)</f>
        <v>3.2937040479322822E-5</v>
      </c>
      <c r="H40" s="8">
        <f>Mix_2!H40-(WMA_R1!H40*$B$6)</f>
        <v>3.2936451555956497E-5</v>
      </c>
      <c r="I40" s="8">
        <f>Mix_2!I40-(WMA_R1!I40*$B$6)</f>
        <v>3.2933357458597788E-5</v>
      </c>
      <c r="J40" s="8">
        <f>Mix_2!J40-(WMA_R1!J40*$B$6)</f>
        <v>3.2921876414582846E-5</v>
      </c>
      <c r="K40" s="8">
        <f>Mix_2!K40-(WMA_R1!K40*$B$6)</f>
        <v>3.288814199277263E-5</v>
      </c>
      <c r="L40" s="8">
        <f>Mix_2!L40-(WMA_R1!L40*$B$6)</f>
        <v>3.2804737983758779E-5</v>
      </c>
      <c r="M40" s="8">
        <f>Mix_2!M40-(WMA_R1!M40*$B$6)</f>
        <v>3.2624828892391341E-5</v>
      </c>
      <c r="N40" s="8">
        <f>Mix_2!N40-(WMA_R1!N40*$B$6)</f>
        <v>3.2278573428440878E-5</v>
      </c>
      <c r="O40" s="8">
        <f>Mix_2!O40-(WMA_R1!O40*$B$6)</f>
        <v>3.1675932543220078E-5</v>
      </c>
      <c r="P40" s="8">
        <f>Mix_2!P40-(WMA_R1!P40*$B$6)</f>
        <v>3.0720450594443868E-5</v>
      </c>
      <c r="Q40" s="8">
        <f>Mix_2!Q40-(WMA_R1!Q40*$B$6)</f>
        <v>2.9335686363944202E-5</v>
      </c>
      <c r="R40" s="8">
        <f>Mix_2!R40-(WMA_R1!R40*$B$6)</f>
        <v>2.7498060720091478E-5</v>
      </c>
      <c r="S40" s="8">
        <f>Mix_2!S40-(WMA_R1!S40*$B$6)</f>
        <v>2.5260400421022646E-5</v>
      </c>
      <c r="T40" s="8">
        <f>Mix_2!T40-(WMA_R1!T40*$B$6)</f>
        <v>2.2749292751221528E-5</v>
      </c>
      <c r="U40" s="8">
        <f>Mix_2!U40-(WMA_R1!U40*$B$6)</f>
        <v>2.013313757213642E-5</v>
      </c>
      <c r="V40" s="8">
        <f>Mix_2!V40-(WMA_R1!V40*$B$6)</f>
        <v>1.7577069133217137E-5</v>
      </c>
      <c r="W40" s="8">
        <f>Mix_2!W40-(WMA_R1!W40*$B$6)</f>
        <v>1.5207486104853458E-5</v>
      </c>
      <c r="X40" s="8">
        <f>Mix_2!X40-(WMA_R1!X40*$B$6)</f>
        <v>1.3098266444671409E-5</v>
      </c>
      <c r="Y40" s="8">
        <f>Mix_2!Y40-(WMA_R1!Y40*$B$6)</f>
        <v>1.127582540478002E-5</v>
      </c>
      <c r="Z40" s="8">
        <f>Mix_2!Z40-(WMA_R1!Z40*$B$6)</f>
        <v>9.7331555338043126E-6</v>
      </c>
      <c r="AA40" s="8">
        <f>Mix_2!AA40-(WMA_R1!AA40*$B$6)</f>
        <v>8.4444120448225978E-6</v>
      </c>
      <c r="AB40" s="8">
        <f>Mix_2!AB40-(WMA_R1!AB40*$B$6)</f>
        <v>7.3759918281227882E-6</v>
      </c>
      <c r="AC40" s="8">
        <f>Mix_2!AC40-(WMA_R1!AC40*$B$6)</f>
        <v>6.4934421937880528E-6</v>
      </c>
      <c r="AD40" s="8">
        <f>Mix_2!AD40-(WMA_R1!AD40*$B$6)</f>
        <v>5.7650670003801643E-6</v>
      </c>
      <c r="AE40" s="8">
        <f>Mix_2!AE40-(WMA_R1!AE40*$B$6)</f>
        <v>5.1633895375353401E-6</v>
      </c>
      <c r="AF40" s="8">
        <f>Mix_2!AF40-(WMA_R1!AF40*$B$6)</f>
        <v>4.6654094719907418E-6</v>
      </c>
      <c r="AG40" s="8">
        <f>Mix_2!AG40-(WMA_R1!AG40*$B$6)</f>
        <v>4.2522720480270976E-6</v>
      </c>
      <c r="AH40" s="8">
        <f>Mix_2!AH40-(WMA_R1!AH40*$B$6)</f>
        <v>3.9087087164527961E-6</v>
      </c>
      <c r="AI40" s="8">
        <f>Mix_2!AI40-(WMA_R1!AI40*$B$6)</f>
        <v>3.6224369283236966E-6</v>
      </c>
      <c r="AJ40" s="8">
        <f>Mix_2!AJ40-(WMA_R1!AJ40*$B$6)</f>
        <v>3.3836057953379065E-6</v>
      </c>
      <c r="AK40" s="8">
        <f>Mix_2!AK40-(WMA_R1!AK40*$B$6)</f>
        <v>3.1843196966332893E-6</v>
      </c>
      <c r="AL40" s="8">
        <f>Mix_2!AL40-(WMA_R1!AL40*$B$6)</f>
        <v>3.0182448151466373E-6</v>
      </c>
      <c r="AM40" s="8">
        <f>Mix_2!AM40-(WMA_R1!AM40*$B$6)</f>
        <v>2.8802915767747502E-6</v>
      </c>
      <c r="AN40" s="8">
        <f>Mix_2!AN40-(WMA_R1!AN40*$B$6)</f>
        <v>2.7663618071358077E-6</v>
      </c>
      <c r="AO40" s="8">
        <f>Mix_2!AO40-(WMA_R1!AO40*$B$6)</f>
        <v>2.67314893577801E-6</v>
      </c>
      <c r="AP40" s="8">
        <f>Mix_2!AP40-(WMA_R1!AP40*$B$6)</f>
        <v>2.5979807191212091E-6</v>
      </c>
      <c r="AQ40" s="8">
        <f>Mix_2!AQ40-(WMA_R1!AQ40*$B$6)</f>
        <v>2.5386955874209315E-6</v>
      </c>
      <c r="AR40" s="8">
        <f>Mix_2!AR40-(WMA_R1!AR40*$B$6)</f>
        <v>2.4935453957060057E-6</v>
      </c>
      <c r="AS40" s="8">
        <f>Mix_2!AS40-(WMA_R1!AS40*$B$6)</f>
        <v>2.4611188188503532E-6</v>
      </c>
      <c r="AT40" s="8">
        <f>Mix_2!AT40-(WMA_R1!AT40*$B$6)</f>
        <v>2.4402808780266358E-6</v>
      </c>
      <c r="AU40" s="8">
        <f>Mix_2!AU40-(WMA_R1!AU40*$B$6)</f>
        <v>2.4301250854058047E-6</v>
      </c>
      <c r="AV40" s="8">
        <f>Mix_2!AV40-(WMA_R1!AV40*$B$6)</f>
        <v>2.4299354557790101E-6</v>
      </c>
      <c r="AW40" s="8">
        <f>Mix_2!AW40-(WMA_R1!AW40*$B$6)</f>
        <v>2.4391562876113225E-6</v>
      </c>
      <c r="AX40" s="8">
        <f>Mix_2!AX40-(WMA_R1!AX40*$B$6)</f>
        <v>2.4573680426938888E-6</v>
      </c>
      <c r="AY40" s="8">
        <f>Mix_2!AY40-(WMA_R1!AY40*$B$6)</f>
        <v>2.4842680594799466E-6</v>
      </c>
      <c r="AZ40" s="8">
        <f>Mix_2!AZ40-(WMA_R1!AZ40*$B$6)</f>
        <v>2.5196550888227154E-6</v>
      </c>
      <c r="BA40" s="8">
        <f>Mix_2!BA40-(WMA_R1!BA40*$B$6)</f>
        <v>2.56341687714285E-6</v>
      </c>
      <c r="BB40" s="8">
        <f>Mix_2!BB40-(WMA_R1!BB40*$B$6)</f>
        <v>2.615520166241425E-6</v>
      </c>
      <c r="BC40" s="8">
        <f>Mix_2!BC40-(WMA_R1!BC40*$B$6)</f>
        <v>2.6760026246345705E-6</v>
      </c>
      <c r="BD40" s="8">
        <f>Mix_2!BD40-(WMA_R1!BD40*$B$6)</f>
        <v>2.7449663123978194E-6</v>
      </c>
      <c r="BE40" s="8">
        <f>Mix_2!BE40-(WMA_R1!BE40*$B$6)</f>
        <v>2.8225723702357689E-6</v>
      </c>
      <c r="BF40" s="8">
        <f>Mix_2!BF40-(WMA_R1!BF40*$B$6)</f>
        <v>2.9090366502061816E-6</v>
      </c>
      <c r="BG40" s="8">
        <f>Mix_2!BG40-(WMA_R1!BG40*$B$6)</f>
        <v>3.0046260915371818E-6</v>
      </c>
      <c r="BH40" s="8">
        <f>Mix_2!BH40-(WMA_R1!BH40*$B$6)</f>
        <v>3.1096556384408415E-6</v>
      </c>
      <c r="BI40" s="8">
        <f>Mix_2!BI40-(WMA_R1!BI40*$B$6)</f>
        <v>3.2244855491124235E-6</v>
      </c>
      <c r="BJ40" s="8">
        <f>Mix_2!BJ40-(WMA_R1!BJ40*$B$6)</f>
        <v>3.3495189469824771E-6</v>
      </c>
      <c r="BK40" s="8">
        <f>Mix_2!BK40-(WMA_R1!BK40*$B$6)</f>
        <v>3.4851994854312628E-6</v>
      </c>
      <c r="BL40" s="8">
        <f>Mix_2!BL40-(WMA_R1!BL40*$B$6)</f>
        <v>3.6320090038736669E-6</v>
      </c>
      <c r="BM40" s="8">
        <f>Mix_2!BM40-(WMA_R1!BM40*$B$6)</f>
        <v>3.7904650604665401E-6</v>
      </c>
      <c r="BN40" s="8">
        <f>Mix_2!BN40-(WMA_R1!BN40*$B$6)</f>
        <v>3.9611182202474536E-6</v>
      </c>
      <c r="BO40" s="8">
        <f>Mix_2!BO40-(WMA_R1!BO40*$B$6)</f>
        <v>4.1445490087216134E-6</v>
      </c>
      <c r="BP40" s="8">
        <f>Mix_2!BP40-(WMA_R1!BP40*$B$6)</f>
        <v>4.3413643881211677E-6</v>
      </c>
      <c r="BQ40" s="8">
        <f>Mix_2!BQ40-(WMA_R1!BQ40*$B$6)</f>
        <v>4.5521936887161047E-6</v>
      </c>
      <c r="BR40" s="8">
        <f>Mix_2!BR40-(WMA_R1!BR40*$B$6)</f>
        <v>4.7776838570717761E-6</v>
      </c>
      <c r="BS40" s="8">
        <f>Mix_2!BS40-(WMA_R1!BS40*$B$6)</f>
        <v>5.0184939322273029E-6</v>
      </c>
      <c r="BT40" s="8">
        <f>Mix_2!BT40-(WMA_R1!BT40*$B$6)</f>
        <v>5.2752886607601207E-6</v>
      </c>
      <c r="BU40" s="8">
        <f>Mix_2!BU40-(WMA_R1!BU40*$B$6)</f>
        <v>5.5487311509498395E-6</v>
      </c>
      <c r="BV40" s="8">
        <f>Mix_2!BV40-(WMA_R1!BV40*$B$6)</f>
        <v>5.8394745022957498E-6</v>
      </c>
      <c r="BW40" s="8">
        <f>Mix_2!BW40-(WMA_R1!BW40*$B$6)</f>
        <v>6.1481523558780936E-6</v>
      </c>
      <c r="BX40" s="8">
        <f>Mix_2!BX40-(WMA_R1!BX40*$B$6)</f>
        <v>6.4753683369481054E-6</v>
      </c>
      <c r="BY40" s="8">
        <f>Mix_2!BY40-(WMA_R1!BY40*$B$6)</f>
        <v>6.8216843885429828E-6</v>
      </c>
      <c r="BZ40" s="8">
        <f>Mix_2!BZ40-(WMA_R1!BZ40*$B$6)</f>
        <v>7.1876080476365009E-6</v>
      </c>
      <c r="CA40" s="8">
        <f>Mix_2!CA40-(WMA_R1!CA40*$B$6)</f>
        <v>7.5735787410805584E-6</v>
      </c>
      <c r="CB40" s="8">
        <f>Mix_2!CB40-(WMA_R1!CB40*$B$6)</f>
        <v>7.9799532541207139E-6</v>
      </c>
      <c r="CC40" s="8">
        <f>Mix_2!CC40-(WMA_R1!CC40*$B$6)</f>
        <v>8.406990565855226E-6</v>
      </c>
      <c r="CD40" s="8">
        <f>Mix_2!CD40-(WMA_R1!CD40*$B$6)</f>
        <v>8.854836323035063E-6</v>
      </c>
      <c r="CE40" s="8">
        <f>Mix_2!CE40-(WMA_R1!CE40*$B$6)</f>
        <v>9.3235072859276169E-6</v>
      </c>
      <c r="CF40" s="8">
        <f>Mix_2!CF40-(WMA_R1!CF40*$B$6)</f>
        <v>9.8128761474221389E-6</v>
      </c>
      <c r="CG40" s="8">
        <f>Mix_2!CG40-(WMA_R1!CG40*$B$6)</f>
        <v>1.0322657188446541E-5</v>
      </c>
      <c r="CH40" s="8">
        <f>Mix_2!CH40-(WMA_R1!CH40*$B$6)</f>
        <v>1.085239329108468E-5</v>
      </c>
      <c r="CI40" s="8">
        <f>Mix_2!CI40-(WMA_R1!CI40*$B$6)</f>
        <v>1.1401444856840938E-5</v>
      </c>
      <c r="CJ40" s="8">
        <f>Mix_2!CJ40-(WMA_R1!CJ40*$B$6)</f>
        <v>1.196898120995416E-5</v>
      </c>
      <c r="CK40" s="8">
        <f>Mix_2!CK40-(WMA_R1!CK40*$B$6)</f>
        <v>1.2553975052473314E-5</v>
      </c>
      <c r="CL40" s="8">
        <f>Mix_2!CL40-(WMA_R1!CL40*$B$6)</f>
        <v>1.3155200492992668E-5</v>
      </c>
      <c r="CM40" s="8">
        <f>Mix_2!CM40-(WMA_R1!CM40*$B$6)</f>
        <v>1.377123511832343E-5</v>
      </c>
      <c r="CN40" s="8">
        <f>Mix_2!CN40-(WMA_R1!CN40*$B$6)</f>
        <v>1.4400466457825884E-5</v>
      </c>
      <c r="CO40" s="8">
        <f>Mix_2!CO40-(WMA_R1!CO40*$B$6)</f>
        <v>1.5041103061986351E-5</v>
      </c>
      <c r="CP40" s="8">
        <f>Mix_2!CP40-(WMA_R1!CP40*$B$6)</f>
        <v>1.5691190248749005E-5</v>
      </c>
      <c r="CQ40" s="8">
        <f>Mix_2!CQ40-(WMA_R1!CQ40*$B$6)</f>
        <v>1.6348630387417823E-5</v>
      </c>
      <c r="CR40" s="8">
        <f>Mix_2!CR40-(WMA_R1!CR40*$B$6)</f>
        <v>1.7011207392400095E-5</v>
      </c>
    </row>
    <row r="41" spans="1:96" x14ac:dyDescent="0.35">
      <c r="A41">
        <f t="shared" si="8"/>
        <v>29</v>
      </c>
      <c r="B41">
        <f t="shared" si="7"/>
        <v>28.5</v>
      </c>
      <c r="C41">
        <f>B41-Data!$B$9</f>
        <v>18</v>
      </c>
      <c r="E41" s="1">
        <f>G41*c_1!G41-c_2!$B$3</f>
        <v>4.5821094314668631E-17</v>
      </c>
      <c r="F41" s="3">
        <f>(-WMA_u!F41+SQRT(WMA_u!F41*WMA_u!F41+4*$B$3))/2</f>
        <v>3.2937100055807633E-5</v>
      </c>
      <c r="G41" s="8">
        <f>Mix_2!G41-(WMA_R1!G41*$B$6)</f>
        <v>3.2937079333571362E-5</v>
      </c>
      <c r="H41" s="8">
        <f>Mix_2!H41-(WMA_R1!H41*$B$6)</f>
        <v>3.2936861911894962E-5</v>
      </c>
      <c r="I41" s="8">
        <f>Mix_2!I41-(WMA_R1!I41*$B$6)</f>
        <v>3.2935653319745039E-5</v>
      </c>
      <c r="J41" s="8">
        <f>Mix_2!J41-(WMA_R1!J41*$B$6)</f>
        <v>3.2930921282832308E-5</v>
      </c>
      <c r="K41" s="8">
        <f>Mix_2!K41-(WMA_R1!K41*$B$6)</f>
        <v>3.2916281242828249E-5</v>
      </c>
      <c r="L41" s="8">
        <f>Mix_2!L41-(WMA_R1!L41*$B$6)</f>
        <v>3.2878216197811287E-5</v>
      </c>
      <c r="M41" s="8">
        <f>Mix_2!M41-(WMA_R1!M41*$B$6)</f>
        <v>3.2791857976215232E-5</v>
      </c>
      <c r="N41" s="8">
        <f>Mix_2!N41-(WMA_R1!N41*$B$6)</f>
        <v>3.2616715292628325E-5</v>
      </c>
      <c r="O41" s="8">
        <f>Mix_2!O41-(WMA_R1!O41*$B$6)</f>
        <v>3.2294150396687115E-5</v>
      </c>
      <c r="P41" s="8">
        <f>Mix_2!P41-(WMA_R1!P41*$B$6)</f>
        <v>3.1749386823888219E-5</v>
      </c>
      <c r="Q41" s="8">
        <f>Mix_2!Q41-(WMA_R1!Q41*$B$6)</f>
        <v>3.0901171080454295E-5</v>
      </c>
      <c r="R41" s="8">
        <f>Mix_2!R41-(WMA_R1!R41*$B$6)</f>
        <v>2.9680558657105799E-5</v>
      </c>
      <c r="S41" s="8">
        <f>Mix_2!S41-(WMA_R1!S41*$B$6)</f>
        <v>2.8055542224500151E-5</v>
      </c>
      <c r="T41" s="8">
        <f>Mix_2!T41-(WMA_R1!T41*$B$6)</f>
        <v>2.6051844432259948E-5</v>
      </c>
      <c r="U41" s="8">
        <f>Mix_2!U41-(WMA_R1!U41*$B$6)</f>
        <v>2.3757563395066724E-5</v>
      </c>
      <c r="V41" s="8">
        <f>Mix_2!V41-(WMA_R1!V41*$B$6)</f>
        <v>2.1305782091362765E-5</v>
      </c>
      <c r="W41" s="8">
        <f>Mix_2!W41-(WMA_R1!W41*$B$6)</f>
        <v>1.8842081316945141E-5</v>
      </c>
      <c r="X41" s="8">
        <f>Mix_2!X41-(WMA_R1!X41*$B$6)</f>
        <v>1.6492439471077728E-5</v>
      </c>
      <c r="Y41" s="8">
        <f>Mix_2!Y41-(WMA_R1!Y41*$B$6)</f>
        <v>1.4344170453512179E-5</v>
      </c>
      <c r="Z41" s="8">
        <f>Mix_2!Z41-(WMA_R1!Z41*$B$6)</f>
        <v>1.2442690024902475E-5</v>
      </c>
      <c r="AA41" s="8">
        <f>Mix_2!AA41-(WMA_R1!AA41*$B$6)</f>
        <v>1.079906216481463E-5</v>
      </c>
      <c r="AB41" s="8">
        <f>Mix_2!AB41-(WMA_R1!AB41*$B$6)</f>
        <v>9.4014173790319847E-6</v>
      </c>
      <c r="AC41" s="8">
        <f>Mix_2!AC41-(WMA_R1!AC41*$B$6)</f>
        <v>8.2254628922846784E-6</v>
      </c>
      <c r="AD41" s="8">
        <f>Mix_2!AD41-(WMA_R1!AD41*$B$6)</f>
        <v>7.2421382251339038E-6</v>
      </c>
      <c r="AE41" s="8">
        <f>Mix_2!AE41-(WMA_R1!AE41*$B$6)</f>
        <v>6.4223361125689792E-6</v>
      </c>
      <c r="AF41" s="8">
        <f>Mix_2!AF41-(WMA_R1!AF41*$B$6)</f>
        <v>5.7393751299369569E-6</v>
      </c>
      <c r="AG41" s="8">
        <f>Mix_2!AG41-(WMA_R1!AG41*$B$6)</f>
        <v>5.1700110731997044E-6</v>
      </c>
      <c r="AH41" s="8">
        <f>Mix_2!AH41-(WMA_R1!AH41*$B$6)</f>
        <v>4.6946105192573613E-6</v>
      </c>
      <c r="AI41" s="8">
        <f>Mix_2!AI41-(WMA_R1!AI41*$B$6)</f>
        <v>4.2969026826734171E-6</v>
      </c>
      <c r="AJ41" s="8">
        <f>Mix_2!AJ41-(WMA_R1!AJ41*$B$6)</f>
        <v>3.9635579429709722E-6</v>
      </c>
      <c r="AK41" s="8">
        <f>Mix_2!AK41-(WMA_R1!AK41*$B$6)</f>
        <v>3.6837278920000745E-6</v>
      </c>
      <c r="AL41" s="8">
        <f>Mix_2!AL41-(WMA_R1!AL41*$B$6)</f>
        <v>3.4486126165448471E-6</v>
      </c>
      <c r="AM41" s="8">
        <f>Mix_2!AM41-(WMA_R1!AM41*$B$6)</f>
        <v>3.2510819742105992E-6</v>
      </c>
      <c r="AN41" s="8">
        <f>Mix_2!AN41-(WMA_R1!AN41*$B$6)</f>
        <v>3.0853572582505882E-6</v>
      </c>
      <c r="AO41" s="8">
        <f>Mix_2!AO41-(WMA_R1!AO41*$B$6)</f>
        <v>2.9467500031980874E-6</v>
      </c>
      <c r="AP41" s="8">
        <f>Mix_2!AP41-(WMA_R1!AP41*$B$6)</f>
        <v>2.8314507647022869E-6</v>
      </c>
      <c r="AQ41" s="8">
        <f>Mix_2!AQ41-(WMA_R1!AQ41*$B$6)</f>
        <v>2.7363597921006072E-6</v>
      </c>
      <c r="AR41" s="8">
        <f>Mix_2!AR41-(WMA_R1!AR41*$B$6)</f>
        <v>2.6589519250850415E-6</v>
      </c>
      <c r="AS41" s="8">
        <f>Mix_2!AS41-(WMA_R1!AS41*$B$6)</f>
        <v>2.5971690650154865E-6</v>
      </c>
      <c r="AT41" s="8">
        <f>Mix_2!AT41-(WMA_R1!AT41*$B$6)</f>
        <v>2.5493345993330874E-6</v>
      </c>
      <c r="AU41" s="8">
        <f>Mix_2!AU41-(WMA_R1!AU41*$B$6)</f>
        <v>2.5140852883138255E-6</v>
      </c>
      <c r="AV41" s="8">
        <f>Mix_2!AV41-(WMA_R1!AV41*$B$6)</f>
        <v>2.4903169448205815E-6</v>
      </c>
      <c r="AW41" s="8">
        <f>Mix_2!AW41-(WMA_R1!AW41*$B$6)</f>
        <v>2.477141056069786E-6</v>
      </c>
      <c r="AX41" s="8">
        <f>Mix_2!AX41-(WMA_R1!AX41*$B$6)</f>
        <v>2.4738500620942223E-6</v>
      </c>
      <c r="AY41" s="8">
        <f>Mix_2!AY41-(WMA_R1!AY41*$B$6)</f>
        <v>2.4798895004312819E-6</v>
      </c>
      <c r="AZ41" s="8">
        <f>Mix_2!AZ41-(WMA_R1!AZ41*$B$6)</f>
        <v>2.4948356184302094E-6</v>
      </c>
      <c r="BA41" s="8">
        <f>Mix_2!BA41-(WMA_R1!BA41*$B$6)</f>
        <v>2.518377350930769E-6</v>
      </c>
      <c r="BB41" s="8">
        <f>Mix_2!BB41-(WMA_R1!BB41*$B$6)</f>
        <v>2.5503017669979215E-6</v>
      </c>
      <c r="BC41" s="8">
        <f>Mix_2!BC41-(WMA_R1!BC41*$B$6)</f>
        <v>2.5904823279451109E-6</v>
      </c>
      <c r="BD41" s="8">
        <f>Mix_2!BD41-(WMA_R1!BD41*$B$6)</f>
        <v>2.638869374655138E-6</v>
      </c>
      <c r="BE41" s="8">
        <f>Mix_2!BE41-(WMA_R1!BE41*$B$6)</f>
        <v>2.6954824198496682E-6</v>
      </c>
      <c r="BF41" s="8">
        <f>Mix_2!BF41-(WMA_R1!BF41*$B$6)</f>
        <v>2.7604038810074114E-6</v>
      </c>
      <c r="BG41" s="8">
        <f>Mix_2!BG41-(WMA_R1!BG41*$B$6)</f>
        <v>2.8337739722382254E-6</v>
      </c>
      <c r="BH41" s="8">
        <f>Mix_2!BH41-(WMA_R1!BH41*$B$6)</f>
        <v>2.9157864979834583E-6</v>
      </c>
      <c r="BI41" s="8">
        <f>Mix_2!BI41-(WMA_R1!BI41*$B$6)</f>
        <v>3.0066853739202883E-6</v>
      </c>
      <c r="BJ41" s="8">
        <f>Mix_2!BJ41-(WMA_R1!BJ41*$B$6)</f>
        <v>3.1067616689934929E-6</v>
      </c>
      <c r="BK41" s="8">
        <f>Mix_2!BK41-(WMA_R1!BK41*$B$6)</f>
        <v>3.2163510528600782E-6</v>
      </c>
      <c r="BL41" s="8">
        <f>Mix_2!BL41-(WMA_R1!BL41*$B$6)</f>
        <v>3.3358314915191574E-6</v>
      </c>
      <c r="BM41" s="8">
        <f>Mix_2!BM41-(WMA_R1!BM41*$B$6)</f>
        <v>3.4656210818351877E-6</v>
      </c>
      <c r="BN41" s="8">
        <f>Mix_2!BN41-(WMA_R1!BN41*$B$6)</f>
        <v>3.6061759053505971E-6</v>
      </c>
      <c r="BO41" s="8">
        <f>Mix_2!BO41-(WMA_R1!BO41*$B$6)</f>
        <v>3.7579877948483046E-6</v>
      </c>
      <c r="BP41" s="8">
        <f>Mix_2!BP41-(WMA_R1!BP41*$B$6)</f>
        <v>3.9215819152850931E-6</v>
      </c>
      <c r="BQ41" s="8">
        <f>Mix_2!BQ41-(WMA_R1!BQ41*$B$6)</f>
        <v>4.0975140359845779E-6</v>
      </c>
      <c r="BR41" s="8">
        <f>Mix_2!BR41-(WMA_R1!BR41*$B$6)</f>
        <v>4.2863674195264291E-6</v>
      </c>
      <c r="BS41" s="8">
        <f>Mix_2!BS41-(WMA_R1!BS41*$B$6)</f>
        <v>4.4887491980338863E-6</v>
      </c>
      <c r="BT41" s="8">
        <f>Mix_2!BT41-(WMA_R1!BT41*$B$6)</f>
        <v>4.7052861498684774E-6</v>
      </c>
      <c r="BU41" s="8">
        <f>Mix_2!BU41-(WMA_R1!BU41*$B$6)</f>
        <v>4.9366197794892837E-6</v>
      </c>
      <c r="BV41" s="8">
        <f>Mix_2!BV41-(WMA_R1!BV41*$B$6)</f>
        <v>5.1834005973135705E-6</v>
      </c>
      <c r="BW41" s="8">
        <f>Mix_2!BW41-(WMA_R1!BW41*$B$6)</f>
        <v>5.4462815154965356E-6</v>
      </c>
      <c r="BX41" s="8">
        <f>Mix_2!BX41-(WMA_R1!BX41*$B$6)</f>
        <v>5.7259102883229988E-6</v>
      </c>
      <c r="BY41" s="8">
        <f>Mix_2!BY41-(WMA_R1!BY41*$B$6)</f>
        <v>6.0229209220600562E-6</v>
      </c>
      <c r="BZ41" s="8">
        <f>Mix_2!BZ41-(WMA_R1!BZ41*$B$6)</f>
        <v>6.3379240306282825E-6</v>
      </c>
      <c r="CA41" s="8">
        <f>Mix_2!CA41-(WMA_R1!CA41*$B$6)</f>
        <v>6.6714961020447386E-6</v>
      </c>
      <c r="CB41" s="8">
        <f>Mix_2!CB41-(WMA_R1!CB41*$B$6)</f>
        <v>7.0241677090624628E-6</v>
      </c>
      <c r="CC41" s="8">
        <f>Mix_2!CC41-(WMA_R1!CC41*$B$6)</f>
        <v>7.3964107176725991E-6</v>
      </c>
      <c r="CD41" s="8">
        <f>Mix_2!CD41-(WMA_R1!CD41*$B$6)</f>
        <v>7.7886245930847321E-6</v>
      </c>
      <c r="CE41" s="8">
        <f>Mix_2!CE41-(WMA_R1!CE41*$B$6)</f>
        <v>8.2011219739797801E-6</v>
      </c>
      <c r="CF41" s="8">
        <f>Mix_2!CF41-(WMA_R1!CF41*$B$6)</f>
        <v>8.6341137258361001E-6</v>
      </c>
      <c r="CG41" s="8">
        <f>Mix_2!CG41-(WMA_R1!CG41*$B$6)</f>
        <v>9.087693760903478E-6</v>
      </c>
      <c r="CH41" s="8">
        <f>Mix_2!CH41-(WMA_R1!CH41*$B$6)</f>
        <v>9.5618239709929395E-6</v>
      </c>
      <c r="CI41" s="8">
        <f>Mix_2!CI41-(WMA_R1!CI41*$B$6)</f>
        <v>1.005631968644497E-5</v>
      </c>
      <c r="CJ41" s="8">
        <f>Mix_2!CJ41-(WMA_R1!CJ41*$B$6)</f>
        <v>1.0570836130456149E-5</v>
      </c>
      <c r="CK41" s="8">
        <f>Mix_2!CK41-(WMA_R1!CK41*$B$6)</f>
        <v>1.1104856379343284E-5</v>
      </c>
      <c r="CL41" s="8">
        <f>Mix_2!CL41-(WMA_R1!CL41*$B$6)</f>
        <v>1.1657681382621108E-5</v>
      </c>
      <c r="CM41" s="8">
        <f>Mix_2!CM41-(WMA_R1!CM41*$B$6)</f>
        <v>1.2228422587534104E-5</v>
      </c>
      <c r="CN41" s="8">
        <f>Mix_2!CN41-(WMA_R1!CN41*$B$6)</f>
        <v>1.2815997717656356E-5</v>
      </c>
      <c r="CO41" s="8">
        <f>Mix_2!CO41-(WMA_R1!CO41*$B$6)</f>
        <v>1.3419130187844739E-5</v>
      </c>
      <c r="CP41" s="8">
        <f>Mix_2!CP41-(WMA_R1!CP41*$B$6)</f>
        <v>1.4036352576450333E-5</v>
      </c>
      <c r="CQ41" s="8">
        <f>Mix_2!CQ41-(WMA_R1!CQ41*$B$6)</f>
        <v>1.4666014453390954E-5</v>
      </c>
      <c r="CR41" s="8">
        <f>Mix_2!CR41-(WMA_R1!CR41*$B$6)</f>
        <v>1.5306294727541176E-5</v>
      </c>
    </row>
    <row r="42" spans="1:96" x14ac:dyDescent="0.35">
      <c r="A42">
        <f t="shared" si="8"/>
        <v>30</v>
      </c>
      <c r="B42">
        <f t="shared" si="7"/>
        <v>29.5</v>
      </c>
      <c r="C42">
        <f>B42-Data!$B$9</f>
        <v>19</v>
      </c>
      <c r="E42" s="1">
        <f>G42*c_1!G42-c_2!$B$3</f>
        <v>6.6556460863453903E-17</v>
      </c>
      <c r="F42" s="3">
        <f>(-WMA_u!F42+SQRT(WMA_u!F42*WMA_u!F42+4*$B$3))/2</f>
        <v>3.2937100055807633E-5</v>
      </c>
      <c r="G42" s="8">
        <f>Mix_2!G42-(WMA_R1!G42*$B$6)</f>
        <v>3.2937092285024539E-5</v>
      </c>
      <c r="H42" s="8">
        <f>Mix_2!H42-(WMA_R1!H42*$B$6)</f>
        <v>3.2937005894642982E-5</v>
      </c>
      <c r="I42" s="8">
        <f>Mix_2!I42-(WMA_R1!I42*$B$6)</f>
        <v>3.2936498666080526E-5</v>
      </c>
      <c r="J42" s="8">
        <f>Mix_2!J42-(WMA_R1!J42*$B$6)</f>
        <v>3.2934406925928466E-5</v>
      </c>
      <c r="K42" s="8">
        <f>Mix_2!K42-(WMA_R1!K42*$B$6)</f>
        <v>3.292760745594231E-5</v>
      </c>
      <c r="L42" s="8">
        <f>Mix_2!L42-(WMA_R1!L42*$B$6)</f>
        <v>3.2909068354420519E-5</v>
      </c>
      <c r="M42" s="8">
        <f>Mix_2!M42-(WMA_R1!M42*$B$6)</f>
        <v>3.2865016404975954E-5</v>
      </c>
      <c r="N42" s="8">
        <f>Mix_2!N42-(WMA_R1!N42*$B$6)</f>
        <v>3.2771461738167092E-5</v>
      </c>
      <c r="O42" s="8">
        <f>Mix_2!O42-(WMA_R1!O42*$B$6)</f>
        <v>3.2590825702499258E-5</v>
      </c>
      <c r="P42" s="8">
        <f>Mix_2!P42-(WMA_R1!P42*$B$6)</f>
        <v>3.2270111097861719E-5</v>
      </c>
      <c r="Q42" s="8">
        <f>Mix_2!Q42-(WMA_R1!Q42*$B$6)</f>
        <v>3.1742777651775089E-5</v>
      </c>
      <c r="R42" s="8">
        <f>Mix_2!R42-(WMA_R1!R42*$B$6)</f>
        <v>3.0936717078241068E-5</v>
      </c>
      <c r="S42" s="8">
        <f>Mix_2!S42-(WMA_R1!S42*$B$6)</f>
        <v>2.9789502238849266E-5</v>
      </c>
      <c r="T42" s="8">
        <f>Mix_2!T42-(WMA_R1!T42*$B$6)</f>
        <v>2.8268618409487987E-5</v>
      </c>
      <c r="U42" s="8">
        <f>Mix_2!U42-(WMA_R1!U42*$B$6)</f>
        <v>2.6389566533127754E-5</v>
      </c>
      <c r="V42" s="8">
        <f>Mix_2!V42-(WMA_R1!V42*$B$6)</f>
        <v>2.4222194858281318E-5</v>
      </c>
      <c r="W42" s="8">
        <f>Mix_2!W42-(WMA_R1!W42*$B$6)</f>
        <v>2.1879429182910875E-5</v>
      </c>
      <c r="X42" s="8">
        <f>Mix_2!X42-(WMA_R1!X42*$B$6)</f>
        <v>1.9491914028330369E-5</v>
      </c>
      <c r="Y42" s="8">
        <f>Mix_2!Y42-(WMA_R1!Y42*$B$6)</f>
        <v>1.7179889801592934E-5</v>
      </c>
      <c r="Z42" s="8">
        <f>Mix_2!Z42-(WMA_R1!Z42*$B$6)</f>
        <v>1.5033544956758257E-5</v>
      </c>
      <c r="AA42" s="8">
        <f>Mix_2!AA42-(WMA_R1!AA42*$B$6)</f>
        <v>1.3106345154551014E-5</v>
      </c>
      <c r="AB42" s="8">
        <f>Mix_2!AB42-(WMA_R1!AB42*$B$6)</f>
        <v>1.1418859597378932E-5</v>
      </c>
      <c r="AC42" s="8">
        <f>Mix_2!AC42-(WMA_R1!AC42*$B$6)</f>
        <v>9.9676903426906336E-6</v>
      </c>
      <c r="AD42" s="8">
        <f>Mix_2!AD42-(WMA_R1!AD42*$B$6)</f>
        <v>8.7349311764702325E-6</v>
      </c>
      <c r="AE42" s="8">
        <f>Mix_2!AE42-(WMA_R1!AE42*$B$6)</f>
        <v>7.6957555560789462E-6</v>
      </c>
      <c r="AF42" s="8">
        <f>Mix_2!AF42-(WMA_R1!AF42*$B$6)</f>
        <v>6.8235297272242358E-6</v>
      </c>
      <c r="AG42" s="8">
        <f>Mix_2!AG42-(WMA_R1!AG42*$B$6)</f>
        <v>6.0927865431404782E-6</v>
      </c>
      <c r="AH42" s="8">
        <f>Mix_2!AH42-(WMA_R1!AH42*$B$6)</f>
        <v>5.4806788440999836E-6</v>
      </c>
      <c r="AI42" s="8">
        <f>Mix_2!AI42-(WMA_R1!AI42*$B$6)</f>
        <v>4.9674845528573398E-6</v>
      </c>
      <c r="AJ42" s="8">
        <f>Mix_2!AJ42-(WMA_R1!AJ42*$B$6)</f>
        <v>4.5365840998002165E-6</v>
      </c>
      <c r="AK42" s="8">
        <f>Mix_2!AK42-(WMA_R1!AK42*$B$6)</f>
        <v>4.1741818563926608E-6</v>
      </c>
      <c r="AL42" s="8">
        <f>Mix_2!AL42-(WMA_R1!AL42*$B$6)</f>
        <v>3.8689311386170563E-6</v>
      </c>
      <c r="AM42" s="8">
        <f>Mix_2!AM42-(WMA_R1!AM42*$B$6)</f>
        <v>3.6115485026413039E-6</v>
      </c>
      <c r="AN42" s="8">
        <f>Mix_2!AN42-(WMA_R1!AN42*$B$6)</f>
        <v>3.394458456909995E-6</v>
      </c>
      <c r="AO42" s="8">
        <f>Mix_2!AO42-(WMA_R1!AO42*$B$6)</f>
        <v>3.21148457630963E-6</v>
      </c>
      <c r="AP42" s="8">
        <f>Mix_2!AP42-(WMA_R1!AP42*$B$6)</f>
        <v>3.0575898599772862E-6</v>
      </c>
      <c r="AQ42" s="8">
        <f>Mix_2!AQ42-(WMA_R1!AQ42*$B$6)</f>
        <v>2.928662929901773E-6</v>
      </c>
      <c r="AR42" s="8">
        <f>Mix_2!AR42-(WMA_R1!AR42*$B$6)</f>
        <v>2.8213442022646589E-6</v>
      </c>
      <c r="AS42" s="8">
        <f>Mix_2!AS42-(WMA_R1!AS42*$B$6)</f>
        <v>2.7328856269737384E-6</v>
      </c>
      <c r="AT42" s="8">
        <f>Mix_2!AT42-(WMA_R1!AT42*$B$6)</f>
        <v>2.6610380171383279E-6</v>
      </c>
      <c r="AU42" s="8">
        <f>Mix_2!AU42-(WMA_R1!AU42*$B$6)</f>
        <v>2.6039607277899517E-6</v>
      </c>
      <c r="AV42" s="8">
        <f>Mix_2!AV42-(WMA_R1!AV42*$B$6)</f>
        <v>2.5601492785464299E-6</v>
      </c>
      <c r="AW42" s="8">
        <f>Mix_2!AW42-(WMA_R1!AW42*$B$6)</f>
        <v>2.52837735324898E-6</v>
      </c>
      <c r="AX42" s="8">
        <f>Mix_2!AX42-(WMA_R1!AX42*$B$6)</f>
        <v>2.5076502418778954E-6</v>
      </c>
      <c r="AY42" s="8">
        <f>Mix_2!AY42-(WMA_R1!AY42*$B$6)</f>
        <v>2.4971674329652165E-6</v>
      </c>
      <c r="AZ42" s="8">
        <f>Mix_2!AZ42-(WMA_R1!AZ42*$B$6)</f>
        <v>2.4962924922560869E-6</v>
      </c>
      <c r="BA42" s="8">
        <f>Mix_2!BA42-(WMA_R1!BA42*$B$6)</f>
        <v>2.5045287726885777E-6</v>
      </c>
      <c r="BB42" s="8">
        <f>Mix_2!BB42-(WMA_R1!BB42*$B$6)</f>
        <v>2.5214997932870102E-6</v>
      </c>
      <c r="BC42" s="8">
        <f>Mix_2!BC42-(WMA_R1!BC42*$B$6)</f>
        <v>2.546933365206205E-6</v>
      </c>
      <c r="BD42" s="8">
        <f>Mix_2!BD42-(WMA_R1!BD42*$B$6)</f>
        <v>2.5806487347493255E-6</v>
      </c>
      <c r="BE42" s="8">
        <f>Mix_2!BE42-(WMA_R1!BE42*$B$6)</f>
        <v>2.6225461474075364E-6</v>
      </c>
      <c r="BF42" s="8">
        <f>Mix_2!BF42-(WMA_R1!BF42*$B$6)</f>
        <v>2.6725983824589156E-6</v>
      </c>
      <c r="BG42" s="8">
        <f>Mix_2!BG42-(WMA_R1!BG42*$B$6)</f>
        <v>2.7308438587402744E-6</v>
      </c>
      <c r="BH42" s="8">
        <f>Mix_2!BH42-(WMA_R1!BH42*$B$6)</f>
        <v>2.797381013402412E-6</v>
      </c>
      <c r="BI42" s="8">
        <f>Mix_2!BI42-(WMA_R1!BI42*$B$6)</f>
        <v>2.8723636991324967E-6</v>
      </c>
      <c r="BJ42" s="8">
        <f>Mix_2!BJ42-(WMA_R1!BJ42*$B$6)</f>
        <v>2.9559973830321039E-6</v>
      </c>
      <c r="BK42" s="8">
        <f>Mix_2!BK42-(WMA_R1!BK42*$B$6)</f>
        <v>3.0485359682507702E-6</v>
      </c>
      <c r="BL42" s="8">
        <f>Mix_2!BL42-(WMA_R1!BL42*$B$6)</f>
        <v>3.150279090583739E-6</v>
      </c>
      <c r="BM42" s="8">
        <f>Mix_2!BM42-(WMA_R1!BM42*$B$6)</f>
        <v>3.261569739249371E-6</v>
      </c>
      <c r="BN42" s="8">
        <f>Mix_2!BN42-(WMA_R1!BN42*$B$6)</f>
        <v>3.3827920958390266E-6</v>
      </c>
      <c r="BO42" s="8">
        <f>Mix_2!BO42-(WMA_R1!BO42*$B$6)</f>
        <v>3.514369459697508E-6</v>
      </c>
      <c r="BP42" s="8">
        <f>Mix_2!BP42-(WMA_R1!BP42*$B$6)</f>
        <v>3.6567621701461607E-6</v>
      </c>
      <c r="BQ42" s="8">
        <f>Mix_2!BQ42-(WMA_R1!BQ42*$B$6)</f>
        <v>3.8104654076243206E-6</v>
      </c>
      <c r="BR42" s="8">
        <f>Mix_2!BR42-(WMA_R1!BR42*$B$6)</f>
        <v>3.9760067778028001E-6</v>
      </c>
      <c r="BS42" s="8">
        <f>Mix_2!BS42-(WMA_R1!BS42*$B$6)</f>
        <v>4.1539435820956242E-6</v>
      </c>
      <c r="BT42" s="8">
        <f>Mix_2!BT42-(WMA_R1!BT42*$B$6)</f>
        <v>4.3448596698768898E-6</v>
      </c>
      <c r="BU42" s="8">
        <f>Mix_2!BU42-(WMA_R1!BU42*$B$6)</f>
        <v>4.5493617692822938E-6</v>
      </c>
      <c r="BV42" s="8">
        <f>Mix_2!BV42-(WMA_R1!BV42*$B$6)</f>
        <v>4.7680752085578982E-6</v>
      </c>
      <c r="BW42" s="8">
        <f>Mix_2!BW42-(WMA_R1!BW42*$B$6)</f>
        <v>5.0016389208072472E-6</v>
      </c>
      <c r="BX42" s="8">
        <f>Mix_2!BX42-(WMA_R1!BX42*$B$6)</f>
        <v>5.2506996485871395E-6</v>
      </c>
      <c r="BY42" s="8">
        <f>Mix_2!BY42-(WMA_R1!BY42*$B$6)</f>
        <v>5.5159052550732854E-6</v>
      </c>
      <c r="BZ42" s="8">
        <f>Mix_2!BZ42-(WMA_R1!BZ42*$B$6)</f>
        <v>5.797897079182634E-6</v>
      </c>
      <c r="CA42" s="8">
        <f>Mix_2!CA42-(WMA_R1!CA42*$B$6)</f>
        <v>6.0973012653901585E-6</v>
      </c>
      <c r="CB42" s="8">
        <f>Mix_2!CB42-(WMA_R1!CB42*$B$6)</f>
        <v>6.4147190406496245E-6</v>
      </c>
      <c r="CC42" s="8">
        <f>Mix_2!CC42-(WMA_R1!CC42*$B$6)</f>
        <v>6.750715920537908E-6</v>
      </c>
      <c r="CD42" s="8">
        <f>Mix_2!CD42-(WMA_R1!CD42*$B$6)</f>
        <v>7.1058098771317246E-6</v>
      </c>
      <c r="CE42" s="8">
        <f>Mix_2!CE42-(WMA_R1!CE42*$B$6)</f>
        <v>7.4804585231731973E-6</v>
      </c>
      <c r="CF42" s="8">
        <f>Mix_2!CF42-(WMA_R1!CF42*$B$6)</f>
        <v>7.8750454339989211E-6</v>
      </c>
      <c r="CG42" s="8">
        <f>Mix_2!CG42-(WMA_R1!CG42*$B$6)</f>
        <v>8.289865768401699E-6</v>
      </c>
      <c r="CH42" s="8">
        <f>Mix_2!CH42-(WMA_R1!CH42*$B$6)</f>
        <v>8.7251114158044781E-6</v>
      </c>
      <c r="CI42" s="8">
        <f>Mix_2!CI42-(WMA_R1!CI42*$B$6)</f>
        <v>9.1808559602083455E-6</v>
      </c>
      <c r="CJ42" s="8">
        <f>Mix_2!CJ42-(WMA_R1!CJ42*$B$6)</f>
        <v>9.6570398126225921E-6</v>
      </c>
      <c r="CK42" s="8">
        <f>Mix_2!CK42-(WMA_R1!CK42*$B$6)</f>
        <v>1.0153455929034651E-5</v>
      </c>
      <c r="CL42" s="8">
        <f>Mix_2!CL42-(WMA_R1!CL42*$B$6)</f>
        <v>1.0669736580313926E-5</v>
      </c>
      <c r="CM42" s="8">
        <f>Mix_2!CM42-(WMA_R1!CM42*$B$6)</f>
        <v>1.1205341693211701E-5</v>
      </c>
      <c r="CN42" s="8">
        <f>Mix_2!CN42-(WMA_R1!CN42*$B$6)</f>
        <v>1.1759549298006915E-5</v>
      </c>
      <c r="CO42" s="8">
        <f>Mix_2!CO42-(WMA_R1!CO42*$B$6)</f>
        <v>1.2331448635732484E-5</v>
      </c>
      <c r="CP42" s="8">
        <f>Mix_2!CP42-(WMA_R1!CP42*$B$6)</f>
        <v>1.2919936447501445E-5</v>
      </c>
      <c r="CQ42" s="8">
        <f>Mix_2!CQ42-(WMA_R1!CQ42*$B$6)</f>
        <v>1.3523716926005942E-5</v>
      </c>
      <c r="CR42" s="8">
        <f>Mix_2!CR42-(WMA_R1!CR42*$B$6)</f>
        <v>1.4141305722921562E-5</v>
      </c>
    </row>
  </sheetData>
  <pageMargins left="0.75" right="0.75" top="1" bottom="1" header="0" footer="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R42"/>
  <sheetViews>
    <sheetView topLeftCell="B1" zoomScale="129" zoomScaleNormal="129" workbookViewId="0">
      <selection activeCell="B43" sqref="A43:XFD112"/>
    </sheetView>
  </sheetViews>
  <sheetFormatPr baseColWidth="10" defaultColWidth="11.46484375" defaultRowHeight="12.75" x14ac:dyDescent="0.35"/>
  <cols>
    <col min="3" max="5" width="11.46484375" customWidth="1"/>
    <col min="6" max="6" width="13.06640625" bestFit="1" customWidth="1"/>
    <col min="7" max="11" width="11.46484375" customWidth="1"/>
    <col min="12" max="12" width="12.46484375" bestFit="1" customWidth="1"/>
    <col min="14" max="35" width="6.796875" customWidth="1"/>
  </cols>
  <sheetData>
    <row r="1" spans="1:96" x14ac:dyDescent="0.35">
      <c r="A1" s="2" t="s">
        <v>70</v>
      </c>
      <c r="D1" s="2" t="s">
        <v>19</v>
      </c>
      <c r="E1">
        <f>Data!$C6</f>
        <v>0.2</v>
      </c>
      <c r="F1">
        <f>Data!$C6</f>
        <v>0.2</v>
      </c>
      <c r="G1">
        <f>Data!$C6</f>
        <v>0.2</v>
      </c>
      <c r="H1">
        <f>Data!$C6</f>
        <v>0.2</v>
      </c>
      <c r="I1">
        <f>Data!$C6</f>
        <v>0.2</v>
      </c>
      <c r="J1">
        <f>Data!$C6</f>
        <v>0.2</v>
      </c>
      <c r="K1">
        <f>Data!$C6</f>
        <v>0.2</v>
      </c>
      <c r="L1">
        <f>Data!$C6</f>
        <v>0.2</v>
      </c>
      <c r="M1">
        <f>Data!$C6</f>
        <v>0.2</v>
      </c>
      <c r="N1">
        <f>Data!$C6</f>
        <v>0.2</v>
      </c>
      <c r="O1">
        <f>Data!$C6</f>
        <v>0.2</v>
      </c>
      <c r="P1">
        <f>Data!$C6</f>
        <v>0.2</v>
      </c>
      <c r="Q1">
        <f>Data!$C6</f>
        <v>0.2</v>
      </c>
      <c r="R1">
        <f>Data!$C6</f>
        <v>0.2</v>
      </c>
      <c r="S1">
        <f>Data!$C6</f>
        <v>0.2</v>
      </c>
      <c r="T1">
        <f>Data!$C6</f>
        <v>0.2</v>
      </c>
      <c r="U1">
        <f>Data!$C6</f>
        <v>0.2</v>
      </c>
      <c r="V1">
        <f>Data!$C6</f>
        <v>0.2</v>
      </c>
      <c r="W1">
        <f>Data!$C6</f>
        <v>0.2</v>
      </c>
      <c r="X1">
        <f>Data!$C6</f>
        <v>0.2</v>
      </c>
      <c r="Y1">
        <f>Data!$C6</f>
        <v>0.2</v>
      </c>
      <c r="Z1">
        <f>Data!$C6</f>
        <v>0.2</v>
      </c>
      <c r="AA1">
        <f>Data!$C6</f>
        <v>0.2</v>
      </c>
      <c r="AB1">
        <f>Data!$C6</f>
        <v>0.2</v>
      </c>
      <c r="AC1">
        <f>Data!$C6</f>
        <v>0.2</v>
      </c>
      <c r="AD1">
        <f>Data!$C6</f>
        <v>0.2</v>
      </c>
      <c r="AE1">
        <f>Data!$C6</f>
        <v>0.2</v>
      </c>
      <c r="AF1">
        <f>Data!$C6</f>
        <v>0.2</v>
      </c>
      <c r="AG1">
        <f>Data!$C6</f>
        <v>0.2</v>
      </c>
      <c r="AH1">
        <f>Data!$C6</f>
        <v>0.2</v>
      </c>
      <c r="AI1">
        <f>Data!$C6</f>
        <v>0.2</v>
      </c>
      <c r="AJ1">
        <f>Data!$C6</f>
        <v>0.2</v>
      </c>
      <c r="AK1">
        <f>Data!$C6</f>
        <v>0.2</v>
      </c>
      <c r="AL1">
        <f>Data!$C6</f>
        <v>0.2</v>
      </c>
      <c r="AM1">
        <f>Data!$C6</f>
        <v>0.2</v>
      </c>
      <c r="AN1">
        <f>Data!$C6</f>
        <v>0.2</v>
      </c>
      <c r="AO1">
        <f>Data!$C6</f>
        <v>0.2</v>
      </c>
      <c r="AP1">
        <f>Data!$C6</f>
        <v>0.2</v>
      </c>
      <c r="AQ1">
        <f>Data!$C6</f>
        <v>0.2</v>
      </c>
      <c r="AR1">
        <f>Data!$C6</f>
        <v>0.2</v>
      </c>
      <c r="AS1">
        <f>Data!$C6</f>
        <v>0.2</v>
      </c>
      <c r="AT1">
        <f>Data!$C6</f>
        <v>0.2</v>
      </c>
      <c r="AU1">
        <f>Data!$C6</f>
        <v>0.2</v>
      </c>
      <c r="AV1">
        <f>Data!$C6</f>
        <v>0.2</v>
      </c>
      <c r="AW1">
        <f>Data!$C6</f>
        <v>0.2</v>
      </c>
      <c r="AX1">
        <f>Data!$C6</f>
        <v>0.2</v>
      </c>
      <c r="AY1">
        <f>Data!$C6</f>
        <v>0.2</v>
      </c>
      <c r="AZ1">
        <f>Data!$C6</f>
        <v>0.2</v>
      </c>
      <c r="BA1">
        <f>Data!$C6</f>
        <v>0.2</v>
      </c>
      <c r="BB1">
        <f>Data!$C6</f>
        <v>0.2</v>
      </c>
      <c r="BC1">
        <f>Data!$C6</f>
        <v>0.2</v>
      </c>
      <c r="BD1">
        <f>Data!$C6</f>
        <v>0.2</v>
      </c>
      <c r="BE1">
        <f>Data!$C6</f>
        <v>0.2</v>
      </c>
      <c r="BF1">
        <f>Data!$C6</f>
        <v>0.2</v>
      </c>
      <c r="BG1">
        <f>Data!$C6</f>
        <v>0.2</v>
      </c>
      <c r="BH1">
        <f>Data!$C6</f>
        <v>0.2</v>
      </c>
      <c r="BI1">
        <f>Data!$C6</f>
        <v>0.2</v>
      </c>
      <c r="BJ1">
        <f>Data!$C6</f>
        <v>0.2</v>
      </c>
      <c r="BK1">
        <f>Data!$C6</f>
        <v>0.2</v>
      </c>
      <c r="BL1">
        <f>Data!$C6</f>
        <v>0.2</v>
      </c>
      <c r="BM1">
        <f>Data!$C6</f>
        <v>0.2</v>
      </c>
      <c r="BN1">
        <f>Data!$C6</f>
        <v>0.2</v>
      </c>
      <c r="BO1">
        <f>Data!$C6</f>
        <v>0.2</v>
      </c>
      <c r="BP1">
        <f>Data!$C6</f>
        <v>0.2</v>
      </c>
      <c r="BQ1">
        <f>Data!$C6</f>
        <v>0.2</v>
      </c>
      <c r="BR1">
        <f>Data!$C6</f>
        <v>0.2</v>
      </c>
      <c r="BS1">
        <f>Data!$C6</f>
        <v>0.2</v>
      </c>
      <c r="BT1">
        <f>Data!$C6</f>
        <v>0.2</v>
      </c>
      <c r="BU1">
        <f>Data!$C6</f>
        <v>0.2</v>
      </c>
      <c r="BV1">
        <f>Data!$C6</f>
        <v>0.2</v>
      </c>
      <c r="BW1">
        <f>Data!$C6</f>
        <v>0.2</v>
      </c>
      <c r="BX1">
        <f>Data!$C6</f>
        <v>0.2</v>
      </c>
      <c r="BY1">
        <f>Data!$C6</f>
        <v>0.2</v>
      </c>
      <c r="BZ1">
        <f>Data!$C6</f>
        <v>0.2</v>
      </c>
      <c r="CA1">
        <f>Data!$C6</f>
        <v>0.2</v>
      </c>
      <c r="CB1">
        <f>Data!$C6</f>
        <v>0.2</v>
      </c>
      <c r="CC1">
        <f>Data!$C6</f>
        <v>0.2</v>
      </c>
      <c r="CD1">
        <f>Data!$C6</f>
        <v>0.2</v>
      </c>
      <c r="CE1">
        <f>Data!$C6</f>
        <v>0.2</v>
      </c>
      <c r="CF1">
        <f>Data!$C6</f>
        <v>0.2</v>
      </c>
      <c r="CG1">
        <f>Data!$C6</f>
        <v>0.2</v>
      </c>
      <c r="CH1">
        <f>Data!$C6</f>
        <v>0.2</v>
      </c>
      <c r="CI1">
        <f>Data!$C6</f>
        <v>0.2</v>
      </c>
      <c r="CJ1">
        <f>Data!$C6</f>
        <v>0.2</v>
      </c>
      <c r="CK1">
        <f>Data!$C6</f>
        <v>0.2</v>
      </c>
      <c r="CL1">
        <f>Data!$C6</f>
        <v>0.2</v>
      </c>
      <c r="CM1">
        <f>Data!$C6</f>
        <v>0.2</v>
      </c>
      <c r="CN1">
        <f>Data!$C6</f>
        <v>0.2</v>
      </c>
      <c r="CO1">
        <f>Data!$C6</f>
        <v>0.2</v>
      </c>
      <c r="CP1">
        <f>Data!$C6</f>
        <v>0.2</v>
      </c>
      <c r="CQ1">
        <f>Data!$C6</f>
        <v>0.2</v>
      </c>
      <c r="CR1">
        <f>Data!$C6</f>
        <v>0.2</v>
      </c>
    </row>
    <row r="2" spans="1:96" x14ac:dyDescent="0.35">
      <c r="D2" t="s">
        <v>0</v>
      </c>
      <c r="E2">
        <f>Data!$C$5</f>
        <v>0.4</v>
      </c>
      <c r="F2">
        <f>Data!$C$5</f>
        <v>0.4</v>
      </c>
      <c r="G2">
        <f>Data!$C$5</f>
        <v>0.4</v>
      </c>
      <c r="H2">
        <f>Data!$C$5</f>
        <v>0.4</v>
      </c>
      <c r="I2">
        <f>Data!$C$5</f>
        <v>0.4</v>
      </c>
      <c r="J2">
        <f>Data!$C$5</f>
        <v>0.4</v>
      </c>
      <c r="K2">
        <f>Data!$C$5</f>
        <v>0.4</v>
      </c>
      <c r="L2">
        <f>Data!$C$5</f>
        <v>0.4</v>
      </c>
      <c r="M2">
        <f>Data!$C$5</f>
        <v>0.4</v>
      </c>
      <c r="N2">
        <f>Data!$C$5</f>
        <v>0.4</v>
      </c>
      <c r="O2">
        <f>Data!$C$5</f>
        <v>0.4</v>
      </c>
      <c r="P2">
        <f>Data!$C$5</f>
        <v>0.4</v>
      </c>
      <c r="Q2">
        <f>Data!$C$5</f>
        <v>0.4</v>
      </c>
      <c r="R2">
        <f>Data!$C$5</f>
        <v>0.4</v>
      </c>
      <c r="S2">
        <f>Data!$C$5</f>
        <v>0.4</v>
      </c>
      <c r="T2">
        <f>Data!$C$5</f>
        <v>0.4</v>
      </c>
      <c r="U2">
        <f>Data!$C$5</f>
        <v>0.4</v>
      </c>
      <c r="V2">
        <f>Data!$C$5</f>
        <v>0.4</v>
      </c>
      <c r="W2">
        <f>Data!$C$5</f>
        <v>0.4</v>
      </c>
      <c r="X2">
        <f>Data!$C$5</f>
        <v>0.4</v>
      </c>
      <c r="Y2">
        <f>Data!$C$5</f>
        <v>0.4</v>
      </c>
      <c r="Z2">
        <f>Data!$C$5</f>
        <v>0.4</v>
      </c>
      <c r="AA2">
        <f>Data!$C$5</f>
        <v>0.4</v>
      </c>
      <c r="AB2">
        <f>Data!$C$5</f>
        <v>0.4</v>
      </c>
      <c r="AC2">
        <f>Data!$C$5</f>
        <v>0.4</v>
      </c>
      <c r="AD2">
        <f>Data!$C$5</f>
        <v>0.4</v>
      </c>
      <c r="AE2">
        <f>Data!$C$5</f>
        <v>0.4</v>
      </c>
      <c r="AF2">
        <f>Data!$C$5</f>
        <v>0.4</v>
      </c>
      <c r="AG2">
        <f>Data!$C$5</f>
        <v>0.4</v>
      </c>
      <c r="AH2">
        <f>Data!$C$5</f>
        <v>0.4</v>
      </c>
      <c r="AI2">
        <f>Data!$C$5</f>
        <v>0.4</v>
      </c>
      <c r="AJ2">
        <f>Data!$C$5</f>
        <v>0.4</v>
      </c>
      <c r="AK2">
        <f>Data!$C$5</f>
        <v>0.4</v>
      </c>
      <c r="AL2">
        <f>Data!$C$5</f>
        <v>0.4</v>
      </c>
      <c r="AM2">
        <f>Data!$C$5</f>
        <v>0.4</v>
      </c>
      <c r="AN2">
        <f>Data!$C$5</f>
        <v>0.4</v>
      </c>
      <c r="AO2">
        <f>Data!$C$5</f>
        <v>0.4</v>
      </c>
      <c r="AP2">
        <f>Data!$C$5</f>
        <v>0.4</v>
      </c>
      <c r="AQ2">
        <f>Data!$C$5</f>
        <v>0.4</v>
      </c>
      <c r="AR2">
        <f>Data!$C$5</f>
        <v>0.4</v>
      </c>
      <c r="AS2">
        <f>Data!$C$5</f>
        <v>0.4</v>
      </c>
      <c r="AT2">
        <f>Data!$C$5</f>
        <v>0.4</v>
      </c>
      <c r="AU2">
        <f>Data!$C$5</f>
        <v>0.4</v>
      </c>
      <c r="AV2">
        <f>Data!$C$5</f>
        <v>0.4</v>
      </c>
      <c r="AW2">
        <f>Data!$C$5</f>
        <v>0.4</v>
      </c>
      <c r="AX2">
        <f>Data!$C$5</f>
        <v>0.4</v>
      </c>
      <c r="AY2">
        <f>Data!$C$5</f>
        <v>0.4</v>
      </c>
      <c r="AZ2">
        <f>Data!$C$5</f>
        <v>0.4</v>
      </c>
      <c r="BA2">
        <f>Data!$C$5</f>
        <v>0.4</v>
      </c>
      <c r="BB2">
        <f>Data!$C$5</f>
        <v>0.4</v>
      </c>
      <c r="BC2">
        <f>Data!$C$5</f>
        <v>0.4</v>
      </c>
      <c r="BD2">
        <f>Data!$C$5</f>
        <v>0.4</v>
      </c>
      <c r="BE2">
        <f>Data!$C$5</f>
        <v>0.4</v>
      </c>
      <c r="BF2">
        <f>Data!$C$5</f>
        <v>0.4</v>
      </c>
      <c r="BG2">
        <f>Data!$C$5</f>
        <v>0.4</v>
      </c>
      <c r="BH2">
        <f>Data!$C$5</f>
        <v>0.4</v>
      </c>
      <c r="BI2">
        <f>Data!$C$5</f>
        <v>0.4</v>
      </c>
      <c r="BJ2">
        <f>Data!$C$5</f>
        <v>0.4</v>
      </c>
      <c r="BK2">
        <f>Data!$C$5</f>
        <v>0.4</v>
      </c>
      <c r="BL2">
        <f>Data!$C$5</f>
        <v>0.4</v>
      </c>
      <c r="BM2">
        <f>Data!$C$5</f>
        <v>0.4</v>
      </c>
      <c r="BN2">
        <f>Data!$C$5</f>
        <v>0.4</v>
      </c>
      <c r="BO2">
        <f>Data!$C$5</f>
        <v>0.4</v>
      </c>
      <c r="BP2">
        <f>Data!$C$5</f>
        <v>0.4</v>
      </c>
      <c r="BQ2">
        <f>Data!$C$5</f>
        <v>0.4</v>
      </c>
      <c r="BR2">
        <f>Data!$C$5</f>
        <v>0.4</v>
      </c>
      <c r="BS2">
        <f>Data!$C$5</f>
        <v>0.4</v>
      </c>
      <c r="BT2">
        <f>Data!$C$5</f>
        <v>0.4</v>
      </c>
      <c r="BU2">
        <f>Data!$C$5</f>
        <v>0.4</v>
      </c>
      <c r="BV2">
        <f>Data!$C$5</f>
        <v>0.4</v>
      </c>
      <c r="BW2">
        <f>Data!$C$5</f>
        <v>0.4</v>
      </c>
      <c r="BX2">
        <f>Data!$C$5</f>
        <v>0.4</v>
      </c>
      <c r="BY2">
        <f>Data!$C$5</f>
        <v>0.4</v>
      </c>
      <c r="BZ2">
        <f>Data!$C$5</f>
        <v>0.4</v>
      </c>
      <c r="CA2">
        <f>Data!$C$5</f>
        <v>0.4</v>
      </c>
      <c r="CB2">
        <f>Data!$C$5</f>
        <v>0.4</v>
      </c>
      <c r="CC2">
        <f>Data!$C$5</f>
        <v>0.4</v>
      </c>
      <c r="CD2">
        <f>Data!$C$5</f>
        <v>0.4</v>
      </c>
      <c r="CE2">
        <f>Data!$C$5</f>
        <v>0.4</v>
      </c>
      <c r="CF2">
        <f>Data!$C$5</f>
        <v>0.4</v>
      </c>
      <c r="CG2">
        <f>Data!$C$5</f>
        <v>0.4</v>
      </c>
      <c r="CH2">
        <f>Data!$C$5</f>
        <v>0.4</v>
      </c>
      <c r="CI2">
        <f>Data!$C$5</f>
        <v>0.4</v>
      </c>
      <c r="CJ2">
        <f>Data!$C$5</f>
        <v>0.4</v>
      </c>
      <c r="CK2">
        <f>Data!$C$5</f>
        <v>0.4</v>
      </c>
      <c r="CL2">
        <f>Data!$C$5</f>
        <v>0.4</v>
      </c>
      <c r="CM2">
        <f>Data!$C$5</f>
        <v>0.4</v>
      </c>
      <c r="CN2">
        <f>Data!$C$5</f>
        <v>0.4</v>
      </c>
      <c r="CO2">
        <f>Data!$C$5</f>
        <v>0.4</v>
      </c>
      <c r="CP2">
        <f>Data!$C$5</f>
        <v>0.4</v>
      </c>
      <c r="CQ2">
        <f>Data!$C$5</f>
        <v>0.4</v>
      </c>
      <c r="CR2">
        <f>Data!$C$5</f>
        <v>0.4</v>
      </c>
    </row>
    <row r="3" spans="1:96" x14ac:dyDescent="0.35">
      <c r="A3" s="2" t="s">
        <v>37</v>
      </c>
      <c r="B3" s="1">
        <f>Data!B20</f>
        <v>3.2938184908382438E-5</v>
      </c>
      <c r="D3" s="2" t="s">
        <v>24</v>
      </c>
      <c r="E3" t="e">
        <f t="shared" ref="E3:AJ3" si="0">SQRT(2*E1*E$10)</f>
        <v>#NUM!</v>
      </c>
      <c r="F3">
        <f t="shared" si="0"/>
        <v>0</v>
      </c>
      <c r="G3">
        <f t="shared" si="0"/>
        <v>0.63245553203367588</v>
      </c>
      <c r="H3">
        <f t="shared" si="0"/>
        <v>0.89442719099991586</v>
      </c>
      <c r="I3">
        <f t="shared" si="0"/>
        <v>1.0954451150103324</v>
      </c>
      <c r="J3">
        <f t="shared" si="0"/>
        <v>1.2649110640673518</v>
      </c>
      <c r="K3">
        <f t="shared" si="0"/>
        <v>1.4142135623730951</v>
      </c>
      <c r="L3">
        <f t="shared" si="0"/>
        <v>1.5491933384829668</v>
      </c>
      <c r="M3">
        <f t="shared" si="0"/>
        <v>1.6733200530681511</v>
      </c>
      <c r="N3">
        <f t="shared" si="0"/>
        <v>1.7888543819998317</v>
      </c>
      <c r="O3">
        <f t="shared" si="0"/>
        <v>1.8973665961010275</v>
      </c>
      <c r="P3">
        <f t="shared" si="0"/>
        <v>2</v>
      </c>
      <c r="Q3">
        <f t="shared" si="0"/>
        <v>2.0976176963403033</v>
      </c>
      <c r="R3">
        <f t="shared" si="0"/>
        <v>2.1908902300206647</v>
      </c>
      <c r="S3">
        <f t="shared" si="0"/>
        <v>2.2803508501982761</v>
      </c>
      <c r="T3">
        <f t="shared" si="0"/>
        <v>2.3664319132398464</v>
      </c>
      <c r="U3">
        <f t="shared" si="0"/>
        <v>2.4494897427831779</v>
      </c>
      <c r="V3">
        <f t="shared" si="0"/>
        <v>2.5298221281347035</v>
      </c>
      <c r="W3">
        <f t="shared" si="0"/>
        <v>2.6076809620810595</v>
      </c>
      <c r="X3">
        <f t="shared" si="0"/>
        <v>2.6832815729997477</v>
      </c>
      <c r="Y3">
        <f t="shared" si="0"/>
        <v>2.7568097504180447</v>
      </c>
      <c r="Z3">
        <f t="shared" si="0"/>
        <v>2.8284271247461903</v>
      </c>
      <c r="AA3">
        <f t="shared" si="0"/>
        <v>2.8982753492378879</v>
      </c>
      <c r="AB3">
        <f t="shared" si="0"/>
        <v>2.9664793948382653</v>
      </c>
      <c r="AC3">
        <f t="shared" si="0"/>
        <v>3.0331501776206204</v>
      </c>
      <c r="AD3">
        <f t="shared" si="0"/>
        <v>3.0983866769659336</v>
      </c>
      <c r="AE3">
        <f t="shared" si="0"/>
        <v>3.1622776601683795</v>
      </c>
      <c r="AF3">
        <f t="shared" si="0"/>
        <v>3.2249030993194201</v>
      </c>
      <c r="AG3">
        <f t="shared" si="0"/>
        <v>3.2863353450309969</v>
      </c>
      <c r="AH3">
        <f t="shared" si="0"/>
        <v>3.3466401061363023</v>
      </c>
      <c r="AI3">
        <f t="shared" si="0"/>
        <v>3.4058772731852804</v>
      </c>
      <c r="AJ3">
        <f t="shared" si="0"/>
        <v>3.4641016151377544</v>
      </c>
      <c r="AK3">
        <f t="shared" ref="AK3:BP3" si="1">SQRT(2*AK1*AK$10)</f>
        <v>3.5213633723318019</v>
      </c>
      <c r="AL3">
        <f t="shared" si="1"/>
        <v>3.5777087639996634</v>
      </c>
      <c r="AM3">
        <f t="shared" si="1"/>
        <v>3.6331804249169903</v>
      </c>
      <c r="AN3">
        <f t="shared" si="1"/>
        <v>3.687817782917155</v>
      </c>
      <c r="AO3">
        <f t="shared" si="1"/>
        <v>3.7416573867739413</v>
      </c>
      <c r="AP3">
        <f t="shared" si="1"/>
        <v>3.7947331922020551</v>
      </c>
      <c r="AQ3">
        <f t="shared" si="1"/>
        <v>3.8470768123342691</v>
      </c>
      <c r="AR3">
        <f t="shared" si="1"/>
        <v>3.8987177379235858</v>
      </c>
      <c r="AS3">
        <f t="shared" si="1"/>
        <v>3.9496835316263001</v>
      </c>
      <c r="AT3">
        <f t="shared" si="1"/>
        <v>4</v>
      </c>
      <c r="AU3">
        <f t="shared" si="1"/>
        <v>4.0496913462633177</v>
      </c>
      <c r="AV3">
        <f t="shared" si="1"/>
        <v>4.0987803063838397</v>
      </c>
      <c r="AW3">
        <f t="shared" si="1"/>
        <v>4.1472882706655438</v>
      </c>
      <c r="AX3">
        <f t="shared" si="1"/>
        <v>4.1952353926806065</v>
      </c>
      <c r="AY3">
        <f t="shared" si="1"/>
        <v>4.2426406871192848</v>
      </c>
      <c r="AZ3">
        <f t="shared" si="1"/>
        <v>4.2895221179054435</v>
      </c>
      <c r="BA3">
        <f t="shared" si="1"/>
        <v>4.3358966777357599</v>
      </c>
      <c r="BB3">
        <f t="shared" si="1"/>
        <v>4.3817804600413295</v>
      </c>
      <c r="BC3">
        <f t="shared" si="1"/>
        <v>4.4271887242357311</v>
      </c>
      <c r="BD3">
        <f t="shared" si="1"/>
        <v>4.4721359549995796</v>
      </c>
      <c r="BE3">
        <f t="shared" si="1"/>
        <v>4.5166359162544865</v>
      </c>
      <c r="BF3">
        <f t="shared" si="1"/>
        <v>4.5607017003965522</v>
      </c>
      <c r="BG3">
        <f t="shared" si="1"/>
        <v>4.6043457732885358</v>
      </c>
      <c r="BH3">
        <f t="shared" si="1"/>
        <v>4.6475800154489004</v>
      </c>
      <c r="BI3">
        <f t="shared" si="1"/>
        <v>4.6904157598234297</v>
      </c>
      <c r="BJ3">
        <f t="shared" si="1"/>
        <v>4.7328638264796927</v>
      </c>
      <c r="BK3">
        <f t="shared" si="1"/>
        <v>4.7749345545253288</v>
      </c>
      <c r="BL3">
        <f t="shared" si="1"/>
        <v>4.8166378315169185</v>
      </c>
      <c r="BM3">
        <f t="shared" si="1"/>
        <v>4.8579831205964474</v>
      </c>
      <c r="BN3">
        <f t="shared" si="1"/>
        <v>4.8989794855663558</v>
      </c>
      <c r="BO3">
        <f t="shared" si="1"/>
        <v>4.9396356140913875</v>
      </c>
      <c r="BP3">
        <f t="shared" si="1"/>
        <v>4.9799598391954927</v>
      </c>
      <c r="BQ3">
        <f t="shared" ref="BQ3:CR3" si="2">SQRT(2*BQ1*BQ$10)</f>
        <v>5.0199601592044534</v>
      </c>
      <c r="BR3">
        <f t="shared" si="2"/>
        <v>5.0596442562694071</v>
      </c>
      <c r="BS3">
        <f t="shared" si="2"/>
        <v>5.0990195135927845</v>
      </c>
      <c r="BT3">
        <f t="shared" si="2"/>
        <v>5.1380930314660516</v>
      </c>
      <c r="BU3">
        <f t="shared" si="2"/>
        <v>5.1768716422179137</v>
      </c>
      <c r="BV3">
        <f t="shared" si="2"/>
        <v>5.215361924162119</v>
      </c>
      <c r="BW3">
        <f t="shared" si="2"/>
        <v>5.253570214625479</v>
      </c>
      <c r="BX3">
        <f t="shared" si="2"/>
        <v>5.2915026221291814</v>
      </c>
      <c r="BY3">
        <f t="shared" si="2"/>
        <v>5.3291650377896911</v>
      </c>
      <c r="BZ3">
        <f t="shared" si="2"/>
        <v>5.3665631459994954</v>
      </c>
      <c r="CA3">
        <f t="shared" si="2"/>
        <v>5.4037024344425184</v>
      </c>
      <c r="CB3">
        <f t="shared" si="2"/>
        <v>5.440588203494177</v>
      </c>
      <c r="CC3">
        <f t="shared" si="2"/>
        <v>5.4772255750516612</v>
      </c>
      <c r="CD3">
        <f t="shared" si="2"/>
        <v>5.5136195008360893</v>
      </c>
      <c r="CE3">
        <f t="shared" si="2"/>
        <v>5.5497747702046434</v>
      </c>
      <c r="CF3">
        <f t="shared" si="2"/>
        <v>5.5856960175075772</v>
      </c>
      <c r="CG3">
        <f t="shared" si="2"/>
        <v>5.6213877290220786</v>
      </c>
      <c r="CH3">
        <f t="shared" si="2"/>
        <v>5.6568542494923806</v>
      </c>
      <c r="CI3">
        <f t="shared" si="2"/>
        <v>5.6920997883030831</v>
      </c>
      <c r="CJ3">
        <f t="shared" si="2"/>
        <v>5.7271284253105419</v>
      </c>
      <c r="CK3">
        <f t="shared" si="2"/>
        <v>5.7619441163551732</v>
      </c>
      <c r="CL3">
        <f t="shared" si="2"/>
        <v>5.7965506984757758</v>
      </c>
      <c r="CM3">
        <f t="shared" si="2"/>
        <v>5.8309518948453007</v>
      </c>
      <c r="CN3">
        <f t="shared" si="2"/>
        <v>5.8651513194460723</v>
      </c>
      <c r="CO3">
        <f t="shared" si="2"/>
        <v>5.8991524815010505</v>
      </c>
      <c r="CP3">
        <f t="shared" si="2"/>
        <v>5.9329587896765306</v>
      </c>
      <c r="CQ3">
        <f t="shared" si="2"/>
        <v>5.9665735560705189</v>
      </c>
      <c r="CR3">
        <f t="shared" si="2"/>
        <v>6</v>
      </c>
    </row>
    <row r="4" spans="1:96" x14ac:dyDescent="0.35">
      <c r="A4" t="str">
        <f>Data!A21</f>
        <v>u0</v>
      </c>
      <c r="B4">
        <f>Data!B21</f>
        <v>1</v>
      </c>
      <c r="D4" s="2" t="s">
        <v>29</v>
      </c>
      <c r="E4" t="e">
        <f>Data!$C$2/(SQRT(2*PI())*Data!$C$4*E3)</f>
        <v>#NUM!</v>
      </c>
      <c r="F4" t="e">
        <f>Data!$C$2/(SQRT(2*PI())*Data!$C$4*F3)</f>
        <v>#DIV/0!</v>
      </c>
      <c r="G4">
        <f>Data!$C$2/(SQRT(2*PI())*Data!$C$4*G3)</f>
        <v>126.15662610100802</v>
      </c>
      <c r="H4">
        <f>Data!$C$2/(SQRT(2*PI())*Data!$C$4*H3)</f>
        <v>89.206205807638568</v>
      </c>
      <c r="I4">
        <f>Data!$C$2/(SQRT(2*PI())*Data!$C$4*I3)</f>
        <v>72.836562039471943</v>
      </c>
      <c r="J4">
        <f>Data!$C$2/(SQRT(2*PI())*Data!$C$4*J3)</f>
        <v>63.078313050504008</v>
      </c>
      <c r="K4">
        <f>Data!$C$2/(SQRT(2*PI())*Data!$C$4*K3)</f>
        <v>56.418958354775633</v>
      </c>
      <c r="L4">
        <f>Data!$C$2/(SQRT(2*PI())*Data!$C$4*L3)</f>
        <v>51.503226936425278</v>
      </c>
      <c r="M4">
        <f>Data!$C$2/(SQRT(2*PI())*Data!$C$4*M3)</f>
        <v>47.682722700889613</v>
      </c>
      <c r="N4">
        <f>Data!$C$2/(SQRT(2*PI())*Data!$C$4*N3)</f>
        <v>44.603102903819284</v>
      </c>
      <c r="O4">
        <f>Data!$C$2/(SQRT(2*PI())*Data!$C$4*O3)</f>
        <v>42.05220870033601</v>
      </c>
      <c r="P4">
        <f>Data!$C$2/(SQRT(2*PI())*Data!$C$4*P3)</f>
        <v>39.894228040143275</v>
      </c>
      <c r="Q4">
        <f>Data!$C$2/(SQRT(2*PI())*Data!$C$4*Q3)</f>
        <v>38.037653963109115</v>
      </c>
      <c r="R4">
        <f>Data!$C$2/(SQRT(2*PI())*Data!$C$4*R3)</f>
        <v>36.418281019735971</v>
      </c>
      <c r="S4">
        <f>Data!$C$2/(SQRT(2*PI())*Data!$C$4*S3)</f>
        <v>34.989552626671006</v>
      </c>
      <c r="T4">
        <f>Data!$C$2/(SQRT(2*PI())*Data!$C$4*T3)</f>
        <v>33.716776567236778</v>
      </c>
      <c r="U4">
        <f>Data!$C$2/(SQRT(2*PI())*Data!$C$4*U3)</f>
        <v>32.573500793527998</v>
      </c>
      <c r="V4">
        <f>Data!$C$2/(SQRT(2*PI())*Data!$C$4*V3)</f>
        <v>31.539156525252004</v>
      </c>
      <c r="W4">
        <f>Data!$C$2/(SQRT(2*PI())*Data!$C$4*W3)</f>
        <v>30.597476163882938</v>
      </c>
      <c r="X4">
        <f>Data!$C$2/(SQRT(2*PI())*Data!$C$4*X3)</f>
        <v>29.735401935879519</v>
      </c>
      <c r="Y4">
        <f>Data!$C$2/(SQRT(2*PI())*Data!$C$4*Y3)</f>
        <v>28.942314959596818</v>
      </c>
      <c r="Z4">
        <f>Data!$C$2/(SQRT(2*PI())*Data!$C$4*Z3)</f>
        <v>28.209479177387816</v>
      </c>
      <c r="AA4">
        <f>Data!$C$2/(SQRT(2*PI())*Data!$C$4*AA3)</f>
        <v>27.529632787052897</v>
      </c>
      <c r="AB4">
        <f>Data!$C$2/(SQRT(2*PI())*Data!$C$4*AB3)</f>
        <v>26.896683057741811</v>
      </c>
      <c r="AC4">
        <f>Data!$C$2/(SQRT(2*PI())*Data!$C$4*AC3)</f>
        <v>26.305474970869149</v>
      </c>
      <c r="AD4">
        <f>Data!$C$2/(SQRT(2*PI())*Data!$C$4*AD3)</f>
        <v>25.751613468212639</v>
      </c>
      <c r="AE4">
        <f>Data!$C$2/(SQRT(2*PI())*Data!$C$4*AE3)</f>
        <v>25.231325220201601</v>
      </c>
      <c r="AF4">
        <f>Data!$C$2/(SQRT(2*PI())*Data!$C$4*AF3)</f>
        <v>24.741349933002642</v>
      </c>
      <c r="AG4">
        <f>Data!$C$2/(SQRT(2*PI())*Data!$C$4*AG3)</f>
        <v>24.278854013157311</v>
      </c>
      <c r="AH4">
        <f>Data!$C$2/(SQRT(2*PI())*Data!$C$4*AH3)</f>
        <v>23.841361350444807</v>
      </c>
      <c r="AI4">
        <f>Data!$C$2/(SQRT(2*PI())*Data!$C$4*AI3)</f>
        <v>23.426697347102571</v>
      </c>
      <c r="AJ4">
        <f>Data!$C$2/(SQRT(2*PI())*Data!$C$4*AJ3)</f>
        <v>23.032943298089034</v>
      </c>
      <c r="AK4">
        <f>Data!$C$2/(SQRT(2*PI())*Data!$C$4*AK3)</f>
        <v>22.658398933550458</v>
      </c>
      <c r="AL4">
        <f>Data!$C$2/(SQRT(2*PI())*Data!$C$4*AL3)</f>
        <v>22.301551451909642</v>
      </c>
      <c r="AM4">
        <f>Data!$C$2/(SQRT(2*PI())*Data!$C$4*AM3)</f>
        <v>21.961049754942881</v>
      </c>
      <c r="AN4">
        <f>Data!$C$2/(SQRT(2*PI())*Data!$C$4*AN3)</f>
        <v>21.635682882675376</v>
      </c>
      <c r="AO4">
        <f>Data!$C$2/(SQRT(2*PI())*Data!$C$4*AO3)</f>
        <v>21.324361862292314</v>
      </c>
      <c r="AP4">
        <f>Data!$C$2/(SQRT(2*PI())*Data!$C$4*AP3)</f>
        <v>21.026104350168005</v>
      </c>
      <c r="AQ4">
        <f>Data!$C$2/(SQRT(2*PI())*Data!$C$4*AQ3)</f>
        <v>20.740021572866322</v>
      </c>
      <c r="AR4">
        <f>Data!$C$2/(SQRT(2*PI())*Data!$C$4*AR3)</f>
        <v>20.465307171167769</v>
      </c>
      <c r="AS4">
        <f>Data!$C$2/(SQRT(2*PI())*Data!$C$4*AS3)</f>
        <v>20.201227627833081</v>
      </c>
      <c r="AT4">
        <f>Data!$C$2/(SQRT(2*PI())*Data!$C$4*AT3)</f>
        <v>19.947114020071638</v>
      </c>
      <c r="AU4">
        <f>Data!$C$2/(SQRT(2*PI())*Data!$C$4*AU3)</f>
        <v>19.702354885368727</v>
      </c>
      <c r="AV4">
        <f>Data!$C$2/(SQRT(2*PI())*Data!$C$4*AV3)</f>
        <v>19.466390027300619</v>
      </c>
      <c r="AW4">
        <f>Data!$C$2/(SQRT(2*PI())*Data!$C$4*AW3)</f>
        <v>19.23870511838868</v>
      </c>
      <c r="AX4">
        <f>Data!$C$2/(SQRT(2*PI())*Data!$C$4*AX3)</f>
        <v>19.018826981554557</v>
      </c>
      <c r="AY4">
        <f>Data!$C$2/(SQRT(2*PI())*Data!$C$4*AY3)</f>
        <v>18.806319451591879</v>
      </c>
      <c r="AZ4">
        <f>Data!$C$2/(SQRT(2*PI())*Data!$C$4*AZ3)</f>
        <v>18.600779734234575</v>
      </c>
      <c r="BA4">
        <f>Data!$C$2/(SQRT(2*PI())*Data!$C$4*BA3)</f>
        <v>18.401835193626596</v>
      </c>
      <c r="BB4">
        <f>Data!$C$2/(SQRT(2*PI())*Data!$C$4*BB3)</f>
        <v>18.209140509867986</v>
      </c>
      <c r="BC4">
        <f>Data!$C$2/(SQRT(2*PI())*Data!$C$4*BC3)</f>
        <v>18.022375157286859</v>
      </c>
      <c r="BD4">
        <f>Data!$C$2/(SQRT(2*PI())*Data!$C$4*BD3)</f>
        <v>17.841241161527712</v>
      </c>
      <c r="BE4">
        <f>Data!$C$2/(SQRT(2*PI())*Data!$C$4*BE3)</f>
        <v>17.66546109974097</v>
      </c>
      <c r="BF4">
        <f>Data!$C$2/(SQRT(2*PI())*Data!$C$4*BF3)</f>
        <v>17.494776313335503</v>
      </c>
      <c r="BG4">
        <f>Data!$C$2/(SQRT(2*PI())*Data!$C$4*BG3)</f>
        <v>17.328945307098358</v>
      </c>
      <c r="BH4">
        <f>Data!$C$2/(SQRT(2*PI())*Data!$C$4*BH3)</f>
        <v>17.167742312141762</v>
      </c>
      <c r="BI4">
        <f>Data!$C$2/(SQRT(2*PI())*Data!$C$4*BI3)</f>
        <v>17.010955993225252</v>
      </c>
      <c r="BJ4">
        <f>Data!$C$2/(SQRT(2*PI())*Data!$C$4*BJ3)</f>
        <v>16.858388283618389</v>
      </c>
      <c r="BK4">
        <f>Data!$C$2/(SQRT(2*PI())*Data!$C$4*BK3)</f>
        <v>16.709853332894156</v>
      </c>
      <c r="BL4">
        <f>Data!$C$2/(SQRT(2*PI())*Data!$C$4*BL3)</f>
        <v>16.565176554941132</v>
      </c>
      <c r="BM4">
        <f>Data!$C$2/(SQRT(2*PI())*Data!$C$4*BM3)</f>
        <v>16.424193765105212</v>
      </c>
      <c r="BN4">
        <f>Data!$C$2/(SQRT(2*PI())*Data!$C$4*BN3)</f>
        <v>16.286750396763999</v>
      </c>
      <c r="BO4">
        <f>Data!$C$2/(SQRT(2*PI())*Data!$C$4*BO3)</f>
        <v>16.152700788834014</v>
      </c>
      <c r="BP4">
        <f>Data!$C$2/(SQRT(2*PI())*Data!$C$4*BP3)</f>
        <v>16.021907536743569</v>
      </c>
      <c r="BQ4">
        <f>Data!$C$2/(SQRT(2*PI())*Data!$C$4*BQ3)</f>
        <v>15.894240900296538</v>
      </c>
      <c r="BR4">
        <f>Data!$C$2/(SQRT(2*PI())*Data!$C$4*BR3)</f>
        <v>15.769578262626002</v>
      </c>
      <c r="BS4">
        <f>Data!$C$2/(SQRT(2*PI())*Data!$C$4*BS3)</f>
        <v>15.647803635108538</v>
      </c>
      <c r="BT4">
        <f>Data!$C$2/(SQRT(2*PI())*Data!$C$4*BT3)</f>
        <v>15.52880720369528</v>
      </c>
      <c r="BU4">
        <f>Data!$C$2/(SQRT(2*PI())*Data!$C$4*BU3)</f>
        <v>15.412484912626303</v>
      </c>
      <c r="BV4">
        <f>Data!$C$2/(SQRT(2*PI())*Data!$C$4*BV3)</f>
        <v>15.298738081941469</v>
      </c>
      <c r="BW4">
        <f>Data!$C$2/(SQRT(2*PI())*Data!$C$4*BW3)</f>
        <v>15.187473055592267</v>
      </c>
      <c r="BX4">
        <f>Data!$C$2/(SQRT(2*PI())*Data!$C$4*BX3)</f>
        <v>15.078600877302687</v>
      </c>
      <c r="BY4">
        <f>Data!$C$2/(SQRT(2*PI())*Data!$C$4*BY3)</f>
        <v>14.972036991629624</v>
      </c>
      <c r="BZ4">
        <f>Data!$C$2/(SQRT(2*PI())*Data!$C$4*BZ3)</f>
        <v>14.86770096793976</v>
      </c>
      <c r="CA4">
        <f>Data!$C$2/(SQRT(2*PI())*Data!$C$4*CA3)</f>
        <v>14.765516245255286</v>
      </c>
      <c r="CB4">
        <f>Data!$C$2/(SQRT(2*PI())*Data!$C$4*CB3)</f>
        <v>14.665409896129063</v>
      </c>
      <c r="CC4">
        <f>Data!$C$2/(SQRT(2*PI())*Data!$C$4*CC3)</f>
        <v>14.56731240789439</v>
      </c>
      <c r="CD4">
        <f>Data!$C$2/(SQRT(2*PI())*Data!$C$4*CD3)</f>
        <v>14.471157479798409</v>
      </c>
      <c r="CE4">
        <f>Data!$C$2/(SQRT(2*PI())*Data!$C$4*CE3)</f>
        <v>14.376881834673879</v>
      </c>
      <c r="CF4">
        <f>Data!$C$2/(SQRT(2*PI())*Data!$C$4*CF3)</f>
        <v>14.284425043933803</v>
      </c>
      <c r="CG4">
        <f>Data!$C$2/(SQRT(2*PI())*Data!$C$4*CG3)</f>
        <v>14.193729364789233</v>
      </c>
      <c r="CH4">
        <f>Data!$C$2/(SQRT(2*PI())*Data!$C$4*CH3)</f>
        <v>14.104739588693908</v>
      </c>
      <c r="CI4">
        <f>Data!$C$2/(SQRT(2*PI())*Data!$C$4*CI3)</f>
        <v>14.017402900112002</v>
      </c>
      <c r="CJ4">
        <f>Data!$C$2/(SQRT(2*PI())*Data!$C$4*CJ3)</f>
        <v>13.93166874478813</v>
      </c>
      <c r="CK4">
        <f>Data!$C$2/(SQRT(2*PI())*Data!$C$4*CK3)</f>
        <v>13.8474887067732</v>
      </c>
      <c r="CL4">
        <f>Data!$C$2/(SQRT(2*PI())*Data!$C$4*CL3)</f>
        <v>13.764816393526448</v>
      </c>
      <c r="CM4">
        <f>Data!$C$2/(SQRT(2*PI())*Data!$C$4*CM3)</f>
        <v>13.683607328474348</v>
      </c>
      <c r="CN4">
        <f>Data!$C$2/(SQRT(2*PI())*Data!$C$4*CN3)</f>
        <v>13.603818850460977</v>
      </c>
      <c r="CO4">
        <f>Data!$C$2/(SQRT(2*PI())*Data!$C$4*CO3)</f>
        <v>13.52541001957356</v>
      </c>
      <c r="CP4">
        <f>Data!$C$2/(SQRT(2*PI())*Data!$C$4*CP3)</f>
        <v>13.448341528870905</v>
      </c>
      <c r="CQ4">
        <f>Data!$C$2/(SQRT(2*PI())*Data!$C$4*CQ3)</f>
        <v>13.372575621582351</v>
      </c>
      <c r="CR4">
        <f>Data!$C$2/(SQRT(2*PI())*Data!$C$4*CR3)</f>
        <v>13.29807601338109</v>
      </c>
    </row>
    <row r="5" spans="1:96" x14ac:dyDescent="0.35">
      <c r="D5" s="2" t="s">
        <v>35</v>
      </c>
      <c r="E5">
        <f>E1*Data!$B$12/$B$7/$B$7</f>
        <v>0.2</v>
      </c>
      <c r="F5">
        <f>F1*Data!$B$12/$B$7/$B$7</f>
        <v>0.2</v>
      </c>
      <c r="G5">
        <f>G1*Data!$B$12/$B$7/$B$7</f>
        <v>0.2</v>
      </c>
      <c r="H5">
        <f>H1*Data!$B$12/$B$7/$B$7</f>
        <v>0.2</v>
      </c>
      <c r="I5">
        <f>I1*Data!$B$12/$B$7/$B$7</f>
        <v>0.2</v>
      </c>
      <c r="J5">
        <f>J1*Data!$B$12/$B$7/$B$7</f>
        <v>0.2</v>
      </c>
      <c r="K5">
        <f>K1*Data!$B$12/$B$7/$B$7</f>
        <v>0.2</v>
      </c>
      <c r="L5">
        <f>L1*Data!$B$12/$B$7/$B$7</f>
        <v>0.2</v>
      </c>
      <c r="M5">
        <f>M1*Data!$B$12/$B$7/$B$7</f>
        <v>0.2</v>
      </c>
      <c r="N5">
        <f>N1*Data!$B$12/$B$7/$B$7</f>
        <v>0.2</v>
      </c>
      <c r="O5">
        <f>O1*Data!$B$12/$B$7/$B$7</f>
        <v>0.2</v>
      </c>
      <c r="P5">
        <f>P1*Data!$B$12/$B$7/$B$7</f>
        <v>0.2</v>
      </c>
      <c r="Q5">
        <f>Q1*Data!$B$12/$B$7/$B$7</f>
        <v>0.2</v>
      </c>
      <c r="R5">
        <f>R1*Data!$B$12/$B$7/$B$7</f>
        <v>0.2</v>
      </c>
      <c r="S5">
        <f>S1*Data!$B$12/$B$7/$B$7</f>
        <v>0.2</v>
      </c>
      <c r="T5">
        <f>T1*Data!$B$12/$B$7/$B$7</f>
        <v>0.2</v>
      </c>
      <c r="U5">
        <f>U1*Data!$B$12/$B$7/$B$7</f>
        <v>0.2</v>
      </c>
      <c r="V5">
        <f>V1*Data!$B$12/$B$7/$B$7</f>
        <v>0.2</v>
      </c>
      <c r="W5">
        <f>W1*Data!$B$12/$B$7/$B$7</f>
        <v>0.2</v>
      </c>
      <c r="X5">
        <f>X1*Data!$B$12/$B$7/$B$7</f>
        <v>0.2</v>
      </c>
      <c r="Y5">
        <f>Y1*Data!$B$12/$B$7/$B$7</f>
        <v>0.2</v>
      </c>
      <c r="Z5">
        <f>Z1*Data!$B$12/$B$7/$B$7</f>
        <v>0.2</v>
      </c>
      <c r="AA5">
        <f>AA1*Data!$B$12/$B$7/$B$7</f>
        <v>0.2</v>
      </c>
      <c r="AB5">
        <f>AB1*Data!$B$12/$B$7/$B$7</f>
        <v>0.2</v>
      </c>
      <c r="AC5">
        <f>AC1*Data!$B$12/$B$7/$B$7</f>
        <v>0.2</v>
      </c>
      <c r="AD5">
        <f>AD1*Data!$B$12/$B$7/$B$7</f>
        <v>0.2</v>
      </c>
      <c r="AE5">
        <f>AE1*Data!$B$12/$B$7/$B$7</f>
        <v>0.2</v>
      </c>
      <c r="AF5">
        <f>AF1*Data!$B$12/$B$7/$B$7</f>
        <v>0.2</v>
      </c>
      <c r="AG5">
        <f>AG1*Data!$B$12/$B$7/$B$7</f>
        <v>0.2</v>
      </c>
      <c r="AH5">
        <f>AH1*Data!$B$12/$B$7/$B$7</f>
        <v>0.2</v>
      </c>
      <c r="AI5">
        <f>AI1*Data!$B$12/$B$7/$B$7</f>
        <v>0.2</v>
      </c>
      <c r="AJ5">
        <f>AJ1*Data!$B$12/$B$7/$B$7</f>
        <v>0.2</v>
      </c>
      <c r="AK5">
        <f>AK1*Data!$B$12/$B$7/$B$7</f>
        <v>0.2</v>
      </c>
      <c r="AL5">
        <f>AL1*Data!$B$12/$B$7/$B$7</f>
        <v>0.2</v>
      </c>
      <c r="AM5">
        <f>AM1*Data!$B$12/$B$7/$B$7</f>
        <v>0.2</v>
      </c>
      <c r="AN5">
        <f>AN1*Data!$B$12/$B$7/$B$7</f>
        <v>0.2</v>
      </c>
      <c r="AO5">
        <f>AO1*Data!$B$12/$B$7/$B$7</f>
        <v>0.2</v>
      </c>
      <c r="AP5">
        <f>AP1*Data!$B$12/$B$7/$B$7</f>
        <v>0.2</v>
      </c>
      <c r="AQ5">
        <f>AQ1*Data!$B$12/$B$7/$B$7</f>
        <v>0.2</v>
      </c>
      <c r="AR5">
        <f>AR1*Data!$B$12/$B$7/$B$7</f>
        <v>0.2</v>
      </c>
      <c r="AS5">
        <f>AS1*Data!$B$12/$B$7/$B$7</f>
        <v>0.2</v>
      </c>
      <c r="AT5">
        <f>AT1*Data!$B$12/$B$7/$B$7</f>
        <v>0.2</v>
      </c>
      <c r="AU5">
        <f>AU1*Data!$B$12/$B$7/$B$7</f>
        <v>0.2</v>
      </c>
      <c r="AV5">
        <f>AV1*Data!$B$12/$B$7/$B$7</f>
        <v>0.2</v>
      </c>
      <c r="AW5">
        <f>AW1*Data!$B$12/$B$7/$B$7</f>
        <v>0.2</v>
      </c>
      <c r="AX5">
        <f>AX1*Data!$B$12/$B$7/$B$7</f>
        <v>0.2</v>
      </c>
      <c r="AY5">
        <f>AY1*Data!$B$12/$B$7/$B$7</f>
        <v>0.2</v>
      </c>
      <c r="AZ5">
        <f>AZ1*Data!$B$12/$B$7/$B$7</f>
        <v>0.2</v>
      </c>
      <c r="BA5">
        <f>BA1*Data!$B$12/$B$7/$B$7</f>
        <v>0.2</v>
      </c>
      <c r="BB5">
        <f>BB1*Data!$B$12/$B$7/$B$7</f>
        <v>0.2</v>
      </c>
      <c r="BC5">
        <f>BC1*Data!$B$12/$B$7/$B$7</f>
        <v>0.2</v>
      </c>
      <c r="BD5">
        <f>BD1*Data!$B$12/$B$7/$B$7</f>
        <v>0.2</v>
      </c>
      <c r="BE5">
        <f>BE1*Data!$B$12/$B$7/$B$7</f>
        <v>0.2</v>
      </c>
      <c r="BF5">
        <f>BF1*Data!$B$12/$B$7/$B$7</f>
        <v>0.2</v>
      </c>
      <c r="BG5">
        <f>BG1*Data!$B$12/$B$7/$B$7</f>
        <v>0.2</v>
      </c>
      <c r="BH5">
        <f>BH1*Data!$B$12/$B$7/$B$7</f>
        <v>0.2</v>
      </c>
      <c r="BI5">
        <f>BI1*Data!$B$12/$B$7/$B$7</f>
        <v>0.2</v>
      </c>
      <c r="BJ5">
        <f>BJ1*Data!$B$12/$B$7/$B$7</f>
        <v>0.2</v>
      </c>
      <c r="BK5">
        <f>BK1*Data!$B$12/$B$7/$B$7</f>
        <v>0.2</v>
      </c>
      <c r="BL5">
        <f>BL1*Data!$B$12/$B$7/$B$7</f>
        <v>0.2</v>
      </c>
      <c r="BM5">
        <f>BM1*Data!$B$12/$B$7/$B$7</f>
        <v>0.2</v>
      </c>
      <c r="BN5">
        <f>BN1*Data!$B$12/$B$7/$B$7</f>
        <v>0.2</v>
      </c>
      <c r="BO5">
        <f>BO1*Data!$B$12/$B$7/$B$7</f>
        <v>0.2</v>
      </c>
      <c r="BP5">
        <f>BP1*Data!$B$12/$B$7/$B$7</f>
        <v>0.2</v>
      </c>
      <c r="BQ5">
        <f>BQ1*Data!$B$12/$B$7/$B$7</f>
        <v>0.2</v>
      </c>
      <c r="BR5">
        <f>BR1*Data!$B$12/$B$7/$B$7</f>
        <v>0.2</v>
      </c>
      <c r="BS5">
        <f>BS1*Data!$B$12/$B$7/$B$7</f>
        <v>0.2</v>
      </c>
      <c r="BT5">
        <f>BT1*Data!$B$12/$B$7/$B$7</f>
        <v>0.2</v>
      </c>
      <c r="BU5">
        <f>BU1*Data!$B$12/$B$7/$B$7</f>
        <v>0.2</v>
      </c>
      <c r="BV5">
        <f>BV1*Data!$B$12/$B$7/$B$7</f>
        <v>0.2</v>
      </c>
      <c r="BW5">
        <f>BW1*Data!$B$12/$B$7/$B$7</f>
        <v>0.2</v>
      </c>
      <c r="BX5">
        <f>BX1*Data!$B$12/$B$7/$B$7</f>
        <v>0.2</v>
      </c>
      <c r="BY5">
        <f>BY1*Data!$B$12/$B$7/$B$7</f>
        <v>0.2</v>
      </c>
      <c r="BZ5">
        <f>BZ1*Data!$B$12/$B$7/$B$7</f>
        <v>0.2</v>
      </c>
      <c r="CA5">
        <f>CA1*Data!$B$12/$B$7/$B$7</f>
        <v>0.2</v>
      </c>
      <c r="CB5">
        <f>CB1*Data!$B$12/$B$7/$B$7</f>
        <v>0.2</v>
      </c>
      <c r="CC5">
        <f>CC1*Data!$B$12/$B$7/$B$7</f>
        <v>0.2</v>
      </c>
      <c r="CD5">
        <f>CD1*Data!$B$12/$B$7/$B$7</f>
        <v>0.2</v>
      </c>
      <c r="CE5">
        <f>CE1*Data!$B$12/$B$7/$B$7</f>
        <v>0.2</v>
      </c>
      <c r="CF5">
        <f>CF1*Data!$B$12/$B$7/$B$7</f>
        <v>0.2</v>
      </c>
      <c r="CG5">
        <f>CG1*Data!$B$12/$B$7/$B$7</f>
        <v>0.2</v>
      </c>
      <c r="CH5">
        <f>CH1*Data!$B$12/$B$7/$B$7</f>
        <v>0.2</v>
      </c>
      <c r="CI5">
        <f>CI1*Data!$B$12/$B$7/$B$7</f>
        <v>0.2</v>
      </c>
      <c r="CJ5">
        <f>CJ1*Data!$B$12/$B$7/$B$7</f>
        <v>0.2</v>
      </c>
      <c r="CK5">
        <f>CK1*Data!$B$12/$B$7/$B$7</f>
        <v>0.2</v>
      </c>
      <c r="CL5">
        <f>CL1*Data!$B$12/$B$7/$B$7</f>
        <v>0.2</v>
      </c>
      <c r="CM5">
        <f>CM1*Data!$B$12/$B$7/$B$7</f>
        <v>0.2</v>
      </c>
      <c r="CN5">
        <f>CN1*Data!$B$12/$B$7/$B$7</f>
        <v>0.2</v>
      </c>
      <c r="CO5">
        <f>CO1*Data!$B$12/$B$7/$B$7</f>
        <v>0.2</v>
      </c>
      <c r="CP5">
        <f>CP1*Data!$B$12/$B$7/$B$7</f>
        <v>0.2</v>
      </c>
      <c r="CQ5">
        <f>CQ1*Data!$B$12/$B$7/$B$7</f>
        <v>0.2</v>
      </c>
      <c r="CR5">
        <f>CR1*Data!$B$12/$B$7/$B$7</f>
        <v>0.2</v>
      </c>
    </row>
    <row r="6" spans="1:96" x14ac:dyDescent="0.35">
      <c r="A6" t="str">
        <f>Data!A12</f>
        <v>Delt</v>
      </c>
      <c r="B6">
        <f>Data!B12</f>
        <v>1</v>
      </c>
      <c r="D6" s="2" t="s">
        <v>36</v>
      </c>
      <c r="E6">
        <f>1-2*E5</f>
        <v>0.6</v>
      </c>
      <c r="F6">
        <f t="shared" ref="F6:BQ6" si="3">1-2*F5</f>
        <v>0.6</v>
      </c>
      <c r="G6">
        <f t="shared" si="3"/>
        <v>0.6</v>
      </c>
      <c r="H6">
        <f t="shared" si="3"/>
        <v>0.6</v>
      </c>
      <c r="I6">
        <f t="shared" si="3"/>
        <v>0.6</v>
      </c>
      <c r="J6">
        <f t="shared" si="3"/>
        <v>0.6</v>
      </c>
      <c r="K6">
        <f t="shared" si="3"/>
        <v>0.6</v>
      </c>
      <c r="L6">
        <f t="shared" si="3"/>
        <v>0.6</v>
      </c>
      <c r="M6">
        <f t="shared" si="3"/>
        <v>0.6</v>
      </c>
      <c r="N6">
        <f t="shared" si="3"/>
        <v>0.6</v>
      </c>
      <c r="O6">
        <f t="shared" si="3"/>
        <v>0.6</v>
      </c>
      <c r="P6">
        <f t="shared" si="3"/>
        <v>0.6</v>
      </c>
      <c r="Q6">
        <f t="shared" si="3"/>
        <v>0.6</v>
      </c>
      <c r="R6">
        <f t="shared" si="3"/>
        <v>0.6</v>
      </c>
      <c r="S6">
        <f t="shared" si="3"/>
        <v>0.6</v>
      </c>
      <c r="T6">
        <f t="shared" si="3"/>
        <v>0.6</v>
      </c>
      <c r="U6">
        <f t="shared" si="3"/>
        <v>0.6</v>
      </c>
      <c r="V6">
        <f t="shared" si="3"/>
        <v>0.6</v>
      </c>
      <c r="W6">
        <f t="shared" si="3"/>
        <v>0.6</v>
      </c>
      <c r="X6">
        <f t="shared" si="3"/>
        <v>0.6</v>
      </c>
      <c r="Y6">
        <f t="shared" si="3"/>
        <v>0.6</v>
      </c>
      <c r="Z6">
        <f t="shared" si="3"/>
        <v>0.6</v>
      </c>
      <c r="AA6">
        <f t="shared" si="3"/>
        <v>0.6</v>
      </c>
      <c r="AB6">
        <f t="shared" si="3"/>
        <v>0.6</v>
      </c>
      <c r="AC6">
        <f t="shared" si="3"/>
        <v>0.6</v>
      </c>
      <c r="AD6">
        <f t="shared" si="3"/>
        <v>0.6</v>
      </c>
      <c r="AE6">
        <f t="shared" si="3"/>
        <v>0.6</v>
      </c>
      <c r="AF6">
        <f t="shared" si="3"/>
        <v>0.6</v>
      </c>
      <c r="AG6">
        <f t="shared" si="3"/>
        <v>0.6</v>
      </c>
      <c r="AH6">
        <f t="shared" si="3"/>
        <v>0.6</v>
      </c>
      <c r="AI6">
        <f t="shared" si="3"/>
        <v>0.6</v>
      </c>
      <c r="AJ6">
        <f t="shared" si="3"/>
        <v>0.6</v>
      </c>
      <c r="AK6">
        <f t="shared" si="3"/>
        <v>0.6</v>
      </c>
      <c r="AL6">
        <f t="shared" si="3"/>
        <v>0.6</v>
      </c>
      <c r="AM6">
        <f t="shared" si="3"/>
        <v>0.6</v>
      </c>
      <c r="AN6">
        <f t="shared" si="3"/>
        <v>0.6</v>
      </c>
      <c r="AO6">
        <f t="shared" si="3"/>
        <v>0.6</v>
      </c>
      <c r="AP6">
        <f t="shared" si="3"/>
        <v>0.6</v>
      </c>
      <c r="AQ6">
        <f t="shared" si="3"/>
        <v>0.6</v>
      </c>
      <c r="AR6">
        <f t="shared" si="3"/>
        <v>0.6</v>
      </c>
      <c r="AS6">
        <f t="shared" si="3"/>
        <v>0.6</v>
      </c>
      <c r="AT6">
        <f t="shared" si="3"/>
        <v>0.6</v>
      </c>
      <c r="AU6">
        <f t="shared" si="3"/>
        <v>0.6</v>
      </c>
      <c r="AV6">
        <f t="shared" si="3"/>
        <v>0.6</v>
      </c>
      <c r="AW6">
        <f t="shared" si="3"/>
        <v>0.6</v>
      </c>
      <c r="AX6">
        <f t="shared" si="3"/>
        <v>0.6</v>
      </c>
      <c r="AY6">
        <f t="shared" si="3"/>
        <v>0.6</v>
      </c>
      <c r="AZ6">
        <f t="shared" si="3"/>
        <v>0.6</v>
      </c>
      <c r="BA6">
        <f t="shared" si="3"/>
        <v>0.6</v>
      </c>
      <c r="BB6">
        <f t="shared" si="3"/>
        <v>0.6</v>
      </c>
      <c r="BC6">
        <f t="shared" si="3"/>
        <v>0.6</v>
      </c>
      <c r="BD6">
        <f t="shared" si="3"/>
        <v>0.6</v>
      </c>
      <c r="BE6">
        <f t="shared" si="3"/>
        <v>0.6</v>
      </c>
      <c r="BF6">
        <f t="shared" si="3"/>
        <v>0.6</v>
      </c>
      <c r="BG6">
        <f t="shared" si="3"/>
        <v>0.6</v>
      </c>
      <c r="BH6">
        <f t="shared" si="3"/>
        <v>0.6</v>
      </c>
      <c r="BI6">
        <f t="shared" si="3"/>
        <v>0.6</v>
      </c>
      <c r="BJ6">
        <f t="shared" si="3"/>
        <v>0.6</v>
      </c>
      <c r="BK6">
        <f t="shared" si="3"/>
        <v>0.6</v>
      </c>
      <c r="BL6">
        <f t="shared" si="3"/>
        <v>0.6</v>
      </c>
      <c r="BM6">
        <f t="shared" si="3"/>
        <v>0.6</v>
      </c>
      <c r="BN6">
        <f t="shared" si="3"/>
        <v>0.6</v>
      </c>
      <c r="BO6">
        <f t="shared" si="3"/>
        <v>0.6</v>
      </c>
      <c r="BP6">
        <f t="shared" si="3"/>
        <v>0.6</v>
      </c>
      <c r="BQ6">
        <f t="shared" si="3"/>
        <v>0.6</v>
      </c>
      <c r="BR6">
        <f t="shared" ref="BR6:CR6" si="4">1-2*BR5</f>
        <v>0.6</v>
      </c>
      <c r="BS6">
        <f t="shared" si="4"/>
        <v>0.6</v>
      </c>
      <c r="BT6">
        <f t="shared" si="4"/>
        <v>0.6</v>
      </c>
      <c r="BU6">
        <f t="shared" si="4"/>
        <v>0.6</v>
      </c>
      <c r="BV6">
        <f t="shared" si="4"/>
        <v>0.6</v>
      </c>
      <c r="BW6">
        <f t="shared" si="4"/>
        <v>0.6</v>
      </c>
      <c r="BX6">
        <f t="shared" si="4"/>
        <v>0.6</v>
      </c>
      <c r="BY6">
        <f t="shared" si="4"/>
        <v>0.6</v>
      </c>
      <c r="BZ6">
        <f t="shared" si="4"/>
        <v>0.6</v>
      </c>
      <c r="CA6">
        <f t="shared" si="4"/>
        <v>0.6</v>
      </c>
      <c r="CB6">
        <f t="shared" si="4"/>
        <v>0.6</v>
      </c>
      <c r="CC6">
        <f t="shared" si="4"/>
        <v>0.6</v>
      </c>
      <c r="CD6">
        <f t="shared" si="4"/>
        <v>0.6</v>
      </c>
      <c r="CE6">
        <f t="shared" si="4"/>
        <v>0.6</v>
      </c>
      <c r="CF6">
        <f t="shared" si="4"/>
        <v>0.6</v>
      </c>
      <c r="CG6">
        <f t="shared" si="4"/>
        <v>0.6</v>
      </c>
      <c r="CH6">
        <f t="shared" si="4"/>
        <v>0.6</v>
      </c>
      <c r="CI6">
        <f t="shared" si="4"/>
        <v>0.6</v>
      </c>
      <c r="CJ6">
        <f t="shared" si="4"/>
        <v>0.6</v>
      </c>
      <c r="CK6">
        <f t="shared" si="4"/>
        <v>0.6</v>
      </c>
      <c r="CL6">
        <f t="shared" si="4"/>
        <v>0.6</v>
      </c>
      <c r="CM6">
        <f t="shared" si="4"/>
        <v>0.6</v>
      </c>
      <c r="CN6">
        <f t="shared" si="4"/>
        <v>0.6</v>
      </c>
      <c r="CO6">
        <f t="shared" si="4"/>
        <v>0.6</v>
      </c>
      <c r="CP6">
        <f t="shared" si="4"/>
        <v>0.6</v>
      </c>
      <c r="CQ6">
        <f t="shared" si="4"/>
        <v>0.6</v>
      </c>
      <c r="CR6">
        <f t="shared" si="4"/>
        <v>0.6</v>
      </c>
    </row>
    <row r="7" spans="1:96" x14ac:dyDescent="0.35">
      <c r="A7" t="str">
        <f>Data!A13</f>
        <v>Delx</v>
      </c>
      <c r="B7">
        <f>Data!B13</f>
        <v>1</v>
      </c>
      <c r="F7" t="str">
        <f>CONCATENATE("WM_r1, t=",F9)</f>
        <v>WM_r1, t=0</v>
      </c>
      <c r="G7" t="str">
        <f t="shared" ref="G7:BR7" si="5">CONCATENATE("WM_r1, t=",G9)</f>
        <v>WM_r1, t=1</v>
      </c>
      <c r="H7" t="str">
        <f t="shared" si="5"/>
        <v>WM_r1, t=2</v>
      </c>
      <c r="I7" t="str">
        <f t="shared" si="5"/>
        <v>WM_r1, t=3</v>
      </c>
      <c r="J7" t="str">
        <f t="shared" si="5"/>
        <v>WM_r1, t=4</v>
      </c>
      <c r="K7" t="str">
        <f t="shared" si="5"/>
        <v>WM_r1, t=5</v>
      </c>
      <c r="L7" t="str">
        <f t="shared" si="5"/>
        <v>WM_r1, t=6</v>
      </c>
      <c r="M7" t="str">
        <f t="shared" si="5"/>
        <v>WM_r1, t=7</v>
      </c>
      <c r="N7" t="str">
        <f t="shared" si="5"/>
        <v>WM_r1, t=8</v>
      </c>
      <c r="O7" t="str">
        <f t="shared" si="5"/>
        <v>WM_r1, t=9</v>
      </c>
      <c r="P7" t="str">
        <f t="shared" si="5"/>
        <v>WM_r1, t=10</v>
      </c>
      <c r="Q7" t="str">
        <f t="shared" si="5"/>
        <v>WM_r1, t=11</v>
      </c>
      <c r="R7" t="str">
        <f t="shared" si="5"/>
        <v>WM_r1, t=12</v>
      </c>
      <c r="S7" t="str">
        <f t="shared" si="5"/>
        <v>WM_r1, t=13</v>
      </c>
      <c r="T7" t="str">
        <f t="shared" si="5"/>
        <v>WM_r1, t=14</v>
      </c>
      <c r="U7" t="str">
        <f t="shared" si="5"/>
        <v>WM_r1, t=15</v>
      </c>
      <c r="V7" t="str">
        <f t="shared" si="5"/>
        <v>WM_r1, t=16</v>
      </c>
      <c r="W7" t="str">
        <f t="shared" si="5"/>
        <v>WM_r1, t=17</v>
      </c>
      <c r="X7" t="str">
        <f t="shared" si="5"/>
        <v>WM_r1, t=18</v>
      </c>
      <c r="Y7" t="str">
        <f t="shared" si="5"/>
        <v>WM_r1, t=19</v>
      </c>
      <c r="Z7" t="str">
        <f t="shared" si="5"/>
        <v>WM_r1, t=20</v>
      </c>
      <c r="AA7" t="str">
        <f t="shared" si="5"/>
        <v>WM_r1, t=21</v>
      </c>
      <c r="AB7" t="str">
        <f t="shared" si="5"/>
        <v>WM_r1, t=22</v>
      </c>
      <c r="AC7" t="str">
        <f t="shared" si="5"/>
        <v>WM_r1, t=23</v>
      </c>
      <c r="AD7" t="str">
        <f t="shared" si="5"/>
        <v>WM_r1, t=24</v>
      </c>
      <c r="AE7" t="str">
        <f t="shared" si="5"/>
        <v>WM_r1, t=25</v>
      </c>
      <c r="AF7" t="str">
        <f t="shared" si="5"/>
        <v>WM_r1, t=26</v>
      </c>
      <c r="AG7" t="str">
        <f t="shared" si="5"/>
        <v>WM_r1, t=27</v>
      </c>
      <c r="AH7" t="str">
        <f t="shared" si="5"/>
        <v>WM_r1, t=28</v>
      </c>
      <c r="AI7" t="str">
        <f t="shared" si="5"/>
        <v>WM_r1, t=29</v>
      </c>
      <c r="AJ7" t="str">
        <f t="shared" si="5"/>
        <v>WM_r1, t=30</v>
      </c>
      <c r="AK7" t="str">
        <f t="shared" si="5"/>
        <v>WM_r1, t=31</v>
      </c>
      <c r="AL7" t="str">
        <f t="shared" si="5"/>
        <v>WM_r1, t=32</v>
      </c>
      <c r="AM7" t="str">
        <f t="shared" si="5"/>
        <v>WM_r1, t=33</v>
      </c>
      <c r="AN7" t="str">
        <f t="shared" si="5"/>
        <v>WM_r1, t=34</v>
      </c>
      <c r="AO7" t="str">
        <f t="shared" si="5"/>
        <v>WM_r1, t=35</v>
      </c>
      <c r="AP7" t="str">
        <f t="shared" si="5"/>
        <v>WM_r1, t=36</v>
      </c>
      <c r="AQ7" t="str">
        <f t="shared" si="5"/>
        <v>WM_r1, t=37</v>
      </c>
      <c r="AR7" t="str">
        <f t="shared" si="5"/>
        <v>WM_r1, t=38</v>
      </c>
      <c r="AS7" t="str">
        <f t="shared" si="5"/>
        <v>WM_r1, t=39</v>
      </c>
      <c r="AT7" t="str">
        <f t="shared" si="5"/>
        <v>WM_r1, t=40</v>
      </c>
      <c r="AU7" t="str">
        <f t="shared" si="5"/>
        <v>WM_r1, t=41</v>
      </c>
      <c r="AV7" t="str">
        <f t="shared" si="5"/>
        <v>WM_r1, t=42</v>
      </c>
      <c r="AW7" t="str">
        <f t="shared" si="5"/>
        <v>WM_r1, t=43</v>
      </c>
      <c r="AX7" t="str">
        <f t="shared" si="5"/>
        <v>WM_r1, t=44</v>
      </c>
      <c r="AY7" t="str">
        <f t="shared" si="5"/>
        <v>WM_r1, t=45</v>
      </c>
      <c r="AZ7" t="str">
        <f t="shared" si="5"/>
        <v>WM_r1, t=46</v>
      </c>
      <c r="BA7" t="str">
        <f t="shared" si="5"/>
        <v>WM_r1, t=47</v>
      </c>
      <c r="BB7" t="str">
        <f t="shared" si="5"/>
        <v>WM_r1, t=48</v>
      </c>
      <c r="BC7" t="str">
        <f t="shared" si="5"/>
        <v>WM_r1, t=49</v>
      </c>
      <c r="BD7" t="str">
        <f t="shared" si="5"/>
        <v>WM_r1, t=50</v>
      </c>
      <c r="BE7" t="str">
        <f t="shared" si="5"/>
        <v>WM_r1, t=51</v>
      </c>
      <c r="BF7" t="str">
        <f t="shared" si="5"/>
        <v>WM_r1, t=52</v>
      </c>
      <c r="BG7" t="str">
        <f t="shared" si="5"/>
        <v>WM_r1, t=53</v>
      </c>
      <c r="BH7" t="str">
        <f t="shared" si="5"/>
        <v>WM_r1, t=54</v>
      </c>
      <c r="BI7" t="str">
        <f t="shared" si="5"/>
        <v>WM_r1, t=55</v>
      </c>
      <c r="BJ7" t="str">
        <f t="shared" si="5"/>
        <v>WM_r1, t=56</v>
      </c>
      <c r="BK7" t="str">
        <f t="shared" si="5"/>
        <v>WM_r1, t=57</v>
      </c>
      <c r="BL7" t="str">
        <f t="shared" si="5"/>
        <v>WM_r1, t=58</v>
      </c>
      <c r="BM7" t="str">
        <f t="shared" si="5"/>
        <v>WM_r1, t=59</v>
      </c>
      <c r="BN7" t="str">
        <f t="shared" si="5"/>
        <v>WM_r1, t=60</v>
      </c>
      <c r="BO7" t="str">
        <f t="shared" si="5"/>
        <v>WM_r1, t=61</v>
      </c>
      <c r="BP7" t="str">
        <f t="shared" si="5"/>
        <v>WM_r1, t=62</v>
      </c>
      <c r="BQ7" t="str">
        <f t="shared" si="5"/>
        <v>WM_r1, t=63</v>
      </c>
      <c r="BR7" t="str">
        <f t="shared" si="5"/>
        <v>WM_r1, t=64</v>
      </c>
      <c r="BS7" t="str">
        <f t="shared" ref="BS7:CR7" si="6">CONCATENATE("WM_r1, t=",BS9)</f>
        <v>WM_r1, t=65</v>
      </c>
      <c r="BT7" t="str">
        <f t="shared" si="6"/>
        <v>WM_r1, t=66</v>
      </c>
      <c r="BU7" t="str">
        <f t="shared" si="6"/>
        <v>WM_r1, t=67</v>
      </c>
      <c r="BV7" t="str">
        <f t="shared" si="6"/>
        <v>WM_r1, t=68</v>
      </c>
      <c r="BW7" t="str">
        <f t="shared" si="6"/>
        <v>WM_r1, t=69</v>
      </c>
      <c r="BX7" t="str">
        <f t="shared" si="6"/>
        <v>WM_r1, t=70</v>
      </c>
      <c r="BY7" t="str">
        <f t="shared" si="6"/>
        <v>WM_r1, t=71</v>
      </c>
      <c r="BZ7" t="str">
        <f t="shared" si="6"/>
        <v>WM_r1, t=72</v>
      </c>
      <c r="CA7" t="str">
        <f t="shared" si="6"/>
        <v>WM_r1, t=73</v>
      </c>
      <c r="CB7" t="str">
        <f t="shared" si="6"/>
        <v>WM_r1, t=74</v>
      </c>
      <c r="CC7" t="str">
        <f t="shared" si="6"/>
        <v>WM_r1, t=75</v>
      </c>
      <c r="CD7" t="str">
        <f t="shared" si="6"/>
        <v>WM_r1, t=76</v>
      </c>
      <c r="CE7" t="str">
        <f t="shared" si="6"/>
        <v>WM_r1, t=77</v>
      </c>
      <c r="CF7" t="str">
        <f t="shared" si="6"/>
        <v>WM_r1, t=78</v>
      </c>
      <c r="CG7" t="str">
        <f t="shared" si="6"/>
        <v>WM_r1, t=79</v>
      </c>
      <c r="CH7" t="str">
        <f t="shared" si="6"/>
        <v>WM_r1, t=80</v>
      </c>
      <c r="CI7" t="str">
        <f t="shared" si="6"/>
        <v>WM_r1, t=81</v>
      </c>
      <c r="CJ7" t="str">
        <f t="shared" si="6"/>
        <v>WM_r1, t=82</v>
      </c>
      <c r="CK7" t="str">
        <f t="shared" si="6"/>
        <v>WM_r1, t=83</v>
      </c>
      <c r="CL7" t="str">
        <f t="shared" si="6"/>
        <v>WM_r1, t=84</v>
      </c>
      <c r="CM7" t="str">
        <f t="shared" si="6"/>
        <v>WM_r1, t=85</v>
      </c>
      <c r="CN7" t="str">
        <f t="shared" si="6"/>
        <v>WM_r1, t=86</v>
      </c>
      <c r="CO7" t="str">
        <f t="shared" si="6"/>
        <v>WM_r1, t=87</v>
      </c>
      <c r="CP7" t="str">
        <f t="shared" si="6"/>
        <v>WM_r1, t=88</v>
      </c>
      <c r="CQ7" t="str">
        <f t="shared" si="6"/>
        <v>WM_r1, t=89</v>
      </c>
      <c r="CR7" t="str">
        <f t="shared" si="6"/>
        <v>WM_r1, t=90</v>
      </c>
    </row>
    <row r="8" spans="1:96" x14ac:dyDescent="0.35">
      <c r="A8" s="2" t="s">
        <v>25</v>
      </c>
      <c r="B8">
        <f>Data!D14</f>
        <v>30</v>
      </c>
      <c r="C8" s="2" t="s">
        <v>31</v>
      </c>
      <c r="E8">
        <v>-1</v>
      </c>
      <c r="F8">
        <v>0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11</v>
      </c>
      <c r="R8">
        <v>12</v>
      </c>
      <c r="S8">
        <v>13</v>
      </c>
      <c r="T8">
        <v>14</v>
      </c>
      <c r="U8">
        <v>15</v>
      </c>
      <c r="V8">
        <v>16</v>
      </c>
      <c r="W8">
        <v>17</v>
      </c>
      <c r="X8">
        <v>18</v>
      </c>
      <c r="Y8">
        <v>19</v>
      </c>
      <c r="Z8">
        <v>20</v>
      </c>
      <c r="AA8">
        <v>21</v>
      </c>
      <c r="AB8">
        <v>22</v>
      </c>
      <c r="AC8">
        <v>23</v>
      </c>
      <c r="AD8">
        <v>24</v>
      </c>
      <c r="AE8">
        <v>25</v>
      </c>
      <c r="AF8">
        <v>26</v>
      </c>
      <c r="AG8">
        <v>27</v>
      </c>
      <c r="AH8">
        <v>28</v>
      </c>
      <c r="AI8">
        <v>29</v>
      </c>
      <c r="AJ8">
        <v>30</v>
      </c>
      <c r="AK8">
        <v>31</v>
      </c>
      <c r="AL8">
        <v>32</v>
      </c>
      <c r="AM8">
        <v>33</v>
      </c>
      <c r="AN8">
        <v>34</v>
      </c>
      <c r="AO8">
        <v>35</v>
      </c>
      <c r="AP8">
        <v>36</v>
      </c>
      <c r="AQ8">
        <v>37</v>
      </c>
      <c r="AR8">
        <v>38</v>
      </c>
      <c r="AS8">
        <v>39</v>
      </c>
      <c r="AT8">
        <v>40</v>
      </c>
      <c r="AU8">
        <v>41</v>
      </c>
      <c r="AV8">
        <v>42</v>
      </c>
      <c r="AW8">
        <v>43</v>
      </c>
      <c r="AX8">
        <v>44</v>
      </c>
      <c r="AY8">
        <v>45</v>
      </c>
      <c r="AZ8">
        <v>46</v>
      </c>
      <c r="BA8">
        <v>47</v>
      </c>
      <c r="BB8">
        <v>48</v>
      </c>
      <c r="BC8">
        <v>49</v>
      </c>
      <c r="BD8">
        <v>50</v>
      </c>
      <c r="BE8">
        <v>51</v>
      </c>
      <c r="BF8">
        <v>52</v>
      </c>
      <c r="BG8">
        <v>53</v>
      </c>
      <c r="BH8">
        <v>54</v>
      </c>
      <c r="BI8">
        <v>55</v>
      </c>
      <c r="BJ8">
        <v>56</v>
      </c>
      <c r="BK8">
        <v>57</v>
      </c>
      <c r="BL8">
        <v>58</v>
      </c>
      <c r="BM8">
        <v>59</v>
      </c>
      <c r="BN8">
        <v>60</v>
      </c>
      <c r="BO8">
        <v>61</v>
      </c>
      <c r="BP8">
        <v>62</v>
      </c>
      <c r="BQ8">
        <v>63</v>
      </c>
      <c r="BR8">
        <v>64</v>
      </c>
      <c r="BS8">
        <v>65</v>
      </c>
      <c r="BT8">
        <v>66</v>
      </c>
      <c r="BU8">
        <v>67</v>
      </c>
      <c r="BV8">
        <v>68</v>
      </c>
      <c r="BW8">
        <v>69</v>
      </c>
      <c r="BX8">
        <v>70</v>
      </c>
      <c r="BY8">
        <v>71</v>
      </c>
      <c r="BZ8">
        <v>72</v>
      </c>
      <c r="CA8">
        <v>73</v>
      </c>
      <c r="CB8">
        <v>74</v>
      </c>
      <c r="CC8">
        <v>75</v>
      </c>
      <c r="CD8">
        <v>76</v>
      </c>
      <c r="CE8">
        <v>77</v>
      </c>
      <c r="CF8">
        <v>78</v>
      </c>
      <c r="CG8">
        <v>79</v>
      </c>
      <c r="CH8">
        <v>80</v>
      </c>
      <c r="CI8">
        <v>81</v>
      </c>
      <c r="CJ8">
        <v>82</v>
      </c>
      <c r="CK8">
        <v>83</v>
      </c>
      <c r="CL8">
        <v>84</v>
      </c>
      <c r="CM8">
        <v>85</v>
      </c>
      <c r="CN8">
        <v>86</v>
      </c>
      <c r="CO8">
        <v>87</v>
      </c>
      <c r="CP8">
        <v>88</v>
      </c>
      <c r="CQ8">
        <v>89</v>
      </c>
      <c r="CR8">
        <v>90</v>
      </c>
    </row>
    <row r="9" spans="1:96" x14ac:dyDescent="0.35">
      <c r="A9" s="2"/>
      <c r="D9" s="2" t="s">
        <v>34</v>
      </c>
      <c r="E9">
        <f>E8*Data!$B$12</f>
        <v>-1</v>
      </c>
      <c r="F9">
        <f>F8*Data!$B$12</f>
        <v>0</v>
      </c>
      <c r="G9">
        <f>G8*Data!$B$12</f>
        <v>1</v>
      </c>
      <c r="H9">
        <f>H8*Data!$B$12</f>
        <v>2</v>
      </c>
      <c r="I9">
        <f>I8*Data!$B$12</f>
        <v>3</v>
      </c>
      <c r="J9">
        <f>J8*Data!$B$12</f>
        <v>4</v>
      </c>
      <c r="K9">
        <f>K8*Data!$B$12</f>
        <v>5</v>
      </c>
      <c r="L9">
        <f>L8*Data!$B$12</f>
        <v>6</v>
      </c>
      <c r="M9">
        <f>M8*Data!$B$12</f>
        <v>7</v>
      </c>
      <c r="N9">
        <f>N8*Data!$B$12</f>
        <v>8</v>
      </c>
      <c r="O9">
        <f>O8*Data!$B$12</f>
        <v>9</v>
      </c>
      <c r="P9">
        <f>P8*Data!$B$12</f>
        <v>10</v>
      </c>
      <c r="Q9">
        <f>Q8*Data!$B$12</f>
        <v>11</v>
      </c>
      <c r="R9">
        <f>R8*Data!$B$12</f>
        <v>12</v>
      </c>
      <c r="S9">
        <f>S8*Data!$B$12</f>
        <v>13</v>
      </c>
      <c r="T9">
        <f>T8*Data!$B$12</f>
        <v>14</v>
      </c>
      <c r="U9">
        <f>U8*Data!$B$12</f>
        <v>15</v>
      </c>
      <c r="V9">
        <f>V8*Data!$B$12</f>
        <v>16</v>
      </c>
      <c r="W9">
        <f>W8*Data!$B$12</f>
        <v>17</v>
      </c>
      <c r="X9">
        <f>X8*Data!$B$12</f>
        <v>18</v>
      </c>
      <c r="Y9">
        <f>Y8*Data!$B$12</f>
        <v>19</v>
      </c>
      <c r="Z9">
        <f>Z8*Data!$B$12</f>
        <v>20</v>
      </c>
      <c r="AA9">
        <f>AA8*Data!$B$12</f>
        <v>21</v>
      </c>
      <c r="AB9">
        <f>AB8*Data!$B$12</f>
        <v>22</v>
      </c>
      <c r="AC9">
        <f>AC8*Data!$B$12</f>
        <v>23</v>
      </c>
      <c r="AD9">
        <f>AD8*Data!$B$12</f>
        <v>24</v>
      </c>
      <c r="AE9">
        <f>AE8*Data!$B$12</f>
        <v>25</v>
      </c>
      <c r="AF9">
        <f>AF8*Data!$B$12</f>
        <v>26</v>
      </c>
      <c r="AG9">
        <f>AG8*Data!$B$12</f>
        <v>27</v>
      </c>
      <c r="AH9">
        <f>AH8*Data!$B$12</f>
        <v>28</v>
      </c>
      <c r="AI9">
        <f>AI8*Data!$B$12</f>
        <v>29</v>
      </c>
      <c r="AJ9">
        <f>AJ8*Data!$B$12</f>
        <v>30</v>
      </c>
      <c r="AK9">
        <f>AK8*Data!$B$12</f>
        <v>31</v>
      </c>
      <c r="AL9">
        <f>AL8*Data!$B$12</f>
        <v>32</v>
      </c>
      <c r="AM9">
        <f>AM8*Data!$B$12</f>
        <v>33</v>
      </c>
      <c r="AN9">
        <f>AN8*Data!$B$12</f>
        <v>34</v>
      </c>
      <c r="AO9">
        <f>AO8*Data!$B$12</f>
        <v>35</v>
      </c>
      <c r="AP9">
        <f>AP8*Data!$B$12</f>
        <v>36</v>
      </c>
      <c r="AQ9">
        <f>AQ8*Data!$B$12</f>
        <v>37</v>
      </c>
      <c r="AR9">
        <f>AR8*Data!$B$12</f>
        <v>38</v>
      </c>
      <c r="AS9">
        <f>AS8*Data!$B$12</f>
        <v>39</v>
      </c>
      <c r="AT9">
        <f>AT8*Data!$B$12</f>
        <v>40</v>
      </c>
      <c r="AU9">
        <f>AU8*Data!$B$12</f>
        <v>41</v>
      </c>
      <c r="AV9">
        <f>AV8*Data!$B$12</f>
        <v>42</v>
      </c>
      <c r="AW9">
        <f>AW8*Data!$B$12</f>
        <v>43</v>
      </c>
      <c r="AX9">
        <f>AX8*Data!$B$12</f>
        <v>44</v>
      </c>
      <c r="AY9">
        <f>AY8*Data!$B$12</f>
        <v>45</v>
      </c>
      <c r="AZ9">
        <f>AZ8*Data!$B$12</f>
        <v>46</v>
      </c>
      <c r="BA9">
        <f>BA8*Data!$B$12</f>
        <v>47</v>
      </c>
      <c r="BB9">
        <f>BB8*Data!$B$12</f>
        <v>48</v>
      </c>
      <c r="BC9">
        <f>BC8*Data!$B$12</f>
        <v>49</v>
      </c>
      <c r="BD9">
        <f>BD8*Data!$B$12</f>
        <v>50</v>
      </c>
      <c r="BE9">
        <f>BE8*Data!$B$12</f>
        <v>51</v>
      </c>
      <c r="BF9">
        <f>BF8*Data!$B$12</f>
        <v>52</v>
      </c>
      <c r="BG9">
        <f>BG8*Data!$B$12</f>
        <v>53</v>
      </c>
      <c r="BH9">
        <f>BH8*Data!$B$12</f>
        <v>54</v>
      </c>
      <c r="BI9">
        <f>BI8*Data!$B$12</f>
        <v>55</v>
      </c>
      <c r="BJ9">
        <f>BJ8*Data!$B$12</f>
        <v>56</v>
      </c>
      <c r="BK9">
        <f>BK8*Data!$B$12</f>
        <v>57</v>
      </c>
      <c r="BL9">
        <f>BL8*Data!$B$12</f>
        <v>58</v>
      </c>
      <c r="BM9">
        <f>BM8*Data!$B$12</f>
        <v>59</v>
      </c>
      <c r="BN9">
        <f>BN8*Data!$B$12</f>
        <v>60</v>
      </c>
      <c r="BO9">
        <f>BO8*Data!$B$12</f>
        <v>61</v>
      </c>
      <c r="BP9">
        <f>BP8*Data!$B$12</f>
        <v>62</v>
      </c>
      <c r="BQ9">
        <f>BQ8*Data!$B$12</f>
        <v>63</v>
      </c>
      <c r="BR9">
        <f>BR8*Data!$B$12</f>
        <v>64</v>
      </c>
      <c r="BS9">
        <f>BS8*Data!$B$12</f>
        <v>65</v>
      </c>
      <c r="BT9">
        <f>BT8*Data!$B$12</f>
        <v>66</v>
      </c>
      <c r="BU9">
        <f>BU8*Data!$B$12</f>
        <v>67</v>
      </c>
      <c r="BV9">
        <f>BV8*Data!$B$12</f>
        <v>68</v>
      </c>
      <c r="BW9">
        <f>BW8*Data!$B$12</f>
        <v>69</v>
      </c>
      <c r="BX9">
        <f>BX8*Data!$B$12</f>
        <v>70</v>
      </c>
      <c r="BY9">
        <f>BY8*Data!$B$12</f>
        <v>71</v>
      </c>
      <c r="BZ9">
        <f>BZ8*Data!$B$12</f>
        <v>72</v>
      </c>
      <c r="CA9">
        <f>CA8*Data!$B$12</f>
        <v>73</v>
      </c>
      <c r="CB9">
        <f>CB8*Data!$B$12</f>
        <v>74</v>
      </c>
      <c r="CC9">
        <f>CC8*Data!$B$12</f>
        <v>75</v>
      </c>
      <c r="CD9">
        <f>CD8*Data!$B$12</f>
        <v>76</v>
      </c>
      <c r="CE9">
        <f>CE8*Data!$B$12</f>
        <v>77</v>
      </c>
      <c r="CF9">
        <f>CF8*Data!$B$12</f>
        <v>78</v>
      </c>
      <c r="CG9">
        <f>CG8*Data!$B$12</f>
        <v>79</v>
      </c>
      <c r="CH9">
        <f>CH8*Data!$B$12</f>
        <v>80</v>
      </c>
      <c r="CI9">
        <f>CI8*Data!$B$12</f>
        <v>81</v>
      </c>
      <c r="CJ9">
        <f>CJ8*Data!$B$12</f>
        <v>82</v>
      </c>
      <c r="CK9">
        <f>CK8*Data!$B$12</f>
        <v>83</v>
      </c>
      <c r="CL9">
        <f>CL8*Data!$B$12</f>
        <v>84</v>
      </c>
      <c r="CM9">
        <f>CM8*Data!$B$12</f>
        <v>85</v>
      </c>
      <c r="CN9">
        <f>CN8*Data!$B$12</f>
        <v>86</v>
      </c>
      <c r="CO9">
        <f>CO8*Data!$B$12</f>
        <v>87</v>
      </c>
      <c r="CP9">
        <f>CP8*Data!$B$12</f>
        <v>88</v>
      </c>
      <c r="CQ9">
        <f>CQ8*Data!$B$12</f>
        <v>89</v>
      </c>
      <c r="CR9">
        <f>CR8*Data!$B$12</f>
        <v>90</v>
      </c>
    </row>
    <row r="10" spans="1:96" x14ac:dyDescent="0.35">
      <c r="B10" s="2" t="s">
        <v>28</v>
      </c>
      <c r="C10" s="2" t="s">
        <v>3</v>
      </c>
      <c r="D10" s="2" t="s">
        <v>1</v>
      </c>
      <c r="E10">
        <f>E9-Data!$B$10</f>
        <v>-1</v>
      </c>
      <c r="F10">
        <f>F9-Data!$B$10</f>
        <v>0</v>
      </c>
      <c r="G10">
        <f>G9-Data!$B$10</f>
        <v>1</v>
      </c>
      <c r="H10">
        <f>H9-Data!$B$10</f>
        <v>2</v>
      </c>
      <c r="I10">
        <f>I9-Data!$B$10</f>
        <v>3</v>
      </c>
      <c r="J10">
        <f>J9-Data!$B$10</f>
        <v>4</v>
      </c>
      <c r="K10">
        <f>K9-Data!$B$10</f>
        <v>5</v>
      </c>
      <c r="L10">
        <f>L9-Data!$B$10</f>
        <v>6</v>
      </c>
      <c r="M10">
        <f>M9-Data!$B$10</f>
        <v>7</v>
      </c>
      <c r="N10">
        <f>N9-Data!$B$10</f>
        <v>8</v>
      </c>
      <c r="O10">
        <f>O9-Data!$B$10</f>
        <v>9</v>
      </c>
      <c r="P10">
        <f>P9-Data!$B$10</f>
        <v>10</v>
      </c>
      <c r="Q10">
        <f>Q9-Data!$B$10</f>
        <v>11</v>
      </c>
      <c r="R10">
        <f>R9-Data!$B$10</f>
        <v>12</v>
      </c>
      <c r="S10">
        <f>S9-Data!$B$10</f>
        <v>13</v>
      </c>
      <c r="T10">
        <f>T9-Data!$B$10</f>
        <v>14</v>
      </c>
      <c r="U10">
        <f>U9-Data!$B$10</f>
        <v>15</v>
      </c>
      <c r="V10">
        <f>V9-Data!$B$10</f>
        <v>16</v>
      </c>
      <c r="W10">
        <f>W9-Data!$B$10</f>
        <v>17</v>
      </c>
      <c r="X10">
        <f>X9-Data!$B$10</f>
        <v>18</v>
      </c>
      <c r="Y10">
        <f>Y9-Data!$B$10</f>
        <v>19</v>
      </c>
      <c r="Z10">
        <f>Z9-Data!$B$10</f>
        <v>20</v>
      </c>
      <c r="AA10">
        <f>AA9-Data!$B$10</f>
        <v>21</v>
      </c>
      <c r="AB10">
        <f>AB9-Data!$B$10</f>
        <v>22</v>
      </c>
      <c r="AC10">
        <f>AC9-Data!$B$10</f>
        <v>23</v>
      </c>
      <c r="AD10">
        <f>AD9-Data!$B$10</f>
        <v>24</v>
      </c>
      <c r="AE10">
        <f>AE9-Data!$B$10</f>
        <v>25</v>
      </c>
      <c r="AF10">
        <f>AF9-Data!$B$10</f>
        <v>26</v>
      </c>
      <c r="AG10">
        <f>AG9-Data!$B$10</f>
        <v>27</v>
      </c>
      <c r="AH10">
        <f>AH9-Data!$B$10</f>
        <v>28</v>
      </c>
      <c r="AI10">
        <f>AI9-Data!$B$10</f>
        <v>29</v>
      </c>
      <c r="AJ10">
        <f>AJ9-Data!$B$10</f>
        <v>30</v>
      </c>
      <c r="AK10">
        <f>AK9-Data!$B$10</f>
        <v>31</v>
      </c>
      <c r="AL10">
        <f>AL9-Data!$B$10</f>
        <v>32</v>
      </c>
      <c r="AM10">
        <f>AM9-Data!$B$10</f>
        <v>33</v>
      </c>
      <c r="AN10">
        <f>AN9-Data!$B$10</f>
        <v>34</v>
      </c>
      <c r="AO10">
        <f>AO9-Data!$B$10</f>
        <v>35</v>
      </c>
      <c r="AP10">
        <f>AP9-Data!$B$10</f>
        <v>36</v>
      </c>
      <c r="AQ10">
        <f>AQ9-Data!$B$10</f>
        <v>37</v>
      </c>
      <c r="AR10">
        <f>AR9-Data!$B$10</f>
        <v>38</v>
      </c>
      <c r="AS10">
        <f>AS9-Data!$B$10</f>
        <v>39</v>
      </c>
      <c r="AT10">
        <f>AT9-Data!$B$10</f>
        <v>40</v>
      </c>
      <c r="AU10">
        <f>AU9-Data!$B$10</f>
        <v>41</v>
      </c>
      <c r="AV10">
        <f>AV9-Data!$B$10</f>
        <v>42</v>
      </c>
      <c r="AW10">
        <f>AW9-Data!$B$10</f>
        <v>43</v>
      </c>
      <c r="AX10">
        <f>AX9-Data!$B$10</f>
        <v>44</v>
      </c>
      <c r="AY10">
        <f>AY9-Data!$B$10</f>
        <v>45</v>
      </c>
      <c r="AZ10">
        <f>AZ9-Data!$B$10</f>
        <v>46</v>
      </c>
      <c r="BA10">
        <f>BA9-Data!$B$10</f>
        <v>47</v>
      </c>
      <c r="BB10">
        <f>BB9-Data!$B$10</f>
        <v>48</v>
      </c>
      <c r="BC10">
        <f>BC9-Data!$B$10</f>
        <v>49</v>
      </c>
      <c r="BD10">
        <f>BD9-Data!$B$10</f>
        <v>50</v>
      </c>
      <c r="BE10">
        <f>BE9-Data!$B$10</f>
        <v>51</v>
      </c>
      <c r="BF10">
        <f>BF9-Data!$B$10</f>
        <v>52</v>
      </c>
      <c r="BG10">
        <f>BG9-Data!$B$10</f>
        <v>53</v>
      </c>
      <c r="BH10">
        <f>BH9-Data!$B$10</f>
        <v>54</v>
      </c>
      <c r="BI10">
        <f>BI9-Data!$B$10</f>
        <v>55</v>
      </c>
      <c r="BJ10">
        <f>BJ9-Data!$B$10</f>
        <v>56</v>
      </c>
      <c r="BK10">
        <f>BK9-Data!$B$10</f>
        <v>57</v>
      </c>
      <c r="BL10">
        <f>BL9-Data!$B$10</f>
        <v>58</v>
      </c>
      <c r="BM10">
        <f>BM9-Data!$B$10</f>
        <v>59</v>
      </c>
      <c r="BN10">
        <f>BN9-Data!$B$10</f>
        <v>60</v>
      </c>
      <c r="BO10">
        <f>BO9-Data!$B$10</f>
        <v>61</v>
      </c>
      <c r="BP10">
        <f>BP9-Data!$B$10</f>
        <v>62</v>
      </c>
      <c r="BQ10">
        <f>BQ9-Data!$B$10</f>
        <v>63</v>
      </c>
      <c r="BR10">
        <f>BR9-Data!$B$10</f>
        <v>64</v>
      </c>
      <c r="BS10">
        <f>BS9-Data!$B$10</f>
        <v>65</v>
      </c>
      <c r="BT10">
        <f>BT9-Data!$B$10</f>
        <v>66</v>
      </c>
      <c r="BU10">
        <f>BU9-Data!$B$10</f>
        <v>67</v>
      </c>
      <c r="BV10">
        <f>BV9-Data!$B$10</f>
        <v>68</v>
      </c>
      <c r="BW10">
        <f>BW9-Data!$B$10</f>
        <v>69</v>
      </c>
      <c r="BX10">
        <f>BX9-Data!$B$10</f>
        <v>70</v>
      </c>
      <c r="BY10">
        <f>BY9-Data!$B$10</f>
        <v>71</v>
      </c>
      <c r="BZ10">
        <f>BZ9-Data!$B$10</f>
        <v>72</v>
      </c>
      <c r="CA10">
        <f>CA9-Data!$B$10</f>
        <v>73</v>
      </c>
      <c r="CB10">
        <f>CB9-Data!$B$10</f>
        <v>74</v>
      </c>
      <c r="CC10">
        <f>CC9-Data!$B$10</f>
        <v>75</v>
      </c>
      <c r="CD10">
        <f>CD9-Data!$B$10</f>
        <v>76</v>
      </c>
      <c r="CE10">
        <f>CE9-Data!$B$10</f>
        <v>77</v>
      </c>
      <c r="CF10">
        <f>CF9-Data!$B$10</f>
        <v>78</v>
      </c>
      <c r="CG10">
        <f>CG9-Data!$B$10</f>
        <v>79</v>
      </c>
      <c r="CH10">
        <f>CH9-Data!$B$10</f>
        <v>80</v>
      </c>
      <c r="CI10">
        <f>CI9-Data!$B$10</f>
        <v>81</v>
      </c>
      <c r="CJ10">
        <f>CJ9-Data!$B$10</f>
        <v>82</v>
      </c>
      <c r="CK10">
        <f>CK9-Data!$B$10</f>
        <v>83</v>
      </c>
      <c r="CL10">
        <f>CL9-Data!$B$10</f>
        <v>84</v>
      </c>
      <c r="CM10">
        <f>CM9-Data!$B$10</f>
        <v>85</v>
      </c>
      <c r="CN10">
        <f>CN9-Data!$B$10</f>
        <v>86</v>
      </c>
      <c r="CO10">
        <f>CO9-Data!$B$10</f>
        <v>87</v>
      </c>
      <c r="CP10">
        <f>CP9-Data!$B$10</f>
        <v>88</v>
      </c>
      <c r="CQ10">
        <f>CQ9-Data!$B$10</f>
        <v>89</v>
      </c>
      <c r="CR10">
        <f>CR9-Data!$B$10</f>
        <v>90</v>
      </c>
    </row>
    <row r="11" spans="1:96" x14ac:dyDescent="0.35">
      <c r="A11" s="2" t="s">
        <v>41</v>
      </c>
      <c r="B11">
        <f>Data!B13/2</f>
        <v>0.5</v>
      </c>
      <c r="C11">
        <f>C12-B7</f>
        <v>-12</v>
      </c>
      <c r="D11" s="2" t="s">
        <v>23</v>
      </c>
      <c r="F11" s="3">
        <f>(Mix_2!F11+Mix_1!F11-SQRT(((Mix_2!F11+Mix_1!F11)^2)-4*((Mix_2!F11*Mix_1!F11)-WMA_R1!$B$3)))/2</f>
        <v>0</v>
      </c>
      <c r="G11" s="3">
        <f>(Mix_2!G11+Mix_1!G11-SQRT(((Mix_2!G11+Mix_1!G11)^2)-4*((Mix_2!G11*Mix_1!G11)-WMA_R1!$B$3)))/2</f>
        <v>0</v>
      </c>
      <c r="H11" s="3">
        <f>(Mix_2!H11+Mix_1!H11-SQRT(((Mix_2!H11+Mix_1!H11)^2)-4*((Mix_2!H11*Mix_1!H11)-WMA_R1!$B$3)))/2</f>
        <v>0</v>
      </c>
      <c r="I11" s="3">
        <f>(Mix_2!I11+Mix_1!I11-SQRT(((Mix_2!I11+Mix_1!I11)^2)-4*((Mix_2!I11*Mix_1!I11)-WMA_R1!$B$3)))/2</f>
        <v>0</v>
      </c>
      <c r="J11" s="3">
        <f>(Mix_2!J11+Mix_1!J11-SQRT(((Mix_2!J11+Mix_1!J11)^2)-4*((Mix_2!J11*Mix_1!J11)-WMA_R1!$B$3)))/2</f>
        <v>0</v>
      </c>
      <c r="K11" s="3">
        <f>(Mix_2!K11+Mix_1!K11-SQRT(((Mix_2!K11+Mix_1!K11)^2)-4*((Mix_2!K11*Mix_1!K11)-WMA_R1!$B$3)))/2</f>
        <v>0</v>
      </c>
      <c r="L11" s="3">
        <f>(Mix_2!L11+Mix_1!L11-SQRT(((Mix_2!L11+Mix_1!L11)^2)-4*((Mix_2!L11*Mix_1!L11)-WMA_R1!$B$3)))/2</f>
        <v>0</v>
      </c>
      <c r="M11" s="3">
        <f>(Mix_2!M11+Mix_1!M11-SQRT(((Mix_2!M11+Mix_1!M11)^2)-4*((Mix_2!M11*Mix_1!M11)-WMA_R1!$B$3)))/2</f>
        <v>0</v>
      </c>
      <c r="N11" s="3">
        <f>(Mix_2!N11+Mix_1!N11-SQRT(((Mix_2!N11+Mix_1!N11)^2)-4*((Mix_2!N11*Mix_1!N11)-WMA_R1!$B$3)))/2</f>
        <v>0</v>
      </c>
      <c r="O11" s="3">
        <f>(Mix_2!O11+Mix_1!O11-SQRT(((Mix_2!O11+Mix_1!O11)^2)-4*((Mix_2!O11*Mix_1!O11)-WMA_R1!$B$3)))/2</f>
        <v>0</v>
      </c>
      <c r="P11" s="3">
        <f>(Mix_2!P11+Mix_1!P11-SQRT(((Mix_2!P11+Mix_1!P11)^2)-4*((Mix_2!P11*Mix_1!P11)-WMA_R1!$B$3)))/2</f>
        <v>0</v>
      </c>
      <c r="Q11" s="3">
        <f>(Mix_2!Q11+Mix_1!Q11-SQRT(((Mix_2!Q11+Mix_1!Q11)^2)-4*((Mix_2!Q11*Mix_1!Q11)-WMA_R1!$B$3)))/2</f>
        <v>0</v>
      </c>
      <c r="R11" s="3">
        <f>(Mix_2!R11+Mix_1!R11-SQRT(((Mix_2!R11+Mix_1!R11)^2)-4*((Mix_2!R11*Mix_1!R11)-WMA_R1!$B$3)))/2</f>
        <v>0</v>
      </c>
      <c r="S11" s="3">
        <f>(Mix_2!S11+Mix_1!S11-SQRT(((Mix_2!S11+Mix_1!S11)^2)-4*((Mix_2!S11*Mix_1!S11)-WMA_R1!$B$3)))/2</f>
        <v>0</v>
      </c>
      <c r="T11" s="3">
        <f>(Mix_2!T11+Mix_1!T11-SQRT(((Mix_2!T11+Mix_1!T11)^2)-4*((Mix_2!T11*Mix_1!T11)-WMA_R1!$B$3)))/2</f>
        <v>0</v>
      </c>
      <c r="U11" s="3">
        <f>(Mix_2!U11+Mix_1!U11-SQRT(((Mix_2!U11+Mix_1!U11)^2)-4*((Mix_2!U11*Mix_1!U11)-WMA_R1!$B$3)))/2</f>
        <v>0</v>
      </c>
      <c r="V11" s="3">
        <f>(Mix_2!V11+Mix_1!V11-SQRT(((Mix_2!V11+Mix_1!V11)^2)-4*((Mix_2!V11*Mix_1!V11)-WMA_R1!$B$3)))/2</f>
        <v>0</v>
      </c>
      <c r="W11" s="3">
        <f>(Mix_2!W11+Mix_1!W11-SQRT(((Mix_2!W11+Mix_1!W11)^2)-4*((Mix_2!W11*Mix_1!W11)-WMA_R1!$B$3)))/2</f>
        <v>0</v>
      </c>
      <c r="X11" s="3">
        <f>(Mix_2!X11+Mix_1!X11-SQRT(((Mix_2!X11+Mix_1!X11)^2)-4*((Mix_2!X11*Mix_1!X11)-WMA_R1!$B$3)))/2</f>
        <v>0</v>
      </c>
      <c r="Y11" s="3">
        <f>(Mix_2!Y11+Mix_1!Y11-SQRT(((Mix_2!Y11+Mix_1!Y11)^2)-4*((Mix_2!Y11*Mix_1!Y11)-WMA_R1!$B$3)))/2</f>
        <v>0</v>
      </c>
      <c r="Z11" s="3">
        <f>(Mix_2!Z11+Mix_1!Z11-SQRT(((Mix_2!Z11+Mix_1!Z11)^2)-4*((Mix_2!Z11*Mix_1!Z11)-WMA_R1!$B$3)))/2</f>
        <v>0</v>
      </c>
      <c r="AA11" s="3">
        <f>(Mix_2!AA11+Mix_1!AA11-SQRT(((Mix_2!AA11+Mix_1!AA11)^2)-4*((Mix_2!AA11*Mix_1!AA11)-WMA_R1!$B$3)))/2</f>
        <v>0</v>
      </c>
      <c r="AB11" s="3">
        <f>(Mix_2!AB11+Mix_1!AB11-SQRT(((Mix_2!AB11+Mix_1!AB11)^2)-4*((Mix_2!AB11*Mix_1!AB11)-WMA_R1!$B$3)))/2</f>
        <v>0</v>
      </c>
      <c r="AC11" s="3">
        <f>(Mix_2!AC11+Mix_1!AC11-SQRT(((Mix_2!AC11+Mix_1!AC11)^2)-4*((Mix_2!AC11*Mix_1!AC11)-WMA_R1!$B$3)))/2</f>
        <v>0</v>
      </c>
      <c r="AD11" s="3">
        <f>(Mix_2!AD11+Mix_1!AD11-SQRT(((Mix_2!AD11+Mix_1!AD11)^2)-4*((Mix_2!AD11*Mix_1!AD11)-WMA_R1!$B$3)))/2</f>
        <v>0</v>
      </c>
      <c r="AE11" s="3">
        <f>(Mix_2!AE11+Mix_1!AE11-SQRT(((Mix_2!AE11+Mix_1!AE11)^2)-4*((Mix_2!AE11*Mix_1!AE11)-WMA_R1!$B$3)))/2</f>
        <v>0</v>
      </c>
      <c r="AF11" s="3">
        <f>(Mix_2!AF11+Mix_1!AF11-SQRT(((Mix_2!AF11+Mix_1!AF11)^2)-4*((Mix_2!AF11*Mix_1!AF11)-WMA_R1!$B$3)))/2</f>
        <v>0</v>
      </c>
      <c r="AG11" s="3">
        <f>(Mix_2!AG11+Mix_1!AG11-SQRT(((Mix_2!AG11+Mix_1!AG11)^2)-4*((Mix_2!AG11*Mix_1!AG11)-WMA_R1!$B$3)))/2</f>
        <v>0</v>
      </c>
      <c r="AH11" s="3">
        <f>(Mix_2!AH11+Mix_1!AH11-SQRT(((Mix_2!AH11+Mix_1!AH11)^2)-4*((Mix_2!AH11*Mix_1!AH11)-WMA_R1!$B$3)))/2</f>
        <v>0</v>
      </c>
      <c r="AI11" s="3">
        <f>(Mix_2!AI11+Mix_1!AI11-SQRT(((Mix_2!AI11+Mix_1!AI11)^2)-4*((Mix_2!AI11*Mix_1!AI11)-WMA_R1!$B$3)))/2</f>
        <v>0</v>
      </c>
      <c r="AJ11" s="3">
        <f>(Mix_2!AJ11+Mix_1!AJ11-SQRT(((Mix_2!AJ11+Mix_1!AJ11)^2)-4*((Mix_2!AJ11*Mix_1!AJ11)-WMA_R1!$B$3)))/2</f>
        <v>0</v>
      </c>
      <c r="AK11" s="3">
        <f>(Mix_2!AK11+Mix_1!AK11-SQRT(((Mix_2!AK11+Mix_1!AK11)^2)-4*((Mix_2!AK11*Mix_1!AK11)-WMA_R1!$B$3)))/2</f>
        <v>0</v>
      </c>
      <c r="AL11" s="3">
        <f>(Mix_2!AL11+Mix_1!AL11-SQRT(((Mix_2!AL11+Mix_1!AL11)^2)-4*((Mix_2!AL11*Mix_1!AL11)-WMA_R1!$B$3)))/2</f>
        <v>0</v>
      </c>
      <c r="AM11" s="3">
        <f>(Mix_2!AM11+Mix_1!AM11-SQRT(((Mix_2!AM11+Mix_1!AM11)^2)-4*((Mix_2!AM11*Mix_1!AM11)-WMA_R1!$B$3)))/2</f>
        <v>0</v>
      </c>
      <c r="AN11" s="3">
        <f>(Mix_2!AN11+Mix_1!AN11-SQRT(((Mix_2!AN11+Mix_1!AN11)^2)-4*((Mix_2!AN11*Mix_1!AN11)-WMA_R1!$B$3)))/2</f>
        <v>0</v>
      </c>
      <c r="AO11" s="3">
        <f>(Mix_2!AO11+Mix_1!AO11-SQRT(((Mix_2!AO11+Mix_1!AO11)^2)-4*((Mix_2!AO11*Mix_1!AO11)-WMA_R1!$B$3)))/2</f>
        <v>0</v>
      </c>
      <c r="AP11" s="3">
        <f>(Mix_2!AP11+Mix_1!AP11-SQRT(((Mix_2!AP11+Mix_1!AP11)^2)-4*((Mix_2!AP11*Mix_1!AP11)-WMA_R1!$B$3)))/2</f>
        <v>0</v>
      </c>
      <c r="AQ11" s="3">
        <f>(Mix_2!AQ11+Mix_1!AQ11-SQRT(((Mix_2!AQ11+Mix_1!AQ11)^2)-4*((Mix_2!AQ11*Mix_1!AQ11)-WMA_R1!$B$3)))/2</f>
        <v>0</v>
      </c>
      <c r="AR11" s="3">
        <f>(Mix_2!AR11+Mix_1!AR11-SQRT(((Mix_2!AR11+Mix_1!AR11)^2)-4*((Mix_2!AR11*Mix_1!AR11)-WMA_R1!$B$3)))/2</f>
        <v>0</v>
      </c>
      <c r="AS11" s="3">
        <f>(Mix_2!AS11+Mix_1!AS11-SQRT(((Mix_2!AS11+Mix_1!AS11)^2)-4*((Mix_2!AS11*Mix_1!AS11)-WMA_R1!$B$3)))/2</f>
        <v>0</v>
      </c>
      <c r="AT11" s="3">
        <f>(Mix_2!AT11+Mix_1!AT11-SQRT(((Mix_2!AT11+Mix_1!AT11)^2)-4*((Mix_2!AT11*Mix_1!AT11)-WMA_R1!$B$3)))/2</f>
        <v>0</v>
      </c>
      <c r="AU11" s="3">
        <f>(Mix_2!AU11+Mix_1!AU11-SQRT(((Mix_2!AU11+Mix_1!AU11)^2)-4*((Mix_2!AU11*Mix_1!AU11)-WMA_R1!$B$3)))/2</f>
        <v>0</v>
      </c>
      <c r="AV11" s="3">
        <f>(Mix_2!AV11+Mix_1!AV11-SQRT(((Mix_2!AV11+Mix_1!AV11)^2)-4*((Mix_2!AV11*Mix_1!AV11)-WMA_R1!$B$3)))/2</f>
        <v>0</v>
      </c>
      <c r="AW11" s="3">
        <f>(Mix_2!AW11+Mix_1!AW11-SQRT(((Mix_2!AW11+Mix_1!AW11)^2)-4*((Mix_2!AW11*Mix_1!AW11)-WMA_R1!$B$3)))/2</f>
        <v>0</v>
      </c>
      <c r="AX11" s="3">
        <f>(Mix_2!AX11+Mix_1!AX11-SQRT(((Mix_2!AX11+Mix_1!AX11)^2)-4*((Mix_2!AX11*Mix_1!AX11)-WMA_R1!$B$3)))/2</f>
        <v>0</v>
      </c>
      <c r="AY11" s="3">
        <f>(Mix_2!AY11+Mix_1!AY11-SQRT(((Mix_2!AY11+Mix_1!AY11)^2)-4*((Mix_2!AY11*Mix_1!AY11)-WMA_R1!$B$3)))/2</f>
        <v>0</v>
      </c>
      <c r="AZ11" s="3">
        <f>(Mix_2!AZ11+Mix_1!AZ11-SQRT(((Mix_2!AZ11+Mix_1!AZ11)^2)-4*((Mix_2!AZ11*Mix_1!AZ11)-WMA_R1!$B$3)))/2</f>
        <v>0</v>
      </c>
      <c r="BA11" s="3">
        <f>(Mix_2!BA11+Mix_1!BA11-SQRT(((Mix_2!BA11+Mix_1!BA11)^2)-4*((Mix_2!BA11*Mix_1!BA11)-WMA_R1!$B$3)))/2</f>
        <v>0</v>
      </c>
      <c r="BB11" s="3">
        <f>(Mix_2!BB11+Mix_1!BB11-SQRT(((Mix_2!BB11+Mix_1!BB11)^2)-4*((Mix_2!BB11*Mix_1!BB11)-WMA_R1!$B$3)))/2</f>
        <v>0</v>
      </c>
      <c r="BC11" s="3">
        <f>(Mix_2!BC11+Mix_1!BC11-SQRT(((Mix_2!BC11+Mix_1!BC11)^2)-4*((Mix_2!BC11*Mix_1!BC11)-WMA_R1!$B$3)))/2</f>
        <v>0</v>
      </c>
      <c r="BD11" s="3">
        <f>(Mix_2!BD11+Mix_1!BD11-SQRT(((Mix_2!BD11+Mix_1!BD11)^2)-4*((Mix_2!BD11*Mix_1!BD11)-WMA_R1!$B$3)))/2</f>
        <v>0</v>
      </c>
      <c r="BE11" s="3">
        <f>(Mix_2!BE11+Mix_1!BE11-SQRT(((Mix_2!BE11+Mix_1!BE11)^2)-4*((Mix_2!BE11*Mix_1!BE11)-WMA_R1!$B$3)))/2</f>
        <v>0</v>
      </c>
      <c r="BF11" s="3">
        <f>(Mix_2!BF11+Mix_1!BF11-SQRT(((Mix_2!BF11+Mix_1!BF11)^2)-4*((Mix_2!BF11*Mix_1!BF11)-WMA_R1!$B$3)))/2</f>
        <v>0</v>
      </c>
      <c r="BG11" s="3">
        <f>(Mix_2!BG11+Mix_1!BG11-SQRT(((Mix_2!BG11+Mix_1!BG11)^2)-4*((Mix_2!BG11*Mix_1!BG11)-WMA_R1!$B$3)))/2</f>
        <v>0</v>
      </c>
      <c r="BH11" s="3">
        <f>(Mix_2!BH11+Mix_1!BH11-SQRT(((Mix_2!BH11+Mix_1!BH11)^2)-4*((Mix_2!BH11*Mix_1!BH11)-WMA_R1!$B$3)))/2</f>
        <v>0</v>
      </c>
      <c r="BI11" s="3">
        <f>(Mix_2!BI11+Mix_1!BI11-SQRT(((Mix_2!BI11+Mix_1!BI11)^2)-4*((Mix_2!BI11*Mix_1!BI11)-WMA_R1!$B$3)))/2</f>
        <v>0</v>
      </c>
      <c r="BJ11" s="3">
        <f>(Mix_2!BJ11+Mix_1!BJ11-SQRT(((Mix_2!BJ11+Mix_1!BJ11)^2)-4*((Mix_2!BJ11*Mix_1!BJ11)-WMA_R1!$B$3)))/2</f>
        <v>0</v>
      </c>
      <c r="BK11" s="3">
        <f>(Mix_2!BK11+Mix_1!BK11-SQRT(((Mix_2!BK11+Mix_1!BK11)^2)-4*((Mix_2!BK11*Mix_1!BK11)-WMA_R1!$B$3)))/2</f>
        <v>0</v>
      </c>
      <c r="BL11" s="3">
        <f>(Mix_2!BL11+Mix_1!BL11-SQRT(((Mix_2!BL11+Mix_1!BL11)^2)-4*((Mix_2!BL11*Mix_1!BL11)-WMA_R1!$B$3)))/2</f>
        <v>0</v>
      </c>
      <c r="BM11" s="3">
        <f>(Mix_2!BM11+Mix_1!BM11-SQRT(((Mix_2!BM11+Mix_1!BM11)^2)-4*((Mix_2!BM11*Mix_1!BM11)-WMA_R1!$B$3)))/2</f>
        <v>0</v>
      </c>
      <c r="BN11" s="3">
        <f>(Mix_2!BN11+Mix_1!BN11-SQRT(((Mix_2!BN11+Mix_1!BN11)^2)-4*((Mix_2!BN11*Mix_1!BN11)-WMA_R1!$B$3)))/2</f>
        <v>0</v>
      </c>
      <c r="BO11" s="3">
        <f>(Mix_2!BO11+Mix_1!BO11-SQRT(((Mix_2!BO11+Mix_1!BO11)^2)-4*((Mix_2!BO11*Mix_1!BO11)-WMA_R1!$B$3)))/2</f>
        <v>0</v>
      </c>
      <c r="BP11" s="3">
        <f>(Mix_2!BP11+Mix_1!BP11-SQRT(((Mix_2!BP11+Mix_1!BP11)^2)-4*((Mix_2!BP11*Mix_1!BP11)-WMA_R1!$B$3)))/2</f>
        <v>0</v>
      </c>
      <c r="BQ11" s="3">
        <f>(Mix_2!BQ11+Mix_1!BQ11-SQRT(((Mix_2!BQ11+Mix_1!BQ11)^2)-4*((Mix_2!BQ11*Mix_1!BQ11)-WMA_R1!$B$3)))/2</f>
        <v>0</v>
      </c>
      <c r="BR11" s="3">
        <f>(Mix_2!BR11+Mix_1!BR11-SQRT(((Mix_2!BR11+Mix_1!BR11)^2)-4*((Mix_2!BR11*Mix_1!BR11)-WMA_R1!$B$3)))/2</f>
        <v>0</v>
      </c>
      <c r="BS11" s="3">
        <f>(Mix_2!BS11+Mix_1!BS11-SQRT(((Mix_2!BS11+Mix_1!BS11)^2)-4*((Mix_2!BS11*Mix_1!BS11)-WMA_R1!$B$3)))/2</f>
        <v>0</v>
      </c>
      <c r="BT11" s="3">
        <f>(Mix_2!BT11+Mix_1!BT11-SQRT(((Mix_2!BT11+Mix_1!BT11)^2)-4*((Mix_2!BT11*Mix_1!BT11)-WMA_R1!$B$3)))/2</f>
        <v>0</v>
      </c>
      <c r="BU11" s="3">
        <f>(Mix_2!BU11+Mix_1!BU11-SQRT(((Mix_2!BU11+Mix_1!BU11)^2)-4*((Mix_2!BU11*Mix_1!BU11)-WMA_R1!$B$3)))/2</f>
        <v>0</v>
      </c>
      <c r="BV11" s="3">
        <f>(Mix_2!BV11+Mix_1!BV11-SQRT(((Mix_2!BV11+Mix_1!BV11)^2)-4*((Mix_2!BV11*Mix_1!BV11)-WMA_R1!$B$3)))/2</f>
        <v>0</v>
      </c>
      <c r="BW11" s="3">
        <f>(Mix_2!BW11+Mix_1!BW11-SQRT(((Mix_2!BW11+Mix_1!BW11)^2)-4*((Mix_2!BW11*Mix_1!BW11)-WMA_R1!$B$3)))/2</f>
        <v>0</v>
      </c>
      <c r="BX11" s="3">
        <f>(Mix_2!BX11+Mix_1!BX11-SQRT(((Mix_2!BX11+Mix_1!BX11)^2)-4*((Mix_2!BX11*Mix_1!BX11)-WMA_R1!$B$3)))/2</f>
        <v>0</v>
      </c>
      <c r="BY11" s="3">
        <f>(Mix_2!BY11+Mix_1!BY11-SQRT(((Mix_2!BY11+Mix_1!BY11)^2)-4*((Mix_2!BY11*Mix_1!BY11)-WMA_R1!$B$3)))/2</f>
        <v>0</v>
      </c>
      <c r="BZ11" s="3">
        <f>(Mix_2!BZ11+Mix_1!BZ11-SQRT(((Mix_2!BZ11+Mix_1!BZ11)^2)-4*((Mix_2!BZ11*Mix_1!BZ11)-WMA_R1!$B$3)))/2</f>
        <v>0</v>
      </c>
      <c r="CA11" s="3">
        <f>(Mix_2!CA11+Mix_1!CA11-SQRT(((Mix_2!CA11+Mix_1!CA11)^2)-4*((Mix_2!CA11*Mix_1!CA11)-WMA_R1!$B$3)))/2</f>
        <v>0</v>
      </c>
      <c r="CB11" s="3">
        <f>(Mix_2!CB11+Mix_1!CB11-SQRT(((Mix_2!CB11+Mix_1!CB11)^2)-4*((Mix_2!CB11*Mix_1!CB11)-WMA_R1!$B$3)))/2</f>
        <v>0</v>
      </c>
      <c r="CC11" s="3">
        <f>(Mix_2!CC11+Mix_1!CC11-SQRT(((Mix_2!CC11+Mix_1!CC11)^2)-4*((Mix_2!CC11*Mix_1!CC11)-WMA_R1!$B$3)))/2</f>
        <v>0</v>
      </c>
      <c r="CD11" s="3">
        <f>(Mix_2!CD11+Mix_1!CD11-SQRT(((Mix_2!CD11+Mix_1!CD11)^2)-4*((Mix_2!CD11*Mix_1!CD11)-WMA_R1!$B$3)))/2</f>
        <v>0</v>
      </c>
      <c r="CE11" s="3">
        <f>(Mix_2!CE11+Mix_1!CE11-SQRT(((Mix_2!CE11+Mix_1!CE11)^2)-4*((Mix_2!CE11*Mix_1!CE11)-WMA_R1!$B$3)))/2</f>
        <v>0</v>
      </c>
      <c r="CF11" s="3">
        <f>(Mix_2!CF11+Mix_1!CF11-SQRT(((Mix_2!CF11+Mix_1!CF11)^2)-4*((Mix_2!CF11*Mix_1!CF11)-WMA_R1!$B$3)))/2</f>
        <v>0</v>
      </c>
      <c r="CG11" s="3">
        <f>(Mix_2!CG11+Mix_1!CG11-SQRT(((Mix_2!CG11+Mix_1!CG11)^2)-4*((Mix_2!CG11*Mix_1!CG11)-WMA_R1!$B$3)))/2</f>
        <v>0</v>
      </c>
      <c r="CH11" s="3">
        <f>(Mix_2!CH11+Mix_1!CH11-SQRT(((Mix_2!CH11+Mix_1!CH11)^2)-4*((Mix_2!CH11*Mix_1!CH11)-WMA_R1!$B$3)))/2</f>
        <v>0</v>
      </c>
      <c r="CI11" s="3">
        <f>(Mix_2!CI11+Mix_1!CI11-SQRT(((Mix_2!CI11+Mix_1!CI11)^2)-4*((Mix_2!CI11*Mix_1!CI11)-WMA_R1!$B$3)))/2</f>
        <v>0</v>
      </c>
      <c r="CJ11" s="3">
        <f>(Mix_2!CJ11+Mix_1!CJ11-SQRT(((Mix_2!CJ11+Mix_1!CJ11)^2)-4*((Mix_2!CJ11*Mix_1!CJ11)-WMA_R1!$B$3)))/2</f>
        <v>0</v>
      </c>
      <c r="CK11" s="3">
        <f>(Mix_2!CK11+Mix_1!CK11-SQRT(((Mix_2!CK11+Mix_1!CK11)^2)-4*((Mix_2!CK11*Mix_1!CK11)-WMA_R1!$B$3)))/2</f>
        <v>0</v>
      </c>
      <c r="CL11" s="3">
        <f>(Mix_2!CL11+Mix_1!CL11-SQRT(((Mix_2!CL11+Mix_1!CL11)^2)-4*((Mix_2!CL11*Mix_1!CL11)-WMA_R1!$B$3)))/2</f>
        <v>0</v>
      </c>
      <c r="CM11" s="3">
        <f>(Mix_2!CM11+Mix_1!CM11-SQRT(((Mix_2!CM11+Mix_1!CM11)^2)-4*((Mix_2!CM11*Mix_1!CM11)-WMA_R1!$B$3)))/2</f>
        <v>0</v>
      </c>
      <c r="CN11" s="3">
        <f>(Mix_2!CN11+Mix_1!CN11-SQRT(((Mix_2!CN11+Mix_1!CN11)^2)-4*((Mix_2!CN11*Mix_1!CN11)-WMA_R1!$B$3)))/2</f>
        <v>0</v>
      </c>
      <c r="CO11" s="3">
        <f>(Mix_2!CO11+Mix_1!CO11-SQRT(((Mix_2!CO11+Mix_1!CO11)^2)-4*((Mix_2!CO11*Mix_1!CO11)-WMA_R1!$B$3)))/2</f>
        <v>0</v>
      </c>
      <c r="CP11" s="3">
        <f>(Mix_2!CP11+Mix_1!CP11-SQRT(((Mix_2!CP11+Mix_1!CP11)^2)-4*((Mix_2!CP11*Mix_1!CP11)-WMA_R1!$B$3)))/2</f>
        <v>0</v>
      </c>
      <c r="CQ11" s="3">
        <f>(Mix_2!CQ11+Mix_1!CQ11-SQRT(((Mix_2!CQ11+Mix_1!CQ11)^2)-4*((Mix_2!CQ11*Mix_1!CQ11)-WMA_R1!$B$3)))/2</f>
        <v>0</v>
      </c>
      <c r="CR11" s="3">
        <f>(Mix_2!CR11+Mix_1!CR11-SQRT(((Mix_2!CR11+Mix_1!CR11)^2)-4*((Mix_2!CR11*Mix_1!CR11)-WMA_R1!$B$3)))/2</f>
        <v>0</v>
      </c>
    </row>
    <row r="12" spans="1:96" x14ac:dyDescent="0.35">
      <c r="A12">
        <v>0</v>
      </c>
      <c r="B12" s="2" t="s">
        <v>2</v>
      </c>
      <c r="C12">
        <f>C13-B7</f>
        <v>-11</v>
      </c>
      <c r="F12" s="3">
        <f>(Mix_2!F12+Mix_1!F12-SQRT(((Mix_2!F12+Mix_1!F12)^2)-4*((Mix_2!F12*Mix_1!F12)-WMA_R1!$B$3)))/2</f>
        <v>0</v>
      </c>
      <c r="G12" s="3">
        <f>(Mix_2!G12+Mix_1!G12-SQRT(((Mix_2!G12+Mix_1!G12)^2)-4*((Mix_2!G12*Mix_1!G12)-WMA_R1!$B$3)))/2</f>
        <v>0</v>
      </c>
      <c r="H12" s="3">
        <f>(Mix_2!H12+Mix_1!H12-SQRT(((Mix_2!H12+Mix_1!H12)^2)-4*((Mix_2!H12*Mix_1!H12)-WMA_R1!$B$3)))/2</f>
        <v>0</v>
      </c>
      <c r="I12" s="3">
        <f>(Mix_2!I12+Mix_1!I12-SQRT(((Mix_2!I12+Mix_1!I12)^2)-4*((Mix_2!I12*Mix_1!I12)-WMA_R1!$B$3)))/2</f>
        <v>0</v>
      </c>
      <c r="J12" s="3">
        <f>(Mix_2!J12+Mix_1!J12-SQRT(((Mix_2!J12+Mix_1!J12)^2)-4*((Mix_2!J12*Mix_1!J12)-WMA_R1!$B$3)))/2</f>
        <v>0</v>
      </c>
      <c r="K12" s="3">
        <f>(Mix_2!K12+Mix_1!K12-SQRT(((Mix_2!K12+Mix_1!K12)^2)-4*((Mix_2!K12*Mix_1!K12)-WMA_R1!$B$3)))/2</f>
        <v>0</v>
      </c>
      <c r="L12" s="3">
        <f>(Mix_2!L12+Mix_1!L12-SQRT(((Mix_2!L12+Mix_1!L12)^2)-4*((Mix_2!L12*Mix_1!L12)-WMA_R1!$B$3)))/2</f>
        <v>0</v>
      </c>
      <c r="M12" s="3">
        <f>(Mix_2!M12+Mix_1!M12-SQRT(((Mix_2!M12+Mix_1!M12)^2)-4*((Mix_2!M12*Mix_1!M12)-WMA_R1!$B$3)))/2</f>
        <v>0</v>
      </c>
      <c r="N12" s="3">
        <f>(Mix_2!N12+Mix_1!N12-SQRT(((Mix_2!N12+Mix_1!N12)^2)-4*((Mix_2!N12*Mix_1!N12)-WMA_R1!$B$3)))/2</f>
        <v>0</v>
      </c>
      <c r="O12" s="3">
        <f>(Mix_2!O12+Mix_1!O12-SQRT(((Mix_2!O12+Mix_1!O12)^2)-4*((Mix_2!O12*Mix_1!O12)-WMA_R1!$B$3)))/2</f>
        <v>0</v>
      </c>
      <c r="P12" s="3">
        <f>(Mix_2!P12+Mix_1!P12-SQRT(((Mix_2!P12+Mix_1!P12)^2)-4*((Mix_2!P12*Mix_1!P12)-WMA_R1!$B$3)))/2</f>
        <v>0</v>
      </c>
      <c r="Q12" s="3">
        <f>(Mix_2!Q12+Mix_1!Q12-SQRT(((Mix_2!Q12+Mix_1!Q12)^2)-4*((Mix_2!Q12*Mix_1!Q12)-WMA_R1!$B$3)))/2</f>
        <v>0</v>
      </c>
      <c r="R12" s="3">
        <f>(Mix_2!R12+Mix_1!R12-SQRT(((Mix_2!R12+Mix_1!R12)^2)-4*((Mix_2!R12*Mix_1!R12)-WMA_R1!$B$3)))/2</f>
        <v>0</v>
      </c>
      <c r="S12" s="3">
        <f>(Mix_2!S12+Mix_1!S12-SQRT(((Mix_2!S12+Mix_1!S12)^2)-4*((Mix_2!S12*Mix_1!S12)-WMA_R1!$B$3)))/2</f>
        <v>0</v>
      </c>
      <c r="T12" s="3">
        <f>(Mix_2!T12+Mix_1!T12-SQRT(((Mix_2!T12+Mix_1!T12)^2)-4*((Mix_2!T12*Mix_1!T12)-WMA_R1!$B$3)))/2</f>
        <v>0</v>
      </c>
      <c r="U12" s="3">
        <f>(Mix_2!U12+Mix_1!U12-SQRT(((Mix_2!U12+Mix_1!U12)^2)-4*((Mix_2!U12*Mix_1!U12)-WMA_R1!$B$3)))/2</f>
        <v>0</v>
      </c>
      <c r="V12" s="3">
        <f>(Mix_2!V12+Mix_1!V12-SQRT(((Mix_2!V12+Mix_1!V12)^2)-4*((Mix_2!V12*Mix_1!V12)-WMA_R1!$B$3)))/2</f>
        <v>0</v>
      </c>
      <c r="W12" s="3">
        <f>(Mix_2!W12+Mix_1!W12-SQRT(((Mix_2!W12+Mix_1!W12)^2)-4*((Mix_2!W12*Mix_1!W12)-WMA_R1!$B$3)))/2</f>
        <v>0</v>
      </c>
      <c r="X12" s="3">
        <f>(Mix_2!X12+Mix_1!X12-SQRT(((Mix_2!X12+Mix_1!X12)^2)-4*((Mix_2!X12*Mix_1!X12)-WMA_R1!$B$3)))/2</f>
        <v>0</v>
      </c>
      <c r="Y12" s="3">
        <f>(Mix_2!Y12+Mix_1!Y12-SQRT(((Mix_2!Y12+Mix_1!Y12)^2)-4*((Mix_2!Y12*Mix_1!Y12)-WMA_R1!$B$3)))/2</f>
        <v>0</v>
      </c>
      <c r="Z12" s="3">
        <f>(Mix_2!Z12+Mix_1!Z12-SQRT(((Mix_2!Z12+Mix_1!Z12)^2)-4*((Mix_2!Z12*Mix_1!Z12)-WMA_R1!$B$3)))/2</f>
        <v>0</v>
      </c>
      <c r="AA12" s="3">
        <f>(Mix_2!AA12+Mix_1!AA12-SQRT(((Mix_2!AA12+Mix_1!AA12)^2)-4*((Mix_2!AA12*Mix_1!AA12)-WMA_R1!$B$3)))/2</f>
        <v>0</v>
      </c>
      <c r="AB12" s="3">
        <f>(Mix_2!AB12+Mix_1!AB12-SQRT(((Mix_2!AB12+Mix_1!AB12)^2)-4*((Mix_2!AB12*Mix_1!AB12)-WMA_R1!$B$3)))/2</f>
        <v>0</v>
      </c>
      <c r="AC12" s="3">
        <f>(Mix_2!AC12+Mix_1!AC12-SQRT(((Mix_2!AC12+Mix_1!AC12)^2)-4*((Mix_2!AC12*Mix_1!AC12)-WMA_R1!$B$3)))/2</f>
        <v>0</v>
      </c>
      <c r="AD12" s="3">
        <f>(Mix_2!AD12+Mix_1!AD12-SQRT(((Mix_2!AD12+Mix_1!AD12)^2)-4*((Mix_2!AD12*Mix_1!AD12)-WMA_R1!$B$3)))/2</f>
        <v>0</v>
      </c>
      <c r="AE12" s="3">
        <f>(Mix_2!AE12+Mix_1!AE12-SQRT(((Mix_2!AE12+Mix_1!AE12)^2)-4*((Mix_2!AE12*Mix_1!AE12)-WMA_R1!$B$3)))/2</f>
        <v>0</v>
      </c>
      <c r="AF12" s="3">
        <f>(Mix_2!AF12+Mix_1!AF12-SQRT(((Mix_2!AF12+Mix_1!AF12)^2)-4*((Mix_2!AF12*Mix_1!AF12)-WMA_R1!$B$3)))/2</f>
        <v>0</v>
      </c>
      <c r="AG12" s="3">
        <f>(Mix_2!AG12+Mix_1!AG12-SQRT(((Mix_2!AG12+Mix_1!AG12)^2)-4*((Mix_2!AG12*Mix_1!AG12)-WMA_R1!$B$3)))/2</f>
        <v>0</v>
      </c>
      <c r="AH12" s="3">
        <f>(Mix_2!AH12+Mix_1!AH12-SQRT(((Mix_2!AH12+Mix_1!AH12)^2)-4*((Mix_2!AH12*Mix_1!AH12)-WMA_R1!$B$3)))/2</f>
        <v>0</v>
      </c>
      <c r="AI12" s="3">
        <f>(Mix_2!AI12+Mix_1!AI12-SQRT(((Mix_2!AI12+Mix_1!AI12)^2)-4*((Mix_2!AI12*Mix_1!AI12)-WMA_R1!$B$3)))/2</f>
        <v>0</v>
      </c>
      <c r="AJ12" s="3">
        <f>(Mix_2!AJ12+Mix_1!AJ12-SQRT(((Mix_2!AJ12+Mix_1!AJ12)^2)-4*((Mix_2!AJ12*Mix_1!AJ12)-WMA_R1!$B$3)))/2</f>
        <v>0</v>
      </c>
      <c r="AK12" s="3">
        <f>(Mix_2!AK12+Mix_1!AK12-SQRT(((Mix_2!AK12+Mix_1!AK12)^2)-4*((Mix_2!AK12*Mix_1!AK12)-WMA_R1!$B$3)))/2</f>
        <v>0</v>
      </c>
      <c r="AL12" s="3">
        <f>(Mix_2!AL12+Mix_1!AL12-SQRT(((Mix_2!AL12+Mix_1!AL12)^2)-4*((Mix_2!AL12*Mix_1!AL12)-WMA_R1!$B$3)))/2</f>
        <v>0</v>
      </c>
      <c r="AM12" s="3">
        <f>(Mix_2!AM12+Mix_1!AM12-SQRT(((Mix_2!AM12+Mix_1!AM12)^2)-4*((Mix_2!AM12*Mix_1!AM12)-WMA_R1!$B$3)))/2</f>
        <v>0</v>
      </c>
      <c r="AN12" s="3">
        <f>(Mix_2!AN12+Mix_1!AN12-SQRT(((Mix_2!AN12+Mix_1!AN12)^2)-4*((Mix_2!AN12*Mix_1!AN12)-WMA_R1!$B$3)))/2</f>
        <v>0</v>
      </c>
      <c r="AO12" s="3">
        <f>(Mix_2!AO12+Mix_1!AO12-SQRT(((Mix_2!AO12+Mix_1!AO12)^2)-4*((Mix_2!AO12*Mix_1!AO12)-WMA_R1!$B$3)))/2</f>
        <v>0</v>
      </c>
      <c r="AP12" s="3">
        <f>(Mix_2!AP12+Mix_1!AP12-SQRT(((Mix_2!AP12+Mix_1!AP12)^2)-4*((Mix_2!AP12*Mix_1!AP12)-WMA_R1!$B$3)))/2</f>
        <v>0</v>
      </c>
      <c r="AQ12" s="3">
        <f>(Mix_2!AQ12+Mix_1!AQ12-SQRT(((Mix_2!AQ12+Mix_1!AQ12)^2)-4*((Mix_2!AQ12*Mix_1!AQ12)-WMA_R1!$B$3)))/2</f>
        <v>0</v>
      </c>
      <c r="AR12" s="3">
        <f>(Mix_2!AR12+Mix_1!AR12-SQRT(((Mix_2!AR12+Mix_1!AR12)^2)-4*((Mix_2!AR12*Mix_1!AR12)-WMA_R1!$B$3)))/2</f>
        <v>0</v>
      </c>
      <c r="AS12" s="3">
        <f>(Mix_2!AS12+Mix_1!AS12-SQRT(((Mix_2!AS12+Mix_1!AS12)^2)-4*((Mix_2!AS12*Mix_1!AS12)-WMA_R1!$B$3)))/2</f>
        <v>0</v>
      </c>
      <c r="AT12" s="3">
        <f>(Mix_2!AT12+Mix_1!AT12-SQRT(((Mix_2!AT12+Mix_1!AT12)^2)-4*((Mix_2!AT12*Mix_1!AT12)-WMA_R1!$B$3)))/2</f>
        <v>0</v>
      </c>
      <c r="AU12" s="3">
        <f>(Mix_2!AU12+Mix_1!AU12-SQRT(((Mix_2!AU12+Mix_1!AU12)^2)-4*((Mix_2!AU12*Mix_1!AU12)-WMA_R1!$B$3)))/2</f>
        <v>0</v>
      </c>
      <c r="AV12" s="3">
        <f>(Mix_2!AV12+Mix_1!AV12-SQRT(((Mix_2!AV12+Mix_1!AV12)^2)-4*((Mix_2!AV12*Mix_1!AV12)-WMA_R1!$B$3)))/2</f>
        <v>0</v>
      </c>
      <c r="AW12" s="3">
        <f>(Mix_2!AW12+Mix_1!AW12-SQRT(((Mix_2!AW12+Mix_1!AW12)^2)-4*((Mix_2!AW12*Mix_1!AW12)-WMA_R1!$B$3)))/2</f>
        <v>0</v>
      </c>
      <c r="AX12" s="3">
        <f>(Mix_2!AX12+Mix_1!AX12-SQRT(((Mix_2!AX12+Mix_1!AX12)^2)-4*((Mix_2!AX12*Mix_1!AX12)-WMA_R1!$B$3)))/2</f>
        <v>0</v>
      </c>
      <c r="AY12" s="3">
        <f>(Mix_2!AY12+Mix_1!AY12-SQRT(((Mix_2!AY12+Mix_1!AY12)^2)-4*((Mix_2!AY12*Mix_1!AY12)-WMA_R1!$B$3)))/2</f>
        <v>0</v>
      </c>
      <c r="AZ12" s="3">
        <f>(Mix_2!AZ12+Mix_1!AZ12-SQRT(((Mix_2!AZ12+Mix_1!AZ12)^2)-4*((Mix_2!AZ12*Mix_1!AZ12)-WMA_R1!$B$3)))/2</f>
        <v>0</v>
      </c>
      <c r="BA12" s="3">
        <f>(Mix_2!BA12+Mix_1!BA12-SQRT(((Mix_2!BA12+Mix_1!BA12)^2)-4*((Mix_2!BA12*Mix_1!BA12)-WMA_R1!$B$3)))/2</f>
        <v>0</v>
      </c>
      <c r="BB12" s="3">
        <f>(Mix_2!BB12+Mix_1!BB12-SQRT(((Mix_2!BB12+Mix_1!BB12)^2)-4*((Mix_2!BB12*Mix_1!BB12)-WMA_R1!$B$3)))/2</f>
        <v>0</v>
      </c>
      <c r="BC12" s="3">
        <f>(Mix_2!BC12+Mix_1!BC12-SQRT(((Mix_2!BC12+Mix_1!BC12)^2)-4*((Mix_2!BC12*Mix_1!BC12)-WMA_R1!$B$3)))/2</f>
        <v>0</v>
      </c>
      <c r="BD12" s="3">
        <f>(Mix_2!BD12+Mix_1!BD12-SQRT(((Mix_2!BD12+Mix_1!BD12)^2)-4*((Mix_2!BD12*Mix_1!BD12)-WMA_R1!$B$3)))/2</f>
        <v>0</v>
      </c>
      <c r="BE12" s="3">
        <f>(Mix_2!BE12+Mix_1!BE12-SQRT(((Mix_2!BE12+Mix_1!BE12)^2)-4*((Mix_2!BE12*Mix_1!BE12)-WMA_R1!$B$3)))/2</f>
        <v>0</v>
      </c>
      <c r="BF12" s="3">
        <f>(Mix_2!BF12+Mix_1!BF12-SQRT(((Mix_2!BF12+Mix_1!BF12)^2)-4*((Mix_2!BF12*Mix_1!BF12)-WMA_R1!$B$3)))/2</f>
        <v>0</v>
      </c>
      <c r="BG12" s="3">
        <f>(Mix_2!BG12+Mix_1!BG12-SQRT(((Mix_2!BG12+Mix_1!BG12)^2)-4*((Mix_2!BG12*Mix_1!BG12)-WMA_R1!$B$3)))/2</f>
        <v>0</v>
      </c>
      <c r="BH12" s="3">
        <f>(Mix_2!BH12+Mix_1!BH12-SQRT(((Mix_2!BH12+Mix_1!BH12)^2)-4*((Mix_2!BH12*Mix_1!BH12)-WMA_R1!$B$3)))/2</f>
        <v>0</v>
      </c>
      <c r="BI12" s="3">
        <f>(Mix_2!BI12+Mix_1!BI12-SQRT(((Mix_2!BI12+Mix_1!BI12)^2)-4*((Mix_2!BI12*Mix_1!BI12)-WMA_R1!$B$3)))/2</f>
        <v>0</v>
      </c>
      <c r="BJ12" s="3">
        <f>(Mix_2!BJ12+Mix_1!BJ12-SQRT(((Mix_2!BJ12+Mix_1!BJ12)^2)-4*((Mix_2!BJ12*Mix_1!BJ12)-WMA_R1!$B$3)))/2</f>
        <v>0</v>
      </c>
      <c r="BK12" s="3">
        <f>(Mix_2!BK12+Mix_1!BK12-SQRT(((Mix_2!BK12+Mix_1!BK12)^2)-4*((Mix_2!BK12*Mix_1!BK12)-WMA_R1!$B$3)))/2</f>
        <v>0</v>
      </c>
      <c r="BL12" s="3">
        <f>(Mix_2!BL12+Mix_1!BL12-SQRT(((Mix_2!BL12+Mix_1!BL12)^2)-4*((Mix_2!BL12*Mix_1!BL12)-WMA_R1!$B$3)))/2</f>
        <v>0</v>
      </c>
      <c r="BM12" s="3">
        <f>(Mix_2!BM12+Mix_1!BM12-SQRT(((Mix_2!BM12+Mix_1!BM12)^2)-4*((Mix_2!BM12*Mix_1!BM12)-WMA_R1!$B$3)))/2</f>
        <v>0</v>
      </c>
      <c r="BN12" s="3">
        <f>(Mix_2!BN12+Mix_1!BN12-SQRT(((Mix_2!BN12+Mix_1!BN12)^2)-4*((Mix_2!BN12*Mix_1!BN12)-WMA_R1!$B$3)))/2</f>
        <v>0</v>
      </c>
      <c r="BO12" s="3">
        <f>(Mix_2!BO12+Mix_1!BO12-SQRT(((Mix_2!BO12+Mix_1!BO12)^2)-4*((Mix_2!BO12*Mix_1!BO12)-WMA_R1!$B$3)))/2</f>
        <v>0</v>
      </c>
      <c r="BP12" s="3">
        <f>(Mix_2!BP12+Mix_1!BP12-SQRT(((Mix_2!BP12+Mix_1!BP12)^2)-4*((Mix_2!BP12*Mix_1!BP12)-WMA_R1!$B$3)))/2</f>
        <v>0</v>
      </c>
      <c r="BQ12" s="3">
        <f>(Mix_2!BQ12+Mix_1!BQ12-SQRT(((Mix_2!BQ12+Mix_1!BQ12)^2)-4*((Mix_2!BQ12*Mix_1!BQ12)-WMA_R1!$B$3)))/2</f>
        <v>0</v>
      </c>
      <c r="BR12" s="3">
        <f>(Mix_2!BR12+Mix_1!BR12-SQRT(((Mix_2!BR12+Mix_1!BR12)^2)-4*((Mix_2!BR12*Mix_1!BR12)-WMA_R1!$B$3)))/2</f>
        <v>0</v>
      </c>
      <c r="BS12" s="3">
        <f>(Mix_2!BS12+Mix_1!BS12-SQRT(((Mix_2!BS12+Mix_1!BS12)^2)-4*((Mix_2!BS12*Mix_1!BS12)-WMA_R1!$B$3)))/2</f>
        <v>0</v>
      </c>
      <c r="BT12" s="3">
        <f>(Mix_2!BT12+Mix_1!BT12-SQRT(((Mix_2!BT12+Mix_1!BT12)^2)-4*((Mix_2!BT12*Mix_1!BT12)-WMA_R1!$B$3)))/2</f>
        <v>0</v>
      </c>
      <c r="BU12" s="3">
        <f>(Mix_2!BU12+Mix_1!BU12-SQRT(((Mix_2!BU12+Mix_1!BU12)^2)-4*((Mix_2!BU12*Mix_1!BU12)-WMA_R1!$B$3)))/2</f>
        <v>0</v>
      </c>
      <c r="BV12" s="3">
        <f>(Mix_2!BV12+Mix_1!BV12-SQRT(((Mix_2!BV12+Mix_1!BV12)^2)-4*((Mix_2!BV12*Mix_1!BV12)-WMA_R1!$B$3)))/2</f>
        <v>0</v>
      </c>
      <c r="BW12" s="3">
        <f>(Mix_2!BW12+Mix_1!BW12-SQRT(((Mix_2!BW12+Mix_1!BW12)^2)-4*((Mix_2!BW12*Mix_1!BW12)-WMA_R1!$B$3)))/2</f>
        <v>0</v>
      </c>
      <c r="BX12" s="3">
        <f>(Mix_2!BX12+Mix_1!BX12-SQRT(((Mix_2!BX12+Mix_1!BX12)^2)-4*((Mix_2!BX12*Mix_1!BX12)-WMA_R1!$B$3)))/2</f>
        <v>0</v>
      </c>
      <c r="BY12" s="3">
        <f>(Mix_2!BY12+Mix_1!BY12-SQRT(((Mix_2!BY12+Mix_1!BY12)^2)-4*((Mix_2!BY12*Mix_1!BY12)-WMA_R1!$B$3)))/2</f>
        <v>0</v>
      </c>
      <c r="BZ12" s="3">
        <f>(Mix_2!BZ12+Mix_1!BZ12-SQRT(((Mix_2!BZ12+Mix_1!BZ12)^2)-4*((Mix_2!BZ12*Mix_1!BZ12)-WMA_R1!$B$3)))/2</f>
        <v>0</v>
      </c>
      <c r="CA12" s="3">
        <f>(Mix_2!CA12+Mix_1!CA12-SQRT(((Mix_2!CA12+Mix_1!CA12)^2)-4*((Mix_2!CA12*Mix_1!CA12)-WMA_R1!$B$3)))/2</f>
        <v>0</v>
      </c>
      <c r="CB12" s="3">
        <f>(Mix_2!CB12+Mix_1!CB12-SQRT(((Mix_2!CB12+Mix_1!CB12)^2)-4*((Mix_2!CB12*Mix_1!CB12)-WMA_R1!$B$3)))/2</f>
        <v>0</v>
      </c>
      <c r="CC12" s="3">
        <f>(Mix_2!CC12+Mix_1!CC12-SQRT(((Mix_2!CC12+Mix_1!CC12)^2)-4*((Mix_2!CC12*Mix_1!CC12)-WMA_R1!$B$3)))/2</f>
        <v>0</v>
      </c>
      <c r="CD12" s="3">
        <f>(Mix_2!CD12+Mix_1!CD12-SQRT(((Mix_2!CD12+Mix_1!CD12)^2)-4*((Mix_2!CD12*Mix_1!CD12)-WMA_R1!$B$3)))/2</f>
        <v>0</v>
      </c>
      <c r="CE12" s="3">
        <f>(Mix_2!CE12+Mix_1!CE12-SQRT(((Mix_2!CE12+Mix_1!CE12)^2)-4*((Mix_2!CE12*Mix_1!CE12)-WMA_R1!$B$3)))/2</f>
        <v>0</v>
      </c>
      <c r="CF12" s="3">
        <f>(Mix_2!CF12+Mix_1!CF12-SQRT(((Mix_2!CF12+Mix_1!CF12)^2)-4*((Mix_2!CF12*Mix_1!CF12)-WMA_R1!$B$3)))/2</f>
        <v>0</v>
      </c>
      <c r="CG12" s="3">
        <f>(Mix_2!CG12+Mix_1!CG12-SQRT(((Mix_2!CG12+Mix_1!CG12)^2)-4*((Mix_2!CG12*Mix_1!CG12)-WMA_R1!$B$3)))/2</f>
        <v>0</v>
      </c>
      <c r="CH12" s="3">
        <f>(Mix_2!CH12+Mix_1!CH12-SQRT(((Mix_2!CH12+Mix_1!CH12)^2)-4*((Mix_2!CH12*Mix_1!CH12)-WMA_R1!$B$3)))/2</f>
        <v>0</v>
      </c>
      <c r="CI12" s="3">
        <f>(Mix_2!CI12+Mix_1!CI12-SQRT(((Mix_2!CI12+Mix_1!CI12)^2)-4*((Mix_2!CI12*Mix_1!CI12)-WMA_R1!$B$3)))/2</f>
        <v>0</v>
      </c>
      <c r="CJ12" s="3">
        <f>(Mix_2!CJ12+Mix_1!CJ12-SQRT(((Mix_2!CJ12+Mix_1!CJ12)^2)-4*((Mix_2!CJ12*Mix_1!CJ12)-WMA_R1!$B$3)))/2</f>
        <v>0</v>
      </c>
      <c r="CK12" s="3">
        <f>(Mix_2!CK12+Mix_1!CK12-SQRT(((Mix_2!CK12+Mix_1!CK12)^2)-4*((Mix_2!CK12*Mix_1!CK12)-WMA_R1!$B$3)))/2</f>
        <v>0</v>
      </c>
      <c r="CL12" s="3">
        <f>(Mix_2!CL12+Mix_1!CL12-SQRT(((Mix_2!CL12+Mix_1!CL12)^2)-4*((Mix_2!CL12*Mix_1!CL12)-WMA_R1!$B$3)))/2</f>
        <v>0</v>
      </c>
      <c r="CM12" s="3">
        <f>(Mix_2!CM12+Mix_1!CM12-SQRT(((Mix_2!CM12+Mix_1!CM12)^2)-4*((Mix_2!CM12*Mix_1!CM12)-WMA_R1!$B$3)))/2</f>
        <v>0</v>
      </c>
      <c r="CN12" s="3">
        <f>(Mix_2!CN12+Mix_1!CN12-SQRT(((Mix_2!CN12+Mix_1!CN12)^2)-4*((Mix_2!CN12*Mix_1!CN12)-WMA_R1!$B$3)))/2</f>
        <v>0</v>
      </c>
      <c r="CO12" s="3">
        <f>(Mix_2!CO12+Mix_1!CO12-SQRT(((Mix_2!CO12+Mix_1!CO12)^2)-4*((Mix_2!CO12*Mix_1!CO12)-WMA_R1!$B$3)))/2</f>
        <v>0</v>
      </c>
      <c r="CP12" s="3">
        <f>(Mix_2!CP12+Mix_1!CP12-SQRT(((Mix_2!CP12+Mix_1!CP12)^2)-4*((Mix_2!CP12*Mix_1!CP12)-WMA_R1!$B$3)))/2</f>
        <v>0</v>
      </c>
      <c r="CQ12" s="3">
        <f>(Mix_2!CQ12+Mix_1!CQ12-SQRT(((Mix_2!CQ12+Mix_1!CQ12)^2)-4*((Mix_2!CQ12*Mix_1!CQ12)-WMA_R1!$B$3)))/2</f>
        <v>0</v>
      </c>
      <c r="CR12" s="3">
        <f>(Mix_2!CR12+Mix_1!CR12-SQRT(((Mix_2!CR12+Mix_1!CR12)^2)-4*((Mix_2!CR12*Mix_1!CR12)-WMA_R1!$B$3)))/2</f>
        <v>0</v>
      </c>
    </row>
    <row r="13" spans="1:96" x14ac:dyDescent="0.35">
      <c r="A13">
        <f>IF(A12&lt;$B$8,A12+1,"")</f>
        <v>1</v>
      </c>
      <c r="B13">
        <f t="shared" ref="B13:B42" si="7">$B$11+(A13-1)*$B$7</f>
        <v>0.5</v>
      </c>
      <c r="C13">
        <f>B13-Data!$B$9</f>
        <v>-10</v>
      </c>
      <c r="F13" s="3">
        <f>(Mix_2!F13+Mix_1!F13-SQRT(((Mix_2!F13+Mix_1!F13)^2)-4*((Mix_2!F13*Mix_1!F13)-WMA_R1!$B$3)))/2</f>
        <v>0</v>
      </c>
      <c r="G13" s="8">
        <f>(Mix_2!G13+Mix_1!G13-SQRT(((Mix_2!G13+Mix_1!G13)^2)-4*((Mix_2!G13*Mix_1!G13)-WMA_R1!$B$3)))/2/$B$6</f>
        <v>1.8097745524414677E-12</v>
      </c>
      <c r="H13" s="8">
        <f>(Mix_2!H13+Mix_1!H13-SQRT(((Mix_2!H13+Mix_1!H13)^2)-4*((Mix_2!H13*Mix_1!H13)-WMA_R1!$B$3)))/2/$B$6</f>
        <v>3.0218050284247511E-12</v>
      </c>
      <c r="I13" s="8">
        <f>(Mix_2!I13+Mix_1!I13-SQRT(((Mix_2!I13+Mix_1!I13)^2)-4*((Mix_2!I13*Mix_1!I13)-WMA_R1!$B$3)))/2/$B$6</f>
        <v>4.6693759969684834E-12</v>
      </c>
      <c r="J13" s="8">
        <f>(Mix_2!J13+Mix_1!J13-SQRT(((Mix_2!J13+Mix_1!J13)^2)-4*((Mix_2!J13*Mix_1!J13)-WMA_R1!$B$3)))/2/$B$6</f>
        <v>6.5022431883221543E-12</v>
      </c>
      <c r="K13" s="8">
        <f>(Mix_2!K13+Mix_1!K13-SQRT(((Mix_2!K13+Mix_1!K13)^2)-4*((Mix_2!K13*Mix_1!K13)-WMA_R1!$B$3)))/2/$B$6</f>
        <v>8.4038331849001224E-12</v>
      </c>
      <c r="L13" s="8">
        <f>(Mix_2!L13+Mix_1!L13-SQRT(((Mix_2!L13+Mix_1!L13)^2)-4*((Mix_2!L13*Mix_1!L13)-WMA_R1!$B$3)))/2/$B$6</f>
        <v>1.0269785022387623E-11</v>
      </c>
      <c r="M13" s="8">
        <f>(Mix_2!M13+Mix_1!M13-SQRT(((Mix_2!M13+Mix_1!M13)^2)-4*((Mix_2!M13*Mix_1!M13)-WMA_R1!$B$3)))/2/$B$6</f>
        <v>1.2011280858814644E-11</v>
      </c>
      <c r="N13" s="8">
        <f>(Mix_2!N13+Mix_1!N13-SQRT(((Mix_2!N13+Mix_1!N13)^2)-4*((Mix_2!N13*Mix_1!N13)-WMA_R1!$B$3)))/2/$B$6</f>
        <v>1.3558154599024874E-11</v>
      </c>
      <c r="O13" s="8">
        <f>(Mix_2!O13+Mix_1!O13-SQRT(((Mix_2!O13+Mix_1!O13)^2)-4*((Mix_2!O13*Mix_1!O13)-WMA_R1!$B$3)))/2/$B$6</f>
        <v>1.4859113939280633E-11</v>
      </c>
      <c r="P13" s="8">
        <f>(Mix_2!P13+Mix_1!P13-SQRT(((Mix_2!P13+Mix_1!P13)^2)-4*((Mix_2!P13*Mix_1!P13)-WMA_R1!$B$3)))/2/$B$6</f>
        <v>1.5881851389565327E-11</v>
      </c>
      <c r="Q13" s="8">
        <f>(Mix_2!Q13+Mix_1!Q13-SQRT(((Mix_2!Q13+Mix_1!Q13)^2)-4*((Mix_2!Q13*Mix_1!Q13)-WMA_R1!$B$3)))/2/$B$6</f>
        <v>1.6611378939046517E-11</v>
      </c>
      <c r="R13" s="8">
        <f>(Mix_2!R13+Mix_1!R13-SQRT(((Mix_2!R13+Mix_1!R13)^2)-4*((Mix_2!R13*Mix_1!R13)-WMA_R1!$B$3)))/2/$B$6</f>
        <v>1.7047141476211891E-11</v>
      </c>
      <c r="S13" s="8">
        <f>(Mix_2!S13+Mix_1!S13-SQRT(((Mix_2!S13+Mix_1!S13)^2)-4*((Mix_2!S13*Mix_1!S13)-WMA_R1!$B$3)))/2/$B$6</f>
        <v>1.72011294097274E-11</v>
      </c>
      <c r="T13" s="8">
        <f>(Mix_2!T13+Mix_1!T13-SQRT(((Mix_2!T13+Mix_1!T13)^2)-4*((Mix_2!T13*Mix_1!T13)-WMA_R1!$B$3)))/2/$B$6</f>
        <v>1.7095325155480623E-11</v>
      </c>
      <c r="U13" s="8">
        <f>(Mix_2!U13+Mix_1!U13-SQRT(((Mix_2!U13+Mix_1!U13)^2)-4*((Mix_2!U13*Mix_1!U13)-WMA_R1!$B$3)))/2/$B$6</f>
        <v>1.6758261445204425E-11</v>
      </c>
      <c r="V13" s="8">
        <f>(Mix_2!V13+Mix_1!V13-SQRT(((Mix_2!V13+Mix_1!V13)^2)-4*((Mix_2!V13*Mix_1!V13)-WMA_R1!$B$3)))/2/$B$6</f>
        <v>1.6223244969637562E-11</v>
      </c>
      <c r="W13" s="8">
        <f>(Mix_2!W13+Mix_1!W13-SQRT(((Mix_2!W13+Mix_1!W13)^2)-4*((Mix_2!W13*Mix_1!W13)-WMA_R1!$B$3)))/2/$B$6</f>
        <v>1.5526357977080352E-11</v>
      </c>
      <c r="X13" s="8">
        <f>(Mix_2!X13+Mix_1!X13-SQRT(((Mix_2!X13+Mix_1!X13)^2)-4*((Mix_2!X13*Mix_1!X13)-WMA_R1!$B$3)))/2/$B$6</f>
        <v>1.4703238626623261E-11</v>
      </c>
      <c r="Y13" s="8">
        <f>(Mix_2!Y13+Mix_1!Y13-SQRT(((Mix_2!Y13+Mix_1!Y13)^2)-4*((Mix_2!Y13*Mix_1!Y13)-WMA_R1!$B$3)))/2/$B$6</f>
        <v>1.3788969965844444E-11</v>
      </c>
      <c r="Z13" s="8">
        <f>(Mix_2!Z13+Mix_1!Z13-SQRT(((Mix_2!Z13+Mix_1!Z13)^2)-4*((Mix_2!Z13*Mix_1!Z13)-WMA_R1!$B$3)))/2/$B$6</f>
        <v>1.2815415395550644E-11</v>
      </c>
      <c r="AA13" s="8">
        <f>(Mix_2!AA13+Mix_1!AA13-SQRT(((Mix_2!AA13+Mix_1!AA13)^2)-4*((Mix_2!AA13*Mix_1!AA13)-WMA_R1!$B$3)))/2/$B$6</f>
        <v>1.1811551736684578E-11</v>
      </c>
      <c r="AB13" s="8">
        <f>(Mix_2!AB13+Mix_1!AB13-SQRT(((Mix_2!AB13+Mix_1!AB13)^2)-4*((Mix_2!AB13*Mix_1!AB13)-WMA_R1!$B$3)))/2/$B$6</f>
        <v>1.0801914918090461E-11</v>
      </c>
      <c r="AC13" s="8">
        <f>(Mix_2!AC13+Mix_1!AC13-SQRT(((Mix_2!AC13+Mix_1!AC13)^2)-4*((Mix_2!AC13*Mix_1!AC13)-WMA_R1!$B$3)))/2/$B$6</f>
        <v>9.8075991772361704E-12</v>
      </c>
      <c r="AD13" s="8">
        <f>(Mix_2!AD13+Mix_1!AD13-SQRT(((Mix_2!AD13+Mix_1!AD13)^2)-4*((Mix_2!AD13*Mix_1!AD13)-WMA_R1!$B$3)))/2/$B$6</f>
        <v>8.8451468371886222E-12</v>
      </c>
      <c r="AE13" s="8">
        <f>(Mix_2!AE13+Mix_1!AE13-SQRT(((Mix_2!AE13+Mix_1!AE13)^2)-4*((Mix_2!AE13*Mix_1!AE13)-WMA_R1!$B$3)))/2/$B$6</f>
        <v>7.9268813735211552E-12</v>
      </c>
      <c r="AF13" s="8">
        <f>(Mix_2!AF13+Mix_1!AF13-SQRT(((Mix_2!AF13+Mix_1!AF13)^2)-4*((Mix_2!AF13*Mix_1!AF13)-WMA_R1!$B$3)))/2/$B$6</f>
        <v>7.0624617265480083E-12</v>
      </c>
      <c r="AG13" s="8">
        <f>(Mix_2!AG13+Mix_1!AG13-SQRT(((Mix_2!AG13+Mix_1!AG13)^2)-4*((Mix_2!AG13*Mix_1!AG13)-WMA_R1!$B$3)))/2/$B$6</f>
        <v>6.2578831006021574E-12</v>
      </c>
      <c r="AH13" s="8">
        <f>(Mix_2!AH13+Mix_1!AH13-SQRT(((Mix_2!AH13+Mix_1!AH13)^2)-4*((Mix_2!AH13*Mix_1!AH13)-WMA_R1!$B$3)))/2/$B$6</f>
        <v>5.5164761647574778E-12</v>
      </c>
      <c r="AI13" s="8">
        <f>(Mix_2!AI13+Mix_1!AI13-SQRT(((Mix_2!AI13+Mix_1!AI13)^2)-4*((Mix_2!AI13*Mix_1!AI13)-WMA_R1!$B$3)))/2/$B$6</f>
        <v>4.8395731866435199E-12</v>
      </c>
      <c r="AJ13" s="8">
        <f>(Mix_2!AJ13+Mix_1!AJ13-SQRT(((Mix_2!AJ13+Mix_1!AJ13)^2)-4*((Mix_2!AJ13*Mix_1!AJ13)-WMA_R1!$B$3)))/2/$B$6</f>
        <v>4.2266190547479709E-12</v>
      </c>
      <c r="AK13" s="8">
        <f>(Mix_2!AK13+Mix_1!AK13-SQRT(((Mix_2!AK13+Mix_1!AK13)^2)-4*((Mix_2!AK13*Mix_1!AK13)-WMA_R1!$B$3)))/2/$B$6</f>
        <v>3.6757263899289683E-12</v>
      </c>
      <c r="AL13" s="8">
        <f>(Mix_2!AL13+Mix_1!AL13-SQRT(((Mix_2!AL13+Mix_1!AL13)^2)-4*((Mix_2!AL13*Mix_1!AL13)-WMA_R1!$B$3)))/2/$B$6</f>
        <v>3.1838975900200239E-12</v>
      </c>
      <c r="AM13" s="8">
        <f>(Mix_2!AM13+Mix_1!AM13-SQRT(((Mix_2!AM13+Mix_1!AM13)^2)-4*((Mix_2!AM13*Mix_1!AM13)-WMA_R1!$B$3)))/2/$B$6</f>
        <v>2.7475799413423374E-12</v>
      </c>
      <c r="AN13" s="8">
        <f>(Mix_2!AN13+Mix_1!AN13-SQRT(((Mix_2!AN13+Mix_1!AN13)^2)-4*((Mix_2!AN13*Mix_1!AN13)-WMA_R1!$B$3)))/2/$B$6</f>
        <v>2.3627766410072581E-12</v>
      </c>
      <c r="AO13" s="8">
        <f>(Mix_2!AO13+Mix_1!AO13-SQRT(((Mix_2!AO13+Mix_1!AO13)^2)-4*((Mix_2!AO13*Mix_1!AO13)-WMA_R1!$B$3)))/2/$B$6</f>
        <v>2.025157819218748E-12</v>
      </c>
      <c r="AP13" s="8">
        <f>(Mix_2!AP13+Mix_1!AP13-SQRT(((Mix_2!AP13+Mix_1!AP13)^2)-4*((Mix_2!AP13*Mix_1!AP13)-WMA_R1!$B$3)))/2/$B$6</f>
        <v>1.730393606180769E-12</v>
      </c>
      <c r="AQ13" s="8">
        <f>(Mix_2!AQ13+Mix_1!AQ13-SQRT(((Mix_2!AQ13+Mix_1!AQ13)^2)-4*((Mix_2!AQ13*Mix_1!AQ13)-WMA_R1!$B$3)))/2/$B$6</f>
        <v>1.4742651543997454E-12</v>
      </c>
      <c r="AR13" s="8">
        <f>(Mix_2!AR13+Mix_1!AR13-SQRT(((Mix_2!AR13+Mix_1!AR13)^2)-4*((Mix_2!AR13*Mix_1!AR13)-WMA_R1!$B$3)))/2/$B$6</f>
        <v>1.2525536163821016E-12</v>
      </c>
      <c r="AS13" s="8">
        <f>(Mix_2!AS13+Mix_1!AS13-SQRT(((Mix_2!AS13+Mix_1!AS13)^2)-4*((Mix_2!AS13*Mix_1!AS13)-WMA_R1!$B$3)))/2/$B$6</f>
        <v>1.0613732115416497E-12</v>
      </c>
      <c r="AT13" s="8">
        <f>(Mix_2!AT13+Mix_1!AT13-SQRT(((Mix_2!AT13+Mix_1!AT13)^2)-4*((Mix_2!AT13*Mix_1!AT13)-WMA_R1!$B$3)))/2/$B$6</f>
        <v>8.9728224850205152E-13</v>
      </c>
      <c r="AU13" s="8">
        <f>(Mix_2!AU13+Mix_1!AU13-SQRT(((Mix_2!AU13+Mix_1!AU13)^2)-4*((Mix_2!AU13*Mix_1!AU13)-WMA_R1!$B$3)))/2/$B$6</f>
        <v>7.567280135845067E-13</v>
      </c>
      <c r="AV13" s="8">
        <f>(Mix_2!AV13+Mix_1!AV13-SQRT(((Mix_2!AV13+Mix_1!AV13)^2)-4*((Mix_2!AV13*Mix_1!AV13)-WMA_R1!$B$3)))/2/$B$6</f>
        <v>6.3693494922745231E-13</v>
      </c>
      <c r="AW13" s="8">
        <f>(Mix_2!AW13+Mix_1!AW13-SQRT(((Mix_2!AW13+Mix_1!AW13)^2)-4*((Mix_2!AW13*Mix_1!AW13)-WMA_R1!$B$3)))/2/$B$6</f>
        <v>5.3490545326440042E-13</v>
      </c>
      <c r="AX13" s="8">
        <f>(Mix_2!AX13+Mix_1!AX13-SQRT(((Mix_2!AX13+Mix_1!AX13)^2)-4*((Mix_2!AX13*Mix_1!AX13)-WMA_R1!$B$3)))/2/$B$6</f>
        <v>4.4830805734363821E-13</v>
      </c>
      <c r="AY13" s="8">
        <f>(Mix_2!AY13+Mix_1!AY13-SQRT(((Mix_2!AY13+Mix_1!AY13)^2)-4*((Mix_2!AY13*Mix_1!AY13)-WMA_R1!$B$3)))/2/$B$6</f>
        <v>3.7503333771837788E-13</v>
      </c>
      <c r="AZ13" s="8">
        <f>(Mix_2!AZ13+Mix_1!AZ13-SQRT(((Mix_2!AZ13+Mix_1!AZ13)^2)-4*((Mix_2!AZ13*Mix_1!AZ13)-WMA_R1!$B$3)))/2/$B$6</f>
        <v>3.1341595985168169E-13</v>
      </c>
      <c r="BA13" s="8">
        <f>(Mix_2!BA13+Mix_1!BA13-SQRT(((Mix_2!BA13+Mix_1!BA13)^2)-4*((Mix_2!BA13*Mix_1!BA13)-WMA_R1!$B$3)))/2/$B$6</f>
        <v>2.6123547769429933E-13</v>
      </c>
      <c r="BB13" s="8">
        <f>(Mix_2!BB13+Mix_1!BB13-SQRT(((Mix_2!BB13+Mix_1!BB13)^2)-4*((Mix_2!BB13*Mix_1!BB13)-WMA_R1!$B$3)))/2/$B$6</f>
        <v>2.1749269052406817E-13</v>
      </c>
      <c r="BC13" s="8">
        <f>(Mix_2!BC13+Mix_1!BC13-SQRT(((Mix_2!BC13+Mix_1!BC13)^2)-4*((Mix_2!BC13*Mix_1!BC13)-WMA_R1!$B$3)))/2/$B$6</f>
        <v>1.80855330711438E-13</v>
      </c>
      <c r="BD13" s="8">
        <f>(Mix_2!BD13+Mix_1!BD13-SQRT(((Mix_2!BD13+Mix_1!BD13)^2)-4*((Mix_2!BD13*Mix_1!BD13)-WMA_R1!$B$3)))/2/$B$6</f>
        <v>1.5010215292932116E-13</v>
      </c>
      <c r="BE13" s="8">
        <f>(Mix_2!BE13+Mix_1!BE13-SQRT(((Mix_2!BE13+Mix_1!BE13)^2)-4*((Mix_2!BE13*Mix_1!BE13)-WMA_R1!$B$3)))/2/$B$6</f>
        <v>1.2445600106048005E-13</v>
      </c>
      <c r="BF13" s="8">
        <f>(Mix_2!BF13+Mix_1!BF13-SQRT(((Mix_2!BF13+Mix_1!BF13)^2)-4*((Mix_2!BF13*Mix_1!BF13)-WMA_R1!$B$3)))/2/$B$6</f>
        <v>1.0302869668521453E-13</v>
      </c>
      <c r="BG13" s="8">
        <f>(Mix_2!BG13+Mix_1!BG13-SQRT(((Mix_2!BG13+Mix_1!BG13)^2)-4*((Mix_2!BG13*Mix_1!BG13)-WMA_R1!$B$3)))/2/$B$6</f>
        <v>8.5265128291212022E-14</v>
      </c>
      <c r="BH13" s="8">
        <f>(Mix_2!BH13+Mix_1!BH13-SQRT(((Mix_2!BH13+Mix_1!BH13)^2)-4*((Mix_2!BH13*Mix_1!BH13)-WMA_R1!$B$3)))/2/$B$6</f>
        <v>7.0388139761234925E-14</v>
      </c>
      <c r="BI13" s="8">
        <f>(Mix_2!BI13+Mix_1!BI13-SQRT(((Mix_2!BI13+Mix_1!BI13)^2)-4*((Mix_2!BI13*Mix_1!BI13)-WMA_R1!$B$3)))/2/$B$6</f>
        <v>5.8175686490358203E-14</v>
      </c>
      <c r="BJ13" s="8">
        <f>(Mix_2!BJ13+Mix_1!BJ13-SQRT(((Mix_2!BJ13+Mix_1!BJ13)^2)-4*((Mix_2!BJ13*Mix_1!BJ13)-WMA_R1!$B$3)))/2/$B$6</f>
        <v>4.7850612361344247E-14</v>
      </c>
      <c r="BK13" s="8">
        <f>(Mix_2!BK13+Mix_1!BK13-SQRT(((Mix_2!BK13+Mix_1!BK13)^2)-4*((Mix_2!BK13*Mix_1!BK13)-WMA_R1!$B$3)))/2/$B$6</f>
        <v>3.9523939676655573E-14</v>
      </c>
      <c r="BL13" s="8">
        <f>(Mix_2!BL13+Mix_1!BL13-SQRT(((Mix_2!BL13+Mix_1!BL13)^2)-4*((Mix_2!BL13*Mix_1!BL13)-WMA_R1!$B$3)))/2/$B$6</f>
        <v>3.2418512319054571E-14</v>
      </c>
      <c r="BM13" s="8">
        <f>(Mix_2!BM13+Mix_1!BM13-SQRT(((Mix_2!BM13+Mix_1!BM13)^2)-4*((Mix_2!BM13*Mix_1!BM13)-WMA_R1!$B$3)))/2/$B$6</f>
        <v>2.6756374893466273E-14</v>
      </c>
      <c r="BN13" s="8">
        <f>(Mix_2!BN13+Mix_1!BN13-SQRT(((Mix_2!BN13+Mix_1!BN13)^2)-4*((Mix_2!BN13*Mix_1!BN13)-WMA_R1!$B$3)))/2/$B$6</f>
        <v>2.1871393585115584E-14</v>
      </c>
      <c r="BO13" s="8">
        <f>(Mix_2!BO13+Mix_1!BO13-SQRT(((Mix_2!BO13+Mix_1!BO13)^2)-4*((Mix_2!BO13*Mix_1!BO13)-WMA_R1!$B$3)))/2/$B$6</f>
        <v>1.8096635301390052E-14</v>
      </c>
      <c r="BP13" s="8">
        <f>(Mix_2!BP13+Mix_1!BP13-SQRT(((Mix_2!BP13+Mix_1!BP13)^2)-4*((Mix_2!BP13*Mix_1!BP13)-WMA_R1!$B$3)))/2/$B$6</f>
        <v>1.4765966227514582E-14</v>
      </c>
      <c r="BQ13" s="8">
        <f>(Mix_2!BQ13+Mix_1!BQ13-SQRT(((Mix_2!BQ13+Mix_1!BQ13)^2)-4*((Mix_2!BQ13*Mix_1!BQ13)-WMA_R1!$B$3)))/2/$B$6</f>
        <v>1.2101430968414206E-14</v>
      </c>
      <c r="BR13" s="8">
        <f>(Mix_2!BR13+Mix_1!BR13-SQRT(((Mix_2!BR13+Mix_1!BR13)^2)-4*((Mix_2!BR13*Mix_1!BR13)-WMA_R1!$B$3)))/2/$B$6</f>
        <v>9.9920072216264089E-15</v>
      </c>
      <c r="BS13" s="8">
        <f>(Mix_2!BS13+Mix_1!BS13-SQRT(((Mix_2!BS13+Mix_1!BS13)^2)-4*((Mix_2!BS13*Mix_1!BS13)-WMA_R1!$B$3)))/2/$B$6</f>
        <v>7.9936057773011271E-15</v>
      </c>
      <c r="BT13" s="8">
        <f>(Mix_2!BT13+Mix_1!BT13-SQRT(((Mix_2!BT13+Mix_1!BT13)^2)-4*((Mix_2!BT13*Mix_1!BT13)-WMA_R1!$B$3)))/2/$B$6</f>
        <v>6.7723604502134549E-15</v>
      </c>
      <c r="BU13" s="8">
        <f>(Mix_2!BU13+Mix_1!BU13-SQRT(((Mix_2!BU13+Mix_1!BU13)^2)-4*((Mix_2!BU13*Mix_1!BU13)-WMA_R1!$B$3)))/2/$B$6</f>
        <v>5.440092820663267E-15</v>
      </c>
      <c r="BV13" s="8">
        <f>(Mix_2!BV13+Mix_1!BV13-SQRT(((Mix_2!BV13+Mix_1!BV13)^2)-4*((Mix_2!BV13*Mix_1!BV13)-WMA_R1!$B$3)))/2/$B$6</f>
        <v>4.4408920985006262E-15</v>
      </c>
      <c r="BW13" s="8">
        <f>(Mix_2!BW13+Mix_1!BW13-SQRT(((Mix_2!BW13+Mix_1!BW13)^2)-4*((Mix_2!BW13*Mix_1!BW13)-WMA_R1!$B$3)))/2/$B$6</f>
        <v>3.5527136788005009E-15</v>
      </c>
      <c r="BX13" s="8">
        <f>(Mix_2!BX13+Mix_1!BX13-SQRT(((Mix_2!BX13+Mix_1!BX13)^2)-4*((Mix_2!BX13*Mix_1!BX13)-WMA_R1!$B$3)))/2/$B$6</f>
        <v>2.9976021664879227E-15</v>
      </c>
      <c r="BY13" s="8">
        <f>(Mix_2!BY13+Mix_1!BY13-SQRT(((Mix_2!BY13+Mix_1!BY13)^2)-4*((Mix_2!BY13*Mix_1!BY13)-WMA_R1!$B$3)))/2/$B$6</f>
        <v>2.4424906541753444E-15</v>
      </c>
      <c r="BZ13" s="8">
        <f>(Mix_2!BZ13+Mix_1!BZ13-SQRT(((Mix_2!BZ13+Mix_1!BZ13)^2)-4*((Mix_2!BZ13*Mix_1!BZ13)-WMA_R1!$B$3)))/2/$B$6</f>
        <v>1.9984014443252818E-15</v>
      </c>
      <c r="CA13" s="8">
        <f>(Mix_2!CA13+Mix_1!CA13-SQRT(((Mix_2!CA13+Mix_1!CA13)^2)-4*((Mix_2!CA13*Mix_1!CA13)-WMA_R1!$B$3)))/2/$B$6</f>
        <v>1.5543122344752192E-15</v>
      </c>
      <c r="CB13" s="8">
        <f>(Mix_2!CB13+Mix_1!CB13-SQRT(((Mix_2!CB13+Mix_1!CB13)^2)-4*((Mix_2!CB13*Mix_1!CB13)-WMA_R1!$B$3)))/2/$B$6</f>
        <v>1.3322676295501878E-15</v>
      </c>
      <c r="CC13" s="8">
        <f>(Mix_2!CC13+Mix_1!CC13-SQRT(((Mix_2!CC13+Mix_1!CC13)^2)-4*((Mix_2!CC13*Mix_1!CC13)-WMA_R1!$B$3)))/2/$B$6</f>
        <v>1.1102230246251565E-15</v>
      </c>
      <c r="CD13" s="8">
        <f>(Mix_2!CD13+Mix_1!CD13-SQRT(((Mix_2!CD13+Mix_1!CD13)^2)-4*((Mix_2!CD13*Mix_1!CD13)-WMA_R1!$B$3)))/2/$B$6</f>
        <v>8.8817841970012523E-16</v>
      </c>
      <c r="CE13" s="8">
        <f>(Mix_2!CE13+Mix_1!CE13-SQRT(((Mix_2!CE13+Mix_1!CE13)^2)-4*((Mix_2!CE13*Mix_1!CE13)-WMA_R1!$B$3)))/2/$B$6</f>
        <v>6.6613381477509392E-16</v>
      </c>
      <c r="CF13" s="8">
        <f>(Mix_2!CF13+Mix_1!CF13-SQRT(((Mix_2!CF13+Mix_1!CF13)^2)-4*((Mix_2!CF13*Mix_1!CF13)-WMA_R1!$B$3)))/2/$B$6</f>
        <v>5.5511151231257827E-16</v>
      </c>
      <c r="CG13" s="8">
        <f>(Mix_2!CG13+Mix_1!CG13-SQRT(((Mix_2!CG13+Mix_1!CG13)^2)-4*((Mix_2!CG13*Mix_1!CG13)-WMA_R1!$B$3)))/2/$B$6</f>
        <v>5.5511151231257827E-16</v>
      </c>
      <c r="CH13" s="8">
        <f>(Mix_2!CH13+Mix_1!CH13-SQRT(((Mix_2!CH13+Mix_1!CH13)^2)-4*((Mix_2!CH13*Mix_1!CH13)-WMA_R1!$B$3)))/2/$B$6</f>
        <v>3.3306690738754696E-16</v>
      </c>
      <c r="CI13" s="8">
        <f>(Mix_2!CI13+Mix_1!CI13-SQRT(((Mix_2!CI13+Mix_1!CI13)^2)-4*((Mix_2!CI13*Mix_1!CI13)-WMA_R1!$B$3)))/2/$B$6</f>
        <v>3.3306690738754696E-16</v>
      </c>
      <c r="CJ13" s="8">
        <f>(Mix_2!CJ13+Mix_1!CJ13-SQRT(((Mix_2!CJ13+Mix_1!CJ13)^2)-4*((Mix_2!CJ13*Mix_1!CJ13)-WMA_R1!$B$3)))/2/$B$6</f>
        <v>2.2204460492503131E-16</v>
      </c>
      <c r="CK13" s="8">
        <f>(Mix_2!CK13+Mix_1!CK13-SQRT(((Mix_2!CK13+Mix_1!CK13)^2)-4*((Mix_2!CK13*Mix_1!CK13)-WMA_R1!$B$3)))/2/$B$6</f>
        <v>2.2204460492503131E-16</v>
      </c>
      <c r="CL13" s="8">
        <f>(Mix_2!CL13+Mix_1!CL13-SQRT(((Mix_2!CL13+Mix_1!CL13)^2)-4*((Mix_2!CL13*Mix_1!CL13)-WMA_R1!$B$3)))/2/$B$6</f>
        <v>2.2204460492503131E-16</v>
      </c>
      <c r="CM13" s="8">
        <f>(Mix_2!CM13+Mix_1!CM13-SQRT(((Mix_2!CM13+Mix_1!CM13)^2)-4*((Mix_2!CM13*Mix_1!CM13)-WMA_R1!$B$3)))/2/$B$6</f>
        <v>0</v>
      </c>
      <c r="CN13" s="8">
        <f>(Mix_2!CN13+Mix_1!CN13-SQRT(((Mix_2!CN13+Mix_1!CN13)^2)-4*((Mix_2!CN13*Mix_1!CN13)-WMA_R1!$B$3)))/2/$B$6</f>
        <v>2.2204460492503131E-16</v>
      </c>
      <c r="CO13" s="8">
        <f>(Mix_2!CO13+Mix_1!CO13-SQRT(((Mix_2!CO13+Mix_1!CO13)^2)-4*((Mix_2!CO13*Mix_1!CO13)-WMA_R1!$B$3)))/2/$B$6</f>
        <v>1.1102230246251565E-16</v>
      </c>
      <c r="CP13" s="8">
        <f>(Mix_2!CP13+Mix_1!CP13-SQRT(((Mix_2!CP13+Mix_1!CP13)^2)-4*((Mix_2!CP13*Mix_1!CP13)-WMA_R1!$B$3)))/2/$B$6</f>
        <v>0</v>
      </c>
      <c r="CQ13" s="8">
        <f>(Mix_2!CQ13+Mix_1!CQ13-SQRT(((Mix_2!CQ13+Mix_1!CQ13)^2)-4*((Mix_2!CQ13*Mix_1!CQ13)-WMA_R1!$B$3)))/2/$B$6</f>
        <v>0</v>
      </c>
      <c r="CR13" s="8">
        <f>(Mix_2!CR13+Mix_1!CR13-SQRT(((Mix_2!CR13+Mix_1!CR13)^2)-4*((Mix_2!CR13*Mix_1!CR13)-WMA_R1!$B$3)))/2/$B$6</f>
        <v>1.1102230246251565E-16</v>
      </c>
    </row>
    <row r="14" spans="1:96" x14ac:dyDescent="0.35">
      <c r="A14">
        <f t="shared" ref="A14:A42" si="8">IF(A13&lt;$B$8,A13+1,"")</f>
        <v>2</v>
      </c>
      <c r="B14">
        <f t="shared" si="7"/>
        <v>1.5</v>
      </c>
      <c r="C14">
        <f>B14-Data!$B$9</f>
        <v>-9</v>
      </c>
      <c r="F14" s="3">
        <f>(Mix_2!F14+Mix_1!F14-SQRT(((Mix_2!F14+Mix_1!F14)^2)-4*((Mix_2!F14*Mix_1!F14)-WMA_R1!$B$3)))/2</f>
        <v>0</v>
      </c>
      <c r="G14" s="8">
        <f>(Mix_2!G14+Mix_1!G14-SQRT(((Mix_2!G14+Mix_1!G14)^2)-4*((Mix_2!G14*Mix_1!G14)-WMA_R1!$B$3)))/2/$B$6</f>
        <v>1.4478307441834204E-11</v>
      </c>
      <c r="H14" s="8">
        <f>(Mix_2!H14+Mix_1!H14-SQRT(((Mix_2!H14+Mix_1!H14)^2)-4*((Mix_2!H14*Mix_1!H14)-WMA_R1!$B$3)))/2/$B$6</f>
        <v>2.4174329205095546E-11</v>
      </c>
      <c r="I14" s="8">
        <f>(Mix_2!I14+Mix_1!I14-SQRT(((Mix_2!I14+Mix_1!I14)^2)-4*((Mix_2!I14*Mix_1!I14)-WMA_R1!$B$3)))/2/$B$6</f>
        <v>3.7352898552001079E-11</v>
      </c>
      <c r="J14" s="8">
        <f>(Mix_2!J14+Mix_1!J14-SQRT(((Mix_2!J14+Mix_1!J14)^2)-4*((Mix_2!J14*Mix_1!J14)-WMA_R1!$B$3)))/2/$B$6</f>
        <v>5.2005177941794045E-11</v>
      </c>
      <c r="K14" s="8">
        <f>(Mix_2!K14+Mix_1!K14-SQRT(((Mix_2!K14+Mix_1!K14)^2)-4*((Mix_2!K14*Mix_1!K14)-WMA_R1!$B$3)))/2/$B$6</f>
        <v>6.7177374774018972E-11</v>
      </c>
      <c r="L14" s="8">
        <f>(Mix_2!L14+Mix_1!L14-SQRT(((Mix_2!L14+Mix_1!L14)^2)-4*((Mix_2!L14*Mix_1!L14)-WMA_R1!$B$3)))/2/$B$6</f>
        <v>8.1997519885135262E-11</v>
      </c>
      <c r="M14" s="8">
        <f>(Mix_2!M14+Mix_1!M14-SQRT(((Mix_2!M14+Mix_1!M14)^2)-4*((Mix_2!M14*Mix_1!M14)-WMA_R1!$B$3)))/2/$B$6</f>
        <v>9.5697783031312156E-11</v>
      </c>
      <c r="N14" s="8">
        <f>(Mix_2!N14+Mix_1!N14-SQRT(((Mix_2!N14+Mix_1!N14)^2)-4*((Mix_2!N14*Mix_1!N14)-WMA_R1!$B$3)))/2/$B$6</f>
        <v>1.0764489299930347E-10</v>
      </c>
      <c r="O14" s="8">
        <f>(Mix_2!O14+Mix_1!O14-SQRT(((Mix_2!O14+Mix_1!O14)^2)-4*((Mix_2!O14*Mix_1!O14)-WMA_R1!$B$3)))/2/$B$6</f>
        <v>1.1736567273601395E-10</v>
      </c>
      <c r="P14" s="8">
        <f>(Mix_2!P14+Mix_1!P14-SQRT(((Mix_2!P14+Mix_1!P14)^2)-4*((Mix_2!P14*Mix_1!P14)-WMA_R1!$B$3)))/2/$B$6</f>
        <v>1.2456091713630713E-10</v>
      </c>
      <c r="Q14" s="8">
        <f>(Mix_2!Q14+Mix_1!Q14-SQRT(((Mix_2!Q14+Mix_1!Q14)^2)-4*((Mix_2!Q14*Mix_1!Q14)-WMA_R1!$B$3)))/2/$B$6</f>
        <v>1.2910250646314125E-10</v>
      </c>
      <c r="R14" s="8">
        <f>(Mix_2!R14+Mix_1!R14-SQRT(((Mix_2!R14+Mix_1!R14)^2)-4*((Mix_2!R14*Mix_1!R14)-WMA_R1!$B$3)))/2/$B$6</f>
        <v>1.310216379835083E-10</v>
      </c>
      <c r="S14" s="8">
        <f>(Mix_2!S14+Mix_1!S14-SQRT(((Mix_2!S14+Mix_1!S14)^2)-4*((Mix_2!S14*Mix_1!S14)-WMA_R1!$B$3)))/2/$B$6</f>
        <v>1.3048373492807741E-10</v>
      </c>
      <c r="T14" s="8">
        <f>(Mix_2!T14+Mix_1!T14-SQRT(((Mix_2!T14+Mix_1!T14)^2)-4*((Mix_2!T14*Mix_1!T14)-WMA_R1!$B$3)))/2/$B$6</f>
        <v>1.2775791535801773E-10</v>
      </c>
      <c r="U14" s="8">
        <f>(Mix_2!U14+Mix_1!U14-SQRT(((Mix_2!U14+Mix_1!U14)^2)-4*((Mix_2!U14*Mix_1!U14)-WMA_R1!$B$3)))/2/$B$6</f>
        <v>1.2318168707281529E-10</v>
      </c>
      <c r="V14" s="8">
        <f>(Mix_2!V14+Mix_1!V14-SQRT(((Mix_2!V14+Mix_1!V14)^2)-4*((Mix_2!V14*Mix_1!V14)-WMA_R1!$B$3)))/2/$B$6</f>
        <v>1.1712752989723185E-10</v>
      </c>
      <c r="W14" s="8">
        <f>(Mix_2!W14+Mix_1!W14-SQRT(((Mix_2!W14+Mix_1!W14)^2)-4*((Mix_2!W14*Mix_1!W14)-WMA_R1!$B$3)))/2/$B$6</f>
        <v>1.0997347477115227E-10</v>
      </c>
      <c r="X14" s="8">
        <f>(Mix_2!X14+Mix_1!X14-SQRT(((Mix_2!X14+Mix_1!X14)^2)-4*((Mix_2!X14*Mix_1!X14)-WMA_R1!$B$3)))/2/$B$6</f>
        <v>1.0207923395455509E-10</v>
      </c>
      <c r="Y14" s="8">
        <f>(Mix_2!Y14+Mix_1!Y14-SQRT(((Mix_2!Y14+Mix_1!Y14)^2)-4*((Mix_2!Y14*Mix_1!Y14)-WMA_R1!$B$3)))/2/$B$6</f>
        <v>9.3769658704445646E-11</v>
      </c>
      <c r="Z14" s="8">
        <f>(Mix_2!Z14+Mix_1!Z14-SQRT(((Mix_2!Z14+Mix_1!Z14)^2)-4*((Mix_2!Z14*Mix_1!Z14)-WMA_R1!$B$3)))/2/$B$6</f>
        <v>8.5324192156122081E-11</v>
      </c>
      <c r="AA14" s="8">
        <f>(Mix_2!AA14+Mix_1!AA14-SQRT(((Mix_2!AA14+Mix_1!AA14)^2)-4*((Mix_2!AA14*Mix_1!AA14)-WMA_R1!$B$3)))/2/$B$6</f>
        <v>7.6972539453379341E-11</v>
      </c>
      <c r="AB14" s="8">
        <f>(Mix_2!AB14+Mix_1!AB14-SQRT(((Mix_2!AB14+Mix_1!AB14)^2)-4*((Mix_2!AB14*Mix_1!AB14)-WMA_R1!$B$3)))/2/$B$6</f>
        <v>6.8895222860021477E-11</v>
      </c>
      <c r="AC14" s="8">
        <f>(Mix_2!AC14+Mix_1!AC14-SQRT(((Mix_2!AC14+Mix_1!AC14)^2)-4*((Mix_2!AC14*Mix_1!AC14)-WMA_R1!$B$3)))/2/$B$6</f>
        <v>6.1225247094398583E-11</v>
      </c>
      <c r="AD14" s="8">
        <f>(Mix_2!AD14+Mix_1!AD14-SQRT(((Mix_2!AD14+Mix_1!AD14)^2)-4*((Mix_2!AD14*Mix_1!AD14)-WMA_R1!$B$3)))/2/$B$6</f>
        <v>5.4054538622949622E-11</v>
      </c>
      <c r="AE14" s="8">
        <f>(Mix_2!AE14+Mix_1!AE14-SQRT(((Mix_2!AE14+Mix_1!AE14)^2)-4*((Mix_2!AE14*Mix_1!AE14)-WMA_R1!$B$3)))/2/$B$6</f>
        <v>4.7439385753023089E-11</v>
      </c>
      <c r="AF14" s="8">
        <f>(Mix_2!AF14+Mix_1!AF14-SQRT(((Mix_2!AF14+Mix_1!AF14)^2)-4*((Mix_2!AF14*Mix_1!AF14)-WMA_R1!$B$3)))/2/$B$6</f>
        <v>4.1406433837209988E-11</v>
      </c>
      <c r="AG14" s="8">
        <f>(Mix_2!AG14+Mix_1!AG14-SQRT(((Mix_2!AG14+Mix_1!AG14)^2)-4*((Mix_2!AG14*Mix_1!AG14)-WMA_R1!$B$3)))/2/$B$6</f>
        <v>3.596012376760882E-11</v>
      </c>
      <c r="AH14" s="8">
        <f>(Mix_2!AH14+Mix_1!AH14-SQRT(((Mix_2!AH14+Mix_1!AH14)^2)-4*((Mix_2!AH14*Mix_1!AH14)-WMA_R1!$B$3)))/2/$B$6</f>
        <v>3.1086688778714233E-11</v>
      </c>
      <c r="AI14" s="8">
        <f>(Mix_2!AI14+Mix_1!AI14-SQRT(((Mix_2!AI14+Mix_1!AI14)^2)-4*((Mix_2!AI14*Mix_1!AI14)-WMA_R1!$B$3)))/2/$B$6</f>
        <v>2.6760149651749998E-11</v>
      </c>
      <c r="AJ14" s="8">
        <f>(Mix_2!AJ14+Mix_1!AJ14-SQRT(((Mix_2!AJ14+Mix_1!AJ14)^2)-4*((Mix_2!AJ14*Mix_1!AJ14)-WMA_R1!$B$3)))/2/$B$6</f>
        <v>2.2946200495255198E-11</v>
      </c>
      <c r="AK14" s="8">
        <f>(Mix_2!AK14+Mix_1!AK14-SQRT(((Mix_2!AK14+Mix_1!AK14)^2)-4*((Mix_2!AK14*Mix_1!AK14)-WMA_R1!$B$3)))/2/$B$6</f>
        <v>1.9605206347250714E-11</v>
      </c>
      <c r="AL14" s="8">
        <f>(Mix_2!AL14+Mix_1!AL14-SQRT(((Mix_2!AL14+Mix_1!AL14)^2)-4*((Mix_2!AL14*Mix_1!AL14)-WMA_R1!$B$3)))/2/$B$6</f>
        <v>1.6695089755103254E-11</v>
      </c>
      <c r="AM14" s="8">
        <f>(Mix_2!AM14+Mix_1!AM14-SQRT(((Mix_2!AM14+Mix_1!AM14)^2)-4*((Mix_2!AM14*Mix_1!AM14)-WMA_R1!$B$3)))/2/$B$6</f>
        <v>1.4173329176969673E-11</v>
      </c>
      <c r="AN14" s="8">
        <f>(Mix_2!AN14+Mix_1!AN14-SQRT(((Mix_2!AN14+Mix_1!AN14)^2)-4*((Mix_2!AN14*Mix_1!AN14)-WMA_R1!$B$3)))/2/$B$6</f>
        <v>1.1998291249426529E-11</v>
      </c>
      <c r="AO14" s="8">
        <f>(Mix_2!AO14+Mix_1!AO14-SQRT(((Mix_2!AO14+Mix_1!AO14)^2)-4*((Mix_2!AO14*Mix_1!AO14)-WMA_R1!$B$3)))/2/$B$6</f>
        <v>1.0130118965889778E-11</v>
      </c>
      <c r="AP14" s="8">
        <f>(Mix_2!AP14+Mix_1!AP14-SQRT(((Mix_2!AP14+Mix_1!AP14)^2)-4*((Mix_2!AP14*Mix_1!AP14)-WMA_R1!$B$3)))/2/$B$6</f>
        <v>8.531841899639403E-12</v>
      </c>
      <c r="AQ14" s="8">
        <f>(Mix_2!AQ14+Mix_1!AQ14-SQRT(((Mix_2!AQ14+Mix_1!AQ14)^2)-4*((Mix_2!AQ14*Mix_1!AQ14)-WMA_R1!$B$3)))/2/$B$6</f>
        <v>7.1692651815169484E-12</v>
      </c>
      <c r="AR14" s="8">
        <f>(Mix_2!AR14+Mix_1!AR14-SQRT(((Mix_2!AR14+Mix_1!AR14)^2)-4*((Mix_2!AR14*Mix_1!AR14)-WMA_R1!$B$3)))/2/$B$6</f>
        <v>6.0114135891353726E-12</v>
      </c>
      <c r="AS14" s="8">
        <f>(Mix_2!AS14+Mix_1!AS14-SQRT(((Mix_2!AS14+Mix_1!AS14)^2)-4*((Mix_2!AS14*Mix_1!AS14)-WMA_R1!$B$3)))/2/$B$6</f>
        <v>5.0306425691815093E-12</v>
      </c>
      <c r="AT14" s="8">
        <f>(Mix_2!AT14+Mix_1!AT14-SQRT(((Mix_2!AT14+Mix_1!AT14)^2)-4*((Mix_2!AT14*Mix_1!AT14)-WMA_R1!$B$3)))/2/$B$6</f>
        <v>4.2019721036012925E-12</v>
      </c>
      <c r="AU14" s="8">
        <f>(Mix_2!AU14+Mix_1!AU14-SQRT(((Mix_2!AU14+Mix_1!AU14)^2)-4*((Mix_2!AU14*Mix_1!AU14)-WMA_R1!$B$3)))/2/$B$6</f>
        <v>3.5037528434145315E-12</v>
      </c>
      <c r="AV14" s="8">
        <f>(Mix_2!AV14+Mix_1!AV14-SQRT(((Mix_2!AV14+Mix_1!AV14)^2)-4*((Mix_2!AV14*Mix_1!AV14)-WMA_R1!$B$3)))/2/$B$6</f>
        <v>2.9166669079927487E-12</v>
      </c>
      <c r="AW14" s="8">
        <f>(Mix_2!AW14+Mix_1!AW14-SQRT(((Mix_2!AW14+Mix_1!AW14)^2)-4*((Mix_2!AW14*Mix_1!AW14)-WMA_R1!$B$3)))/2/$B$6</f>
        <v>2.4242829965714918E-12</v>
      </c>
      <c r="AX14" s="8">
        <f>(Mix_2!AX14+Mix_1!AX14-SQRT(((Mix_2!AX14+Mix_1!AX14)^2)-4*((Mix_2!AX14*Mix_1!AX14)-WMA_R1!$B$3)))/2/$B$6</f>
        <v>2.0120571875281712E-12</v>
      </c>
      <c r="AY14" s="8">
        <f>(Mix_2!AY14+Mix_1!AY14-SQRT(((Mix_2!AY14+Mix_1!AY14)^2)-4*((Mix_2!AY14*Mix_1!AY14)-WMA_R1!$B$3)))/2/$B$6</f>
        <v>1.6677770275919102E-12</v>
      </c>
      <c r="AZ14" s="8">
        <f>(Mix_2!AZ14+Mix_1!AZ14-SQRT(((Mix_2!AZ14+Mix_1!AZ14)^2)-4*((Mix_2!AZ14*Mix_1!AZ14)-WMA_R1!$B$3)))/2/$B$6</f>
        <v>1.3805623311213822E-12</v>
      </c>
      <c r="BA14" s="8">
        <f>(Mix_2!BA14+Mix_1!BA14-SQRT(((Mix_2!BA14+Mix_1!BA14)^2)-4*((Mix_2!BA14*Mix_1!BA14)-WMA_R1!$B$3)))/2/$B$6</f>
        <v>1.1414202916171234E-12</v>
      </c>
      <c r="BB14" s="8">
        <f>(Mix_2!BB14+Mix_1!BB14-SQRT(((Mix_2!BB14+Mix_1!BB14)^2)-4*((Mix_2!BB14*Mix_1!BB14)-WMA_R1!$B$3)))/2/$B$6</f>
        <v>9.4269037020922042E-13</v>
      </c>
      <c r="BC14" s="8">
        <f>(Mix_2!BC14+Mix_1!BC14-SQRT(((Mix_2!BC14+Mix_1!BC14)^2)-4*((Mix_2!BC14*Mix_1!BC14)-WMA_R1!$B$3)))/2/$B$6</f>
        <v>7.7771122874992216E-13</v>
      </c>
      <c r="BD14" s="8">
        <f>(Mix_2!BD14+Mix_1!BD14-SQRT(((Mix_2!BD14+Mix_1!BD14)^2)-4*((Mix_2!BD14*Mix_1!BD14)-WMA_R1!$B$3)))/2/$B$6</f>
        <v>6.4093175211610287E-13</v>
      </c>
      <c r="BE14" s="8">
        <f>(Mix_2!BE14+Mix_1!BE14-SQRT(((Mix_2!BE14+Mix_1!BE14)^2)-4*((Mix_2!BE14*Mix_1!BE14)-WMA_R1!$B$3)))/2/$B$6</f>
        <v>5.276890036043369E-13</v>
      </c>
      <c r="BF14" s="8">
        <f>(Mix_2!BF14+Mix_1!BF14-SQRT(((Mix_2!BF14+Mix_1!BF14)^2)-4*((Mix_2!BF14*Mix_1!BF14)-WMA_R1!$B$3)))/2/$B$6</f>
        <v>4.3409720262843621E-13</v>
      </c>
      <c r="BG14" s="8">
        <f>(Mix_2!BG14+Mix_1!BG14-SQRT(((Mix_2!BG14+Mix_1!BG14)^2)-4*((Mix_2!BG14*Mix_1!BG14)-WMA_R1!$B$3)))/2/$B$6</f>
        <v>3.5682568011452531E-13</v>
      </c>
      <c r="BH14" s="8">
        <f>(Mix_2!BH14+Mix_1!BH14-SQRT(((Mix_2!BH14+Mix_1!BH14)^2)-4*((Mix_2!BH14*Mix_1!BH14)-WMA_R1!$B$3)))/2/$B$6</f>
        <v>2.9298785619857881E-13</v>
      </c>
      <c r="BI14" s="8">
        <f>(Mix_2!BI14+Mix_1!BI14-SQRT(((Mix_2!BI14+Mix_1!BI14)^2)-4*((Mix_2!BI14*Mix_1!BI14)-WMA_R1!$B$3)))/2/$B$6</f>
        <v>2.4047430713380891E-13</v>
      </c>
      <c r="BJ14" s="8">
        <f>(Mix_2!BJ14+Mix_1!BJ14-SQRT(((Mix_2!BJ14+Mix_1!BJ14)^2)-4*((Mix_2!BJ14*Mix_1!BJ14)-WMA_R1!$B$3)))/2/$B$6</f>
        <v>1.971756091734278E-13</v>
      </c>
      <c r="BK14" s="8">
        <f>(Mix_2!BK14+Mix_1!BK14-SQRT(((Mix_2!BK14+Mix_1!BK14)^2)-4*((Mix_2!BK14*Mix_1!BK14)-WMA_R1!$B$3)))/2/$B$6</f>
        <v>1.6153745008296028E-13</v>
      </c>
      <c r="BL14" s="8">
        <f>(Mix_2!BL14+Mix_1!BL14-SQRT(((Mix_2!BL14+Mix_1!BL14)^2)-4*((Mix_2!BL14*Mix_1!BL14)-WMA_R1!$B$3)))/2/$B$6</f>
        <v>1.3233858453531866E-13</v>
      </c>
      <c r="BM14" s="8">
        <f>(Mix_2!BM14+Mix_1!BM14-SQRT(((Mix_2!BM14+Mix_1!BM14)^2)-4*((Mix_2!BM14*Mix_1!BM14)-WMA_R1!$B$3)))/2/$B$6</f>
        <v>1.0824674490095276E-13</v>
      </c>
      <c r="BN14" s="8">
        <f>(Mix_2!BN14+Mix_1!BN14-SQRT(((Mix_2!BN14+Mix_1!BN14)^2)-4*((Mix_2!BN14*Mix_1!BN14)-WMA_R1!$B$3)))/2/$B$6</f>
        <v>8.8595797365087492E-14</v>
      </c>
      <c r="BO14" s="8">
        <f>(Mix_2!BO14+Mix_1!BO14-SQRT(((Mix_2!BO14+Mix_1!BO14)^2)-4*((Mix_2!BO14*Mix_1!BO14)-WMA_R1!$B$3)))/2/$B$6</f>
        <v>7.2497563508022722E-14</v>
      </c>
      <c r="BP14" s="8">
        <f>(Mix_2!BP14+Mix_1!BP14-SQRT(((Mix_2!BP14+Mix_1!BP14)^2)-4*((Mix_2!BP14*Mix_1!BP14)-WMA_R1!$B$3)))/2/$B$6</f>
        <v>5.9063864910058328E-14</v>
      </c>
      <c r="BQ14" s="8">
        <f>(Mix_2!BQ14+Mix_1!BQ14-SQRT(((Mix_2!BQ14+Mix_1!BQ14)^2)-4*((Mix_2!BQ14*Mix_1!BQ14)-WMA_R1!$B$3)))/2/$B$6</f>
        <v>4.829470157119431E-14</v>
      </c>
      <c r="BR14" s="8">
        <f>(Mix_2!BR14+Mix_1!BR14-SQRT(((Mix_2!BR14+Mix_1!BR14)^2)-4*((Mix_2!BR14*Mix_1!BR14)-WMA_R1!$B$3)))/2/$B$6</f>
        <v>3.9412917374193057E-14</v>
      </c>
      <c r="BS14" s="8">
        <f>(Mix_2!BS14+Mix_1!BS14-SQRT(((Mix_2!BS14+Mix_1!BS14)^2)-4*((Mix_2!BS14*Mix_1!BS14)-WMA_R1!$B$3)))/2/$B$6</f>
        <v>3.2085445411667024E-14</v>
      </c>
      <c r="BT14" s="8">
        <f>(Mix_2!BT14+Mix_1!BT14-SQRT(((Mix_2!BT14+Mix_1!BT14)^2)-4*((Mix_2!BT14*Mix_1!BT14)-WMA_R1!$B$3)))/2/$B$6</f>
        <v>2.631228568361621E-14</v>
      </c>
      <c r="BU14" s="8">
        <f>(Mix_2!BU14+Mix_1!BU14-SQRT(((Mix_2!BU14+Mix_1!BU14)^2)-4*((Mix_2!BU14*Mix_1!BU14)-WMA_R1!$B$3)))/2/$B$6</f>
        <v>2.1316282072803006E-14</v>
      </c>
      <c r="BV14" s="8">
        <f>(Mix_2!BV14+Mix_1!BV14-SQRT(((Mix_2!BV14+Mix_1!BV14)^2)-4*((Mix_2!BV14*Mix_1!BV14)-WMA_R1!$B$3)))/2/$B$6</f>
        <v>1.7430501486614958E-14</v>
      </c>
      <c r="BW14" s="8">
        <f>(Mix_2!BW14+Mix_1!BW14-SQRT(((Mix_2!BW14+Mix_1!BW14)^2)-4*((Mix_2!BW14*Mix_1!BW14)-WMA_R1!$B$3)))/2/$B$6</f>
        <v>1.4210854715202004E-14</v>
      </c>
      <c r="BX14" s="8">
        <f>(Mix_2!BX14+Mix_1!BX14-SQRT(((Mix_2!BX14+Mix_1!BX14)^2)-4*((Mix_2!BX14*Mix_1!BX14)-WMA_R1!$B$3)))/2/$B$6</f>
        <v>1.1546319456101628E-14</v>
      </c>
      <c r="BY14" s="8">
        <f>(Mix_2!BY14+Mix_1!BY14-SQRT(((Mix_2!BY14+Mix_1!BY14)^2)-4*((Mix_2!BY14*Mix_1!BY14)-WMA_R1!$B$3)))/2/$B$6</f>
        <v>9.4368957093138306E-15</v>
      </c>
      <c r="BZ14" s="8">
        <f>(Mix_2!BZ14+Mix_1!BZ14-SQRT(((Mix_2!BZ14+Mix_1!BZ14)^2)-4*((Mix_2!BZ14*Mix_1!BZ14)-WMA_R1!$B$3)))/2/$B$6</f>
        <v>7.5495165674510645E-15</v>
      </c>
      <c r="CA14" s="8">
        <f>(Mix_2!CA14+Mix_1!CA14-SQRT(((Mix_2!CA14+Mix_1!CA14)^2)-4*((Mix_2!CA14*Mix_1!CA14)-WMA_R1!$B$3)))/2/$B$6</f>
        <v>6.2172489379008766E-15</v>
      </c>
      <c r="CB14" s="8">
        <f>(Mix_2!CB14+Mix_1!CB14-SQRT(((Mix_2!CB14+Mix_1!CB14)^2)-4*((Mix_2!CB14*Mix_1!CB14)-WMA_R1!$B$3)))/2/$B$6</f>
        <v>5.1070259132757201E-15</v>
      </c>
      <c r="CC14" s="8">
        <f>(Mix_2!CC14+Mix_1!CC14-SQRT(((Mix_2!CC14+Mix_1!CC14)^2)-4*((Mix_2!CC14*Mix_1!CC14)-WMA_R1!$B$3)))/2/$B$6</f>
        <v>4.1078251911130792E-15</v>
      </c>
      <c r="CD14" s="8">
        <f>(Mix_2!CD14+Mix_1!CD14-SQRT(((Mix_2!CD14+Mix_1!CD14)^2)-4*((Mix_2!CD14*Mix_1!CD14)-WMA_R1!$B$3)))/2/$B$6</f>
        <v>3.3306690738754696E-15</v>
      </c>
      <c r="CE14" s="8">
        <f>(Mix_2!CE14+Mix_1!CE14-SQRT(((Mix_2!CE14+Mix_1!CE14)^2)-4*((Mix_2!CE14*Mix_1!CE14)-WMA_R1!$B$3)))/2/$B$6</f>
        <v>2.6645352591003757E-15</v>
      </c>
      <c r="CF14" s="8">
        <f>(Mix_2!CF14+Mix_1!CF14-SQRT(((Mix_2!CF14+Mix_1!CF14)^2)-4*((Mix_2!CF14*Mix_1!CF14)-WMA_R1!$B$3)))/2/$B$6</f>
        <v>2.2204460492503131E-15</v>
      </c>
      <c r="CG14" s="8">
        <f>(Mix_2!CG14+Mix_1!CG14-SQRT(((Mix_2!CG14+Mix_1!CG14)^2)-4*((Mix_2!CG14*Mix_1!CG14)-WMA_R1!$B$3)))/2/$B$6</f>
        <v>1.7763568394002505E-15</v>
      </c>
      <c r="CH14" s="8">
        <f>(Mix_2!CH14+Mix_1!CH14-SQRT(((Mix_2!CH14+Mix_1!CH14)^2)-4*((Mix_2!CH14*Mix_1!CH14)-WMA_R1!$B$3)))/2/$B$6</f>
        <v>1.4432899320127035E-15</v>
      </c>
      <c r="CI14" s="8">
        <f>(Mix_2!CI14+Mix_1!CI14-SQRT(((Mix_2!CI14+Mix_1!CI14)^2)-4*((Mix_2!CI14*Mix_1!CI14)-WMA_R1!$B$3)))/2/$B$6</f>
        <v>1.1102230246251565E-15</v>
      </c>
      <c r="CJ14" s="8">
        <f>(Mix_2!CJ14+Mix_1!CJ14-SQRT(((Mix_2!CJ14+Mix_1!CJ14)^2)-4*((Mix_2!CJ14*Mix_1!CJ14)-WMA_R1!$B$3)))/2/$B$6</f>
        <v>9.9920072216264089E-16</v>
      </c>
      <c r="CK14" s="8">
        <f>(Mix_2!CK14+Mix_1!CK14-SQRT(((Mix_2!CK14+Mix_1!CK14)^2)-4*((Mix_2!CK14*Mix_1!CK14)-WMA_R1!$B$3)))/2/$B$6</f>
        <v>7.7715611723760958E-16</v>
      </c>
      <c r="CL14" s="8">
        <f>(Mix_2!CL14+Mix_1!CL14-SQRT(((Mix_2!CL14+Mix_1!CL14)^2)-4*((Mix_2!CL14*Mix_1!CL14)-WMA_R1!$B$3)))/2/$B$6</f>
        <v>6.6613381477509392E-16</v>
      </c>
      <c r="CM14" s="8">
        <f>(Mix_2!CM14+Mix_1!CM14-SQRT(((Mix_2!CM14+Mix_1!CM14)^2)-4*((Mix_2!CM14*Mix_1!CM14)-WMA_R1!$B$3)))/2/$B$6</f>
        <v>4.4408920985006262E-16</v>
      </c>
      <c r="CN14" s="8">
        <f>(Mix_2!CN14+Mix_1!CN14-SQRT(((Mix_2!CN14+Mix_1!CN14)^2)-4*((Mix_2!CN14*Mix_1!CN14)-WMA_R1!$B$3)))/2/$B$6</f>
        <v>4.4408920985006262E-16</v>
      </c>
      <c r="CO14" s="8">
        <f>(Mix_2!CO14+Mix_1!CO14-SQRT(((Mix_2!CO14+Mix_1!CO14)^2)-4*((Mix_2!CO14*Mix_1!CO14)-WMA_R1!$B$3)))/2/$B$6</f>
        <v>3.3306690738754696E-16</v>
      </c>
      <c r="CP14" s="8">
        <f>(Mix_2!CP14+Mix_1!CP14-SQRT(((Mix_2!CP14+Mix_1!CP14)^2)-4*((Mix_2!CP14*Mix_1!CP14)-WMA_R1!$B$3)))/2/$B$6</f>
        <v>2.2204460492503131E-16</v>
      </c>
      <c r="CQ14" s="8">
        <f>(Mix_2!CQ14+Mix_1!CQ14-SQRT(((Mix_2!CQ14+Mix_1!CQ14)^2)-4*((Mix_2!CQ14*Mix_1!CQ14)-WMA_R1!$B$3)))/2/$B$6</f>
        <v>2.2204460492503131E-16</v>
      </c>
      <c r="CR14" s="8">
        <f>(Mix_2!CR14+Mix_1!CR14-SQRT(((Mix_2!CR14+Mix_1!CR14)^2)-4*((Mix_2!CR14*Mix_1!CR14)-WMA_R1!$B$3)))/2/$B$6</f>
        <v>2.2204460492503131E-16</v>
      </c>
    </row>
    <row r="15" spans="1:96" x14ac:dyDescent="0.35">
      <c r="A15">
        <f t="shared" si="8"/>
        <v>3</v>
      </c>
      <c r="B15">
        <f t="shared" si="7"/>
        <v>2.5</v>
      </c>
      <c r="C15">
        <f>B15-Data!$B$9</f>
        <v>-8</v>
      </c>
      <c r="F15" s="3">
        <f>(Mix_2!F15+Mix_1!F15-SQRT(((Mix_2!F15+Mix_1!F15)^2)-4*((Mix_2!F15*Mix_1!F15)-WMA_R1!$B$3)))/2</f>
        <v>0</v>
      </c>
      <c r="G15" s="8">
        <f>(Mix_2!G15+Mix_1!G15-SQRT(((Mix_2!G15+Mix_1!G15)^2)-4*((Mix_2!G15*Mix_1!G15)-WMA_R1!$B$3)))/2/$B$6</f>
        <v>1.2487544331918343E-10</v>
      </c>
      <c r="H15" s="8">
        <f>(Mix_2!H15+Mix_1!H15-SQRT(((Mix_2!H15+Mix_1!H15)^2)-4*((Mix_2!H15*Mix_1!H15)-WMA_R1!$B$3)))/2/$B$6</f>
        <v>2.0849144632961725E-10</v>
      </c>
      <c r="I15" s="8">
        <f>(Mix_2!I15+Mix_1!I15-SQRT(((Mix_2!I15+Mix_1!I15)^2)-4*((Mix_2!I15*Mix_1!I15)-WMA_R1!$B$3)))/2/$B$6</f>
        <v>3.2205593747391958E-10</v>
      </c>
      <c r="J15" s="8">
        <f>(Mix_2!J15+Mix_1!J15-SQRT(((Mix_2!J15+Mix_1!J15)^2)-4*((Mix_2!J15*Mix_1!J15)-WMA_R1!$B$3)))/2/$B$6</f>
        <v>4.479810966628861E-10</v>
      </c>
      <c r="K15" s="8">
        <f>(Mix_2!K15+Mix_1!K15-SQRT(((Mix_2!K15+Mix_1!K15)^2)-4*((Mix_2!K15*Mix_1!K15)-WMA_R1!$B$3)))/2/$B$6</f>
        <v>5.7747484571990526E-10</v>
      </c>
      <c r="L15" s="8">
        <f>(Mix_2!L15+Mix_1!L15-SQRT(((Mix_2!L15+Mix_1!L15)^2)-4*((Mix_2!L15*Mix_1!L15)-WMA_R1!$B$3)))/2/$B$6</f>
        <v>7.0216699121772308E-10</v>
      </c>
      <c r="M15" s="8">
        <f>(Mix_2!M15+Mix_1!M15-SQRT(((Mix_2!M15+Mix_1!M15)^2)-4*((Mix_2!M15*Mix_1!M15)-WMA_R1!$B$3)))/2/$B$6</f>
        <v>8.1449902378238903E-10</v>
      </c>
      <c r="N15" s="8">
        <f>(Mix_2!N15+Mix_1!N15-SQRT(((Mix_2!N15+Mix_1!N15)^2)-4*((Mix_2!N15*Mix_1!N15)-WMA_R1!$B$3)))/2/$B$6</f>
        <v>9.0828278231924742E-10</v>
      </c>
      <c r="O15" s="8">
        <f>(Mix_2!O15+Mix_1!O15-SQRT(((Mix_2!O15+Mix_1!O15)^2)-4*((Mix_2!O15*Mix_1!O15)-WMA_R1!$B$3)))/2/$B$6</f>
        <v>9.7919772290566698E-10</v>
      </c>
      <c r="P15" s="8">
        <f>(Mix_2!P15+Mix_1!P15-SQRT(((Mix_2!P15+Mix_1!P15)^2)-4*((Mix_2!P15*Mix_1!P15)-WMA_R1!$B$3)))/2/$B$6</f>
        <v>1.025018736555694E-9</v>
      </c>
      <c r="Q15" s="8">
        <f>(Mix_2!Q15+Mix_1!Q15-SQRT(((Mix_2!Q15+Mix_1!Q15)^2)-4*((Mix_2!Q15*Mix_1!Q15)-WMA_R1!$B$3)))/2/$B$6</f>
        <v>1.0455520893515313E-9</v>
      </c>
      <c r="R15" s="8">
        <f>(Mix_2!R15+Mix_1!R15-SQRT(((Mix_2!R15+Mix_1!R15)^2)-4*((Mix_2!R15*Mix_1!R15)-WMA_R1!$B$3)))/2/$B$6</f>
        <v>1.0423386598290563E-9</v>
      </c>
      <c r="S15" s="8">
        <f>(Mix_2!S15+Mix_1!S15-SQRT(((Mix_2!S15+Mix_1!S15)^2)-4*((Mix_2!S15*Mix_1!S15)-WMA_R1!$B$3)))/2/$B$6</f>
        <v>1.0182104048794827E-9</v>
      </c>
      <c r="T15" s="8">
        <f>(Mix_2!T15+Mix_1!T15-SQRT(((Mix_2!T15+Mix_1!T15)^2)-4*((Mix_2!T15*Mix_1!T15)-WMA_R1!$B$3)))/2/$B$6</f>
        <v>9.7679964117247664E-10</v>
      </c>
      <c r="U15" s="8">
        <f>(Mix_2!U15+Mix_1!U15-SQRT(((Mix_2!U15+Mix_1!U15)^2)-4*((Mix_2!U15*Mix_1!U15)-WMA_R1!$B$3)))/2/$B$6</f>
        <v>9.2208007895777655E-10</v>
      </c>
      <c r="V15" s="8">
        <f>(Mix_2!V15+Mix_1!V15-SQRT(((Mix_2!V15+Mix_1!V15)^2)-4*((Mix_2!V15*Mix_1!V15)-WMA_R1!$B$3)))/2/$B$6</f>
        <v>8.5799134463826476E-10</v>
      </c>
      <c r="W15" s="8">
        <f>(Mix_2!W15+Mix_1!W15-SQRT(((Mix_2!W15+Mix_1!W15)^2)-4*((Mix_2!W15*Mix_1!W15)-WMA_R1!$B$3)))/2/$B$6</f>
        <v>7.8816375648216308E-10</v>
      </c>
      <c r="X15" s="8">
        <f>(Mix_2!X15+Mix_1!X15-SQRT(((Mix_2!X15+Mix_1!X15)^2)-4*((Mix_2!X15*Mix_1!X15)-WMA_R1!$B$3)))/2/$B$6</f>
        <v>7.1575001481249956E-10</v>
      </c>
      <c r="Y15" s="8">
        <f>(Mix_2!Y15+Mix_1!Y15-SQRT(((Mix_2!Y15+Mix_1!Y15)^2)-4*((Mix_2!Y15*Mix_1!Y15)-WMA_R1!$B$3)))/2/$B$6</f>
        <v>6.4334193528026162E-10</v>
      </c>
      <c r="Z15" s="8">
        <f>(Mix_2!Z15+Mix_1!Z15-SQRT(((Mix_2!Z15+Mix_1!Z15)^2)-4*((Mix_2!Z15*Mix_1!Z15)-WMA_R1!$B$3)))/2/$B$6</f>
        <v>5.7295790334421781E-10</v>
      </c>
      <c r="AA15" s="8">
        <f>(Mix_2!AA15+Mix_1!AA15-SQRT(((Mix_2!AA15+Mix_1!AA15)^2)-4*((Mix_2!AA15*Mix_1!AA15)-WMA_R1!$B$3)))/2/$B$6</f>
        <v>5.0607640300626144E-10</v>
      </c>
      <c r="AB15" s="8">
        <f>(Mix_2!AB15+Mix_1!AB15-SQRT(((Mix_2!AB15+Mix_1!AB15)^2)-4*((Mix_2!AB15*Mix_1!AB15)-WMA_R1!$B$3)))/2/$B$6</f>
        <v>4.4369796725618471E-10</v>
      </c>
      <c r="AC15" s="8">
        <f>(Mix_2!AC15+Mix_1!AC15-SQRT(((Mix_2!AC15+Mix_1!AC15)^2)-4*((Mix_2!AC15*Mix_1!AC15)-WMA_R1!$B$3)))/2/$B$6</f>
        <v>3.8642133937116796E-10</v>
      </c>
      <c r="AD15" s="8">
        <f>(Mix_2!AD15+Mix_1!AD15-SQRT(((Mix_2!AD15+Mix_1!AD15)^2)-4*((Mix_2!AD15*Mix_1!AD15)-WMA_R1!$B$3)))/2/$B$6</f>
        <v>3.3452274283973793E-10</v>
      </c>
      <c r="AE15" s="8">
        <f>(Mix_2!AE15+Mix_1!AE15-SQRT(((Mix_2!AE15+Mix_1!AE15)^2)-4*((Mix_2!AE15*Mix_1!AE15)-WMA_R1!$B$3)))/2/$B$6</f>
        <v>2.8802926710369547E-10</v>
      </c>
      <c r="AF15" s="8">
        <f>(Mix_2!AF15+Mix_1!AF15-SQRT(((Mix_2!AF15+Mix_1!AF15)^2)-4*((Mix_2!AF15*Mix_1!AF15)-WMA_R1!$B$3)))/2/$B$6</f>
        <v>2.4678703525182755E-10</v>
      </c>
      <c r="AG15" s="8">
        <f>(Mix_2!AG15+Mix_1!AG15-SQRT(((Mix_2!AG15+Mix_1!AG15)^2)-4*((Mix_2!AG15*Mix_1!AG15)-WMA_R1!$B$3)))/2/$B$6</f>
        <v>2.1051627108192861E-10</v>
      </c>
      <c r="AH15" s="8">
        <f>(Mix_2!AH15+Mix_1!AH15-SQRT(((Mix_2!AH15+Mix_1!AH15)^2)-4*((Mix_2!AH15*Mix_1!AH15)-WMA_R1!$B$3)))/2/$B$6</f>
        <v>1.7885737335632257E-10</v>
      </c>
      <c r="AI15" s="8">
        <f>(Mix_2!AI15+Mix_1!AI15-SQRT(((Mix_2!AI15+Mix_1!AI15)^2)-4*((Mix_2!AI15*Mix_1!AI15)-WMA_R1!$B$3)))/2/$B$6</f>
        <v>1.5140788622858281E-10</v>
      </c>
      <c r="AJ15" s="8">
        <f>(Mix_2!AJ15+Mix_1!AJ15-SQRT(((Mix_2!AJ15+Mix_1!AJ15)^2)-4*((Mix_2!AJ15*Mix_1!AJ15)-WMA_R1!$B$3)))/2/$B$6</f>
        <v>1.2774759028388871E-10</v>
      </c>
      <c r="AK15" s="8">
        <f>(Mix_2!AK15+Mix_1!AK15-SQRT(((Mix_2!AK15+Mix_1!AK15)^2)-4*((Mix_2!AK15*Mix_1!AK15)-WMA_R1!$B$3)))/2/$B$6</f>
        <v>1.0746081802182061E-10</v>
      </c>
      <c r="AL15" s="8">
        <f>(Mix_2!AL15+Mix_1!AL15-SQRT(((Mix_2!AL15+Mix_1!AL15)^2)-4*((Mix_2!AL15*Mix_1!AL15)-WMA_R1!$B$3)))/2/$B$6</f>
        <v>9.0147778131210998E-11</v>
      </c>
      <c r="AM15" s="8">
        <f>(Mix_2!AM15+Mix_1!AM15-SQRT(((Mix_2!AM15+Mix_1!AM15)^2)-4*((Mix_2!AM15*Mix_1!AM15)-WMA_R1!$B$3)))/2/$B$6</f>
        <v>7.5434547497366111E-11</v>
      </c>
      <c r="AN15" s="8">
        <f>(Mix_2!AN15+Mix_1!AN15-SQRT(((Mix_2!AN15+Mix_1!AN15)^2)-4*((Mix_2!AN15*Mix_1!AN15)-WMA_R1!$B$3)))/2/$B$6</f>
        <v>6.2978178227979242E-11</v>
      </c>
      <c r="AO15" s="8">
        <f>(Mix_2!AO15+Mix_1!AO15-SQRT(((Mix_2!AO15+Mix_1!AO15)^2)-4*((Mix_2!AO15*Mix_1!AO15)-WMA_R1!$B$3)))/2/$B$6</f>
        <v>5.2468029920760273E-11</v>
      </c>
      <c r="AP15" s="8">
        <f>(Mix_2!AP15+Mix_1!AP15-SQRT(((Mix_2!AP15+Mix_1!AP15)^2)-4*((Mix_2!AP15*Mix_1!AP15)-WMA_R1!$B$3)))/2/$B$6</f>
        <v>4.3627768064880001E-11</v>
      </c>
      <c r="AQ15" s="8">
        <f>(Mix_2!AQ15+Mix_1!AQ15-SQRT(((Mix_2!AQ15+Mix_1!AQ15)^2)-4*((Mix_2!AQ15*Mix_1!AQ15)-WMA_R1!$B$3)))/2/$B$6</f>
        <v>3.6212588483408581E-11</v>
      </c>
      <c r="AR15" s="8">
        <f>(Mix_2!AR15+Mix_1!AR15-SQRT(((Mix_2!AR15+Mix_1!AR15)^2)-4*((Mix_2!AR15*Mix_1!AR15)-WMA_R1!$B$3)))/2/$B$6</f>
        <v>3.0008551199500744E-11</v>
      </c>
      <c r="AS15" s="8">
        <f>(Mix_2!AS15+Mix_1!AS15-SQRT(((Mix_2!AS15+Mix_1!AS15)^2)-4*((Mix_2!AS15*Mix_1!AS15)-WMA_R1!$B$3)))/2/$B$6</f>
        <v>2.4829915901136701E-11</v>
      </c>
      <c r="AT15" s="8">
        <f>(Mix_2!AT15+Mix_1!AT15-SQRT(((Mix_2!AT15+Mix_1!AT15)^2)-4*((Mix_2!AT15*Mix_1!AT15)-WMA_R1!$B$3)))/2/$B$6</f>
        <v>2.0516255361258118E-11</v>
      </c>
      <c r="AU15" s="8">
        <f>(Mix_2!AU15+Mix_1!AU15-SQRT(((Mix_2!AU15+Mix_1!AU15)^2)-4*((Mix_2!AU15*Mix_1!AU15)-WMA_R1!$B$3)))/2/$B$6</f>
        <v>1.6930234991718862E-11</v>
      </c>
      <c r="AV15" s="8">
        <f>(Mix_2!AV15+Mix_1!AV15-SQRT(((Mix_2!AV15+Mix_1!AV15)^2)-4*((Mix_2!AV15*Mix_1!AV15)-WMA_R1!$B$3)))/2/$B$6</f>
        <v>1.3954171151908668E-11</v>
      </c>
      <c r="AW15" s="8">
        <f>(Mix_2!AW15+Mix_1!AW15-SQRT(((Mix_2!AW15+Mix_1!AW15)^2)-4*((Mix_2!AW15*Mix_1!AW15)-WMA_R1!$B$3)))/2/$B$6</f>
        <v>1.1488476836518657E-11</v>
      </c>
      <c r="AX15" s="8">
        <f>(Mix_2!AX15+Mix_1!AX15-SQRT(((Mix_2!AX15+Mix_1!AX15)^2)-4*((Mix_2!AX15*Mix_1!AX15)-WMA_R1!$B$3)))/2/$B$6</f>
        <v>9.4487750956773198E-12</v>
      </c>
      <c r="AY15" s="8">
        <f>(Mix_2!AY15+Mix_1!AY15-SQRT(((Mix_2!AY15+Mix_1!AY15)^2)-4*((Mix_2!AY15*Mix_1!AY15)-WMA_R1!$B$3)))/2/$B$6</f>
        <v>7.7636785889012572E-12</v>
      </c>
      <c r="AZ15" s="8">
        <f>(Mix_2!AZ15+Mix_1!AZ15-SQRT(((Mix_2!AZ15+Mix_1!AZ15)^2)-4*((Mix_2!AZ15*Mix_1!AZ15)-WMA_R1!$B$3)))/2/$B$6</f>
        <v>6.3732352728607111E-12</v>
      </c>
      <c r="BA15" s="8">
        <f>(Mix_2!BA15+Mix_1!BA15-SQRT(((Mix_2!BA15+Mix_1!BA15)^2)-4*((Mix_2!BA15*Mix_1!BA15)-WMA_R1!$B$3)))/2/$B$6</f>
        <v>5.2274851114475496E-12</v>
      </c>
      <c r="BB15" s="8">
        <f>(Mix_2!BB15+Mix_1!BB15-SQRT(((Mix_2!BB15+Mix_1!BB15)^2)-4*((Mix_2!BB15*Mix_1!BB15)-WMA_R1!$B$3)))/2/$B$6</f>
        <v>4.2844616743309416E-12</v>
      </c>
      <c r="BC15" s="8">
        <f>(Mix_2!BC15+Mix_1!BC15-SQRT(((Mix_2!BC15+Mix_1!BC15)^2)-4*((Mix_2!BC15*Mix_1!BC15)-WMA_R1!$B$3)))/2/$B$6</f>
        <v>3.5087488470253447E-12</v>
      </c>
      <c r="BD15" s="8">
        <f>(Mix_2!BD15+Mix_1!BD15-SQRT(((Mix_2!BD15+Mix_1!BD15)^2)-4*((Mix_2!BD15*Mix_1!BD15)-WMA_R1!$B$3)))/2/$B$6</f>
        <v>2.8717028754954299E-12</v>
      </c>
      <c r="BE15" s="8">
        <f>(Mix_2!BE15+Mix_1!BE15-SQRT(((Mix_2!BE15+Mix_1!BE15)^2)-4*((Mix_2!BE15*Mix_1!BE15)-WMA_R1!$B$3)))/2/$B$6</f>
        <v>2.3486768085945187E-12</v>
      </c>
      <c r="BF15" s="8">
        <f>(Mix_2!BF15+Mix_1!BF15-SQRT(((Mix_2!BF15+Mix_1!BF15)^2)-4*((Mix_2!BF15*Mix_1!BF15)-WMA_R1!$B$3)))/2/$B$6</f>
        <v>1.9196866318793582E-12</v>
      </c>
      <c r="BG15" s="8">
        <f>(Mix_2!BG15+Mix_1!BG15-SQRT(((Mix_2!BG15+Mix_1!BG15)^2)-4*((Mix_2!BG15*Mix_1!BG15)-WMA_R1!$B$3)))/2/$B$6</f>
        <v>1.5681900222830336E-12</v>
      </c>
      <c r="BH15" s="8">
        <f>(Mix_2!BH15+Mix_1!BH15-SQRT(((Mix_2!BH15+Mix_1!BH15)^2)-4*((Mix_2!BH15*Mix_1!BH15)-WMA_R1!$B$3)))/2/$B$6</f>
        <v>1.280420214300193E-12</v>
      </c>
      <c r="BI15" s="8">
        <f>(Mix_2!BI15+Mix_1!BI15-SQRT(((Mix_2!BI15+Mix_1!BI15)^2)-4*((Mix_2!BI15*Mix_1!BI15)-WMA_R1!$B$3)))/2/$B$6</f>
        <v>1.0449419107771973E-12</v>
      </c>
      <c r="BJ15" s="8">
        <f>(Mix_2!BJ15+Mix_1!BJ15-SQRT(((Mix_2!BJ15+Mix_1!BJ15)^2)-4*((Mix_2!BJ15*Mix_1!BJ15)-WMA_R1!$B$3)))/2/$B$6</f>
        <v>8.5220719370227016E-13</v>
      </c>
      <c r="BK15" s="8">
        <f>(Mix_2!BK15+Mix_1!BK15-SQRT(((Mix_2!BK15+Mix_1!BK15)^2)-4*((Mix_2!BK15*Mix_1!BK15)-WMA_R1!$B$3)))/2/$B$6</f>
        <v>6.9477756881042296E-13</v>
      </c>
      <c r="BL15" s="8">
        <f>(Mix_2!BL15+Mix_1!BL15-SQRT(((Mix_2!BL15+Mix_1!BL15)^2)-4*((Mix_2!BL15*Mix_1!BL15)-WMA_R1!$B$3)))/2/$B$6</f>
        <v>5.6621374255882984E-13</v>
      </c>
      <c r="BM15" s="8">
        <f>(Mix_2!BM15+Mix_1!BM15-SQRT(((Mix_2!BM15+Mix_1!BM15)^2)-4*((Mix_2!BM15*Mix_1!BM15)-WMA_R1!$B$3)))/2/$B$6</f>
        <v>4.6129766673175254E-13</v>
      </c>
      <c r="BN15" s="8">
        <f>(Mix_2!BN15+Mix_1!BN15-SQRT(((Mix_2!BN15+Mix_1!BN15)^2)-4*((Mix_2!BN15*Mix_1!BN15)-WMA_R1!$B$3)))/2/$B$6</f>
        <v>3.7558844923069046E-13</v>
      </c>
      <c r="BO15" s="8">
        <f>(Mix_2!BO15+Mix_1!BO15-SQRT(((Mix_2!BO15+Mix_1!BO15)^2)-4*((Mix_2!BO15*Mix_1!BO15)-WMA_R1!$B$3)))/2/$B$6</f>
        <v>3.056443986793056E-13</v>
      </c>
      <c r="BP15" s="8">
        <f>(Mix_2!BP15+Mix_1!BP15-SQRT(((Mix_2!BP15+Mix_1!BP15)^2)-4*((Mix_2!BP15*Mix_1!BP15)-WMA_R1!$B$3)))/2/$B$6</f>
        <v>2.4868995751603507E-13</v>
      </c>
      <c r="BQ15" s="8">
        <f>(Mix_2!BQ15+Mix_1!BQ15-SQRT(((Mix_2!BQ15+Mix_1!BQ15)^2)-4*((Mix_2!BQ15*Mix_1!BQ15)-WMA_R1!$B$3)))/2/$B$6</f>
        <v>2.0239365738916604E-13</v>
      </c>
      <c r="BR15" s="8">
        <f>(Mix_2!BR15+Mix_1!BR15-SQRT(((Mix_2!BR15+Mix_1!BR15)^2)-4*((Mix_2!BR15*Mix_1!BR15)-WMA_R1!$B$3)))/2/$B$6</f>
        <v>1.645350522494482E-13</v>
      </c>
      <c r="BS15" s="8">
        <f>(Mix_2!BS15+Mix_1!BS15-SQRT(((Mix_2!BS15+Mix_1!BS15)^2)-4*((Mix_2!BS15*Mix_1!BS15)-WMA_R1!$B$3)))/2/$B$6</f>
        <v>1.3378187446733136E-13</v>
      </c>
      <c r="BT15" s="8">
        <f>(Mix_2!BT15+Mix_1!BT15-SQRT(((Mix_2!BT15+Mix_1!BT15)^2)-4*((Mix_2!BT15*Mix_1!BT15)-WMA_R1!$B$3)))/2/$B$6</f>
        <v>1.0869083411080283E-13</v>
      </c>
      <c r="BU15" s="8">
        <f>(Mix_2!BU15+Mix_1!BU15-SQRT(((Mix_2!BU15+Mix_1!BU15)^2)-4*((Mix_2!BU15*Mix_1!BU15)-WMA_R1!$B$3)))/2/$B$6</f>
        <v>8.8262730457699945E-14</v>
      </c>
      <c r="BV15" s="8">
        <f>(Mix_2!BV15+Mix_1!BV15-SQRT(((Mix_2!BV15+Mix_1!BV15)^2)-4*((Mix_2!BV15*Mix_1!BV15)-WMA_R1!$B$3)))/2/$B$6</f>
        <v>7.1720407390785113E-14</v>
      </c>
      <c r="BW15" s="8">
        <f>(Mix_2!BW15+Mix_1!BW15-SQRT(((Mix_2!BW15+Mix_1!BW15)^2)-4*((Mix_2!BW15*Mix_1!BW15)-WMA_R1!$B$3)))/2/$B$6</f>
        <v>5.8286708792820718E-14</v>
      </c>
      <c r="BX15" s="8">
        <f>(Mix_2!BX15+Mix_1!BX15-SQRT(((Mix_2!BX15+Mix_1!BX15)^2)-4*((Mix_2!BX15*Mix_1!BX15)-WMA_R1!$B$3)))/2/$B$6</f>
        <v>4.7295500849031669E-14</v>
      </c>
      <c r="BY15" s="8">
        <f>(Mix_2!BY15+Mix_1!BY15-SQRT(((Mix_2!BY15+Mix_1!BY15)^2)-4*((Mix_2!BY15*Mix_1!BY15)-WMA_R1!$B$3)))/2/$B$6</f>
        <v>3.8302694349567901E-14</v>
      </c>
      <c r="BZ15" s="8">
        <f>(Mix_2!BZ15+Mix_1!BZ15-SQRT(((Mix_2!BZ15+Mix_1!BZ15)^2)-4*((Mix_2!BZ15*Mix_1!BZ15)-WMA_R1!$B$3)))/2/$B$6</f>
        <v>3.1197266991966899E-14</v>
      </c>
      <c r="CA15" s="8">
        <f>(Mix_2!CA15+Mix_1!CA15-SQRT(((Mix_2!CA15+Mix_1!CA15)^2)-4*((Mix_2!CA15*Mix_1!CA15)-WMA_R1!$B$3)))/2/$B$6</f>
        <v>2.5202062658991053E-14</v>
      </c>
      <c r="CB15" s="8">
        <f>(Mix_2!CB15+Mix_1!CB15-SQRT(((Mix_2!CB15+Mix_1!CB15)^2)-4*((Mix_2!CB15*Mix_1!CB15)-WMA_R1!$B$3)))/2/$B$6</f>
        <v>2.0539125955565396E-14</v>
      </c>
      <c r="CC15" s="8">
        <f>(Mix_2!CC15+Mix_1!CC15-SQRT(((Mix_2!CC15+Mix_1!CC15)^2)-4*((Mix_2!CC15*Mix_1!CC15)-WMA_R1!$B$3)))/2/$B$6</f>
        <v>1.6542323066914832E-14</v>
      </c>
      <c r="CD15" s="8">
        <f>(Mix_2!CD15+Mix_1!CD15-SQRT(((Mix_2!CD15+Mix_1!CD15)^2)-4*((Mix_2!CD15*Mix_1!CD15)-WMA_R1!$B$3)))/2/$B$6</f>
        <v>1.354472090042691E-14</v>
      </c>
      <c r="CE15" s="8">
        <f>(Mix_2!CE15+Mix_1!CE15-SQRT(((Mix_2!CE15+Mix_1!CE15)^2)-4*((Mix_2!CE15*Mix_1!CE15)-WMA_R1!$B$3)))/2/$B$6</f>
        <v>1.0880185641326534E-14</v>
      </c>
      <c r="CF15" s="8">
        <f>(Mix_2!CF15+Mix_1!CF15-SQRT(((Mix_2!CF15+Mix_1!CF15)^2)-4*((Mix_2!CF15*Mix_1!CF15)-WMA_R1!$B$3)))/2/$B$6</f>
        <v>8.8817841970012523E-15</v>
      </c>
      <c r="CG15" s="8">
        <f>(Mix_2!CG15+Mix_1!CG15-SQRT(((Mix_2!CG15+Mix_1!CG15)^2)-4*((Mix_2!CG15*Mix_1!CG15)-WMA_R1!$B$3)))/2/$B$6</f>
        <v>7.1054273576010019E-15</v>
      </c>
      <c r="CH15" s="8">
        <f>(Mix_2!CH15+Mix_1!CH15-SQRT(((Mix_2!CH15+Mix_1!CH15)^2)-4*((Mix_2!CH15*Mix_1!CH15)-WMA_R1!$B$3)))/2/$B$6</f>
        <v>5.8841820305133297E-15</v>
      </c>
      <c r="CI15" s="8">
        <f>(Mix_2!CI15+Mix_1!CI15-SQRT(((Mix_2!CI15+Mix_1!CI15)^2)-4*((Mix_2!CI15*Mix_1!CI15)-WMA_R1!$B$3)))/2/$B$6</f>
        <v>4.7739590058881731E-15</v>
      </c>
      <c r="CJ15" s="8">
        <f>(Mix_2!CJ15+Mix_1!CJ15-SQRT(((Mix_2!CJ15+Mix_1!CJ15)^2)-4*((Mix_2!CJ15*Mix_1!CJ15)-WMA_R1!$B$3)))/2/$B$6</f>
        <v>3.7747582837255322E-15</v>
      </c>
      <c r="CK15" s="8">
        <f>(Mix_2!CK15+Mix_1!CK15-SQRT(((Mix_2!CK15+Mix_1!CK15)^2)-4*((Mix_2!CK15*Mix_1!CK15)-WMA_R1!$B$3)))/2/$B$6</f>
        <v>3.1086244689504383E-15</v>
      </c>
      <c r="CL15" s="8">
        <f>(Mix_2!CL15+Mix_1!CL15-SQRT(((Mix_2!CL15+Mix_1!CL15)^2)-4*((Mix_2!CL15*Mix_1!CL15)-WMA_R1!$B$3)))/2/$B$6</f>
        <v>2.55351295663786E-15</v>
      </c>
      <c r="CM15" s="8">
        <f>(Mix_2!CM15+Mix_1!CM15-SQRT(((Mix_2!CM15+Mix_1!CM15)^2)-4*((Mix_2!CM15*Mix_1!CM15)-WMA_R1!$B$3)))/2/$B$6</f>
        <v>1.9984014443252818E-15</v>
      </c>
      <c r="CN15" s="8">
        <f>(Mix_2!CN15+Mix_1!CN15-SQRT(((Mix_2!CN15+Mix_1!CN15)^2)-4*((Mix_2!CN15*Mix_1!CN15)-WMA_R1!$B$3)))/2/$B$6</f>
        <v>1.6653345369377348E-15</v>
      </c>
      <c r="CO15" s="8">
        <f>(Mix_2!CO15+Mix_1!CO15-SQRT(((Mix_2!CO15+Mix_1!CO15)^2)-4*((Mix_2!CO15*Mix_1!CO15)-WMA_R1!$B$3)))/2/$B$6</f>
        <v>1.3322676295501878E-15</v>
      </c>
      <c r="CP15" s="8">
        <f>(Mix_2!CP15+Mix_1!CP15-SQRT(((Mix_2!CP15+Mix_1!CP15)^2)-4*((Mix_2!CP15*Mix_1!CP15)-WMA_R1!$B$3)))/2/$B$6</f>
        <v>1.1102230246251565E-15</v>
      </c>
      <c r="CQ15" s="8">
        <f>(Mix_2!CQ15+Mix_1!CQ15-SQRT(((Mix_2!CQ15+Mix_1!CQ15)^2)-4*((Mix_2!CQ15*Mix_1!CQ15)-WMA_R1!$B$3)))/2/$B$6</f>
        <v>8.8817841970012523E-16</v>
      </c>
      <c r="CR15" s="8">
        <f>(Mix_2!CR15+Mix_1!CR15-SQRT(((Mix_2!CR15+Mix_1!CR15)^2)-4*((Mix_2!CR15*Mix_1!CR15)-WMA_R1!$B$3)))/2/$B$6</f>
        <v>6.6613381477509392E-16</v>
      </c>
    </row>
    <row r="16" spans="1:96" x14ac:dyDescent="0.35">
      <c r="A16">
        <f t="shared" si="8"/>
        <v>4</v>
      </c>
      <c r="B16">
        <f t="shared" si="7"/>
        <v>3.5</v>
      </c>
      <c r="C16">
        <f>B16-Data!$B$9</f>
        <v>-7</v>
      </c>
      <c r="F16" s="3">
        <f>(Mix_2!F16+Mix_1!F16-SQRT(((Mix_2!F16+Mix_1!F16)^2)-4*((Mix_2!F16*Mix_1!F16)-WMA_R1!$B$3)))/2</f>
        <v>0</v>
      </c>
      <c r="G16" s="8">
        <f>(Mix_2!G16+Mix_1!G16-SQRT(((Mix_2!G16+Mix_1!G16)^2)-4*((Mix_2!G16*Mix_1!G16)-WMA_R1!$B$3)))/2/$B$6</f>
        <v>1.0804127592578538E-9</v>
      </c>
      <c r="H16" s="8">
        <f>(Mix_2!H16+Mix_1!H16-SQRT(((Mix_2!H16+Mix_1!H16)^2)-4*((Mix_2!H16*Mix_1!H16)-WMA_R1!$B$3)))/2/$B$6</f>
        <v>1.8031773851845401E-9</v>
      </c>
      <c r="I16" s="8">
        <f>(Mix_2!I16+Mix_1!I16-SQRT(((Mix_2!I16+Mix_1!I16)^2)-4*((Mix_2!I16*Mix_1!I16)-WMA_R1!$B$3)))/2/$B$6</f>
        <v>2.7810965752550487E-9</v>
      </c>
      <c r="J16" s="8">
        <f>(Mix_2!J16+Mix_1!J16-SQRT(((Mix_2!J16+Mix_1!J16)^2)-4*((Mix_2!J16*Mix_1!J16)-WMA_R1!$B$3)))/2/$B$6</f>
        <v>3.8535834523401036E-9</v>
      </c>
      <c r="K16" s="8">
        <f>(Mix_2!K16+Mix_1!K16-SQRT(((Mix_2!K16+Mix_1!K16)^2)-4*((Mix_2!K16*Mix_1!K16)-WMA_R1!$B$3)))/2/$B$6</f>
        <v>4.9314650141241145E-9</v>
      </c>
      <c r="L16" s="8">
        <f>(Mix_2!L16+Mix_1!L16-SQRT(((Mix_2!L16+Mix_1!L16)^2)-4*((Mix_2!L16*Mix_1!L16)-WMA_R1!$B$3)))/2/$B$6</f>
        <v>5.9288842724214419E-9</v>
      </c>
      <c r="M16" s="8">
        <f>(Mix_2!M16+Mix_1!M16-SQRT(((Mix_2!M16+Mix_1!M16)^2)-4*((Mix_2!M16*Mix_1!M16)-WMA_R1!$B$3)))/2/$B$6</f>
        <v>6.7724944541325272E-9</v>
      </c>
      <c r="N16" s="8">
        <f>(Mix_2!N16+Mix_1!N16-SQRT(((Mix_2!N16+Mix_1!N16)^2)-4*((Mix_2!N16*Mix_1!N16)-WMA_R1!$B$3)))/2/$B$6</f>
        <v>7.410140057118042E-9</v>
      </c>
      <c r="O16" s="8">
        <f>(Mix_2!O16+Mix_1!O16-SQRT(((Mix_2!O16+Mix_1!O16)^2)-4*((Mix_2!O16*Mix_1!O16)-WMA_R1!$B$3)))/2/$B$6</f>
        <v>7.8153435945083061E-9</v>
      </c>
      <c r="P16" s="8">
        <f>(Mix_2!P16+Mix_1!P16-SQRT(((Mix_2!P16+Mix_1!P16)^2)-4*((Mix_2!P16*Mix_1!P16)-WMA_R1!$B$3)))/2/$B$6</f>
        <v>7.9863752278086508E-9</v>
      </c>
      <c r="Q16" s="8">
        <f>(Mix_2!Q16+Mix_1!Q16-SQRT(((Mix_2!Q16+Mix_1!Q16)^2)-4*((Mix_2!Q16*Mix_1!Q16)-WMA_R1!$B$3)))/2/$B$6</f>
        <v>7.9414590459236933E-9</v>
      </c>
      <c r="R16" s="8">
        <f>(Mix_2!R16+Mix_1!R16-SQRT(((Mix_2!R16+Mix_1!R16)^2)-4*((Mix_2!R16*Mix_1!R16)-WMA_R1!$B$3)))/2/$B$6</f>
        <v>7.7122487285308239E-9</v>
      </c>
      <c r="S16" s="8">
        <f>(Mix_2!S16+Mix_1!S16-SQRT(((Mix_2!S16+Mix_1!S16)^2)-4*((Mix_2!S16*Mix_1!S16)-WMA_R1!$B$3)))/2/$B$6</f>
        <v>7.3373206399551805E-9</v>
      </c>
      <c r="T16" s="8">
        <f>(Mix_2!T16+Mix_1!T16-SQRT(((Mix_2!T16+Mix_1!T16)^2)-4*((Mix_2!T16*Mix_1!T16)-WMA_R1!$B$3)))/2/$B$6</f>
        <v>6.8567511668504721E-9</v>
      </c>
      <c r="U16" s="8">
        <f>(Mix_2!U16+Mix_1!U16-SQRT(((Mix_2!U16+Mix_1!U16)^2)-4*((Mix_2!U16*Mix_1!U16)-WMA_R1!$B$3)))/2/$B$6</f>
        <v>6.3082126189328847E-9</v>
      </c>
      <c r="V16" s="8">
        <f>(Mix_2!V16+Mix_1!V16-SQRT(((Mix_2!V16+Mix_1!V16)^2)-4*((Mix_2!V16*Mix_1!V16)-WMA_R1!$B$3)))/2/$B$6</f>
        <v>5.7245809204076181E-9</v>
      </c>
      <c r="W16" s="8">
        <f>(Mix_2!W16+Mix_1!W16-SQRT(((Mix_2!W16+Mix_1!W16)^2)-4*((Mix_2!W16*Mix_1!W16)-WMA_R1!$B$3)))/2/$B$6</f>
        <v>5.1327986305693685E-9</v>
      </c>
      <c r="X16" s="8">
        <f>(Mix_2!X16+Mix_1!X16-SQRT(((Mix_2!X16+Mix_1!X16)^2)-4*((Mix_2!X16*Mix_1!X16)-WMA_R1!$B$3)))/2/$B$6</f>
        <v>4.5536683312974446E-9</v>
      </c>
      <c r="Y16" s="8">
        <f>(Mix_2!Y16+Mix_1!Y16-SQRT(((Mix_2!Y16+Mix_1!Y16)^2)-4*((Mix_2!Y16*Mix_1!Y16)-WMA_R1!$B$3)))/2/$B$6</f>
        <v>4.0022458680510908E-9</v>
      </c>
      <c r="Z16" s="8">
        <f>(Mix_2!Z16+Mix_1!Z16-SQRT(((Mix_2!Z16+Mix_1!Z16)^2)-4*((Mix_2!Z16*Mix_1!Z16)-WMA_R1!$B$3)))/2/$B$6</f>
        <v>3.488574984444881E-9</v>
      </c>
      <c r="AA16" s="8">
        <f>(Mix_2!AA16+Mix_1!AA16-SQRT(((Mix_2!AA16+Mix_1!AA16)^2)-4*((Mix_2!AA16*Mix_1!AA16)-WMA_R1!$B$3)))/2/$B$6</f>
        <v>3.0185607347021914E-9</v>
      </c>
      <c r="AB16" s="8">
        <f>(Mix_2!AB16+Mix_1!AB16-SQRT(((Mix_2!AB16+Mix_1!AB16)^2)-4*((Mix_2!AB16*Mix_1!AB16)-WMA_R1!$B$3)))/2/$B$6</f>
        <v>2.5948552195842467E-9</v>
      </c>
      <c r="AC16" s="8">
        <f>(Mix_2!AC16+Mix_1!AC16-SQRT(((Mix_2!AC16+Mix_1!AC16)^2)-4*((Mix_2!AC16*Mix_1!AC16)-WMA_R1!$B$3)))/2/$B$6</f>
        <v>2.21767093577796E-9</v>
      </c>
      <c r="AD16" s="8">
        <f>(Mix_2!AD16+Mix_1!AD16-SQRT(((Mix_2!AD16+Mix_1!AD16)^2)-4*((Mix_2!AD16*Mix_1!AD16)-WMA_R1!$B$3)))/2/$B$6</f>
        <v>1.8854856564942679E-9</v>
      </c>
      <c r="AE16" s="8">
        <f>(Mix_2!AE16+Mix_1!AE16-SQRT(((Mix_2!AE16+Mix_1!AE16)^2)-4*((Mix_2!AE16*Mix_1!AE16)-WMA_R1!$B$3)))/2/$B$6</f>
        <v>1.5956234111769163E-9</v>
      </c>
      <c r="AF16" s="8">
        <f>(Mix_2!AF16+Mix_1!AF16-SQRT(((Mix_2!AF16+Mix_1!AF16)^2)-4*((Mix_2!AF16*Mix_1!AF16)-WMA_R1!$B$3)))/2/$B$6</f>
        <v>1.3447115643216989E-9</v>
      </c>
      <c r="AG16" s="8">
        <f>(Mix_2!AG16+Mix_1!AG16-SQRT(((Mix_2!AG16+Mix_1!AG16)^2)-4*((Mix_2!AG16*Mix_1!AG16)-WMA_R1!$B$3)))/2/$B$6</f>
        <v>1.129030757773819E-9</v>
      </c>
      <c r="AH16" s="8">
        <f>(Mix_2!AH16+Mix_1!AH16-SQRT(((Mix_2!AH16+Mix_1!AH16)^2)-4*((Mix_2!AH16*Mix_1!AH16)-WMA_R1!$B$3)))/2/$B$6</f>
        <v>9.447681525998064E-10</v>
      </c>
      <c r="AI16" s="8">
        <f>(Mix_2!AI16+Mix_1!AI16-SQRT(((Mix_2!AI16+Mix_1!AI16)^2)-4*((Mix_2!AI16*Mix_1!AI16)-WMA_R1!$B$3)))/2/$B$6</f>
        <v>7.8819573090527228E-10</v>
      </c>
      <c r="AJ16" s="8">
        <f>(Mix_2!AJ16+Mix_1!AJ16-SQRT(((Mix_2!AJ16+Mix_1!AJ16)^2)-4*((Mix_2!AJ16*Mix_1!AJ16)-WMA_R1!$B$3)))/2/$B$6</f>
        <v>6.5578653618558747E-10</v>
      </c>
      <c r="AK16" s="8">
        <f>(Mix_2!AK16+Mix_1!AK16-SQRT(((Mix_2!AK16+Mix_1!AK16)^2)-4*((Mix_2!AK16*Mix_1!AK16)-WMA_R1!$B$3)))/2/$B$6</f>
        <v>5.4428550555485344E-10</v>
      </c>
      <c r="AL16" s="8">
        <f>(Mix_2!AL16+Mix_1!AL16-SQRT(((Mix_2!AL16+Mix_1!AL16)^2)-4*((Mix_2!AL16*Mix_1!AL16)-WMA_R1!$B$3)))/2/$B$6</f>
        <v>4.5074421972657319E-10</v>
      </c>
      <c r="AM16" s="8">
        <f>(Mix_2!AM16+Mix_1!AM16-SQRT(((Mix_2!AM16+Mix_1!AM16)^2)-4*((Mix_2!AM16*Mix_1!AM16)-WMA_R1!$B$3)))/2/$B$6</f>
        <v>3.7253355955613188E-10</v>
      </c>
      <c r="AN16" s="8">
        <f>(Mix_2!AN16+Mix_1!AN16-SQRT(((Mix_2!AN16+Mix_1!AN16)^2)-4*((Mix_2!AN16*Mix_1!AN16)-WMA_R1!$B$3)))/2/$B$6</f>
        <v>3.0733704470264911E-10</v>
      </c>
      <c r="AO16" s="8">
        <f>(Mix_2!AO16+Mix_1!AO16-SQRT(((Mix_2!AO16+Mix_1!AO16)^2)-4*((Mix_2!AO16*Mix_1!AO16)-WMA_R1!$B$3)))/2/$B$6</f>
        <v>2.5313551255123912E-10</v>
      </c>
      <c r="AP16" s="8">
        <f>(Mix_2!AP16+Mix_1!AP16-SQRT(((Mix_2!AP16+Mix_1!AP16)^2)-4*((Mix_2!AP16*Mix_1!AP16)-WMA_R1!$B$3)))/2/$B$6</f>
        <v>2.081832484179813E-10</v>
      </c>
      <c r="AQ16" s="8">
        <f>(Mix_2!AQ16+Mix_1!AQ16-SQRT(((Mix_2!AQ16+Mix_1!AQ16)^2)-4*((Mix_2!AQ16*Mix_1!AQ16)-WMA_R1!$B$3)))/2/$B$6</f>
        <v>1.7098300553186618E-10</v>
      </c>
      <c r="AR16" s="8">
        <f>(Mix_2!AR16+Mix_1!AR16-SQRT(((Mix_2!AR16+Mix_1!AR16)^2)-4*((Mix_2!AR16*Mix_1!AR16)-WMA_R1!$B$3)))/2/$B$6</f>
        <v>1.4025802741457483E-10</v>
      </c>
      <c r="AS16" s="8">
        <f>(Mix_2!AS16+Mix_1!AS16-SQRT(((Mix_2!AS16+Mix_1!AS16)^2)-4*((Mix_2!AS16*Mix_1!AS16)-WMA_R1!$B$3)))/2/$B$6</f>
        <v>1.149258466170977E-10</v>
      </c>
      <c r="AT16" s="8">
        <f>(Mix_2!AT16+Mix_1!AT16-SQRT(((Mix_2!AT16+Mix_1!AT16)^2)-4*((Mix_2!AT16*Mix_1!AT16)-WMA_R1!$B$3)))/2/$B$6</f>
        <v>9.4073304701680627E-11</v>
      </c>
      <c r="AU16" s="8">
        <f>(Mix_2!AU16+Mix_1!AU16-SQRT(((Mix_2!AU16+Mix_1!AU16)^2)-4*((Mix_2!AU16*Mix_1!AU16)-WMA_R1!$B$3)))/2/$B$6</f>
        <v>7.6933015513702685E-11</v>
      </c>
      <c r="AV16" s="8">
        <f>(Mix_2!AV16+Mix_1!AV16-SQRT(((Mix_2!AV16+Mix_1!AV16)^2)-4*((Mix_2!AV16*Mix_1!AV16)-WMA_R1!$B$3)))/2/$B$6</f>
        <v>6.2862270944208376E-11</v>
      </c>
      <c r="AW16" s="8">
        <f>(Mix_2!AW16+Mix_1!AW16-SQRT(((Mix_2!AW16+Mix_1!AW16)^2)-4*((Mix_2!AW16*Mix_1!AW16)-WMA_R1!$B$3)))/2/$B$6</f>
        <v>5.1325388383816062E-11</v>
      </c>
      <c r="AX16" s="8">
        <f>(Mix_2!AX16+Mix_1!AX16-SQRT(((Mix_2!AX16+Mix_1!AX16)^2)-4*((Mix_2!AX16*Mix_1!AX16)-WMA_R1!$B$3)))/2/$B$6</f>
        <v>4.1876058176626429E-11</v>
      </c>
      <c r="AY16" s="8">
        <f>(Mix_2!AY16+Mix_1!AY16-SQRT(((Mix_2!AY16+Mix_1!AY16)^2)-4*((Mix_2!AY16*Mix_1!AY16)-WMA_R1!$B$3)))/2/$B$6</f>
        <v>3.4144242988531914E-11</v>
      </c>
      <c r="AZ16" s="8">
        <f>(Mix_2!AZ16+Mix_1!AZ16-SQRT(((Mix_2!AZ16+Mix_1!AZ16)^2)-4*((Mix_2!AZ16*Mix_1!AZ16)-WMA_R1!$B$3)))/2/$B$6</f>
        <v>2.7823188197828586E-11</v>
      </c>
      <c r="BA16" s="8">
        <f>(Mix_2!BA16+Mix_1!BA16-SQRT(((Mix_2!BA16+Mix_1!BA16)^2)-4*((Mix_2!BA16*Mix_1!BA16)-WMA_R1!$B$3)))/2/$B$6</f>
        <v>2.2659984999506833E-11</v>
      </c>
      <c r="BB16" s="8">
        <f>(Mix_2!BB16+Mix_1!BB16-SQRT(((Mix_2!BB16+Mix_1!BB16)^2)-4*((Mix_2!BB16*Mix_1!BB16)-WMA_R1!$B$3)))/2/$B$6</f>
        <v>1.8445689420332201E-11</v>
      </c>
      <c r="BC16" s="8">
        <f>(Mix_2!BC16+Mix_1!BC16-SQRT(((Mix_2!BC16+Mix_1!BC16)^2)-4*((Mix_2!BC16*Mix_1!BC16)-WMA_R1!$B$3)))/2/$B$6</f>
        <v>1.5007994846882866E-11</v>
      </c>
      <c r="BD16" s="8">
        <f>(Mix_2!BD16+Mix_1!BD16-SQRT(((Mix_2!BD16+Mix_1!BD16)^2)-4*((Mix_2!BD16*Mix_1!BD16)-WMA_R1!$B$3)))/2/$B$6</f>
        <v>1.2205680910426508E-11</v>
      </c>
      <c r="BE16" s="8">
        <f>(Mix_2!BE16+Mix_1!BE16-SQRT(((Mix_2!BE16+Mix_1!BE16)^2)-4*((Mix_2!BE16*Mix_1!BE16)-WMA_R1!$B$3)))/2/$B$6</f>
        <v>9.9227293048897991E-12</v>
      </c>
      <c r="BF16" s="8">
        <f>(Mix_2!BF16+Mix_1!BF16-SQRT(((Mix_2!BF16+Mix_1!BF16)^2)-4*((Mix_2!BF16*Mix_1!BF16)-WMA_R1!$B$3)))/2/$B$6</f>
        <v>8.0638828947598995E-12</v>
      </c>
      <c r="BG16" s="8">
        <f>(Mix_2!BG16+Mix_1!BG16-SQRT(((Mix_2!BG16+Mix_1!BG16)^2)-4*((Mix_2!BG16*Mix_1!BG16)-WMA_R1!$B$3)))/2/$B$6</f>
        <v>6.5508709568007362E-12</v>
      </c>
      <c r="BH16" s="8">
        <f>(Mix_2!BH16+Mix_1!BH16-SQRT(((Mix_2!BH16+Mix_1!BH16)^2)-4*((Mix_2!BH16*Mix_1!BH16)-WMA_R1!$B$3)))/2/$B$6</f>
        <v>5.3200777117012876E-12</v>
      </c>
      <c r="BI16" s="8">
        <f>(Mix_2!BI16+Mix_1!BI16-SQRT(((Mix_2!BI16+Mix_1!BI16)^2)-4*((Mix_2!BI16*Mix_1!BI16)-WMA_R1!$B$3)))/2/$B$6</f>
        <v>4.319211655001709E-12</v>
      </c>
      <c r="BJ16" s="8">
        <f>(Mix_2!BJ16+Mix_1!BJ16-SQRT(((Mix_2!BJ16+Mix_1!BJ16)^2)-4*((Mix_2!BJ16*Mix_1!BJ16)-WMA_R1!$B$3)))/2/$B$6</f>
        <v>3.5057512448588568E-12</v>
      </c>
      <c r="BK16" s="8">
        <f>(Mix_2!BK16+Mix_1!BK16-SQRT(((Mix_2!BK16+Mix_1!BK16)^2)-4*((Mix_2!BK16*Mix_1!BK16)-WMA_R1!$B$3)))/2/$B$6</f>
        <v>2.8447244559970386E-12</v>
      </c>
      <c r="BL16" s="8">
        <f>(Mix_2!BL16+Mix_1!BL16-SQRT(((Mix_2!BL16+Mix_1!BL16)^2)-4*((Mix_2!BL16*Mix_1!BL16)-WMA_R1!$B$3)))/2/$B$6</f>
        <v>2.3078206012883129E-12</v>
      </c>
      <c r="BM16" s="8">
        <f>(Mix_2!BM16+Mix_1!BM16-SQRT(((Mix_2!BM16+Mix_1!BM16)^2)-4*((Mix_2!BM16*Mix_1!BM16)-WMA_R1!$B$3)))/2/$B$6</f>
        <v>1.8717249972155514E-12</v>
      </c>
      <c r="BN16" s="8">
        <f>(Mix_2!BN16+Mix_1!BN16-SQRT(((Mix_2!BN16+Mix_1!BN16)^2)-4*((Mix_2!BN16*Mix_1!BN16)-WMA_R1!$B$3)))/2/$B$6</f>
        <v>1.5177858969650515E-12</v>
      </c>
      <c r="BO16" s="8">
        <f>(Mix_2!BO16+Mix_1!BO16-SQRT(((Mix_2!BO16+Mix_1!BO16)^2)-4*((Mix_2!BO16*Mix_1!BO16)-WMA_R1!$B$3)))/2/$B$6</f>
        <v>1.230460178192061E-12</v>
      </c>
      <c r="BP16" s="8">
        <f>(Mix_2!BP16+Mix_1!BP16-SQRT(((Mix_2!BP16+Mix_1!BP16)^2)-4*((Mix_2!BP16*Mix_1!BP16)-WMA_R1!$B$3)))/2/$B$6</f>
        <v>9.9742436532324064E-13</v>
      </c>
      <c r="BQ16" s="8">
        <f>(Mix_2!BQ16+Mix_1!BQ16-SQRT(((Mix_2!BQ16+Mix_1!BQ16)^2)-4*((Mix_2!BQ16*Mix_1!BQ16)-WMA_R1!$B$3)))/2/$B$6</f>
        <v>8.0835338422957648E-13</v>
      </c>
      <c r="BR16" s="8">
        <f>(Mix_2!BR16+Mix_1!BR16-SQRT(((Mix_2!BR16+Mix_1!BR16)^2)-4*((Mix_2!BR16*Mix_1!BR16)-WMA_R1!$B$3)))/2/$B$6</f>
        <v>6.5503158452884236E-13</v>
      </c>
      <c r="BS16" s="8">
        <f>(Mix_2!BS16+Mix_1!BS16-SQRT(((Mix_2!BS16+Mix_1!BS16)^2)-4*((Mix_2!BS16*Mix_1!BS16)-WMA_R1!$B$3)))/2/$B$6</f>
        <v>5.3068660577082483E-13</v>
      </c>
      <c r="BT16" s="8">
        <f>(Mix_2!BT16+Mix_1!BT16-SQRT(((Mix_2!BT16+Mix_1!BT16)^2)-4*((Mix_2!BT16*Mix_1!BT16)-WMA_R1!$B$3)))/2/$B$6</f>
        <v>4.2987835513486061E-13</v>
      </c>
      <c r="BU16" s="8">
        <f>(Mix_2!BU16+Mix_1!BU16-SQRT(((Mix_2!BU16+Mix_1!BU16)^2)-4*((Mix_2!BU16*Mix_1!BU16)-WMA_R1!$B$3)))/2/$B$6</f>
        <v>3.4816594052244909E-13</v>
      </c>
      <c r="BV16" s="8">
        <f>(Mix_2!BV16+Mix_1!BV16-SQRT(((Mix_2!BV16+Mix_1!BV16)^2)-4*((Mix_2!BV16*Mix_1!BV16)-WMA_R1!$B$3)))/2/$B$6</f>
        <v>2.8199664825478976E-13</v>
      </c>
      <c r="BW16" s="8">
        <f>(Mix_2!BW16+Mix_1!BW16-SQRT(((Mix_2!BW16+Mix_1!BW16)^2)-4*((Mix_2!BW16*Mix_1!BW16)-WMA_R1!$B$3)))/2/$B$6</f>
        <v>2.283728761653947E-13</v>
      </c>
      <c r="BX16" s="8">
        <f>(Mix_2!BX16+Mix_1!BX16-SQRT(((Mix_2!BX16+Mix_1!BX16)^2)-4*((Mix_2!BX16*Mix_1!BX16)-WMA_R1!$B$3)))/2/$B$6</f>
        <v>1.8485213360008856E-13</v>
      </c>
      <c r="BY16" s="8">
        <f>(Mix_2!BY16+Mix_1!BY16-SQRT(((Mix_2!BY16+Mix_1!BY16)^2)-4*((Mix_2!BY16*Mix_1!BY16)-WMA_R1!$B$3)))/2/$B$6</f>
        <v>1.496580637194711E-13</v>
      </c>
      <c r="BZ16" s="8">
        <f>(Mix_2!BZ16+Mix_1!BZ16-SQRT(((Mix_2!BZ16+Mix_1!BZ16)^2)-4*((Mix_2!BZ16*Mix_1!BZ16)-WMA_R1!$B$3)))/2/$B$6</f>
        <v>1.2112533198660458E-13</v>
      </c>
      <c r="CA16" s="8">
        <f>(Mix_2!CA16+Mix_1!CA16-SQRT(((Mix_2!CA16+Mix_1!CA16)^2)-4*((Mix_2!CA16*Mix_1!CA16)-WMA_R1!$B$3)))/2/$B$6</f>
        <v>9.8032693074401323E-14</v>
      </c>
      <c r="CB16" s="8">
        <f>(Mix_2!CB16+Mix_1!CB16-SQRT(((Mix_2!CB16+Mix_1!CB16)^2)-4*((Mix_2!CB16*Mix_1!CB16)-WMA_R1!$B$3)))/2/$B$6</f>
        <v>7.9380946260698693E-14</v>
      </c>
      <c r="CC16" s="8">
        <f>(Mix_2!CC16+Mix_1!CC16-SQRT(((Mix_2!CC16+Mix_1!CC16)^2)-4*((Mix_2!CC16*Mix_1!CC16)-WMA_R1!$B$3)))/2/$B$6</f>
        <v>6.4281913125796564E-14</v>
      </c>
      <c r="CD16" s="8">
        <f>(Mix_2!CD16+Mix_1!CD16-SQRT(((Mix_2!CD16+Mix_1!CD16)^2)-4*((Mix_2!CD16*Mix_1!CD16)-WMA_R1!$B$3)))/2/$B$6</f>
        <v>5.1958437552457326E-14</v>
      </c>
      <c r="CE16" s="8">
        <f>(Mix_2!CE16+Mix_1!CE16-SQRT(((Mix_2!CE16+Mix_1!CE16)^2)-4*((Mix_2!CE16*Mix_1!CE16)-WMA_R1!$B$3)))/2/$B$6</f>
        <v>4.2077452633293433E-14</v>
      </c>
      <c r="CF16" s="8">
        <f>(Mix_2!CF16+Mix_1!CF16-SQRT(((Mix_2!CF16+Mix_1!CF16)^2)-4*((Mix_2!CF16*Mix_1!CF16)-WMA_R1!$B$3)))/2/$B$6</f>
        <v>3.397282455352979E-14</v>
      </c>
      <c r="CG16" s="8">
        <f>(Mix_2!CG16+Mix_1!CG16-SQRT(((Mix_2!CG16+Mix_1!CG16)^2)-4*((Mix_2!CG16*Mix_1!CG16)-WMA_R1!$B$3)))/2/$B$6</f>
        <v>2.7533531010703882E-14</v>
      </c>
      <c r="CH16" s="8">
        <f>(Mix_2!CH16+Mix_1!CH16-SQRT(((Mix_2!CH16+Mix_1!CH16)^2)-4*((Mix_2!CH16*Mix_1!CH16)-WMA_R1!$B$3)))/2/$B$6</f>
        <v>2.2315482794965646E-14</v>
      </c>
      <c r="CI16" s="8">
        <f>(Mix_2!CI16+Mix_1!CI16-SQRT(((Mix_2!CI16+Mix_1!CI16)^2)-4*((Mix_2!CI16*Mix_1!CI16)-WMA_R1!$B$3)))/2/$B$6</f>
        <v>1.7985612998927536E-14</v>
      </c>
      <c r="CJ16" s="8">
        <f>(Mix_2!CJ16+Mix_1!CJ16-SQRT(((Mix_2!CJ16+Mix_1!CJ16)^2)-4*((Mix_2!CJ16*Mix_1!CJ16)-WMA_R1!$B$3)))/2/$B$6</f>
        <v>1.4543921622589551E-14</v>
      </c>
      <c r="CK16" s="8">
        <f>(Mix_2!CK16+Mix_1!CK16-SQRT(((Mix_2!CK16+Mix_1!CK16)^2)-4*((Mix_2!CK16*Mix_1!CK16)-WMA_R1!$B$3)))/2/$B$6</f>
        <v>1.1768364061026659E-14</v>
      </c>
      <c r="CL16" s="8">
        <f>(Mix_2!CL16+Mix_1!CL16-SQRT(((Mix_2!CL16+Mix_1!CL16)^2)-4*((Mix_2!CL16*Mix_1!CL16)-WMA_R1!$B$3)))/2/$B$6</f>
        <v>9.5479180117763462E-15</v>
      </c>
      <c r="CM16" s="8">
        <f>(Mix_2!CM16+Mix_1!CM16-SQRT(((Mix_2!CM16+Mix_1!CM16)^2)-4*((Mix_2!CM16*Mix_1!CM16)-WMA_R1!$B$3)))/2/$B$6</f>
        <v>7.6605388699135801E-15</v>
      </c>
      <c r="CN16" s="8">
        <f>(Mix_2!CN16+Mix_1!CN16-SQRT(((Mix_2!CN16+Mix_1!CN16)^2)-4*((Mix_2!CN16*Mix_1!CN16)-WMA_R1!$B$3)))/2/$B$6</f>
        <v>6.2172489379008766E-15</v>
      </c>
      <c r="CO16" s="8">
        <f>(Mix_2!CO16+Mix_1!CO16-SQRT(((Mix_2!CO16+Mix_1!CO16)^2)-4*((Mix_2!CO16*Mix_1!CO16)-WMA_R1!$B$3)))/2/$B$6</f>
        <v>4.9960036108132044E-15</v>
      </c>
      <c r="CP16" s="8">
        <f>(Mix_2!CP16+Mix_1!CP16-SQRT(((Mix_2!CP16+Mix_1!CP16)^2)-4*((Mix_2!CP16*Mix_1!CP16)-WMA_R1!$B$3)))/2/$B$6</f>
        <v>4.1078251911130792E-15</v>
      </c>
      <c r="CQ16" s="8">
        <f>(Mix_2!CQ16+Mix_1!CQ16-SQRT(((Mix_2!CQ16+Mix_1!CQ16)^2)-4*((Mix_2!CQ16*Mix_1!CQ16)-WMA_R1!$B$3)))/2/$B$6</f>
        <v>3.3306690738754696E-15</v>
      </c>
      <c r="CR16" s="8">
        <f>(Mix_2!CR16+Mix_1!CR16-SQRT(((Mix_2!CR16+Mix_1!CR16)^2)-4*((Mix_2!CR16*Mix_1!CR16)-WMA_R1!$B$3)))/2/$B$6</f>
        <v>2.6645352591003757E-15</v>
      </c>
    </row>
    <row r="17" spans="1:96" x14ac:dyDescent="0.35">
      <c r="A17">
        <f t="shared" si="8"/>
        <v>5</v>
      </c>
      <c r="B17">
        <f t="shared" si="7"/>
        <v>4.5</v>
      </c>
      <c r="C17">
        <f>B17-Data!$B$9</f>
        <v>-6</v>
      </c>
      <c r="F17" s="3">
        <f>(Mix_2!F17+Mix_1!F17-SQRT(((Mix_2!F17+Mix_1!F17)^2)-4*((Mix_2!F17*Mix_1!F17)-WMA_R1!$B$3)))/2</f>
        <v>0</v>
      </c>
      <c r="G17" s="8">
        <f>(Mix_2!G17+Mix_1!G17-SQRT(((Mix_2!G17+Mix_1!G17)^2)-4*((Mix_2!G17*Mix_1!G17)-WMA_R1!$B$3)))/2/$B$6</f>
        <v>9.3467292794358059E-9</v>
      </c>
      <c r="H17" s="8">
        <f>(Mix_2!H17+Mix_1!H17-SQRT(((Mix_2!H17+Mix_1!H17)^2)-4*((Mix_2!H17*Mix_1!H17)-WMA_R1!$B$3)))/2/$B$6</f>
        <v>1.5561855470913599E-8</v>
      </c>
      <c r="I17" s="8">
        <f>(Mix_2!I17+Mix_1!I17-SQRT(((Mix_2!I17+Mix_1!I17)^2)-4*((Mix_2!I17*Mix_1!I17)-WMA_R1!$B$3)))/2/$B$6</f>
        <v>2.3822067984902162E-8</v>
      </c>
      <c r="J17" s="8">
        <f>(Mix_2!J17+Mix_1!J17-SQRT(((Mix_2!J17+Mix_1!J17)^2)-4*((Mix_2!J17*Mix_1!J17)-WMA_R1!$B$3)))/2/$B$6</f>
        <v>3.2522669446422015E-8</v>
      </c>
      <c r="K17" s="8">
        <f>(Mix_2!K17+Mix_1!K17-SQRT(((Mix_2!K17+Mix_1!K17)^2)-4*((Mix_2!K17*Mix_1!K17)-WMA_R1!$B$3)))/2/$B$6</f>
        <v>4.069147285790109E-8</v>
      </c>
      <c r="L17" s="8">
        <f>(Mix_2!L17+Mix_1!L17-SQRT(((Mix_2!L17+Mix_1!L17)^2)-4*((Mix_2!L17*Mix_1!L17)-WMA_R1!$B$3)))/2/$B$6</f>
        <v>4.7518887158481959E-8</v>
      </c>
      <c r="M17" s="8">
        <f>(Mix_2!M17+Mix_1!M17-SQRT(((Mix_2!M17+Mix_1!M17)^2)-4*((Mix_2!M17*Mix_1!M17)-WMA_R1!$B$3)))/2/$B$6</f>
        <v>5.2482060697300881E-8</v>
      </c>
      <c r="N17" s="8">
        <f>(Mix_2!N17+Mix_1!N17-SQRT(((Mix_2!N17+Mix_1!N17)^2)-4*((Mix_2!N17*Mix_1!N17)-WMA_R1!$B$3)))/2/$B$6</f>
        <v>5.5377613383811308E-8</v>
      </c>
      <c r="O17" s="8">
        <f>(Mix_2!O17+Mix_1!O17-SQRT(((Mix_2!O17+Mix_1!O17)^2)-4*((Mix_2!O17*Mix_1!O17)-WMA_R1!$B$3)))/2/$B$6</f>
        <v>5.627539156893846E-8</v>
      </c>
      <c r="P17" s="8">
        <f>(Mix_2!P17+Mix_1!P17-SQRT(((Mix_2!P17+Mix_1!P17)^2)-4*((Mix_2!P17*Mix_1!P17)-WMA_R1!$B$3)))/2/$B$6</f>
        <v>5.5431052081722498E-8</v>
      </c>
      <c r="Q17" s="8">
        <f>(Mix_2!Q17+Mix_1!Q17-SQRT(((Mix_2!Q17+Mix_1!Q17)^2)-4*((Mix_2!Q17*Mix_1!Q17)-WMA_R1!$B$3)))/2/$B$6</f>
        <v>5.3196199223393137E-8</v>
      </c>
      <c r="R17" s="8">
        <f>(Mix_2!R17+Mix_1!R17-SQRT(((Mix_2!R17+Mix_1!R17)^2)-4*((Mix_2!R17*Mix_1!R17)-WMA_R1!$B$3)))/2/$B$6</f>
        <v>4.9946901725661519E-8</v>
      </c>
      <c r="S17" s="8">
        <f>(Mix_2!S17+Mix_1!S17-SQRT(((Mix_2!S17+Mix_1!S17)^2)-4*((Mix_2!S17*Mix_1!S17)-WMA_R1!$B$3)))/2/$B$6</f>
        <v>4.6036165879392854E-8</v>
      </c>
      <c r="T17" s="8">
        <f>(Mix_2!T17+Mix_1!T17-SQRT(((Mix_2!T17+Mix_1!T17)^2)-4*((Mix_2!T17*Mix_1!T17)-WMA_R1!$B$3)))/2/$B$6</f>
        <v>4.1767750480481425E-8</v>
      </c>
      <c r="U17" s="8">
        <f>(Mix_2!U17+Mix_1!U17-SQRT(((Mix_2!U17+Mix_1!U17)^2)-4*((Mix_2!U17*Mix_1!U17)-WMA_R1!$B$3)))/2/$B$6</f>
        <v>3.7385809115164648E-8</v>
      </c>
      <c r="V17" s="8">
        <f>(Mix_2!V17+Mix_1!V17-SQRT(((Mix_2!V17+Mix_1!V17)^2)-4*((Mix_2!V17*Mix_1!V17)-WMA_R1!$B$3)))/2/$B$6</f>
        <v>3.3074816996325751E-8</v>
      </c>
      <c r="W17" s="8">
        <f>(Mix_2!W17+Mix_1!W17-SQRT(((Mix_2!W17+Mix_1!W17)^2)-4*((Mix_2!W17*Mix_1!W17)-WMA_R1!$B$3)))/2/$B$6</f>
        <v>2.8965320808538308E-8</v>
      </c>
      <c r="X17" s="8">
        <f>(Mix_2!X17+Mix_1!X17-SQRT(((Mix_2!X17+Mix_1!X17)^2)-4*((Mix_2!X17*Mix_1!X17)-WMA_R1!$B$3)))/2/$B$6</f>
        <v>2.5142375736919576E-8</v>
      </c>
      <c r="Y17" s="8">
        <f>(Mix_2!Y17+Mix_1!Y17-SQRT(((Mix_2!Y17+Mix_1!Y17)^2)-4*((Mix_2!Y17*Mix_1!Y17)-WMA_R1!$B$3)))/2/$B$6</f>
        <v>2.1654652404556884E-8</v>
      </c>
      <c r="Z17" s="8">
        <f>(Mix_2!Z17+Mix_1!Z17-SQRT(((Mix_2!Z17+Mix_1!Z17)^2)-4*((Mix_2!Z17*Mix_1!Z17)-WMA_R1!$B$3)))/2/$B$6</f>
        <v>1.8523057088160044E-8</v>
      </c>
      <c r="AA17" s="8">
        <f>(Mix_2!AA17+Mix_1!AA17-SQRT(((Mix_2!AA17+Mix_1!AA17)^2)-4*((Mix_2!AA17*Mix_1!AA17)-WMA_R1!$B$3)))/2/$B$6</f>
        <v>1.5748279236227347E-8</v>
      </c>
      <c r="AB17" s="8">
        <f>(Mix_2!AB17+Mix_1!AB17-SQRT(((Mix_2!AB17+Mix_1!AB17)^2)-4*((Mix_2!AB17*Mix_1!AB17)-WMA_R1!$B$3)))/2/$B$6</f>
        <v>1.3317052238726035E-8</v>
      </c>
      <c r="AC17" s="8">
        <f>(Mix_2!AC17+Mix_1!AC17-SQRT(((Mix_2!AC17+Mix_1!AC17)^2)-4*((Mix_2!AC17*Mix_1!AC17)-WMA_R1!$B$3)))/2/$B$6</f>
        <v>1.1207130223844786E-8</v>
      </c>
      <c r="AD17" s="8">
        <f>(Mix_2!AD17+Mix_1!AD17-SQRT(((Mix_2!AD17+Mix_1!AD17)^2)-4*((Mix_2!AD17*Mix_1!AD17)-WMA_R1!$B$3)))/2/$B$6</f>
        <v>9.3911011189717897E-9</v>
      </c>
      <c r="AE17" s="8">
        <f>(Mix_2!AE17+Mix_1!AE17-SQRT(((Mix_2!AE17+Mix_1!AE17)^2)-4*((Mix_2!AE17*Mix_1!AE17)-WMA_R1!$B$3)))/2/$B$6</f>
        <v>7.8391974023261923E-9</v>
      </c>
      <c r="AF17" s="8">
        <f>(Mix_2!AF17+Mix_1!AF17-SQRT(((Mix_2!AF17+Mix_1!AF17)^2)-4*((Mix_2!AF17*Mix_1!AF17)-WMA_R1!$B$3)))/2/$B$6</f>
        <v>6.5212948374693269E-9</v>
      </c>
      <c r="AG17" s="8">
        <f>(Mix_2!AG17+Mix_1!AG17-SQRT(((Mix_2!AG17+Mix_1!AG17)^2)-4*((Mix_2!AG17*Mix_1!AG17)-WMA_R1!$B$3)))/2/$B$6</f>
        <v>5.4082609501904244E-9</v>
      </c>
      <c r="AH17" s="8">
        <f>(Mix_2!AH17+Mix_1!AH17-SQRT(((Mix_2!AH17+Mix_1!AH17)^2)-4*((Mix_2!AH17*Mix_1!AH17)-WMA_R1!$B$3)))/2/$B$6</f>
        <v>4.4728094561463649E-9</v>
      </c>
      <c r="AI17" s="8">
        <f>(Mix_2!AI17+Mix_1!AI17-SQRT(((Mix_2!AI17+Mix_1!AI17)^2)-4*((Mix_2!AI17*Mix_1!AI17)-WMA_R1!$B$3)))/2/$B$6</f>
        <v>3.6899865385464636E-9</v>
      </c>
      <c r="AJ17" s="8">
        <f>(Mix_2!AJ17+Mix_1!AJ17-SQRT(((Mix_2!AJ17+Mix_1!AJ17)^2)-4*((Mix_2!AJ17*Mix_1!AJ17)-WMA_R1!$B$3)))/2/$B$6</f>
        <v>3.0373895620883218E-9</v>
      </c>
      <c r="AK17" s="8">
        <f>(Mix_2!AK17+Mix_1!AK17-SQRT(((Mix_2!AK17+Mix_1!AK17)^2)-4*((Mix_2!AK17*Mix_1!AK17)-WMA_R1!$B$3)))/2/$B$6</f>
        <v>2.495203377250732E-9</v>
      </c>
      <c r="AL17" s="8">
        <f>(Mix_2!AL17+Mix_1!AL17-SQRT(((Mix_2!AL17+Mix_1!AL17)^2)-4*((Mix_2!AL17*Mix_1!AL17)-WMA_R1!$B$3)))/2/$B$6</f>
        <v>2.0461122796078257E-9</v>
      </c>
      <c r="AM17" s="8">
        <f>(Mix_2!AM17+Mix_1!AM17-SQRT(((Mix_2!AM17+Mix_1!AM17)^2)-4*((Mix_2!AM17*Mix_1!AM17)-WMA_R1!$B$3)))/2/$B$6</f>
        <v>1.6751376952228725E-9</v>
      </c>
      <c r="AN17" s="8">
        <f>(Mix_2!AN17+Mix_1!AN17-SQRT(((Mix_2!AN17+Mix_1!AN17)^2)-4*((Mix_2!AN17*Mix_1!AN17)-WMA_R1!$B$3)))/2/$B$6</f>
        <v>1.369432345299515E-9</v>
      </c>
      <c r="AO17" s="8">
        <f>(Mix_2!AO17+Mix_1!AO17-SQRT(((Mix_2!AO17+Mix_1!AO17)^2)-4*((Mix_2!AO17*Mix_1!AO17)-WMA_R1!$B$3)))/2/$B$6</f>
        <v>1.118057313398424E-9</v>
      </c>
      <c r="AP17" s="8">
        <f>(Mix_2!AP17+Mix_1!AP17-SQRT(((Mix_2!AP17+Mix_1!AP17)^2)-4*((Mix_2!AP17*Mix_1!AP17)-WMA_R1!$B$3)))/2/$B$6</f>
        <v>9.1175644811869461E-10</v>
      </c>
      <c r="AQ17" s="8">
        <f>(Mix_2!AQ17+Mix_1!AQ17-SQRT(((Mix_2!AQ17+Mix_1!AQ17)^2)-4*((Mix_2!AQ17*Mix_1!AQ17)-WMA_R1!$B$3)))/2/$B$6</f>
        <v>7.4274097983106913E-10</v>
      </c>
      <c r="AR17" s="8">
        <f>(Mix_2!AR17+Mix_1!AR17-SQRT(((Mix_2!AR17+Mix_1!AR17)^2)-4*((Mix_2!AR17*Mix_1!AR17)-WMA_R1!$B$3)))/2/$B$6</f>
        <v>6.0448646088673286E-10</v>
      </c>
      <c r="AS17" s="8">
        <f>(Mix_2!AS17+Mix_1!AS17-SQRT(((Mix_2!AS17+Mix_1!AS17)^2)-4*((Mix_2!AS17*Mix_1!AS17)-WMA_R1!$B$3)))/2/$B$6</f>
        <v>4.9155146619739298E-10</v>
      </c>
      <c r="AT17" s="8">
        <f>(Mix_2!AT17+Mix_1!AT17-SQRT(((Mix_2!AT17+Mix_1!AT17)^2)-4*((Mix_2!AT17*Mix_1!AT17)-WMA_R1!$B$3)))/2/$B$6</f>
        <v>3.9941339124993647E-10</v>
      </c>
      <c r="AU17" s="8">
        <f>(Mix_2!AU17+Mix_1!AU17-SQRT(((Mix_2!AU17+Mix_1!AU17)^2)-4*((Mix_2!AU17*Mix_1!AU17)-WMA_R1!$B$3)))/2/$B$6</f>
        <v>3.243261215146731E-10</v>
      </c>
      <c r="AV17" s="8">
        <f>(Mix_2!AV17+Mix_1!AV17-SQRT(((Mix_2!AV17+Mix_1!AV17)^2)-4*((Mix_2!AV17*Mix_1!AV17)-WMA_R1!$B$3)))/2/$B$6</f>
        <v>2.6319524337736766E-10</v>
      </c>
      <c r="AW17" s="8">
        <f>(Mix_2!AW17+Mix_1!AW17-SQRT(((Mix_2!AW17+Mix_1!AW17)^2)-4*((Mix_2!AW17*Mix_1!AW17)-WMA_R1!$B$3)))/2/$B$6</f>
        <v>2.1347068557275861E-10</v>
      </c>
      <c r="AX17" s="8">
        <f>(Mix_2!AX17+Mix_1!AX17-SQRT(((Mix_2!AX17+Mix_1!AX17)^2)-4*((Mix_2!AX17*Mix_1!AX17)-WMA_R1!$B$3)))/2/$B$6</f>
        <v>1.7305668009726105E-10</v>
      </c>
      <c r="AY17" s="8">
        <f>(Mix_2!AY17+Mix_1!AY17-SQRT(((Mix_2!AY17+Mix_1!AY17)^2)-4*((Mix_2!AY17*Mix_1!AY17)-WMA_R1!$B$3)))/2/$B$6</f>
        <v>1.402329363742183E-10</v>
      </c>
      <c r="AZ17" s="8">
        <f>(Mix_2!AZ17+Mix_1!AZ17-SQRT(((Mix_2!AZ17+Mix_1!AZ17)^2)-4*((Mix_2!AZ17*Mix_1!AZ17)-WMA_R1!$B$3)))/2/$B$6</f>
        <v>1.1359102547459088E-10</v>
      </c>
      <c r="BA17" s="8">
        <f>(Mix_2!BA17+Mix_1!BA17-SQRT(((Mix_2!BA17+Mix_1!BA17)^2)-4*((Mix_2!BA17*Mix_1!BA17)-WMA_R1!$B$3)))/2/$B$6</f>
        <v>9.1978868965725269E-11</v>
      </c>
      <c r="BB17" s="8">
        <f>(Mix_2!BB17+Mix_1!BB17-SQRT(((Mix_2!BB17+Mix_1!BB17)^2)-4*((Mix_2!BB17*Mix_1!BB17)-WMA_R1!$B$3)))/2/$B$6</f>
        <v>7.4455774878856573E-11</v>
      </c>
      <c r="BC17" s="8">
        <f>(Mix_2!BC17+Mix_1!BC17-SQRT(((Mix_2!BC17+Mix_1!BC17)^2)-4*((Mix_2!BC17*Mix_1!BC17)-WMA_R1!$B$3)))/2/$B$6</f>
        <v>6.0254579103968808E-11</v>
      </c>
      <c r="BD17" s="8">
        <f>(Mix_2!BD17+Mix_1!BD17-SQRT(((Mix_2!BD17+Mix_1!BD17)^2)-4*((Mix_2!BD17*Mix_1!BD17)-WMA_R1!$B$3)))/2/$B$6</f>
        <v>4.8750004033593086E-11</v>
      </c>
      <c r="BE17" s="8">
        <f>(Mix_2!BE17+Mix_1!BE17-SQRT(((Mix_2!BE17+Mix_1!BE17)^2)-4*((Mix_2!BE17*Mix_1!BE17)-WMA_R1!$B$3)))/2/$B$6</f>
        <v>3.9433567522451085E-11</v>
      </c>
      <c r="BF17" s="8">
        <f>(Mix_2!BF17+Mix_1!BF17-SQRT(((Mix_2!BF17+Mix_1!BF17)^2)-4*((Mix_2!BF17*Mix_1!BF17)-WMA_R1!$B$3)))/2/$B$6</f>
        <v>3.1891378426962547E-11</v>
      </c>
      <c r="BG17" s="8">
        <f>(Mix_2!BG17+Mix_1!BG17-SQRT(((Mix_2!BG17+Mix_1!BG17)^2)-4*((Mix_2!BG17*Mix_1!BG17)-WMA_R1!$B$3)))/2/$B$6</f>
        <v>2.5787372237573436E-11</v>
      </c>
      <c r="BH17" s="8">
        <f>(Mix_2!BH17+Mix_1!BH17-SQRT(((Mix_2!BH17+Mix_1!BH17)^2)-4*((Mix_2!BH17*Mix_1!BH17)-WMA_R1!$B$3)))/2/$B$6</f>
        <v>2.0848323067923502E-11</v>
      </c>
      <c r="BI17" s="8">
        <f>(Mix_2!BI17+Mix_1!BI17-SQRT(((Mix_2!BI17+Mix_1!BI17)^2)-4*((Mix_2!BI17*Mix_1!BI17)-WMA_R1!$B$3)))/2/$B$6</f>
        <v>1.6853074491507414E-11</v>
      </c>
      <c r="BJ17" s="8">
        <f>(Mix_2!BJ17+Mix_1!BJ17-SQRT(((Mix_2!BJ17+Mix_1!BJ17)^2)-4*((Mix_2!BJ17*Mix_1!BJ17)-WMA_R1!$B$3)))/2/$B$6</f>
        <v>1.3621881400638358E-11</v>
      </c>
      <c r="BK17" s="8">
        <f>(Mix_2!BK17+Mix_1!BK17-SQRT(((Mix_2!BK17+Mix_1!BK17)^2)-4*((Mix_2!BK17*Mix_1!BK17)-WMA_R1!$B$3)))/2/$B$6</f>
        <v>1.100886048988059E-11</v>
      </c>
      <c r="BL17" s="8">
        <f>(Mix_2!BL17+Mix_1!BL17-SQRT(((Mix_2!BL17+Mix_1!BL17)^2)-4*((Mix_2!BL17*Mix_1!BL17)-WMA_R1!$B$3)))/2/$B$6</f>
        <v>8.8963281186238419E-12</v>
      </c>
      <c r="BM17" s="8">
        <f>(Mix_2!BM17+Mix_1!BM17-SQRT(((Mix_2!BM17+Mix_1!BM17)^2)-4*((Mix_2!BM17*Mix_1!BM17)-WMA_R1!$B$3)))/2/$B$6</f>
        <v>7.1885830621454261E-12</v>
      </c>
      <c r="BN17" s="8">
        <f>(Mix_2!BN17+Mix_1!BN17-SQRT(((Mix_2!BN17+Mix_1!BN17)^2)-4*((Mix_2!BN17*Mix_1!BN17)-WMA_R1!$B$3)))/2/$B$6</f>
        <v>5.808242775628969E-12</v>
      </c>
      <c r="BO17" s="8">
        <f>(Mix_2!BO17+Mix_1!BO17-SQRT(((Mix_2!BO17+Mix_1!BO17)^2)-4*((Mix_2!BO17*Mix_1!BO17)-WMA_R1!$B$3)))/2/$B$6</f>
        <v>4.6925796581831491E-12</v>
      </c>
      <c r="BP17" s="8">
        <f>(Mix_2!BP17+Mix_1!BP17-SQRT(((Mix_2!BP17+Mix_1!BP17)^2)-4*((Mix_2!BP17*Mix_1!BP17)-WMA_R1!$B$3)))/2/$B$6</f>
        <v>3.791078562187522E-12</v>
      </c>
      <c r="BQ17" s="8">
        <f>(Mix_2!BQ17+Mix_1!BQ17-SQRT(((Mix_2!BQ17+Mix_1!BQ17)^2)-4*((Mix_2!BQ17*Mix_1!BQ17)-WMA_R1!$B$3)))/2/$B$6</f>
        <v>3.0625502134284943E-12</v>
      </c>
      <c r="BR17" s="8">
        <f>(Mix_2!BR17+Mix_1!BR17-SQRT(((Mix_2!BR17+Mix_1!BR17)^2)-4*((Mix_2!BR17*Mix_1!BR17)-WMA_R1!$B$3)))/2/$B$6</f>
        <v>2.4740209880746988E-12</v>
      </c>
      <c r="BS17" s="8">
        <f>(Mix_2!BS17+Mix_1!BS17-SQRT(((Mix_2!BS17+Mix_1!BS17)^2)-4*((Mix_2!BS17*Mix_1!BS17)-WMA_R1!$B$3)))/2/$B$6</f>
        <v>1.9984014443252818E-12</v>
      </c>
      <c r="BT17" s="8">
        <f>(Mix_2!BT17+Mix_1!BT17-SQRT(((Mix_2!BT17+Mix_1!BT17)^2)-4*((Mix_2!BT17*Mix_1!BT17)-WMA_R1!$B$3)))/2/$B$6</f>
        <v>1.6141532555025151E-12</v>
      </c>
      <c r="BU17" s="8">
        <f>(Mix_2!BU17+Mix_1!BU17-SQRT(((Mix_2!BU17+Mix_1!BU17)^2)-4*((Mix_2!BU17*Mix_1!BU17)-WMA_R1!$B$3)))/2/$B$6</f>
        <v>1.3038459201197838E-12</v>
      </c>
      <c r="BV17" s="8">
        <f>(Mix_2!BV17+Mix_1!BV17-SQRT(((Mix_2!BV17+Mix_1!BV17)^2)-4*((Mix_2!BV17*Mix_1!BV17)-WMA_R1!$B$3)))/2/$B$6</f>
        <v>1.0531575611594235E-12</v>
      </c>
      <c r="BW17" s="8">
        <f>(Mix_2!BW17+Mix_1!BW17-SQRT(((Mix_2!BW17+Mix_1!BW17)^2)-4*((Mix_2!BW17*Mix_1!BW17)-WMA_R1!$B$3)))/2/$B$6</f>
        <v>8.5054185916533243E-13</v>
      </c>
      <c r="BX17" s="8">
        <f>(Mix_2!BX17+Mix_1!BX17-SQRT(((Mix_2!BX17+Mix_1!BX17)^2)-4*((Mix_2!BX17*Mix_1!BX17)-WMA_R1!$B$3)))/2/$B$6</f>
        <v>6.8700600763804687E-13</v>
      </c>
      <c r="BY17" s="8">
        <f>(Mix_2!BY17+Mix_1!BY17-SQRT(((Mix_2!BY17+Mix_1!BY17)^2)-4*((Mix_2!BY17*Mix_1!BY17)-WMA_R1!$B$3)))/2/$B$6</f>
        <v>5.5477844540519072E-13</v>
      </c>
      <c r="BZ17" s="8">
        <f>(Mix_2!BZ17+Mix_1!BZ17-SQRT(((Mix_2!BZ17+Mix_1!BZ17)^2)-4*((Mix_2!BZ17*Mix_1!BZ17)-WMA_R1!$B$3)))/2/$B$6</f>
        <v>4.481970350411757E-13</v>
      </c>
      <c r="CA17" s="8">
        <f>(Mix_2!CA17+Mix_1!CA17-SQRT(((Mix_2!CA17+Mix_1!CA17)^2)-4*((Mix_2!CA17*Mix_1!CA17)-WMA_R1!$B$3)))/2/$B$6</f>
        <v>3.6182168372533852E-13</v>
      </c>
      <c r="CB17" s="8">
        <f>(Mix_2!CB17+Mix_1!CB17-SQRT(((Mix_2!CB17+Mix_1!CB17)^2)-4*((Mix_2!CB17*Mix_1!CB17)-WMA_R1!$B$3)))/2/$B$6</f>
        <v>2.9232172238380372E-13</v>
      </c>
      <c r="CC17" s="8">
        <f>(Mix_2!CC17+Mix_1!CC17-SQRT(((Mix_2!CC17+Mix_1!CC17)^2)-4*((Mix_2!CC17*Mix_1!CC17)-WMA_R1!$B$3)))/2/$B$6</f>
        <v>2.3603341503530828E-13</v>
      </c>
      <c r="CD17" s="8">
        <f>(Mix_2!CD17+Mix_1!CD17-SQRT(((Mix_2!CD17+Mix_1!CD17)^2)-4*((Mix_2!CD17*Mix_1!CD17)-WMA_R1!$B$3)))/2/$B$6</f>
        <v>1.9062529332813938E-13</v>
      </c>
      <c r="CE17" s="8">
        <f>(Mix_2!CE17+Mix_1!CE17-SQRT(((Mix_2!CE17+Mix_1!CE17)^2)-4*((Mix_2!CE17*Mix_1!CE17)-WMA_R1!$B$3)))/2/$B$6</f>
        <v>1.5398793351550921E-13</v>
      </c>
      <c r="CF17" s="8">
        <f>(Mix_2!CF17+Mix_1!CF17-SQRT(((Mix_2!CF17+Mix_1!CF17)^2)-4*((Mix_2!CF17*Mix_1!CF17)-WMA_R1!$B$3)))/2/$B$6</f>
        <v>1.2434497875801753E-13</v>
      </c>
      <c r="CG17" s="8">
        <f>(Mix_2!CG17+Mix_1!CG17-SQRT(((Mix_2!CG17+Mix_1!CG17)^2)-4*((Mix_2!CG17*Mix_1!CG17)-WMA_R1!$B$3)))/2/$B$6</f>
        <v>1.0036416142611415E-13</v>
      </c>
      <c r="CH17" s="8">
        <f>(Mix_2!CH17+Mix_1!CH17-SQRT(((Mix_2!CH17+Mix_1!CH17)^2)-4*((Mix_2!CH17*Mix_1!CH17)-WMA_R1!$B$3)))/2/$B$6</f>
        <v>8.1157303100098943E-14</v>
      </c>
      <c r="CI17" s="8">
        <f>(Mix_2!CI17+Mix_1!CI17-SQRT(((Mix_2!CI17+Mix_1!CI17)^2)-4*((Mix_2!CI17*Mix_1!CI17)-WMA_R1!$B$3)))/2/$B$6</f>
        <v>6.5503158452884236E-14</v>
      </c>
      <c r="CJ17" s="8">
        <f>(Mix_2!CJ17+Mix_1!CJ17-SQRT(((Mix_2!CJ17+Mix_1!CJ17)^2)-4*((Mix_2!CJ17*Mix_1!CJ17)-WMA_R1!$B$3)))/2/$B$6</f>
        <v>5.2846615972157451E-14</v>
      </c>
      <c r="CK17" s="8">
        <f>(Mix_2!CK17+Mix_1!CK17-SQRT(((Mix_2!CK17+Mix_1!CK17)^2)-4*((Mix_2!CK17*Mix_1!CK17)-WMA_R1!$B$3)))/2/$B$6</f>
        <v>4.2743586448068527E-14</v>
      </c>
      <c r="CL17" s="8">
        <f>(Mix_2!CL17+Mix_1!CL17-SQRT(((Mix_2!CL17+Mix_1!CL17)^2)-4*((Mix_2!CL17*Mix_1!CL17)-WMA_R1!$B$3)))/2/$B$6</f>
        <v>3.4527936065842368E-14</v>
      </c>
      <c r="CM17" s="8">
        <f>(Mix_2!CM17+Mix_1!CM17-SQRT(((Mix_2!CM17+Mix_1!CM17)^2)-4*((Mix_2!CM17*Mix_1!CM17)-WMA_R1!$B$3)))/2/$B$6</f>
        <v>2.7866597918091429E-14</v>
      </c>
      <c r="CN17" s="8">
        <f>(Mix_2!CN17+Mix_1!CN17-SQRT(((Mix_2!CN17+Mix_1!CN17)^2)-4*((Mix_2!CN17*Mix_1!CN17)-WMA_R1!$B$3)))/2/$B$6</f>
        <v>2.2426505097428162E-14</v>
      </c>
      <c r="CO17" s="8">
        <f>(Mix_2!CO17+Mix_1!CO17-SQRT(((Mix_2!CO17+Mix_1!CO17)^2)-4*((Mix_2!CO17*Mix_1!CO17)-WMA_R1!$B$3)))/2/$B$6</f>
        <v>1.8207657603852567E-14</v>
      </c>
      <c r="CP17" s="8">
        <f>(Mix_2!CP17+Mix_1!CP17-SQRT(((Mix_2!CP17+Mix_1!CP17)^2)-4*((Mix_2!CP17*Mix_1!CP17)-WMA_R1!$B$3)))/2/$B$6</f>
        <v>1.4654943925052066E-14</v>
      </c>
      <c r="CQ17" s="8">
        <f>(Mix_2!CQ17+Mix_1!CQ17-SQRT(((Mix_2!CQ17+Mix_1!CQ17)^2)-4*((Mix_2!CQ17*Mix_1!CQ17)-WMA_R1!$B$3)))/2/$B$6</f>
        <v>1.1879386363489175E-14</v>
      </c>
      <c r="CR17" s="8">
        <f>(Mix_2!CR17+Mix_1!CR17-SQRT(((Mix_2!CR17+Mix_1!CR17)^2)-4*((Mix_2!CR17*Mix_1!CR17)-WMA_R1!$B$3)))/2/$B$6</f>
        <v>9.5479180117763462E-15</v>
      </c>
    </row>
    <row r="18" spans="1:96" x14ac:dyDescent="0.35">
      <c r="A18">
        <f t="shared" si="8"/>
        <v>6</v>
      </c>
      <c r="B18">
        <f t="shared" si="7"/>
        <v>5.5</v>
      </c>
      <c r="C18">
        <f>B18-Data!$B$9</f>
        <v>-5</v>
      </c>
      <c r="F18" s="3">
        <f>(Mix_2!F18+Mix_1!F18-SQRT(((Mix_2!F18+Mix_1!F18)^2)-4*((Mix_2!F18*Mix_1!F18)-WMA_R1!$B$3)))/2</f>
        <v>0</v>
      </c>
      <c r="G18" s="8">
        <f>(Mix_2!G18+Mix_1!G18-SQRT(((Mix_2!G18+Mix_1!G18)^2)-4*((Mix_2!G18*Mix_1!G18)-WMA_R1!$B$3)))/2/$B$6</f>
        <v>8.0703112081970119E-8</v>
      </c>
      <c r="H18" s="8">
        <f>(Mix_2!H18+Mix_1!H18-SQRT(((Mix_2!H18+Mix_1!H18)^2)-4*((Mix_2!H18*Mix_1!H18)-WMA_R1!$B$3)))/2/$B$6</f>
        <v>1.3240196439223695E-7</v>
      </c>
      <c r="I18" s="8">
        <f>(Mix_2!I18+Mix_1!I18-SQRT(((Mix_2!I18+Mix_1!I18)^2)-4*((Mix_2!I18*Mix_1!I18)-WMA_R1!$B$3)))/2/$B$6</f>
        <v>1.960702756820254E-7</v>
      </c>
      <c r="J18" s="8">
        <f>(Mix_2!J18+Mix_1!J18-SQRT(((Mix_2!J18+Mix_1!J18)^2)-4*((Mix_2!J18*Mix_1!J18)-WMA_R1!$B$3)))/2/$B$6</f>
        <v>2.5467112996224728E-7</v>
      </c>
      <c r="K18" s="8">
        <f>(Mix_2!K18+Mix_1!K18-SQRT(((Mix_2!K18+Mix_1!K18)^2)-4*((Mix_2!K18*Mix_1!K18)-WMA_R1!$B$3)))/2/$B$6</f>
        <v>3.0003961215552266E-7</v>
      </c>
      <c r="L18" s="8">
        <f>(Mix_2!L18+Mix_1!L18-SQRT(((Mix_2!L18+Mix_1!L18)^2)-4*((Mix_2!L18*Mix_1!L18)-WMA_R1!$B$3)))/2/$B$6</f>
        <v>3.2871258481836918E-7</v>
      </c>
      <c r="M18" s="8">
        <f>(Mix_2!M18+Mix_1!M18-SQRT(((Mix_2!M18+Mix_1!M18)^2)-4*((Mix_2!M18*Mix_1!M18)-WMA_R1!$B$3)))/2/$B$6</f>
        <v>3.4101615364878768E-7</v>
      </c>
      <c r="N18" s="8">
        <f>(Mix_2!N18+Mix_1!N18-SQRT(((Mix_2!N18+Mix_1!N18)^2)-4*((Mix_2!N18*Mix_1!N18)-WMA_R1!$B$3)))/2/$B$6</f>
        <v>3.3942784283258476E-7</v>
      </c>
      <c r="O18" s="8">
        <f>(Mix_2!O18+Mix_1!O18-SQRT(((Mix_2!O18+Mix_1!O18)^2)-4*((Mix_2!O18*Mix_1!O18)-WMA_R1!$B$3)))/2/$B$6</f>
        <v>3.2722172582655418E-7</v>
      </c>
      <c r="P18" s="8">
        <f>(Mix_2!P18+Mix_1!P18-SQRT(((Mix_2!P18+Mix_1!P18)^2)-4*((Mix_2!P18*Mix_1!P18)-WMA_R1!$B$3)))/2/$B$6</f>
        <v>3.0763242231390819E-7</v>
      </c>
      <c r="Q18" s="8">
        <f>(Mix_2!Q18+Mix_1!Q18-SQRT(((Mix_2!Q18+Mix_1!Q18)^2)-4*((Mix_2!Q18*Mix_1!Q18)-WMA_R1!$B$3)))/2/$B$6</f>
        <v>2.8345590041833901E-7</v>
      </c>
      <c r="R18" s="8">
        <f>(Mix_2!R18+Mix_1!R18-SQRT(((Mix_2!R18+Mix_1!R18)^2)-4*((Mix_2!R18*Mix_1!R18)-WMA_R1!$B$3)))/2/$B$6</f>
        <v>2.5692284799649912E-7</v>
      </c>
      <c r="S18" s="8">
        <f>(Mix_2!S18+Mix_1!S18-SQRT(((Mix_2!S18+Mix_1!S18)^2)-4*((Mix_2!S18*Mix_1!S18)-WMA_R1!$B$3)))/2/$B$6</f>
        <v>2.2971194424403762E-7</v>
      </c>
      <c r="T18" s="8">
        <f>(Mix_2!T18+Mix_1!T18-SQRT(((Mix_2!T18+Mix_1!T18)^2)-4*((Mix_2!T18*Mix_1!T18)-WMA_R1!$B$3)))/2/$B$6</f>
        <v>2.0302216108269988E-7</v>
      </c>
      <c r="U18" s="8">
        <f>(Mix_2!U18+Mix_1!U18-SQRT(((Mix_2!U18+Mix_1!U18)^2)-4*((Mix_2!U18*Mix_1!U18)-WMA_R1!$B$3)))/2/$B$6</f>
        <v>1.7766172888400433E-7</v>
      </c>
      <c r="V18" s="8">
        <f>(Mix_2!V18+Mix_1!V18-SQRT(((Mix_2!V18+Mix_1!V18)^2)-4*((Mix_2!V18*Mix_1!V18)-WMA_R1!$B$3)))/2/$B$6</f>
        <v>1.5413406362352333E-7</v>
      </c>
      <c r="W18" s="8">
        <f>(Mix_2!W18+Mix_1!W18-SQRT(((Mix_2!W18+Mix_1!W18)^2)-4*((Mix_2!W18*Mix_1!W18)-WMA_R1!$B$3)))/2/$B$6</f>
        <v>1.3271281140703195E-7</v>
      </c>
      <c r="X18" s="8">
        <f>(Mix_2!X18+Mix_1!X18-SQRT(((Mix_2!X18+Mix_1!X18)^2)-4*((Mix_2!X18*Mix_1!X18)-WMA_R1!$B$3)))/2/$B$6</f>
        <v>1.1350392792319752E-7</v>
      </c>
      <c r="Y18" s="8">
        <f>(Mix_2!Y18+Mix_1!Y18-SQRT(((Mix_2!Y18+Mix_1!Y18)^2)-4*((Mix_2!Y18*Mix_1!Y18)-WMA_R1!$B$3)))/2/$B$6</f>
        <v>9.6495278545383201E-8</v>
      </c>
      <c r="Z18" s="8">
        <f>(Mix_2!Z18+Mix_1!Z18-SQRT(((Mix_2!Z18+Mix_1!Z18)^2)-4*((Mix_2!Z18*Mix_1!Z18)-WMA_R1!$B$3)))/2/$B$6</f>
        <v>8.1595254552979668E-8</v>
      </c>
      <c r="AA18" s="8">
        <f>(Mix_2!AA18+Mix_1!AA18-SQRT(((Mix_2!AA18+Mix_1!AA18)^2)-4*((Mix_2!AA18*Mix_1!AA18)-WMA_R1!$B$3)))/2/$B$6</f>
        <v>6.866217006074038E-8</v>
      </c>
      <c r="AB18" s="8">
        <f>(Mix_2!AB18+Mix_1!AB18-SQRT(((Mix_2!AB18+Mix_1!AB18)^2)-4*((Mix_2!AB18*Mix_1!AB18)-WMA_R1!$B$3)))/2/$B$6</f>
        <v>5.7526140073704823E-8</v>
      </c>
      <c r="AC18" s="8">
        <f>(Mix_2!AC18+Mix_1!AC18-SQRT(((Mix_2!AC18+Mix_1!AC18)^2)-4*((Mix_2!AC18*Mix_1!AC18)-WMA_R1!$B$3)))/2/$B$6</f>
        <v>4.8004962005521179E-8</v>
      </c>
      <c r="AD18" s="8">
        <f>(Mix_2!AD18+Mix_1!AD18-SQRT(((Mix_2!AD18+Mix_1!AD18)^2)-4*((Mix_2!AD18*Mix_1!AD18)-WMA_R1!$B$3)))/2/$B$6</f>
        <v>3.9915291072389891E-8</v>
      </c>
      <c r="AE18" s="8">
        <f>(Mix_2!AE18+Mix_1!AE18-SQRT(((Mix_2!AE18+Mix_1!AE18)^2)-4*((Mix_2!AE18*Mix_1!AE18)-WMA_R1!$B$3)))/2/$B$6</f>
        <v>3.3080188255318888E-8</v>
      </c>
      <c r="AF18" s="8">
        <f>(Mix_2!AF18+Mix_1!AF18-SQRT(((Mix_2!AF18+Mix_1!AF18)^2)-4*((Mix_2!AF18*Mix_1!AF18)-WMA_R1!$B$3)))/2/$B$6</f>
        <v>2.7333919461192124E-8</v>
      </c>
      <c r="AG18" s="8">
        <f>(Mix_2!AG18+Mix_1!AG18-SQRT(((Mix_2!AG18+Mix_1!AG18)^2)-4*((Mix_2!AG18*Mix_1!AG18)-WMA_R1!$B$3)))/2/$B$6</f>
        <v>2.2524712317562035E-8</v>
      </c>
      <c r="AH18" s="8">
        <f>(Mix_2!AH18+Mix_1!AH18-SQRT(((Mix_2!AH18+Mix_1!AH18)^2)-4*((Mix_2!AH18*Mix_1!AH18)-WMA_R1!$B$3)))/2/$B$6</f>
        <v>1.851603403935087E-8</v>
      </c>
      <c r="AI18" s="8">
        <f>(Mix_2!AI18+Mix_1!AI18-SQRT(((Mix_2!AI18+Mix_1!AI18)^2)-4*((Mix_2!AI18*Mix_1!AI18)-WMA_R1!$B$3)))/2/$B$6</f>
        <v>1.5186824464663573E-8</v>
      </c>
      <c r="AJ18" s="8">
        <f>(Mix_2!AJ18+Mix_1!AJ18-SQRT(((Mix_2!AJ18+Mix_1!AJ18)^2)-4*((Mix_2!AJ18*Mix_1!AJ18)-WMA_R1!$B$3)))/2/$B$6</f>
        <v>1.2431028206805195E-8</v>
      </c>
      <c r="AK18" s="8">
        <f>(Mix_2!AK18+Mix_1!AK18-SQRT(((Mix_2!AK18+Mix_1!AK18)^2)-4*((Mix_2!AK18*Mix_1!AK18)-WMA_R1!$B$3)))/2/$B$6</f>
        <v>1.0156676499839534E-8</v>
      </c>
      <c r="AL18" s="8">
        <f>(Mix_2!AL18+Mix_1!AL18-SQRT(((Mix_2!AL18+Mix_1!AL18)^2)-4*((Mix_2!AL18*Mix_1!AL18)-WMA_R1!$B$3)))/2/$B$6</f>
        <v>8.2847104732053367E-9</v>
      </c>
      <c r="AM18" s="8">
        <f>(Mix_2!AM18+Mix_1!AM18-SQRT(((Mix_2!AM18+Mix_1!AM18)^2)-4*((Mix_2!AM18*Mix_1!AM18)-WMA_R1!$B$3)))/2/$B$6</f>
        <v>6.7476828569112968E-9</v>
      </c>
      <c r="AN18" s="8">
        <f>(Mix_2!AN18+Mix_1!AN18-SQRT(((Mix_2!AN18+Mix_1!AN18)^2)-4*((Mix_2!AN18*Mix_1!AN18)-WMA_R1!$B$3)))/2/$B$6</f>
        <v>5.4884323752446562E-9</v>
      </c>
      <c r="AO18" s="8">
        <f>(Mix_2!AO18+Mix_1!AO18-SQRT(((Mix_2!AO18+Mix_1!AO18)^2)-4*((Mix_2!AO18*Mix_1!AO18)-WMA_R1!$B$3)))/2/$B$6</f>
        <v>4.4587972203302684E-9</v>
      </c>
      <c r="AP18" s="8">
        <f>(Mix_2!AP18+Mix_1!AP18-SQRT(((Mix_2!AP18+Mix_1!AP18)^2)-4*((Mix_2!AP18*Mix_1!AP18)-WMA_R1!$B$3)))/2/$B$6</f>
        <v>3.6184060192567813E-9</v>
      </c>
      <c r="AQ18" s="8">
        <f>(Mix_2!AQ18+Mix_1!AQ18-SQRT(((Mix_2!AQ18+Mix_1!AQ18)^2)-4*((Mix_2!AQ18*Mix_1!AQ18)-WMA_R1!$B$3)))/2/$B$6</f>
        <v>2.9335734952340431E-9</v>
      </c>
      <c r="AR18" s="8">
        <f>(Mix_2!AR18+Mix_1!AR18-SQRT(((Mix_2!AR18+Mix_1!AR18)^2)-4*((Mix_2!AR18*Mix_1!AR18)-WMA_R1!$B$3)))/2/$B$6</f>
        <v>2.3763055967407354E-9</v>
      </c>
      <c r="AS18" s="8">
        <f>(Mix_2!AS18+Mix_1!AS18-SQRT(((Mix_2!AS18+Mix_1!AS18)^2)-4*((Mix_2!AS18*Mix_1!AS18)-WMA_R1!$B$3)))/2/$B$6</f>
        <v>1.9234236425802465E-9</v>
      </c>
      <c r="AT18" s="8">
        <f>(Mix_2!AT18+Mix_1!AT18-SQRT(((Mix_2!AT18+Mix_1!AT18)^2)-4*((Mix_2!AT18*Mix_1!AT18)-WMA_R1!$B$3)))/2/$B$6</f>
        <v>1.5557963806145381E-9</v>
      </c>
      <c r="AU18" s="8">
        <f>(Mix_2!AU18+Mix_1!AU18-SQRT(((Mix_2!AU18+Mix_1!AU18)^2)-4*((Mix_2!AU18*Mix_1!AU18)-WMA_R1!$B$3)))/2/$B$6</f>
        <v>1.2576805152875181E-9</v>
      </c>
      <c r="AV18" s="8">
        <f>(Mix_2!AV18+Mix_1!AV18-SQRT(((Mix_2!AV18+Mix_1!AV18)^2)-4*((Mix_2!AV18*Mix_1!AV18)-WMA_R1!$B$3)))/2/$B$6</f>
        <v>1.0161527175256424E-9</v>
      </c>
      <c r="AW18" s="8">
        <f>(Mix_2!AW18+Mix_1!AW18-SQRT(((Mix_2!AW18+Mix_1!AW18)^2)-4*((Mix_2!AW18*Mix_1!AW18)-WMA_R1!$B$3)))/2/$B$6</f>
        <v>8.2062967532436915E-10</v>
      </c>
      <c r="AX18" s="8">
        <f>(Mix_2!AX18+Mix_1!AX18-SQRT(((Mix_2!AX18+Mix_1!AX18)^2)-4*((Mix_2!AX18*Mix_1!AX18)-WMA_R1!$B$3)))/2/$B$6</f>
        <v>6.6246108598733144E-10</v>
      </c>
      <c r="AY18" s="8">
        <f>(Mix_2!AY18+Mix_1!AY18-SQRT(((Mix_2!AY18+Mix_1!AY18)^2)-4*((Mix_2!AY18*Mix_1!AY18)-WMA_R1!$B$3)))/2/$B$6</f>
        <v>5.3459159321533889E-10</v>
      </c>
      <c r="AZ18" s="8">
        <f>(Mix_2!AZ18+Mix_1!AZ18-SQRT(((Mix_2!AZ18+Mix_1!AZ18)^2)-4*((Mix_2!AZ18*Mix_1!AZ18)-WMA_R1!$B$3)))/2/$B$6</f>
        <v>4.3127379445451197E-10</v>
      </c>
      <c r="BA18" s="8">
        <f>(Mix_2!BA18+Mix_1!BA18-SQRT(((Mix_2!BA18+Mix_1!BA18)^2)-4*((Mix_2!BA18*Mix_1!BA18)-WMA_R1!$B$3)))/2/$B$6</f>
        <v>3.4783398383808617E-10</v>
      </c>
      <c r="BB18" s="8">
        <f>(Mix_2!BB18+Mix_1!BB18-SQRT(((Mix_2!BB18+Mix_1!BB18)^2)-4*((Mix_2!BB18*Mix_1!BB18)-WMA_R1!$B$3)))/2/$B$6</f>
        <v>2.8047619782256561E-10</v>
      </c>
      <c r="BC18" s="8">
        <f>(Mix_2!BC18+Mix_1!BC18-SQRT(((Mix_2!BC18+Mix_1!BC18)^2)-4*((Mix_2!BC18*Mix_1!BC18)-WMA_R1!$B$3)))/2/$B$6</f>
        <v>2.2612034467073272E-10</v>
      </c>
      <c r="BD18" s="8">
        <f>(Mix_2!BD18+Mix_1!BD18-SQRT(((Mix_2!BD18+Mix_1!BD18)^2)-4*((Mix_2!BD18*Mix_1!BD18)-WMA_R1!$B$3)))/2/$B$6</f>
        <v>1.8227086506783508E-10</v>
      </c>
      <c r="BE18" s="8">
        <f>(Mix_2!BE18+Mix_1!BE18-SQRT(((Mix_2!BE18+Mix_1!BE18)^2)-4*((Mix_2!BE18*Mix_1!BE18)-WMA_R1!$B$3)))/2/$B$6</f>
        <v>1.4690615390833273E-10</v>
      </c>
      <c r="BF18" s="8">
        <f>(Mix_2!BF18+Mix_1!BF18-SQRT(((Mix_2!BF18+Mix_1!BF18)^2)-4*((Mix_2!BF18*Mix_1!BF18)-WMA_R1!$B$3)))/2/$B$6</f>
        <v>1.1839096369925528E-10</v>
      </c>
      <c r="BG18" s="8">
        <f>(Mix_2!BG18+Mix_1!BG18-SQRT(((Mix_2!BG18+Mix_1!BG18)^2)-4*((Mix_2!BG18*Mix_1!BG18)-WMA_R1!$B$3)))/2/$B$6</f>
        <v>9.5403351885181564E-11</v>
      </c>
      <c r="BH18" s="8">
        <f>(Mix_2!BH18+Mix_1!BH18-SQRT(((Mix_2!BH18+Mix_1!BH18)^2)-4*((Mix_2!BH18*Mix_1!BH18)-WMA_R1!$B$3)))/2/$B$6</f>
        <v>7.6874395738002477E-11</v>
      </c>
      <c r="BI18" s="8">
        <f>(Mix_2!BI18+Mix_1!BI18-SQRT(((Mix_2!BI18+Mix_1!BI18)^2)-4*((Mix_2!BI18*Mix_1!BI18)-WMA_R1!$B$3)))/2/$B$6</f>
        <v>6.1941562989886734E-11</v>
      </c>
      <c r="BJ18" s="8">
        <f>(Mix_2!BJ18+Mix_1!BJ18-SQRT(((Mix_2!BJ18+Mix_1!BJ18)^2)-4*((Mix_2!BJ18*Mix_1!BJ18)-WMA_R1!$B$3)))/2/$B$6</f>
        <v>4.9908077670579587E-11</v>
      </c>
      <c r="BK18" s="8">
        <f>(Mix_2!BK18+Mix_1!BK18-SQRT(((Mix_2!BK18+Mix_1!BK18)^2)-4*((Mix_2!BK18*Mix_1!BK18)-WMA_R1!$B$3)))/2/$B$6</f>
        <v>4.0211611818108395E-11</v>
      </c>
      <c r="BL18" s="8">
        <f>(Mix_2!BL18+Mix_1!BL18-SQRT(((Mix_2!BL18+Mix_1!BL18)^2)-4*((Mix_2!BL18*Mix_1!BL18)-WMA_R1!$B$3)))/2/$B$6</f>
        <v>3.2398972393821168E-11</v>
      </c>
      <c r="BM18" s="8">
        <f>(Mix_2!BM18+Mix_1!BM18-SQRT(((Mix_2!BM18+Mix_1!BM18)^2)-4*((Mix_2!BM18*Mix_1!BM18)-WMA_R1!$B$3)))/2/$B$6</f>
        <v>2.6104451933406381E-11</v>
      </c>
      <c r="BN18" s="8">
        <f>(Mix_2!BN18+Mix_1!BN18-SQRT(((Mix_2!BN18+Mix_1!BN18)^2)-4*((Mix_2!BN18*Mix_1!BN18)-WMA_R1!$B$3)))/2/$B$6</f>
        <v>2.1033175201523591E-11</v>
      </c>
      <c r="BO18" s="8">
        <f>(Mix_2!BO18+Mix_1!BO18-SQRT(((Mix_2!BO18+Mix_1!BO18)^2)-4*((Mix_2!BO18*Mix_1!BO18)-WMA_R1!$B$3)))/2/$B$6</f>
        <v>1.694733242629809E-11</v>
      </c>
      <c r="BP18" s="8">
        <f>(Mix_2!BP18+Mix_1!BP18-SQRT(((Mix_2!BP18+Mix_1!BP18)^2)-4*((Mix_2!BP18*Mix_1!BP18)-WMA_R1!$B$3)))/2/$B$6</f>
        <v>1.3655743202889425E-11</v>
      </c>
      <c r="BQ18" s="8">
        <f>(Mix_2!BQ18+Mix_1!BQ18-SQRT(((Mix_2!BQ18+Mix_1!BQ18)^2)-4*((Mix_2!BQ18*Mix_1!BQ18)-WMA_R1!$B$3)))/2/$B$6</f>
        <v>1.1003864486269777E-11</v>
      </c>
      <c r="BR18" s="8">
        <f>(Mix_2!BR18+Mix_1!BR18-SQRT(((Mix_2!BR18+Mix_1!BR18)^2)-4*((Mix_2!BR18*Mix_1!BR18)-WMA_R1!$B$3)))/2/$B$6</f>
        <v>8.8672402753786628E-12</v>
      </c>
      <c r="BS18" s="8">
        <f>(Mix_2!BS18+Mix_1!BS18-SQRT(((Mix_2!BS18+Mix_1!BS18)^2)-4*((Mix_2!BS18*Mix_1!BS18)-WMA_R1!$B$3)))/2/$B$6</f>
        <v>7.145728453394895E-12</v>
      </c>
      <c r="BT18" s="8">
        <f>(Mix_2!BT18+Mix_1!BT18-SQRT(((Mix_2!BT18+Mix_1!BT18)^2)-4*((Mix_2!BT18*Mix_1!BT18)-WMA_R1!$B$3)))/2/$B$6</f>
        <v>5.7588378510331495E-12</v>
      </c>
      <c r="BU18" s="8">
        <f>(Mix_2!BU18+Mix_1!BU18-SQRT(((Mix_2!BU18+Mix_1!BU18)^2)-4*((Mix_2!BU18*Mix_1!BU18)-WMA_R1!$B$3)))/2/$B$6</f>
        <v>4.6412873544454669E-12</v>
      </c>
      <c r="BV18" s="8">
        <f>(Mix_2!BV18+Mix_1!BV18-SQRT(((Mix_2!BV18+Mix_1!BV18)^2)-4*((Mix_2!BV18*Mix_1!BV18)-WMA_R1!$B$3)))/2/$B$6</f>
        <v>3.7407854591720024E-12</v>
      </c>
      <c r="BW18" s="8">
        <f>(Mix_2!BW18+Mix_1!BW18-SQRT(((Mix_2!BW18+Mix_1!BW18)^2)-4*((Mix_2!BW18*Mix_1!BW18)-WMA_R1!$B$3)))/2/$B$6</f>
        <v>3.0152547125794626E-12</v>
      </c>
      <c r="BX18" s="8">
        <f>(Mix_2!BX18+Mix_1!BX18-SQRT(((Mix_2!BX18+Mix_1!BX18)^2)-4*((Mix_2!BX18*Mix_1!BX18)-WMA_R1!$B$3)))/2/$B$6</f>
        <v>2.4303892232069302E-12</v>
      </c>
      <c r="BY18" s="8">
        <f>(Mix_2!BY18+Mix_1!BY18-SQRT(((Mix_2!BY18+Mix_1!BY18)^2)-4*((Mix_2!BY18*Mix_1!BY18)-WMA_R1!$B$3)))/2/$B$6</f>
        <v>1.9592105715560137E-12</v>
      </c>
      <c r="BZ18" s="8">
        <f>(Mix_2!BZ18+Mix_1!BZ18-SQRT(((Mix_2!BZ18+Mix_1!BZ18)^2)-4*((Mix_2!BZ18*Mix_1!BZ18)-WMA_R1!$B$3)))/2/$B$6</f>
        <v>1.5794032748317477E-12</v>
      </c>
      <c r="CA18" s="8">
        <f>(Mix_2!CA18+Mix_1!CA18-SQRT(((Mix_2!CA18+Mix_1!CA18)^2)-4*((Mix_2!CA18*Mix_1!CA18)-WMA_R1!$B$3)))/2/$B$6</f>
        <v>1.273314786942592E-12</v>
      </c>
      <c r="CB18" s="8">
        <f>(Mix_2!CB18+Mix_1!CB18-SQRT(((Mix_2!CB18+Mix_1!CB18)^2)-4*((Mix_2!CB18*Mix_1!CB18)-WMA_R1!$B$3)))/2/$B$6</f>
        <v>1.0267342531733448E-12</v>
      </c>
      <c r="CC18" s="8">
        <f>(Mix_2!CC18+Mix_1!CC18-SQRT(((Mix_2!CC18+Mix_1!CC18)^2)-4*((Mix_2!CC18*Mix_1!CC18)-WMA_R1!$B$3)))/2/$B$6</f>
        <v>8.276712648580542E-13</v>
      </c>
      <c r="CD18" s="8">
        <f>(Mix_2!CD18+Mix_1!CD18-SQRT(((Mix_2!CD18+Mix_1!CD18)^2)-4*((Mix_2!CD18*Mix_1!CD18)-WMA_R1!$B$3)))/2/$B$6</f>
        <v>6.6746608240464411E-13</v>
      </c>
      <c r="CE18" s="8">
        <f>(Mix_2!CE18+Mix_1!CE18-SQRT(((Mix_2!CE18+Mix_1!CE18)^2)-4*((Mix_2!CE18*Mix_1!CE18)-WMA_R1!$B$3)))/2/$B$6</f>
        <v>5.3823612233827589E-13</v>
      </c>
      <c r="CF18" s="8">
        <f>(Mix_2!CF18+Mix_1!CF18-SQRT(((Mix_2!CF18+Mix_1!CF18)^2)-4*((Mix_2!CF18*Mix_1!CF18)-WMA_R1!$B$3)))/2/$B$6</f>
        <v>4.3409720262843621E-13</v>
      </c>
      <c r="CG18" s="8">
        <f>(Mix_2!CG18+Mix_1!CG18-SQRT(((Mix_2!CG18+Mix_1!CG18)^2)-4*((Mix_2!CG18*Mix_1!CG18)-WMA_R1!$B$3)))/2/$B$6</f>
        <v>3.5005331966431186E-13</v>
      </c>
      <c r="CH18" s="8">
        <f>(Mix_2!CH18+Mix_1!CH18-SQRT(((Mix_2!CH18+Mix_1!CH18)^2)-4*((Mix_2!CH18*Mix_1!CH18)-WMA_R1!$B$3)))/2/$B$6</f>
        <v>2.8232971516217731E-13</v>
      </c>
      <c r="CI18" s="8">
        <f>(Mix_2!CI18+Mix_1!CI18-SQRT(((Mix_2!CI18+Mix_1!CI18)^2)-4*((Mix_2!CI18*Mix_1!CI18)-WMA_R1!$B$3)))/2/$B$6</f>
        <v>2.2770674235061961E-13</v>
      </c>
      <c r="CJ18" s="8">
        <f>(Mix_2!CJ18+Mix_1!CJ18-SQRT(((Mix_2!CJ18+Mix_1!CJ18)^2)-4*((Mix_2!CJ18*Mix_1!CJ18)-WMA_R1!$B$3)))/2/$B$6</f>
        <v>1.8363088827300089E-13</v>
      </c>
      <c r="CK18" s="8">
        <f>(Mix_2!CK18+Mix_1!CK18-SQRT(((Mix_2!CK18+Mix_1!CK18)^2)-4*((Mix_2!CK18*Mix_1!CK18)-WMA_R1!$B$3)))/2/$B$6</f>
        <v>1.482147737874584E-13</v>
      </c>
      <c r="CL18" s="8">
        <f>(Mix_2!CL18+Mix_1!CL18-SQRT(((Mix_2!CL18+Mix_1!CL18)^2)-4*((Mix_2!CL18*Mix_1!CL18)-WMA_R1!$B$3)))/2/$B$6</f>
        <v>1.1957101975212936E-13</v>
      </c>
      <c r="CM18" s="8">
        <f>(Mix_2!CM18+Mix_1!CM18-SQRT(((Mix_2!CM18+Mix_1!CM18)^2)-4*((Mix_2!CM18*Mix_1!CM18)-WMA_R1!$B$3)))/2/$B$6</f>
        <v>9.6367358537463588E-14</v>
      </c>
      <c r="CN18" s="8">
        <f>(Mix_2!CN18+Mix_1!CN18-SQRT(((Mix_2!CN18+Mix_1!CN18)^2)-4*((Mix_2!CN18*Mix_1!CN18)-WMA_R1!$B$3)))/2/$B$6</f>
        <v>7.7715611723760958E-14</v>
      </c>
      <c r="CO18" s="8">
        <f>(Mix_2!CO18+Mix_1!CO18-SQRT(((Mix_2!CO18+Mix_1!CO18)^2)-4*((Mix_2!CO18*Mix_1!CO18)-WMA_R1!$B$3)))/2/$B$6</f>
        <v>6.2727600891321345E-14</v>
      </c>
      <c r="CP18" s="8">
        <f>(Mix_2!CP18+Mix_1!CP18-SQRT(((Mix_2!CP18+Mix_1!CP18)^2)-4*((Mix_2!CP18*Mix_1!CP18)-WMA_R1!$B$3)))/2/$B$6</f>
        <v>5.0626169922907138E-14</v>
      </c>
      <c r="CQ18" s="8">
        <f>(Mix_2!CQ18+Mix_1!CQ18-SQRT(((Mix_2!CQ18+Mix_1!CQ18)^2)-4*((Mix_2!CQ18*Mix_1!CQ18)-WMA_R1!$B$3)))/2/$B$6</f>
        <v>4.0856207306205761E-14</v>
      </c>
      <c r="CR18" s="8">
        <f>(Mix_2!CR18+Mix_1!CR18-SQRT(((Mix_2!CR18+Mix_1!CR18)^2)-4*((Mix_2!CR18*Mix_1!CR18)-WMA_R1!$B$3)))/2/$B$6</f>
        <v>3.2973623831367149E-14</v>
      </c>
    </row>
    <row r="19" spans="1:96" x14ac:dyDescent="0.35">
      <c r="A19">
        <f t="shared" si="8"/>
        <v>7</v>
      </c>
      <c r="B19">
        <f t="shared" si="7"/>
        <v>6.5</v>
      </c>
      <c r="C19">
        <f>B19-Data!$B$9</f>
        <v>-4</v>
      </c>
      <c r="F19" s="3">
        <f>(Mix_2!F19+Mix_1!F19-SQRT(((Mix_2!F19+Mix_1!F19)^2)-4*((Mix_2!F19*Mix_1!F19)-WMA_R1!$B$3)))/2</f>
        <v>0</v>
      </c>
      <c r="G19" s="8">
        <f>(Mix_2!G19+Mix_1!G19-SQRT(((Mix_2!G19+Mix_1!G19)^2)-4*((Mix_2!G19*Mix_1!G19)-WMA_R1!$B$3)))/2/$B$6</f>
        <v>6.8536636899096948E-7</v>
      </c>
      <c r="H19" s="8">
        <f>(Mix_2!H19+Mix_1!H19-SQRT(((Mix_2!H19+Mix_1!H19)^2)-4*((Mix_2!H19*Mix_1!H19)-WMA_R1!$B$3)))/2/$B$6</f>
        <v>1.0357016092532589E-6</v>
      </c>
      <c r="I19" s="8">
        <f>(Mix_2!I19+Mix_1!I19-SQRT(((Mix_2!I19+Mix_1!I19)^2)-4*((Mix_2!I19*Mix_1!I19)-WMA_R1!$B$3)))/2/$B$6</f>
        <v>1.3534925125124886E-6</v>
      </c>
      <c r="J19" s="8">
        <f>(Mix_2!J19+Mix_1!J19-SQRT(((Mix_2!J19+Mix_1!J19)^2)-4*((Mix_2!J19*Mix_1!J19)-WMA_R1!$B$3)))/2/$B$6</f>
        <v>1.5331391819417561E-6</v>
      </c>
      <c r="K19" s="8">
        <f>(Mix_2!K19+Mix_1!K19-SQRT(((Mix_2!K19+Mix_1!K19)^2)-4*((Mix_2!K19*Mix_1!K19)-WMA_R1!$B$3)))/2/$B$6</f>
        <v>1.5908155611699115E-6</v>
      </c>
      <c r="L19" s="8">
        <f>(Mix_2!L19+Mix_1!L19-SQRT(((Mix_2!L19+Mix_1!L19)^2)-4*((Mix_2!L19*Mix_1!L19)-WMA_R1!$B$3)))/2/$B$6</f>
        <v>1.5646800105573178E-6</v>
      </c>
      <c r="M19" s="8">
        <f>(Mix_2!M19+Mix_1!M19-SQRT(((Mix_2!M19+Mix_1!M19)^2)-4*((Mix_2!M19*Mix_1!M19)-WMA_R1!$B$3)))/2/$B$6</f>
        <v>1.4878915898242084E-6</v>
      </c>
      <c r="N19" s="8">
        <f>(Mix_2!N19+Mix_1!N19-SQRT(((Mix_2!N19+Mix_1!N19)^2)-4*((Mix_2!N19*Mix_1!N19)-WMA_R1!$B$3)))/2/$B$6</f>
        <v>1.3832466581042979E-6</v>
      </c>
      <c r="O19" s="8">
        <f>(Mix_2!O19+Mix_1!O19-SQRT(((Mix_2!O19+Mix_1!O19)^2)-4*((Mix_2!O19*Mix_1!O19)-WMA_R1!$B$3)))/2/$B$6</f>
        <v>1.265321155519139E-6</v>
      </c>
      <c r="P19" s="8">
        <f>(Mix_2!P19+Mix_1!P19-SQRT(((Mix_2!P19+Mix_1!P19)^2)-4*((Mix_2!P19*Mix_1!P19)-WMA_R1!$B$3)))/2/$B$6</f>
        <v>1.1432534079425238E-6</v>
      </c>
      <c r="Q19" s="8">
        <f>(Mix_2!Q19+Mix_1!Q19-SQRT(((Mix_2!Q19+Mix_1!Q19)^2)-4*((Mix_2!Q19*Mix_1!Q19)-WMA_R1!$B$3)))/2/$B$6</f>
        <v>1.0227328262057966E-6</v>
      </c>
      <c r="R19" s="8">
        <f>(Mix_2!R19+Mix_1!R19-SQRT(((Mix_2!R19+Mix_1!R19)^2)-4*((Mix_2!R19*Mix_1!R19)-WMA_R1!$B$3)))/2/$B$6</f>
        <v>9.0725750045983489E-7</v>
      </c>
      <c r="S19" s="8">
        <f>(Mix_2!S19+Mix_1!S19-SQRT(((Mix_2!S19+Mix_1!S19)^2)-4*((Mix_2!S19*Mix_1!S19)-WMA_R1!$B$3)))/2/$B$6</f>
        <v>7.989111617812128E-7</v>
      </c>
      <c r="T19" s="8">
        <f>(Mix_2!T19+Mix_1!T19-SQRT(((Mix_2!T19+Mix_1!T19)^2)-4*((Mix_2!T19*Mix_1!T19)-WMA_R1!$B$3)))/2/$B$6</f>
        <v>6.9884692976973639E-7</v>
      </c>
      <c r="U19" s="8">
        <f>(Mix_2!U19+Mix_1!U19-SQRT(((Mix_2!U19+Mix_1!U19)^2)-4*((Mix_2!U19*Mix_1!U19)-WMA_R1!$B$3)))/2/$B$6</f>
        <v>6.0759436748547557E-7</v>
      </c>
      <c r="V19" s="8">
        <f>(Mix_2!V19+Mix_1!V19-SQRT(((Mix_2!V19+Mix_1!V19)^2)-4*((Mix_2!V19*Mix_1!V19)-WMA_R1!$B$3)))/2/$B$6</f>
        <v>5.2525944238546174E-7</v>
      </c>
      <c r="W19" s="8">
        <f>(Mix_2!W19+Mix_1!W19-SQRT(((Mix_2!W19+Mix_1!W19)^2)-4*((Mix_2!W19*Mix_1!W19)-WMA_R1!$B$3)))/2/$B$6</f>
        <v>4.5165879591912983E-7</v>
      </c>
      <c r="X19" s="8">
        <f>(Mix_2!X19+Mix_1!X19-SQRT(((Mix_2!X19+Mix_1!X19)^2)-4*((Mix_2!X19*Mix_1!X19)-WMA_R1!$B$3)))/2/$B$6</f>
        <v>3.8641301136621564E-7</v>
      </c>
      <c r="Y19" s="8">
        <f>(Mix_2!Y19+Mix_1!Y19-SQRT(((Mix_2!Y19+Mix_1!Y19)^2)-4*((Mix_2!Y19*Mix_1!Y19)-WMA_R1!$B$3)))/2/$B$6</f>
        <v>3.290136220135409E-7</v>
      </c>
      <c r="Z19" s="8">
        <f>(Mix_2!Z19+Mix_1!Z19-SQRT(((Mix_2!Z19+Mix_1!Z19)^2)-4*((Mix_2!Z19*Mix_1!Z19)-WMA_R1!$B$3)))/2/$B$6</f>
        <v>2.7887266584869508E-7</v>
      </c>
      <c r="AA19" s="8">
        <f>(Mix_2!AA19+Mix_1!AA19-SQRT(((Mix_2!AA19+Mix_1!AA19)^2)-4*((Mix_2!AA19*Mix_1!AA19)-WMA_R1!$B$3)))/2/$B$6</f>
        <v>2.3536005611113353E-7</v>
      </c>
      <c r="AB19" s="8">
        <f>(Mix_2!AB19+Mix_1!AB19-SQRT(((Mix_2!AB19+Mix_1!AB19)^2)-4*((Mix_2!AB19*Mix_1!AB19)-WMA_R1!$B$3)))/2/$B$6</f>
        <v>1.9783197235945238E-7</v>
      </c>
      <c r="AC19" s="8">
        <f>(Mix_2!AC19+Mix_1!AC19-SQRT(((Mix_2!AC19+Mix_1!AC19)^2)-4*((Mix_2!AC19*Mix_1!AC19)-WMA_R1!$B$3)))/2/$B$6</f>
        <v>1.6565228433407242E-7</v>
      </c>
      <c r="AD19" s="8">
        <f>(Mix_2!AD19+Mix_1!AD19-SQRT(((Mix_2!AD19+Mix_1!AD19)^2)-4*((Mix_2!AD19*Mix_1!AD19)-WMA_R1!$B$3)))/2/$B$6</f>
        <v>1.3820836552991267E-7</v>
      </c>
      <c r="AE19" s="8">
        <f>(Mix_2!AE19+Mix_1!AE19-SQRT(((Mix_2!AE19+Mix_1!AE19)^2)-4*((Mix_2!AE19*Mix_1!AE19)-WMA_R1!$B$3)))/2/$B$6</f>
        <v>1.1492228979559371E-7</v>
      </c>
      <c r="AF19" s="8">
        <f>(Mix_2!AF19+Mix_1!AF19-SQRT(((Mix_2!AF19+Mix_1!AF19)^2)-4*((Mix_2!AF19*Mix_1!AF19)-WMA_R1!$B$3)))/2/$B$6</f>
        <v>9.5258218979488163E-8</v>
      </c>
      <c r="AG19" s="8">
        <f>(Mix_2!AG19+Mix_1!AG19-SQRT(((Mix_2!AG19+Mix_1!AG19)^2)-4*((Mix_2!AG19*Mix_1!AG19)-WMA_R1!$B$3)))/2/$B$6</f>
        <v>7.8726674401785601E-8</v>
      </c>
      <c r="AH19" s="8">
        <f>(Mix_2!AH19+Mix_1!AH19-SQRT(((Mix_2!AH19+Mix_1!AH19)^2)-4*((Mix_2!AH19*Mix_1!AH19)-WMA_R1!$B$3)))/2/$B$6</f>
        <v>6.4886311101908234E-8</v>
      </c>
      <c r="AI19" s="8">
        <f>(Mix_2!AI19+Mix_1!AI19-SQRT(((Mix_2!AI19+Mix_1!AI19)^2)-4*((Mix_2!AI19*Mix_1!AI19)-WMA_R1!$B$3)))/2/$B$6</f>
        <v>5.3343753747547851E-8</v>
      </c>
      <c r="AJ19" s="8">
        <f>(Mix_2!AJ19+Mix_1!AJ19-SQRT(((Mix_2!AJ19+Mix_1!AJ19)^2)-4*((Mix_2!AJ19*Mix_1!AJ19)-WMA_R1!$B$3)))/2/$B$6</f>
        <v>4.3751985367990187E-8</v>
      </c>
      <c r="AK19" s="8">
        <f>(Mix_2!AK19+Mix_1!AK19-SQRT(((Mix_2!AK19+Mix_1!AK19)^2)-4*((Mix_2!AK19*Mix_1!AK19)-WMA_R1!$B$3)))/2/$B$6</f>
        <v>3.5807713905100513E-8</v>
      </c>
      <c r="AL19" s="8">
        <f>(Mix_2!AL19+Mix_1!AL19-SQRT(((Mix_2!AL19+Mix_1!AL19)^2)-4*((Mix_2!AL19*Mix_1!AL19)-WMA_R1!$B$3)))/2/$B$6</f>
        <v>2.9248078625698781E-8</v>
      </c>
      <c r="AM19" s="8">
        <f>(Mix_2!AM19+Mix_1!AM19-SQRT(((Mix_2!AM19+Mix_1!AM19)^2)-4*((Mix_2!AM19*Mix_1!AM19)-WMA_R1!$B$3)))/2/$B$6</f>
        <v>2.3846984720243825E-8</v>
      </c>
      <c r="AN19" s="8">
        <f>(Mix_2!AN19+Mix_1!AN19-SQRT(((Mix_2!AN19+Mix_1!AN19)^2)-4*((Mix_2!AN19*Mix_1!AN19)-WMA_R1!$B$3)))/2/$B$6</f>
        <v>1.9411296348081919E-8</v>
      </c>
      <c r="AO19" s="8">
        <f>(Mix_2!AO19+Mix_1!AO19-SQRT(((Mix_2!AO19+Mix_1!AO19)^2)-4*((Mix_2!AO19*Mix_1!AO19)-WMA_R1!$B$3)))/2/$B$6</f>
        <v>1.5777061879163057E-8</v>
      </c>
      <c r="AP19" s="8">
        <f>(Mix_2!AP19+Mix_1!AP19-SQRT(((Mix_2!AP19+Mix_1!AP19)^2)-4*((Mix_2!AP19*Mix_1!AP19)-WMA_R1!$B$3)))/2/$B$6</f>
        <v>1.280589234653462E-8</v>
      </c>
      <c r="AQ19" s="8">
        <f>(Mix_2!AQ19+Mix_1!AQ19-SQRT(((Mix_2!AQ19+Mix_1!AQ19)^2)-4*((Mix_2!AQ19*Mix_1!AQ19)-WMA_R1!$B$3)))/2/$B$6</f>
        <v>1.0381577708606926E-8</v>
      </c>
      <c r="AR19" s="8">
        <f>(Mix_2!AR19+Mix_1!AR19-SQRT(((Mix_2!AR19+Mix_1!AR19)^2)-4*((Mix_2!AR19*Mix_1!AR19)-WMA_R1!$B$3)))/2/$B$6</f>
        <v>8.4069885497584096E-9</v>
      </c>
      <c r="AS19" s="8">
        <f>(Mix_2!AS19+Mix_1!AS19-SQRT(((Mix_2!AS19+Mix_1!AS19)^2)-4*((Mix_2!AS19*Mix_1!AS19)-WMA_R1!$B$3)))/2/$B$6</f>
        <v>6.8012874221423658E-9</v>
      </c>
      <c r="AT19" s="8">
        <f>(Mix_2!AT19+Mix_1!AT19-SQRT(((Mix_2!AT19+Mix_1!AT19)^2)-4*((Mix_2!AT19*Mix_1!AT19)-WMA_R1!$B$3)))/2/$B$6</f>
        <v>5.4974551577657849E-9</v>
      </c>
      <c r="AU19" s="8">
        <f>(Mix_2!AU19+Mix_1!AU19-SQRT(((Mix_2!AU19+Mix_1!AU19)^2)-4*((Mix_2!AU19*Mix_1!AU19)-WMA_R1!$B$3)))/2/$B$6</f>
        <v>4.4401226029222585E-9</v>
      </c>
      <c r="AV19" s="8">
        <f>(Mix_2!AV19+Mix_1!AV19-SQRT(((Mix_2!AV19+Mix_1!AV19)^2)-4*((Mix_2!AV19*Mix_1!AV19)-WMA_R1!$B$3)))/2/$B$6</f>
        <v>3.5836887901652403E-9</v>
      </c>
      <c r="AW19" s="8">
        <f>(Mix_2!AW19+Mix_1!AW19-SQRT(((Mix_2!AW19+Mix_1!AW19)^2)-4*((Mix_2!AW19*Mix_1!AW19)-WMA_R1!$B$3)))/2/$B$6</f>
        <v>2.8907058968741239E-9</v>
      </c>
      <c r="AX19" s="8">
        <f>(Mix_2!AX19+Mix_1!AX19-SQRT(((Mix_2!AX19+Mix_1!AX19)^2)-4*((Mix_2!AX19*Mix_1!AX19)-WMA_R1!$B$3)))/2/$B$6</f>
        <v>2.3304985719008187E-9</v>
      </c>
      <c r="AY19" s="8">
        <f>(Mix_2!AY19+Mix_1!AY19-SQRT(((Mix_2!AY19+Mix_1!AY19)^2)-4*((Mix_2!AY19*Mix_1!AY19)-WMA_R1!$B$3)))/2/$B$6</f>
        <v>1.877999311616918E-9</v>
      </c>
      <c r="AZ19" s="8">
        <f>(Mix_2!AZ19+Mix_1!AZ19-SQRT(((Mix_2!AZ19+Mix_1!AZ19)^2)-4*((Mix_2!AZ19*Mix_1!AZ19)-WMA_R1!$B$3)))/2/$B$6</f>
        <v>1.5127634700462522E-9</v>
      </c>
      <c r="BA19" s="8">
        <f>(Mix_2!BA19+Mix_1!BA19-SQRT(((Mix_2!BA19+Mix_1!BA19)^2)-4*((Mix_2!BA19*Mix_1!BA19)-WMA_R1!$B$3)))/2/$B$6</f>
        <v>1.2181499142727148E-9</v>
      </c>
      <c r="BB19" s="8">
        <f>(Mix_2!BB19+Mix_1!BB19-SQRT(((Mix_2!BB19+Mix_1!BB19)^2)-4*((Mix_2!BB19*Mix_1!BB19)-WMA_R1!$B$3)))/2/$B$6</f>
        <v>9.8063446252183439E-10</v>
      </c>
      <c r="BC19" s="8">
        <f>(Mix_2!BC19+Mix_1!BC19-SQRT(((Mix_2!BC19+Mix_1!BC19)^2)-4*((Mix_2!BC19*Mix_1!BC19)-WMA_R1!$B$3)))/2/$B$6</f>
        <v>7.8924244917288888E-10</v>
      </c>
      <c r="BD19" s="8">
        <f>(Mix_2!BD19+Mix_1!BD19-SQRT(((Mix_2!BD19+Mix_1!BD19)^2)-4*((Mix_2!BD19*Mix_1!BD19)-WMA_R1!$B$3)))/2/$B$6</f>
        <v>6.3508132086553815E-10</v>
      </c>
      <c r="BE19" s="8">
        <f>(Mix_2!BE19+Mix_1!BE19-SQRT(((Mix_2!BE19+Mix_1!BE19)^2)-4*((Mix_2!BE19*Mix_1!BE19)-WMA_R1!$B$3)))/2/$B$6</f>
        <v>5.1095183639660036E-10</v>
      </c>
      <c r="BF19" s="8">
        <f>(Mix_2!BF19+Mix_1!BF19-SQRT(((Mix_2!BF19+Mix_1!BF19)^2)-4*((Mix_2!BF19*Mix_1!BF19)-WMA_R1!$B$3)))/2/$B$6</f>
        <v>4.1103354053717567E-10</v>
      </c>
      <c r="BG19" s="8">
        <f>(Mix_2!BG19+Mix_1!BG19-SQRT(((Mix_2!BG19+Mix_1!BG19)^2)-4*((Mix_2!BG19*Mix_1!BG19)-WMA_R1!$B$3)))/2/$B$6</f>
        <v>3.3062397264416177E-10</v>
      </c>
      <c r="BH19" s="8">
        <f>(Mix_2!BH19+Mix_1!BH19-SQRT(((Mix_2!BH19+Mix_1!BH19)^2)-4*((Mix_2!BH19*Mix_1!BH19)-WMA_R1!$B$3)))/2/$B$6</f>
        <v>2.6592716917406278E-10</v>
      </c>
      <c r="BI19" s="8">
        <f>(Mix_2!BI19+Mix_1!BI19-SQRT(((Mix_2!BI19+Mix_1!BI19)^2)-4*((Mix_2!BI19*Mix_1!BI19)-WMA_R1!$B$3)))/2/$B$6</f>
        <v>2.1388146809186992E-10</v>
      </c>
      <c r="BJ19" s="8">
        <f>(Mix_2!BJ19+Mix_1!BJ19-SQRT(((Mix_2!BJ19+Mix_1!BJ19)^2)-4*((Mix_2!BJ19*Mix_1!BJ19)-WMA_R1!$B$3)))/2/$B$6</f>
        <v>1.7201817748002668E-10</v>
      </c>
      <c r="BK19" s="8">
        <f>(Mix_2!BK19+Mix_1!BK19-SQRT(((Mix_2!BK19+Mix_1!BK19)^2)-4*((Mix_2!BK19*Mix_1!BK19)-WMA_R1!$B$3)))/2/$B$6</f>
        <v>1.3834855483452202E-10</v>
      </c>
      <c r="BL19" s="8">
        <f>(Mix_2!BL19+Mix_1!BL19-SQRT(((Mix_2!BL19+Mix_1!BL19)^2)-4*((Mix_2!BL19*Mix_1!BL19)-WMA_R1!$B$3)))/2/$B$6</f>
        <v>1.112706593531243E-10</v>
      </c>
      <c r="BM19" s="8">
        <f>(Mix_2!BM19+Mix_1!BM19-SQRT(((Mix_2!BM19+Mix_1!BM19)^2)-4*((Mix_2!BM19*Mix_1!BM19)-WMA_R1!$B$3)))/2/$B$6</f>
        <v>8.9495189037336331E-11</v>
      </c>
      <c r="BN19" s="8">
        <f>(Mix_2!BN19+Mix_1!BN19-SQRT(((Mix_2!BN19+Mix_1!BN19)^2)-4*((Mix_2!BN19*Mix_1!BN19)-WMA_R1!$B$3)))/2/$B$6</f>
        <v>7.1983863314528662E-11</v>
      </c>
      <c r="BO19" s="8">
        <f>(Mix_2!BO19+Mix_1!BO19-SQRT(((Mix_2!BO19+Mix_1!BO19)^2)-4*((Mix_2!BO19*Mix_1!BO19)-WMA_R1!$B$3)))/2/$B$6</f>
        <v>5.7901905492485639E-11</v>
      </c>
      <c r="BP19" s="8">
        <f>(Mix_2!BP19+Mix_1!BP19-SQRT(((Mix_2!BP19+Mix_1!BP19)^2)-4*((Mix_2!BP19*Mix_1!BP19)-WMA_R1!$B$3)))/2/$B$6</f>
        <v>4.6577630641309042E-11</v>
      </c>
      <c r="BQ19" s="8">
        <f>(Mix_2!BQ19+Mix_1!BQ19-SQRT(((Mix_2!BQ19+Mix_1!BQ19)^2)-4*((Mix_2!BQ19*Mix_1!BQ19)-WMA_R1!$B$3)))/2/$B$6</f>
        <v>3.7470693214913808E-11</v>
      </c>
      <c r="BR19" s="8">
        <f>(Mix_2!BR19+Mix_1!BR19-SQRT(((Mix_2!BR19+Mix_1!BR19)^2)-4*((Mix_2!BR19*Mix_1!BR19)-WMA_R1!$B$3)))/2/$B$6</f>
        <v>3.0146551921461651E-11</v>
      </c>
      <c r="BS19" s="8">
        <f>(Mix_2!BS19+Mix_1!BS19-SQRT(((Mix_2!BS19+Mix_1!BS19)^2)-4*((Mix_2!BS19*Mix_1!BS19)-WMA_R1!$B$3)))/2/$B$6</f>
        <v>2.4255930597405495E-11</v>
      </c>
      <c r="BT19" s="8">
        <f>(Mix_2!BT19+Mix_1!BT19-SQRT(((Mix_2!BT19+Mix_1!BT19)^2)-4*((Mix_2!BT19*Mix_1!BT19)-WMA_R1!$B$3)))/2/$B$6</f>
        <v>1.9517942817515177E-11</v>
      </c>
      <c r="BU19" s="8">
        <f>(Mix_2!BU19+Mix_1!BU19-SQRT(((Mix_2!BU19+Mix_1!BU19)^2)-4*((Mix_2!BU19*Mix_1!BU19)-WMA_R1!$B$3)))/2/$B$6</f>
        <v>1.5706880240884402E-11</v>
      </c>
      <c r="BV19" s="8">
        <f>(Mix_2!BV19+Mix_1!BV19-SQRT(((Mix_2!BV19+Mix_1!BV19)^2)-4*((Mix_2!BV19*Mix_1!BV19)-WMA_R1!$B$3)))/2/$B$6</f>
        <v>1.2641110380684495E-11</v>
      </c>
      <c r="BW19" s="8">
        <f>(Mix_2!BW19+Mix_1!BW19-SQRT(((Mix_2!BW19+Mix_1!BW19)^2)-4*((Mix_2!BW19*Mix_1!BW19)-WMA_R1!$B$3)))/2/$B$6</f>
        <v>1.0174638909177247E-11</v>
      </c>
      <c r="BX19" s="8">
        <f>(Mix_2!BX19+Mix_1!BX19-SQRT(((Mix_2!BX19+Mix_1!BX19)^2)-4*((Mix_2!BX19*Mix_1!BX19)-WMA_R1!$B$3)))/2/$B$6</f>
        <v>8.1902262749622423E-12</v>
      </c>
      <c r="BY19" s="8">
        <f>(Mix_2!BY19+Mix_1!BY19-SQRT(((Mix_2!BY19+Mix_1!BY19)^2)-4*((Mix_2!BY19*Mix_1!BY19)-WMA_R1!$B$3)))/2/$B$6</f>
        <v>6.5935035209463422E-12</v>
      </c>
      <c r="BZ19" s="8">
        <f>(Mix_2!BZ19+Mix_1!BZ19-SQRT(((Mix_2!BZ19+Mix_1!BZ19)^2)-4*((Mix_2!BZ19*Mix_1!BZ19)-WMA_R1!$B$3)))/2/$B$6</f>
        <v>5.308531392245186E-12</v>
      </c>
      <c r="CA19" s="8">
        <f>(Mix_2!CA19+Mix_1!CA19-SQRT(((Mix_2!CA19+Mix_1!CA19)^2)-4*((Mix_2!CA19*Mix_1!CA19)-WMA_R1!$B$3)))/2/$B$6</f>
        <v>4.2743586448068527E-12</v>
      </c>
      <c r="CB19" s="8">
        <f>(Mix_2!CB19+Mix_1!CB19-SQRT(((Mix_2!CB19+Mix_1!CB19)^2)-4*((Mix_2!CB19*Mix_1!CB19)-WMA_R1!$B$3)))/2/$B$6</f>
        <v>3.4420244432453728E-12</v>
      </c>
      <c r="CC19" s="8">
        <f>(Mix_2!CC19+Mix_1!CC19-SQRT(((Mix_2!CC19+Mix_1!CC19)^2)-4*((Mix_2!CC19*Mix_1!CC19)-WMA_R1!$B$3)))/2/$B$6</f>
        <v>2.7721158701865534E-12</v>
      </c>
      <c r="CD19" s="8">
        <f>(Mix_2!CD19+Mix_1!CD19-SQRT(((Mix_2!CD19+Mix_1!CD19)^2)-4*((Mix_2!CD19*Mix_1!CD19)-WMA_R1!$B$3)))/2/$B$6</f>
        <v>2.2326585025211898E-12</v>
      </c>
      <c r="CE19" s="8">
        <f>(Mix_2!CE19+Mix_1!CE19-SQRT(((Mix_2!CE19+Mix_1!CE19)^2)-4*((Mix_2!CE19*Mix_1!CE19)-WMA_R1!$B$3)))/2/$B$6</f>
        <v>1.7984502775902911E-12</v>
      </c>
      <c r="CF19" s="8">
        <f>(Mix_2!CF19+Mix_1!CF19-SQRT(((Mix_2!CF19+Mix_1!CF19)^2)-4*((Mix_2!CF19*Mix_1!CF19)-WMA_R1!$B$3)))/2/$B$6</f>
        <v>1.4488410471358293E-12</v>
      </c>
      <c r="CG19" s="8">
        <f>(Mix_2!CG19+Mix_1!CG19-SQRT(((Mix_2!CG19+Mix_1!CG19)^2)-4*((Mix_2!CG19*Mix_1!CG19)-WMA_R1!$B$3)))/2/$B$6</f>
        <v>1.1671774657884271E-12</v>
      </c>
      <c r="CH19" s="8">
        <f>(Mix_2!CH19+Mix_1!CH19-SQRT(((Mix_2!CH19+Mix_1!CH19)^2)-4*((Mix_2!CH19*Mix_1!CH19)-WMA_R1!$B$3)))/2/$B$6</f>
        <v>9.4046992415997011E-13</v>
      </c>
      <c r="CI19" s="8">
        <f>(Mix_2!CI19+Mix_1!CI19-SQRT(((Mix_2!CI19+Mix_1!CI19)^2)-4*((Mix_2!CI19*Mix_1!CI19)-WMA_R1!$B$3)))/2/$B$6</f>
        <v>7.5783823660913185E-13</v>
      </c>
      <c r="CJ19" s="8">
        <f>(Mix_2!CJ19+Mix_1!CJ19-SQRT(((Mix_2!CJ19+Mix_1!CJ19)^2)-4*((Mix_2!CJ19*Mix_1!CJ19)-WMA_R1!$B$3)))/2/$B$6</f>
        <v>6.1073368584629861E-13</v>
      </c>
      <c r="CK19" s="8">
        <f>(Mix_2!CK19+Mix_1!CK19-SQRT(((Mix_2!CK19+Mix_1!CK19)^2)-4*((Mix_2!CK19*Mix_1!CK19)-WMA_R1!$B$3)))/2/$B$6</f>
        <v>4.9216186681633189E-13</v>
      </c>
      <c r="CL19" s="8">
        <f>(Mix_2!CL19+Mix_1!CL19-SQRT(((Mix_2!CL19+Mix_1!CL19)^2)-4*((Mix_2!CL19*Mix_1!CL19)-WMA_R1!$B$3)))/2/$B$6</f>
        <v>3.9679370900103095E-13</v>
      </c>
      <c r="CM19" s="8">
        <f>(Mix_2!CM19+Mix_1!CM19-SQRT(((Mix_2!CM19+Mix_1!CM19)^2)-4*((Mix_2!CM19*Mix_1!CM19)-WMA_R1!$B$3)))/2/$B$6</f>
        <v>3.1974423109204508E-13</v>
      </c>
      <c r="CN19" s="8">
        <f>(Mix_2!CN19+Mix_1!CN19-SQRT(((Mix_2!CN19+Mix_1!CN19)^2)-4*((Mix_2!CN19*Mix_1!CN19)-WMA_R1!$B$3)))/2/$B$6</f>
        <v>2.5779378631796135E-13</v>
      </c>
      <c r="CO19" s="8">
        <f>(Mix_2!CO19+Mix_1!CO19-SQRT(((Mix_2!CO19+Mix_1!CO19)^2)-4*((Mix_2!CO19*Mix_1!CO19)-WMA_R1!$B$3)))/2/$B$6</f>
        <v>2.078337502098293E-13</v>
      </c>
      <c r="CP19" s="8">
        <f>(Mix_2!CP19+Mix_1!CP19-SQRT(((Mix_2!CP19+Mix_1!CP19)^2)-4*((Mix_2!CP19*Mix_1!CP19)-WMA_R1!$B$3)))/2/$B$6</f>
        <v>1.6764367671839864E-13</v>
      </c>
      <c r="CQ19" s="8">
        <f>(Mix_2!CQ19+Mix_1!CQ19-SQRT(((Mix_2!CQ19+Mix_1!CQ19)^2)-4*((Mix_2!CQ19*Mix_1!CQ19)-WMA_R1!$B$3)))/2/$B$6</f>
        <v>1.3511414209688155E-13</v>
      </c>
      <c r="CR19" s="8">
        <f>(Mix_2!CR19+Mix_1!CR19-SQRT(((Mix_2!CR19+Mix_1!CR19)^2)-4*((Mix_2!CR19*Mix_1!CR19)-WMA_R1!$B$3)))/2/$B$6</f>
        <v>1.0891287871572786E-13</v>
      </c>
    </row>
    <row r="20" spans="1:96" x14ac:dyDescent="0.35">
      <c r="A20">
        <f t="shared" si="8"/>
        <v>8</v>
      </c>
      <c r="B20">
        <f t="shared" si="7"/>
        <v>7.5</v>
      </c>
      <c r="C20">
        <f>B20-Data!$B$9</f>
        <v>-3</v>
      </c>
      <c r="F20" s="3">
        <f>(Mix_2!F20+Mix_1!F20-SQRT(((Mix_2!F20+Mix_1!F20)^2)-4*((Mix_2!F20*Mix_1!F20)-WMA_R1!$B$3)))/2</f>
        <v>0</v>
      </c>
      <c r="G20" s="8">
        <f>(Mix_2!G20+Mix_1!G20-SQRT(((Mix_2!G20+Mix_1!G20)^2)-4*((Mix_2!G20*Mix_1!G20)-WMA_R1!$B$3)))/2/$B$6</f>
        <v>5.1081719406598225E-6</v>
      </c>
      <c r="H20" s="8">
        <f>(Mix_2!H20+Mix_1!H20-SQRT(((Mix_2!H20+Mix_1!H20)^2)-4*((Mix_2!H20*Mix_1!H20)-WMA_R1!$B$3)))/2/$B$6</f>
        <v>5.3560988021450484E-6</v>
      </c>
      <c r="I20" s="8">
        <f>(Mix_2!I20+Mix_1!I20-SQRT(((Mix_2!I20+Mix_1!I20)^2)-4*((Mix_2!I20*Mix_1!I20)-WMA_R1!$B$3)))/2/$B$6</f>
        <v>5.0662384242228242E-6</v>
      </c>
      <c r="J20" s="8">
        <f>(Mix_2!J20+Mix_1!J20-SQRT(((Mix_2!J20+Mix_1!J20)^2)-4*((Mix_2!J20*Mix_1!J20)-WMA_R1!$B$3)))/2/$B$6</f>
        <v>4.5674828735853268E-6</v>
      </c>
      <c r="K20" s="8">
        <f>(Mix_2!K20+Mix_1!K20-SQRT(((Mix_2!K20+Mix_1!K20)^2)-4*((Mix_2!K20*Mix_1!K20)-WMA_R1!$B$3)))/2/$B$6</f>
        <v>4.0868671862259731E-6</v>
      </c>
      <c r="L20" s="8">
        <f>(Mix_2!L20+Mix_1!L20-SQRT(((Mix_2!L20+Mix_1!L20)^2)-4*((Mix_2!L20*Mix_1!L20)-WMA_R1!$B$3)))/2/$B$6</f>
        <v>3.6583475326867898E-6</v>
      </c>
      <c r="M20" s="8">
        <f>(Mix_2!M20+Mix_1!M20-SQRT(((Mix_2!M20+Mix_1!M20)^2)-4*((Mix_2!M20*Mix_1!M20)-WMA_R1!$B$3)))/2/$B$6</f>
        <v>3.2799970879349161E-6</v>
      </c>
      <c r="N20" s="8">
        <f>(Mix_2!N20+Mix_1!N20-SQRT(((Mix_2!N20+Mix_1!N20)^2)-4*((Mix_2!N20*Mix_1!N20)-WMA_R1!$B$3)))/2/$B$6</f>
        <v>2.9445273983519371E-6</v>
      </c>
      <c r="O20" s="8">
        <f>(Mix_2!O20+Mix_1!O20-SQRT(((Mix_2!O20+Mix_1!O20)^2)-4*((Mix_2!O20*Mix_1!O20)-WMA_R1!$B$3)))/2/$B$6</f>
        <v>2.6447668064477625E-6</v>
      </c>
      <c r="P20" s="8">
        <f>(Mix_2!P20+Mix_1!P20-SQRT(((Mix_2!P20+Mix_1!P20)^2)-4*((Mix_2!P20*Mix_1!P20)-WMA_R1!$B$3)))/2/$B$6</f>
        <v>2.3747320436751096E-6</v>
      </c>
      <c r="Q20" s="8">
        <f>(Mix_2!Q20+Mix_1!Q20-SQRT(((Mix_2!Q20+Mix_1!Q20)^2)-4*((Mix_2!Q20*Mix_1!Q20)-WMA_R1!$B$3)))/2/$B$6</f>
        <v>2.1297390760954826E-6</v>
      </c>
      <c r="R20" s="8">
        <f>(Mix_2!R20+Mix_1!R20-SQRT(((Mix_2!R20+Mix_1!R20)^2)-4*((Mix_2!R20*Mix_1!R20)-WMA_R1!$B$3)))/2/$B$6</f>
        <v>1.9062516668499896E-6</v>
      </c>
      <c r="S20" s="8">
        <f>(Mix_2!S20+Mix_1!S20-SQRT(((Mix_2!S20+Mix_1!S20)^2)-4*((Mix_2!S20*Mix_1!S20)-WMA_R1!$B$3)))/2/$B$6</f>
        <v>1.7016633279132165E-6</v>
      </c>
      <c r="T20" s="8">
        <f>(Mix_2!T20+Mix_1!T20-SQRT(((Mix_2!T20+Mix_1!T20)^2)-4*((Mix_2!T20*Mix_1!T20)-WMA_R1!$B$3)))/2/$B$6</f>
        <v>1.5140797258172967E-6</v>
      </c>
      <c r="U20" s="8">
        <f>(Mix_2!U20+Mix_1!U20-SQRT(((Mix_2!U20+Mix_1!U20)^2)-4*((Mix_2!U20*Mix_1!U20)-WMA_R1!$B$3)))/2/$B$6</f>
        <v>1.3421251133793888E-6</v>
      </c>
      <c r="V20" s="8">
        <f>(Mix_2!V20+Mix_1!V20-SQRT(((Mix_2!V20+Mix_1!V20)^2)-4*((Mix_2!V20*Mix_1!V20)-WMA_R1!$B$3)))/2/$B$6</f>
        <v>1.1847799114006463E-6</v>
      </c>
      <c r="W20" s="8">
        <f>(Mix_2!W20+Mix_1!W20-SQRT(((Mix_2!W20+Mix_1!W20)^2)-4*((Mix_2!W20*Mix_1!W20)-WMA_R1!$B$3)))/2/$B$6</f>
        <v>1.0412502182699512E-6</v>
      </c>
      <c r="X20" s="8">
        <f>(Mix_2!X20+Mix_1!X20-SQRT(((Mix_2!X20+Mix_1!X20)^2)-4*((Mix_2!X20*Mix_1!X20)-WMA_R1!$B$3)))/2/$B$6</f>
        <v>9.1086750675373196E-7</v>
      </c>
      <c r="Y20" s="8">
        <f>(Mix_2!Y20+Mix_1!Y20-SQRT(((Mix_2!Y20+Mix_1!Y20)^2)-4*((Mix_2!Y20*Mix_1!Y20)-WMA_R1!$B$3)))/2/$B$6</f>
        <v>7.9301563815636911E-7</v>
      </c>
      <c r="Z20" s="8">
        <f>(Mix_2!Z20+Mix_1!Z20-SQRT(((Mix_2!Z20+Mix_1!Z20)^2)-4*((Mix_2!Z20*Mix_1!Z20)-WMA_R1!$B$3)))/2/$B$6</f>
        <v>6.8708172329401407E-7</v>
      </c>
      <c r="AA20" s="8">
        <f>(Mix_2!AA20+Mix_1!AA20-SQRT(((Mix_2!AA20+Mix_1!AA20)^2)-4*((Mix_2!AA20*Mix_1!AA20)-WMA_R1!$B$3)))/2/$B$6</f>
        <v>5.9242698624561996E-7</v>
      </c>
      <c r="AB20" s="8">
        <f>(Mix_2!AB20+Mix_1!AB20-SQRT(((Mix_2!AB20+Mix_1!AB20)^2)-4*((Mix_2!AB20*Mix_1!AB20)-WMA_R1!$B$3)))/2/$B$6</f>
        <v>5.0837364151679054E-7</v>
      </c>
      <c r="AC20" s="8">
        <f>(Mix_2!AC20+Mix_1!AC20-SQRT(((Mix_2!AC20+Mix_1!AC20)^2)-4*((Mix_2!AC20*Mix_1!AC20)-WMA_R1!$B$3)))/2/$B$6</f>
        <v>4.3420383344372482E-7</v>
      </c>
      <c r="AD20" s="8">
        <f>(Mix_2!AD20+Mix_1!AD20-SQRT(((Mix_2!AD20+Mix_1!AD20)^2)-4*((Mix_2!AD20*Mix_1!AD20)-WMA_R1!$B$3)))/2/$B$6</f>
        <v>3.6916695433930613E-7</v>
      </c>
      <c r="AE20" s="8">
        <f>(Mix_2!AE20+Mix_1!AE20-SQRT(((Mix_2!AE20+Mix_1!AE20)^2)-4*((Mix_2!AE20*Mix_1!AE20)-WMA_R1!$B$3)))/2/$B$6</f>
        <v>3.1249207632644271E-7</v>
      </c>
      <c r="AF20" s="8">
        <f>(Mix_2!AF20+Mix_1!AF20-SQRT(((Mix_2!AF20+Mix_1!AF20)^2)-4*((Mix_2!AF20*Mix_1!AF20)-WMA_R1!$B$3)))/2/$B$6</f>
        <v>2.6340278980185872E-7</v>
      </c>
      <c r="AG20" s="8">
        <f>(Mix_2!AG20+Mix_1!AG20-SQRT(((Mix_2!AG20+Mix_1!AG20)^2)-4*((Mix_2!AG20*Mix_1!AG20)-WMA_R1!$B$3)))/2/$B$6</f>
        <v>2.2113233888454431E-7</v>
      </c>
      <c r="AH20" s="8">
        <f>(Mix_2!AH20+Mix_1!AH20-SQRT(((Mix_2!AH20+Mix_1!AH20)^2)-4*((Mix_2!AH20*Mix_1!AH20)-WMA_R1!$B$3)))/2/$B$6</f>
        <v>1.8493755127302336E-7</v>
      </c>
      <c r="AI20" s="8">
        <f>(Mix_2!AI20+Mix_1!AI20-SQRT(((Mix_2!AI20+Mix_1!AI20)^2)-4*((Mix_2!AI20*Mix_1!AI20)-WMA_R1!$B$3)))/2/$B$6</f>
        <v>1.5411060594328063E-7</v>
      </c>
      <c r="AJ20" s="8">
        <f>(Mix_2!AJ20+Mix_1!AJ20-SQRT(((Mix_2!AJ20+Mix_1!AJ20)^2)-4*((Mix_2!AJ20*Mix_1!AJ20)-WMA_R1!$B$3)))/2/$B$6</f>
        <v>1.2798815007819542E-7</v>
      </c>
      <c r="AK20" s="8">
        <f>(Mix_2!AK20+Mix_1!AK20-SQRT(((Mix_2!AK20+Mix_1!AK20)^2)-4*((Mix_2!AK20*Mix_1!AK20)-WMA_R1!$B$3)))/2/$B$6</f>
        <v>1.0595763966225746E-7</v>
      </c>
      <c r="AL20" s="8">
        <f>(Mix_2!AL20+Mix_1!AL20-SQRT(((Mix_2!AL20+Mix_1!AL20)^2)-4*((Mix_2!AL20*Mix_1!AL20)-WMA_R1!$B$3)))/2/$B$6</f>
        <v>8.7461044184777847E-8</v>
      </c>
      <c r="AM20" s="8">
        <f>(Mix_2!AM20+Mix_1!AM20-SQRT(((Mix_2!AM20+Mix_1!AM20)^2)-4*((Mix_2!AM20*Mix_1!AM20)-WMA_R1!$B$3)))/2/$B$6</f>
        <v>7.1996218875547413E-8</v>
      </c>
      <c r="AN20" s="8">
        <f>(Mix_2!AN20+Mix_1!AN20-SQRT(((Mix_2!AN20+Mix_1!AN20)^2)-4*((Mix_2!AN20*Mix_1!AN20)-WMA_R1!$B$3)))/2/$B$6</f>
        <v>5.9116347372878408E-8</v>
      </c>
      <c r="AO20" s="8">
        <f>(Mix_2!AO20+Mix_1!AO20-SQRT(((Mix_2!AO20+Mix_1!AO20)^2)-4*((Mix_2!AO20*Mix_1!AO20)-WMA_R1!$B$3)))/2/$B$6</f>
        <v>4.8427880261492362E-8</v>
      </c>
      <c r="AP20" s="8">
        <f>(Mix_2!AP20+Mix_1!AP20-SQRT(((Mix_2!AP20+Mix_1!AP20)^2)-4*((Mix_2!AP20*Mix_1!AP20)-WMA_R1!$B$3)))/2/$B$6</f>
        <v>3.958738392650929E-8</v>
      </c>
      <c r="AQ20" s="8">
        <f>(Mix_2!AQ20+Mix_1!AQ20-SQRT(((Mix_2!AQ20+Mix_1!AQ20)^2)-4*((Mix_2!AQ20*Mix_1!AQ20)-WMA_R1!$B$3)))/2/$B$6</f>
        <v>3.2297672647452202E-8</v>
      </c>
      <c r="AR20" s="8">
        <f>(Mix_2!AR20+Mix_1!AR20-SQRT(((Mix_2!AR20+Mix_1!AR20)^2)-4*((Mix_2!AR20*Mix_1!AR20)-WMA_R1!$B$3)))/2/$B$6</f>
        <v>2.630354145605196E-8</v>
      </c>
      <c r="AS20" s="8">
        <f>(Mix_2!AS20+Mix_1!AS20-SQRT(((Mix_2!AS20+Mix_1!AS20)^2)-4*((Mix_2!AS20*Mix_1!AS20)-WMA_R1!$B$3)))/2/$B$6</f>
        <v>2.1387352555635175E-8</v>
      </c>
      <c r="AT20" s="8">
        <f>(Mix_2!AT20+Mix_1!AT20-SQRT(((Mix_2!AT20+Mix_1!AT20)^2)-4*((Mix_2!AT20*Mix_1!AT20)-WMA_R1!$B$3)))/2/$B$6</f>
        <v>1.7364671367481321E-8</v>
      </c>
      <c r="AU20" s="8">
        <f>(Mix_2!AU20+Mix_1!AU20-SQRT(((Mix_2!AU20+Mix_1!AU20)^2)-4*((Mix_2!AU20*Mix_1!AU20)-WMA_R1!$B$3)))/2/$B$6</f>
        <v>1.4080091315094023E-8</v>
      </c>
      <c r="AV20" s="8">
        <f>(Mix_2!AV20+Mix_1!AV20-SQRT(((Mix_2!AV20+Mix_1!AV20)^2)-4*((Mix_2!AV20*Mix_1!AV20)-WMA_R1!$B$3)))/2/$B$6</f>
        <v>1.1403340938187512E-8</v>
      </c>
      <c r="AW20" s="8">
        <f>(Mix_2!AW20+Mix_1!AW20-SQRT(((Mix_2!AW20+Mix_1!AW20)^2)-4*((Mix_2!AW20*Mix_1!AW20)-WMA_R1!$B$3)))/2/$B$6</f>
        <v>9.2257289585617741E-9</v>
      </c>
      <c r="AX20" s="8">
        <f>(Mix_2!AX20+Mix_1!AX20-SQRT(((Mix_2!AX20+Mix_1!AX20)^2)-4*((Mix_2!AX20*Mix_1!AX20)-WMA_R1!$B$3)))/2/$B$6</f>
        <v>7.4569530550405716E-9</v>
      </c>
      <c r="AY20" s="8">
        <f>(Mix_2!AY20+Mix_1!AY20-SQRT(((Mix_2!AY20+Mix_1!AY20)^2)-4*((Mix_2!AY20*Mix_1!AY20)-WMA_R1!$B$3)))/2/$B$6</f>
        <v>6.022274789962978E-9</v>
      </c>
      <c r="AZ20" s="8">
        <f>(Mix_2!AZ20+Mix_1!AZ20-SQRT(((Mix_2!AZ20+Mix_1!AZ20)^2)-4*((Mix_2!AZ20*Mix_1!AZ20)-WMA_R1!$B$3)))/2/$B$6</f>
        <v>4.8600502511320087E-9</v>
      </c>
      <c r="BA20" s="8">
        <f>(Mix_2!BA20+Mix_1!BA20-SQRT(((Mix_2!BA20+Mix_1!BA20)^2)-4*((Mix_2!BA20*Mix_1!BA20)-WMA_R1!$B$3)))/2/$B$6</f>
        <v>3.9195936496483341E-9</v>
      </c>
      <c r="BB20" s="8">
        <f>(Mix_2!BB20+Mix_1!BB20-SQRT(((Mix_2!BB20+Mix_1!BB20)^2)-4*((Mix_2!BB20*Mix_1!BB20)-WMA_R1!$B$3)))/2/$B$6</f>
        <v>3.1593456739642534E-9</v>
      </c>
      <c r="BC20" s="8">
        <f>(Mix_2!BC20+Mix_1!BC20-SQRT(((Mix_2!BC20+Mix_1!BC20)^2)-4*((Mix_2!BC20*Mix_1!BC20)-WMA_R1!$B$3)))/2/$B$6</f>
        <v>2.5453154028909353E-9</v>
      </c>
      <c r="BD20" s="8">
        <f>(Mix_2!BD20+Mix_1!BD20-SQRT(((Mix_2!BD20+Mix_1!BD20)^2)-4*((Mix_2!BD20*Mix_1!BD20)-WMA_R1!$B$3)))/2/$B$6</f>
        <v>2.0497652464257499E-9</v>
      </c>
      <c r="BE20" s="8">
        <f>(Mix_2!BE20+Mix_1!BE20-SQRT(((Mix_2!BE20+Mix_1!BE20)^2)-4*((Mix_2!BE20*Mix_1!BE20)-WMA_R1!$B$3)))/2/$B$6</f>
        <v>1.6501046085082294E-9</v>
      </c>
      <c r="BF20" s="8">
        <f>(Mix_2!BF20+Mix_1!BF20-SQRT(((Mix_2!BF20+Mix_1!BF20)^2)-4*((Mix_2!BF20*Mix_1!BF20)-WMA_R1!$B$3)))/2/$B$6</f>
        <v>1.3279692900880491E-9</v>
      </c>
      <c r="BG20" s="8">
        <f>(Mix_2!BG20+Mix_1!BG20-SQRT(((Mix_2!BG20+Mix_1!BG20)^2)-4*((Mix_2!BG20*Mix_1!BG20)-WMA_R1!$B$3)))/2/$B$6</f>
        <v>1.0684536588811966E-9</v>
      </c>
      <c r="BH20" s="8">
        <f>(Mix_2!BH20+Mix_1!BH20-SQRT(((Mix_2!BH20+Mix_1!BH20)^2)-4*((Mix_2!BH20*Mix_1!BH20)-WMA_R1!$B$3)))/2/$B$6</f>
        <v>8.5947671202291076E-10</v>
      </c>
      <c r="BI20" s="8">
        <f>(Mix_2!BI20+Mix_1!BI20-SQRT(((Mix_2!BI20+Mix_1!BI20)^2)-4*((Mix_2!BI20*Mix_1!BI20)-WMA_R1!$B$3)))/2/$B$6</f>
        <v>6.912593830676883E-10</v>
      </c>
      <c r="BJ20" s="8">
        <f>(Mix_2!BJ20+Mix_1!BJ20-SQRT(((Mix_2!BJ20+Mix_1!BJ20)^2)-4*((Mix_2!BJ20*Mix_1!BJ20)-WMA_R1!$B$3)))/2/$B$6</f>
        <v>5.5589444158954393E-10</v>
      </c>
      <c r="BK20" s="8">
        <f>(Mix_2!BK20+Mix_1!BK20-SQRT(((Mix_2!BK20+Mix_1!BK20)^2)-4*((Mix_2!BK20*Mix_1!BK20)-WMA_R1!$B$3)))/2/$B$6</f>
        <v>4.4699433043859926E-10</v>
      </c>
      <c r="BL20" s="8">
        <f>(Mix_2!BL20+Mix_1!BL20-SQRT(((Mix_2!BL20+Mix_1!BL20)^2)-4*((Mix_2!BL20*Mix_1!BL20)-WMA_R1!$B$3)))/2/$B$6</f>
        <v>3.5940395104461231E-10</v>
      </c>
      <c r="BM20" s="8">
        <f>(Mix_2!BM20+Mix_1!BM20-SQRT(((Mix_2!BM20+Mix_1!BM20)^2)-4*((Mix_2!BM20*Mix_1!BM20)-WMA_R1!$B$3)))/2/$B$6</f>
        <v>2.8896518511345448E-10</v>
      </c>
      <c r="BN20" s="8">
        <f>(Mix_2!BN20+Mix_1!BN20-SQRT(((Mix_2!BN20+Mix_1!BN20)^2)-4*((Mix_2!BN20*Mix_1!BN20)-WMA_R1!$B$3)))/2/$B$6</f>
        <v>2.3232737955680705E-10</v>
      </c>
      <c r="BO20" s="8">
        <f>(Mix_2!BO20+Mix_1!BO20-SQRT(((Mix_2!BO20+Mix_1!BO20)^2)-4*((Mix_2!BO20*Mix_1!BO20)-WMA_R1!$B$3)))/2/$B$6</f>
        <v>1.8679102709029394E-10</v>
      </c>
      <c r="BP20" s="8">
        <f>(Mix_2!BP20+Mix_1!BP20-SQRT(((Mix_2!BP20+Mix_1!BP20)^2)-4*((Mix_2!BP20*Mix_1!BP20)-WMA_R1!$B$3)))/2/$B$6</f>
        <v>1.5018253307630403E-10</v>
      </c>
      <c r="BQ20" s="8">
        <f>(Mix_2!BQ20+Mix_1!BQ20-SQRT(((Mix_2!BQ20+Mix_1!BQ20)^2)-4*((Mix_2!BQ20*Mix_1!BQ20)-WMA_R1!$B$3)))/2/$B$6</f>
        <v>1.207529631841453E-10</v>
      </c>
      <c r="BR20" s="8">
        <f>(Mix_2!BR20+Mix_1!BR20-SQRT(((Mix_2!BR20+Mix_1!BR20)^2)-4*((Mix_2!BR20*Mix_1!BR20)-WMA_R1!$B$3)))/2/$B$6</f>
        <v>9.7095109730105378E-11</v>
      </c>
      <c r="BS20" s="8">
        <f>(Mix_2!BS20+Mix_1!BS20-SQRT(((Mix_2!BS20+Mix_1!BS20)^2)-4*((Mix_2!BS20*Mix_1!BS20)-WMA_R1!$B$3)))/2/$B$6</f>
        <v>7.8076656251369059E-11</v>
      </c>
      <c r="BT20" s="8">
        <f>(Mix_2!BT20+Mix_1!BT20-SQRT(((Mix_2!BT20+Mix_1!BT20)^2)-4*((Mix_2!BT20*Mix_1!BT20)-WMA_R1!$B$3)))/2/$B$6</f>
        <v>6.2787886001558491E-11</v>
      </c>
      <c r="BU20" s="8">
        <f>(Mix_2!BU20+Mix_1!BU20-SQRT(((Mix_2!BU20+Mix_1!BU20)^2)-4*((Mix_2!BU20*Mix_1!BU20)-WMA_R1!$B$3)))/2/$B$6</f>
        <v>5.0496828940538308E-11</v>
      </c>
      <c r="BV20" s="8">
        <f>(Mix_2!BV20+Mix_1!BV20-SQRT(((Mix_2!BV20+Mix_1!BV20)^2)-4*((Mix_2!BV20*Mix_1!BV20)-WMA_R1!$B$3)))/2/$B$6</f>
        <v>4.0615177887559639E-11</v>
      </c>
      <c r="BW20" s="8">
        <f>(Mix_2!BW20+Mix_1!BW20-SQRT(((Mix_2!BW20+Mix_1!BW20)^2)-4*((Mix_2!BW20*Mix_1!BW20)-WMA_R1!$B$3)))/2/$B$6</f>
        <v>3.2670199878737094E-11</v>
      </c>
      <c r="BX20" s="8">
        <f>(Mix_2!BX20+Mix_1!BX20-SQRT(((Mix_2!BX20+Mix_1!BX20)^2)-4*((Mix_2!BX20*Mix_1!BX20)-WMA_R1!$B$3)))/2/$B$6</f>
        <v>2.6281865572741481E-11</v>
      </c>
      <c r="BY20" s="8">
        <f>(Mix_2!BY20+Mix_1!BY20-SQRT(((Mix_2!BY20+Mix_1!BY20)^2)-4*((Mix_2!BY20*Mix_1!BY20)-WMA_R1!$B$3)))/2/$B$6</f>
        <v>2.1144863637800881E-11</v>
      </c>
      <c r="BZ20" s="8">
        <f>(Mix_2!BZ20+Mix_1!BZ20-SQRT(((Mix_2!BZ20+Mix_1!BZ20)^2)-4*((Mix_2!BZ20*Mix_1!BZ20)-WMA_R1!$B$3)))/2/$B$6</f>
        <v>1.7013612740868211E-11</v>
      </c>
      <c r="CA20" s="8">
        <f>(Mix_2!CA20+Mix_1!CA20-SQRT(((Mix_2!CA20+Mix_1!CA20)^2)-4*((Mix_2!CA20*Mix_1!CA20)-WMA_R1!$B$3)))/2/$B$6</f>
        <v>1.3690937272770043E-11</v>
      </c>
      <c r="CB20" s="8">
        <f>(Mix_2!CB20+Mix_1!CB20-SQRT(((Mix_2!CB20+Mix_1!CB20)^2)-4*((Mix_2!CB20*Mix_1!CB20)-WMA_R1!$B$3)))/2/$B$6</f>
        <v>1.1018408407892366E-11</v>
      </c>
      <c r="CC20" s="8">
        <f>(Mix_2!CC20+Mix_1!CC20-SQRT(((Mix_2!CC20+Mix_1!CC20)^2)-4*((Mix_2!CC20*Mix_1!CC20)-WMA_R1!$B$3)))/2/$B$6</f>
        <v>8.8684615207057504E-12</v>
      </c>
      <c r="CD20" s="8">
        <f>(Mix_2!CD20+Mix_1!CD20-SQRT(((Mix_2!CD20+Mix_1!CD20)^2)-4*((Mix_2!CD20*Mix_1!CD20)-WMA_R1!$B$3)))/2/$B$6</f>
        <v>7.1387340483397566E-12</v>
      </c>
      <c r="CE20" s="8">
        <f>(Mix_2!CE20+Mix_1!CE20-SQRT(((Mix_2!CE20+Mix_1!CE20)^2)-4*((Mix_2!CE20*Mix_1!CE20)-WMA_R1!$B$3)))/2/$B$6</f>
        <v>5.7471805092745853E-12</v>
      </c>
      <c r="CF20" s="8">
        <f>(Mix_2!CF20+Mix_1!CF20-SQRT(((Mix_2!CF20+Mix_1!CF20)^2)-4*((Mix_2!CF20*Mix_1!CF20)-WMA_R1!$B$3)))/2/$B$6</f>
        <v>4.6271875220327274E-12</v>
      </c>
      <c r="CG20" s="8">
        <f>(Mix_2!CG20+Mix_1!CG20-SQRT(((Mix_2!CG20+Mix_1!CG20)^2)-4*((Mix_2!CG20*Mix_1!CG20)-WMA_R1!$B$3)))/2/$B$6</f>
        <v>3.7260194929444879E-12</v>
      </c>
      <c r="CH20" s="8">
        <f>(Mix_2!CH20+Mix_1!CH20-SQRT(((Mix_2!CH20+Mix_1!CH20)^2)-4*((Mix_2!CH20*Mix_1!CH20)-WMA_R1!$B$3)))/2/$B$6</f>
        <v>3.0005997686544106E-12</v>
      </c>
      <c r="CI20" s="8">
        <f>(Mix_2!CI20+Mix_1!CI20-SQRT(((Mix_2!CI20+Mix_1!CI20)^2)-4*((Mix_2!CI20*Mix_1!CI20)-WMA_R1!$B$3)))/2/$B$6</f>
        <v>2.4166224577015782E-12</v>
      </c>
      <c r="CJ20" s="8">
        <f>(Mix_2!CJ20+Mix_1!CJ20-SQRT(((Mix_2!CJ20+Mix_1!CJ20)^2)-4*((Mix_2!CJ20*Mix_1!CJ20)-WMA_R1!$B$3)))/2/$B$6</f>
        <v>1.9466650513777495E-12</v>
      </c>
      <c r="CK20" s="8">
        <f>(Mix_2!CK20+Mix_1!CK20-SQRT(((Mix_2!CK20+Mix_1!CK20)^2)-4*((Mix_2!CK20*Mix_1!CK20)-WMA_R1!$B$3)))/2/$B$6</f>
        <v>1.5680789999805711E-12</v>
      </c>
      <c r="CL20" s="8">
        <f>(Mix_2!CL20+Mix_1!CL20-SQRT(((Mix_2!CL20+Mix_1!CL20)^2)-4*((Mix_2!CL20*Mix_1!CL20)-WMA_R1!$B$3)))/2/$B$6</f>
        <v>1.2633227797209656E-12</v>
      </c>
      <c r="CM20" s="8">
        <f>(Mix_2!CM20+Mix_1!CM20-SQRT(((Mix_2!CM20+Mix_1!CM20)^2)-4*((Mix_2!CM20*Mix_1!CM20)-WMA_R1!$B$3)))/2/$B$6</f>
        <v>1.017963491278806E-12</v>
      </c>
      <c r="CN20" s="8">
        <f>(Mix_2!CN20+Mix_1!CN20-SQRT(((Mix_2!CN20+Mix_1!CN20)^2)-4*((Mix_2!CN20*Mix_1!CN20)-WMA_R1!$B$3)))/2/$B$6</f>
        <v>8.2023277059306565E-13</v>
      </c>
      <c r="CO20" s="8">
        <f>(Mix_2!CO20+Mix_1!CO20-SQRT(((Mix_2!CO20+Mix_1!CO20)^2)-4*((Mix_2!CO20*Mix_1!CO20)-WMA_R1!$B$3)))/2/$B$6</f>
        <v>6.6113781116428072E-13</v>
      </c>
      <c r="CP20" s="8">
        <f>(Mix_2!CP20+Mix_1!CP20-SQRT(((Mix_2!CP20+Mix_1!CP20)^2)-4*((Mix_2!CP20*Mix_1!CP20)-WMA_R1!$B$3)))/2/$B$6</f>
        <v>5.3279602951761262E-13</v>
      </c>
      <c r="CQ20" s="8">
        <f>(Mix_2!CQ20+Mix_1!CQ20-SQRT(((Mix_2!CQ20+Mix_1!CQ20)^2)-4*((Mix_2!CQ20*Mix_1!CQ20)-WMA_R1!$B$3)))/2/$B$6</f>
        <v>4.2943426592501055E-13</v>
      </c>
      <c r="CR20" s="8">
        <f>(Mix_2!CR20+Mix_1!CR20-SQRT(((Mix_2!CR20+Mix_1!CR20)^2)-4*((Mix_2!CR20*Mix_1!CR20)-WMA_R1!$B$3)))/2/$B$6</f>
        <v>3.4616753907812381E-13</v>
      </c>
    </row>
    <row r="21" spans="1:96" x14ac:dyDescent="0.35">
      <c r="A21">
        <f t="shared" si="8"/>
        <v>9</v>
      </c>
      <c r="B21">
        <f t="shared" si="7"/>
        <v>8.5</v>
      </c>
      <c r="C21">
        <f>B21-Data!$B$9</f>
        <v>-2</v>
      </c>
      <c r="F21" s="3">
        <f>(Mix_2!F21+Mix_1!F21-SQRT(((Mix_2!F21+Mix_1!F21)^2)-4*((Mix_2!F21*Mix_1!F21)-WMA_R1!$B$3)))/2</f>
        <v>0</v>
      </c>
      <c r="G21" s="8">
        <f>(Mix_2!G21+Mix_1!G21-SQRT(((Mix_2!G21+Mix_1!G21)^2)-4*((Mix_2!G21*Mix_1!G21)-WMA_R1!$B$3)))/2/$B$6</f>
        <v>2.0003637866583546E-5</v>
      </c>
      <c r="H21" s="8">
        <f>(Mix_2!H21+Mix_1!H21-SQRT(((Mix_2!H21+Mix_1!H21)^2)-4*((Mix_2!H21*Mix_1!H21)-WMA_R1!$B$3)))/2/$B$6</f>
        <v>8.8818533425794044E-6</v>
      </c>
      <c r="I21" s="8">
        <f>(Mix_2!I21+Mix_1!I21-SQRT(((Mix_2!I21+Mix_1!I21)^2)-4*((Mix_2!I21*Mix_1!I21)-WMA_R1!$B$3)))/2/$B$6</f>
        <v>6.4440155380651731E-6</v>
      </c>
      <c r="J21" s="8">
        <f>(Mix_2!J21+Mix_1!J21-SQRT(((Mix_2!J21+Mix_1!J21)^2)-4*((Mix_2!J21*Mix_1!J21)-WMA_R1!$B$3)))/2/$B$6</f>
        <v>5.2156124885627264E-6</v>
      </c>
      <c r="K21" s="8">
        <f>(Mix_2!K21+Mix_1!K21-SQRT(((Mix_2!K21+Mix_1!K21)^2)-4*((Mix_2!K21*Mix_1!K21)-WMA_R1!$B$3)))/2/$B$6</f>
        <v>4.4420647147269676E-6</v>
      </c>
      <c r="L21" s="8">
        <f>(Mix_2!L21+Mix_1!L21-SQRT(((Mix_2!L21+Mix_1!L21)^2)-4*((Mix_2!L21*Mix_1!L21)-WMA_R1!$B$3)))/2/$B$6</f>
        <v>3.9020013868906744E-6</v>
      </c>
      <c r="M21" s="8">
        <f>(Mix_2!M21+Mix_1!M21-SQRT(((Mix_2!M21+Mix_1!M21)^2)-4*((Mix_2!M21*Mix_1!M21)-WMA_R1!$B$3)))/2/$B$6</f>
        <v>3.4986630002009633E-6</v>
      </c>
      <c r="N21" s="8">
        <f>(Mix_2!N21+Mix_1!N21-SQRT(((Mix_2!N21+Mix_1!N21)^2)-4*((Mix_2!N21*Mix_1!N21)-WMA_R1!$B$3)))/2/$B$6</f>
        <v>3.1813545877668048E-6</v>
      </c>
      <c r="O21" s="8">
        <f>(Mix_2!O21+Mix_1!O21-SQRT(((Mix_2!O21+Mix_1!O21)^2)-4*((Mix_2!O21*Mix_1!O21)-WMA_R1!$B$3)))/2/$B$6</f>
        <v>2.9205181659719415E-6</v>
      </c>
      <c r="P21" s="8">
        <f>(Mix_2!P21+Mix_1!P21-SQRT(((Mix_2!P21+Mix_1!P21)^2)-4*((Mix_2!P21*Mix_1!P21)-WMA_R1!$B$3)))/2/$B$6</f>
        <v>2.6976717266702366E-6</v>
      </c>
      <c r="Q21" s="8">
        <f>(Mix_2!Q21+Mix_1!Q21-SQRT(((Mix_2!Q21+Mix_1!Q21)^2)-4*((Mix_2!Q21*Mix_1!Q21)-WMA_R1!$B$3)))/2/$B$6</f>
        <v>2.5007326069914626E-6</v>
      </c>
      <c r="R21" s="8">
        <f>(Mix_2!R21+Mix_1!R21-SQRT(((Mix_2!R21+Mix_1!R21)^2)-4*((Mix_2!R21*Mix_1!R21)-WMA_R1!$B$3)))/2/$B$6</f>
        <v>2.3216130999870188E-6</v>
      </c>
      <c r="S21" s="8">
        <f>(Mix_2!S21+Mix_1!S21-SQRT(((Mix_2!S21+Mix_1!S21)^2)-4*((Mix_2!S21*Mix_1!S21)-WMA_R1!$B$3)))/2/$B$6</f>
        <v>2.1548802726645278E-6</v>
      </c>
      <c r="T21" s="8">
        <f>(Mix_2!T21+Mix_1!T21-SQRT(((Mix_2!T21+Mix_1!T21)^2)-4*((Mix_2!T21*Mix_1!T21)-WMA_R1!$B$3)))/2/$B$6</f>
        <v>1.9969530709040839E-6</v>
      </c>
      <c r="U21" s="8">
        <f>(Mix_2!U21+Mix_1!U21-SQRT(((Mix_2!U21+Mix_1!U21)^2)-4*((Mix_2!U21*Mix_1!U21)-WMA_R1!$B$3)))/2/$B$6</f>
        <v>1.8455861039434751E-6</v>
      </c>
      <c r="V21" s="8">
        <f>(Mix_2!V21+Mix_1!V21-SQRT(((Mix_2!V21+Mix_1!V21)^2)-4*((Mix_2!V21*Mix_1!V21)-WMA_R1!$B$3)))/2/$B$6</f>
        <v>1.6995132539054936E-6</v>
      </c>
      <c r="W21" s="8">
        <f>(Mix_2!W21+Mix_1!W21-SQRT(((Mix_2!W21+Mix_1!W21)^2)-4*((Mix_2!W21*Mix_1!W21)-WMA_R1!$B$3)))/2/$B$6</f>
        <v>1.5581843084699898E-6</v>
      </c>
      <c r="X21" s="8">
        <f>(Mix_2!X21+Mix_1!X21-SQRT(((Mix_2!X21+Mix_1!X21)^2)-4*((Mix_2!X21*Mix_1!X21)-WMA_R1!$B$3)))/2/$B$6</f>
        <v>1.4215589172472676E-6</v>
      </c>
      <c r="Y21" s="8">
        <f>(Mix_2!Y21+Mix_1!Y21-SQRT(((Mix_2!Y21+Mix_1!Y21)^2)-4*((Mix_2!Y21*Mix_1!Y21)-WMA_R1!$B$3)))/2/$B$6</f>
        <v>1.2899390740006567E-6</v>
      </c>
      <c r="Z21" s="8">
        <f>(Mix_2!Z21+Mix_1!Z21-SQRT(((Mix_2!Z21+Mix_1!Z21)^2)-4*((Mix_2!Z21*Mix_1!Z21)-WMA_R1!$B$3)))/2/$B$6</f>
        <v>1.1638307061412334E-6</v>
      </c>
      <c r="AA21" s="8">
        <f>(Mix_2!AA21+Mix_1!AA21-SQRT(((Mix_2!AA21+Mix_1!AA21)^2)-4*((Mix_2!AA21*Mix_1!AA21)-WMA_R1!$B$3)))/2/$B$6</f>
        <v>1.0438300196424777E-6</v>
      </c>
      <c r="AB21" s="8">
        <f>(Mix_2!AB21+Mix_1!AB21-SQRT(((Mix_2!AB21+Mix_1!AB21)^2)-4*((Mix_2!AB21*Mix_1!AB21)-WMA_R1!$B$3)))/2/$B$6</f>
        <v>9.3053274252685725E-7</v>
      </c>
      <c r="AC21" s="8">
        <f>(Mix_2!AC21+Mix_1!AC21-SQRT(((Mix_2!AC21+Mix_1!AC21)^2)-4*((Mix_2!AC21*Mix_1!AC21)-WMA_R1!$B$3)))/2/$B$6</f>
        <v>8.2446527538415637E-7</v>
      </c>
      <c r="AD21" s="8">
        <f>(Mix_2!AD21+Mix_1!AD21-SQRT(((Mix_2!AD21+Mix_1!AD21)^2)-4*((Mix_2!AD21*Mix_1!AD21)-WMA_R1!$B$3)))/2/$B$6</f>
        <v>7.2603668344051187E-7</v>
      </c>
      <c r="AE21" s="8">
        <f>(Mix_2!AE21+Mix_1!AE21-SQRT(((Mix_2!AE21+Mix_1!AE21)^2)-4*((Mix_2!AE21*Mix_1!AE21)-WMA_R1!$B$3)))/2/$B$6</f>
        <v>6.3550991191707595E-7</v>
      </c>
      <c r="AF21" s="8">
        <f>(Mix_2!AF21+Mix_1!AF21-SQRT(((Mix_2!AF21+Mix_1!AF21)^2)-4*((Mix_2!AF21*Mix_1!AF21)-WMA_R1!$B$3)))/2/$B$6</f>
        <v>5.5298990309093909E-7</v>
      </c>
      <c r="AG21" s="8">
        <f>(Mix_2!AG21+Mix_1!AG21-SQRT(((Mix_2!AG21+Mix_1!AG21)^2)-4*((Mix_2!AG21*Mix_1!AG21)-WMA_R1!$B$3)))/2/$B$6</f>
        <v>4.784257116030588E-7</v>
      </c>
      <c r="AH21" s="8">
        <f>(Mix_2!AH21+Mix_1!AH21-SQRT(((Mix_2!AH21+Mix_1!AH21)^2)-4*((Mix_2!AH21*Mix_1!AH21)-WMA_R1!$B$3)))/2/$B$6</f>
        <v>4.1162334918354304E-7</v>
      </c>
      <c r="AI21" s="8">
        <f>(Mix_2!AI21+Mix_1!AI21-SQRT(((Mix_2!AI21+Mix_1!AI21)^2)-4*((Mix_2!AI21*Mix_1!AI21)-WMA_R1!$B$3)))/2/$B$6</f>
        <v>3.5226602468352297E-7</v>
      </c>
      <c r="AJ21" s="8">
        <f>(Mix_2!AJ21+Mix_1!AJ21-SQRT(((Mix_2!AJ21+Mix_1!AJ21)^2)-4*((Mix_2!AJ21*Mix_1!AJ21)-WMA_R1!$B$3)))/2/$B$6</f>
        <v>2.9993864880673016E-7</v>
      </c>
      <c r="AK21" s="8">
        <f>(Mix_2!AK21+Mix_1!AK21-SQRT(((Mix_2!AK21+Mix_1!AK21)^2)-4*((Mix_2!AK21*Mix_1!AK21)-WMA_R1!$B$3)))/2/$B$6</f>
        <v>2.5415388615890322E-7</v>
      </c>
      <c r="AL21" s="8">
        <f>(Mix_2!AL21+Mix_1!AL21-SQRT(((Mix_2!AL21+Mix_1!AL21)^2)-4*((Mix_2!AL21*Mix_1!AL21)-WMA_R1!$B$3)))/2/$B$6</f>
        <v>2.1437758013220787E-7</v>
      </c>
      <c r="AM21" s="8">
        <f>(Mix_2!AM21+Mix_1!AM21-SQRT(((Mix_2!AM21+Mix_1!AM21)^2)-4*((Mix_2!AM21*Mix_1!AM21)-WMA_R1!$B$3)))/2/$B$6</f>
        <v>1.8005197555126529E-7</v>
      </c>
      <c r="AN21" s="8">
        <f>(Mix_2!AN21+Mix_1!AN21-SQRT(((Mix_2!AN21+Mix_1!AN21)^2)-4*((Mix_2!AN21*Mix_1!AN21)-WMA_R1!$B$3)))/2/$B$6</f>
        <v>1.5061572999908179E-7</v>
      </c>
      <c r="AO21" s="8">
        <f>(Mix_2!AO21+Mix_1!AO21-SQRT(((Mix_2!AO21+Mix_1!AO21)^2)-4*((Mix_2!AO21*Mix_1!AO21)-WMA_R1!$B$3)))/2/$B$6</f>
        <v>1.2552021433354099E-7</v>
      </c>
      <c r="AP21" s="8">
        <f>(Mix_2!AP21+Mix_1!AP21-SQRT(((Mix_2!AP21+Mix_1!AP21)^2)-4*((Mix_2!AP21*Mix_1!AP21)-WMA_R1!$B$3)))/2/$B$6</f>
        <v>1.0424200447278764E-7</v>
      </c>
      <c r="AQ21" s="8">
        <f>(Mix_2!AQ21+Mix_1!AQ21-SQRT(((Mix_2!AQ21+Mix_1!AQ21)^2)-4*((Mix_2!AQ21*Mix_1!AQ21)-WMA_R1!$B$3)))/2/$B$6</f>
        <v>8.6291762846357756E-8</v>
      </c>
      <c r="AR21" s="8">
        <f>(Mix_2!AR21+Mix_1!AR21-SQRT(((Mix_2!AR21+Mix_1!AR21)^2)-4*((Mix_2!AR21*Mix_1!AR21)-WMA_R1!$B$3)))/2/$B$6</f>
        <v>7.1219906749853124E-8</v>
      </c>
      <c r="AS21" s="8">
        <f>(Mix_2!AS21+Mix_1!AS21-SQRT(((Mix_2!AS21+Mix_1!AS21)^2)-4*((Mix_2!AS21*Mix_1!AS21)-WMA_R1!$B$3)))/2/$B$6</f>
        <v>5.8619557541383926E-8</v>
      </c>
      <c r="AT21" s="8">
        <f>(Mix_2!AT21+Mix_1!AT21-SQRT(((Mix_2!AT21+Mix_1!AT21)^2)-4*((Mix_2!AT21*Mix_1!AT21)-WMA_R1!$B$3)))/2/$B$6</f>
        <v>4.8127309248968686E-8</v>
      </c>
      <c r="AU21" s="8">
        <f>(Mix_2!AU21+Mix_1!AU21-SQRT(((Mix_2!AU21+Mix_1!AU21)^2)-4*((Mix_2!AU21*Mix_1!AU21)-WMA_R1!$B$3)))/2/$B$6</f>
        <v>3.9422333064642601E-8</v>
      </c>
      <c r="AV21" s="8">
        <f>(Mix_2!AV21+Mix_1!AV21-SQRT(((Mix_2!AV21+Mix_1!AV21)^2)-4*((Mix_2!AV21*Mix_1!AV21)-WMA_R1!$B$3)))/2/$B$6</f>
        <v>3.2224287904725202E-8</v>
      </c>
      <c r="AW21" s="8">
        <f>(Mix_2!AW21+Mix_1!AW21-SQRT(((Mix_2!AW21+Mix_1!AW21)^2)-4*((Mix_2!AW21*Mix_1!AW21)-WMA_R1!$B$3)))/2/$B$6</f>
        <v>2.6290441268450593E-8</v>
      </c>
      <c r="AX21" s="8">
        <f>(Mix_2!AX21+Mix_1!AX21-SQRT(((Mix_2!AX21+Mix_1!AX21)^2)-4*((Mix_2!AX21*Mix_1!AX21)-WMA_R1!$B$3)))/2/$B$6</f>
        <v>2.1412331019377007E-8</v>
      </c>
      <c r="AY21" s="8">
        <f>(Mix_2!AY21+Mix_1!AY21-SQRT(((Mix_2!AY21+Mix_1!AY21)^2)-4*((Mix_2!AY21*Mix_1!AY21)-WMA_R1!$B$3)))/2/$B$6</f>
        <v>1.7412226216428905E-8</v>
      </c>
      <c r="AZ21" s="8">
        <f>(Mix_2!AZ21+Mix_1!AZ21-SQRT(((Mix_2!AZ21+Mix_1!AZ21)^2)-4*((Mix_2!AZ21*Mix_1!AZ21)-WMA_R1!$B$3)))/2/$B$6</f>
        <v>1.4139582393823957E-8</v>
      </c>
      <c r="BA21" s="8">
        <f>(Mix_2!BA21+Mix_1!BA21-SQRT(((Mix_2!BA21+Mix_1!BA21)^2)-4*((Mix_2!BA21*Mix_1!BA21)-WMA_R1!$B$3)))/2/$B$6</f>
        <v>1.1467624960737055E-8</v>
      </c>
      <c r="BB21" s="8">
        <f>(Mix_2!BB21+Mix_1!BB21-SQRT(((Mix_2!BB21+Mix_1!BB21)^2)-4*((Mix_2!BB21*Mix_1!BB21)-WMA_R1!$B$3)))/2/$B$6</f>
        <v>9.2901538684131424E-9</v>
      </c>
      <c r="BC21" s="8">
        <f>(Mix_2!BC21+Mix_1!BC21-SQRT(((Mix_2!BC21+Mix_1!BC21)^2)-4*((Mix_2!BC21*Mix_1!BC21)-WMA_R1!$B$3)))/2/$B$6</f>
        <v>7.5186215031664005E-9</v>
      </c>
      <c r="BD21" s="8">
        <f>(Mix_2!BD21+Mix_1!BD21-SQRT(((Mix_2!BD21+Mix_1!BD21)^2)-4*((Mix_2!BD21*Mix_1!BD21)-WMA_R1!$B$3)))/2/$B$6</f>
        <v>6.079508008127732E-9</v>
      </c>
      <c r="BE21" s="8">
        <f>(Mix_2!BE21+Mix_1!BE21-SQRT(((Mix_2!BE21+Mix_1!BE21)^2)-4*((Mix_2!BE21*Mix_1!BE21)-WMA_R1!$B$3)))/2/$B$6</f>
        <v>4.9120011391678986E-9</v>
      </c>
      <c r="BF21" s="8">
        <f>(Mix_2!BF21+Mix_1!BF21-SQRT(((Mix_2!BF21+Mix_1!BF21)^2)-4*((Mix_2!BF21*Mix_1!BF21)-WMA_R1!$B$3)))/2/$B$6</f>
        <v>3.9659689976545565E-9</v>
      </c>
      <c r="BG21" s="8">
        <f>(Mix_2!BG21+Mix_1!BG21-SQRT(((Mix_2!BG21+Mix_1!BG21)^2)-4*((Mix_2!BG21*Mix_1!BG21)-WMA_R1!$B$3)))/2/$B$6</f>
        <v>3.2002098748762364E-9</v>
      </c>
      <c r="BH21" s="8">
        <f>(Mix_2!BH21+Mix_1!BH21-SQRT(((Mix_2!BH21+Mix_1!BH21)^2)-4*((Mix_2!BH21*Mix_1!BH21)-WMA_R1!$B$3)))/2/$B$6</f>
        <v>2.5809516746022609E-9</v>
      </c>
      <c r="BI21" s="8">
        <f>(Mix_2!BI21+Mix_1!BI21-SQRT(((Mix_2!BI21+Mix_1!BI21)^2)-4*((Mix_2!BI21*Mix_1!BI21)-WMA_R1!$B$3)))/2/$B$6</f>
        <v>2.0805801526080359E-9</v>
      </c>
      <c r="BJ21" s="8">
        <f>(Mix_2!BJ21+Mix_1!BJ21-SQRT(((Mix_2!BJ21+Mix_1!BJ21)^2)-4*((Mix_2!BJ21*Mix_1!BJ21)-WMA_R1!$B$3)))/2/$B$6</f>
        <v>1.6765639987426084E-9</v>
      </c>
      <c r="BK21" s="8">
        <f>(Mix_2!BK21+Mix_1!BK21-SQRT(((Mix_2!BK21+Mix_1!BK21)^2)-4*((Mix_2!BK21*Mix_1!BK21)-WMA_R1!$B$3)))/2/$B$6</f>
        <v>1.3505546681003011E-9</v>
      </c>
      <c r="BL21" s="8">
        <f>(Mix_2!BL21+Mix_1!BL21-SQRT(((Mix_2!BL21+Mix_1!BL21)^2)-4*((Mix_2!BL21*Mix_1!BL21)-WMA_R1!$B$3)))/2/$B$6</f>
        <v>1.0876352041222503E-9</v>
      </c>
      <c r="BM21" s="8">
        <f>(Mix_2!BM21+Mix_1!BM21-SQRT(((Mix_2!BM21+Mix_1!BM21)^2)-4*((Mix_2!BM21*Mix_1!BM21)-WMA_R1!$B$3)))/2/$B$6</f>
        <v>8.756970704126843E-10</v>
      </c>
      <c r="BN21" s="8">
        <f>(Mix_2!BN21+Mix_1!BN21-SQRT(((Mix_2!BN21+Mix_1!BN21)^2)-4*((Mix_2!BN21*Mix_1!BN21)-WMA_R1!$B$3)))/2/$B$6</f>
        <v>7.0492411907707719E-10</v>
      </c>
      <c r="BO21" s="8">
        <f>(Mix_2!BO21+Mix_1!BO21-SQRT(((Mix_2!BO21+Mix_1!BO21)^2)-4*((Mix_2!BO21*Mix_1!BO21)-WMA_R1!$B$3)))/2/$B$6</f>
        <v>5.6736837450444E-10</v>
      </c>
      <c r="BP21" s="8">
        <f>(Mix_2!BP21+Mix_1!BP21-SQRT(((Mix_2!BP21+Mix_1!BP21)^2)-4*((Mix_2!BP21*Mix_1!BP21)-WMA_R1!$B$3)))/2/$B$6</f>
        <v>4.5660086822607582E-10</v>
      </c>
      <c r="BQ21" s="8">
        <f>(Mix_2!BQ21+Mix_1!BQ21-SQRT(((Mix_2!BQ21+Mix_1!BQ21)^2)-4*((Mix_2!BQ21*Mix_1!BQ21)-WMA_R1!$B$3)))/2/$B$6</f>
        <v>3.6742631159825123E-10</v>
      </c>
      <c r="BR21" s="8">
        <f>(Mix_2!BR21+Mix_1!BR21-SQRT(((Mix_2!BR21+Mix_1!BR21)^2)-4*((Mix_2!BR21*Mix_1!BR21)-WMA_R1!$B$3)))/2/$B$6</f>
        <v>2.9564961590011762E-10</v>
      </c>
      <c r="BS21" s="8">
        <f>(Mix_2!BS21+Mix_1!BS21-SQRT(((Mix_2!BS21+Mix_1!BS21)^2)-4*((Mix_2!BS21*Mix_1!BS21)-WMA_R1!$B$3)))/2/$B$6</f>
        <v>2.3788560010729043E-10</v>
      </c>
      <c r="BT21" s="8">
        <f>(Mix_2!BT21+Mix_1!BT21-SQRT(((Mix_2!BT21+Mix_1!BT21)^2)-4*((Mix_2!BT21*Mix_1!BT21)-WMA_R1!$B$3)))/2/$B$6</f>
        <v>1.9140422580221639E-10</v>
      </c>
      <c r="BU21" s="8">
        <f>(Mix_2!BU21+Mix_1!BU21-SQRT(((Mix_2!BU21+Mix_1!BU21)^2)-4*((Mix_2!BU21*Mix_1!BU21)-WMA_R1!$B$3)))/2/$B$6</f>
        <v>1.5400536401699583E-10</v>
      </c>
      <c r="BV21" s="8">
        <f>(Mix_2!BV21+Mix_1!BV21-SQRT(((Mix_2!BV21+Mix_1!BV21)^2)-4*((Mix_2!BV21*Mix_1!BV21)-WMA_R1!$B$3)))/2/$B$6</f>
        <v>1.2391609960360483E-10</v>
      </c>
      <c r="BW21" s="8">
        <f>(Mix_2!BW21+Mix_1!BW21-SQRT(((Mix_2!BW21+Mix_1!BW21)^2)-4*((Mix_2!BW21*Mix_1!BW21)-WMA_R1!$B$3)))/2/$B$6</f>
        <v>9.9708685752375459E-11</v>
      </c>
      <c r="BX21" s="8">
        <f>(Mix_2!BX21+Mix_1!BX21-SQRT(((Mix_2!BX21+Mix_1!BX21)^2)-4*((Mix_2!BX21*Mix_1!BX21)-WMA_R1!$B$3)))/2/$B$6</f>
        <v>8.02339306105182E-11</v>
      </c>
      <c r="BY21" s="8">
        <f>(Mix_2!BY21+Mix_1!BY21-SQRT(((Mix_2!BY21+Mix_1!BY21)^2)-4*((Mix_2!BY21*Mix_1!BY21)-WMA_R1!$B$3)))/2/$B$6</f>
        <v>6.4566352264705529E-11</v>
      </c>
      <c r="BZ21" s="8">
        <f>(Mix_2!BZ21+Mix_1!BZ21-SQRT(((Mix_2!BZ21+Mix_1!BZ21)^2)-4*((Mix_2!BZ21*Mix_1!BZ21)-WMA_R1!$B$3)))/2/$B$6</f>
        <v>5.1961546176926277E-11</v>
      </c>
      <c r="CA21" s="8">
        <f>(Mix_2!CA21+Mix_1!CA21-SQRT(((Mix_2!CA21+Mix_1!CA21)^2)-4*((Mix_2!CA21*Mix_1!CA21)-WMA_R1!$B$3)))/2/$B$6</f>
        <v>4.1820436003092709E-11</v>
      </c>
      <c r="CB21" s="8">
        <f>(Mix_2!CB21+Mix_1!CB21-SQRT(((Mix_2!CB21+Mix_1!CB21)^2)-4*((Mix_2!CB21*Mix_1!CB21)-WMA_R1!$B$3)))/2/$B$6</f>
        <v>3.3661184950517509E-11</v>
      </c>
      <c r="CC21" s="8">
        <f>(Mix_2!CC21+Mix_1!CC21-SQRT(((Mix_2!CC21+Mix_1!CC21)^2)-4*((Mix_2!CC21*Mix_1!CC21)-WMA_R1!$B$3)))/2/$B$6</f>
        <v>2.7095992116699108E-11</v>
      </c>
      <c r="CD21" s="8">
        <f>(Mix_2!CD21+Mix_1!CD21-SQRT(((Mix_2!CD21+Mix_1!CD21)^2)-4*((Mix_2!CD21*Mix_1!CD21)-WMA_R1!$B$3)))/2/$B$6</f>
        <v>2.1813328920927688E-11</v>
      </c>
      <c r="CE21" s="8">
        <f>(Mix_2!CE21+Mix_1!CE21-SQRT(((Mix_2!CE21+Mix_1!CE21)^2)-4*((Mix_2!CE21*Mix_1!CE21)-WMA_R1!$B$3)))/2/$B$6</f>
        <v>1.7562062915033039E-11</v>
      </c>
      <c r="CF21" s="8">
        <f>(Mix_2!CF21+Mix_1!CF21-SQRT(((Mix_2!CF21+Mix_1!CF21)^2)-4*((Mix_2!CF21*Mix_1!CF21)-WMA_R1!$B$3)))/2/$B$6</f>
        <v>1.4140688620045694E-11</v>
      </c>
      <c r="CG21" s="8">
        <f>(Mix_2!CG21+Mix_1!CG21-SQRT(((Mix_2!CG21+Mix_1!CG21)^2)-4*((Mix_2!CG21*Mix_1!CG21)-WMA_R1!$B$3)))/2/$B$6</f>
        <v>1.1387002452067918E-11</v>
      </c>
      <c r="CH21" s="8">
        <f>(Mix_2!CH21+Mix_1!CH21-SQRT(((Mix_2!CH21+Mix_1!CH21)^2)-4*((Mix_2!CH21*Mix_1!CH21)-WMA_R1!$B$3)))/2/$B$6</f>
        <v>9.170442183403793E-12</v>
      </c>
      <c r="CI21" s="8">
        <f>(Mix_2!CI21+Mix_1!CI21-SQRT(((Mix_2!CI21+Mix_1!CI21)^2)-4*((Mix_2!CI21*Mix_1!CI21)-WMA_R1!$B$3)))/2/$B$6</f>
        <v>7.3859807159237789E-12</v>
      </c>
      <c r="CJ21" s="8">
        <f>(Mix_2!CJ21+Mix_1!CJ21-SQRT(((Mix_2!CJ21+Mix_1!CJ21)^2)-4*((Mix_2!CJ21*Mix_1!CJ21)-WMA_R1!$B$3)))/2/$B$6</f>
        <v>5.9495741666637514E-12</v>
      </c>
      <c r="CK21" s="8">
        <f>(Mix_2!CK21+Mix_1!CK21-SQRT(((Mix_2!CK21+Mix_1!CK21)^2)-4*((Mix_2!CK21*Mix_1!CK21)-WMA_R1!$B$3)))/2/$B$6</f>
        <v>4.7928327973068008E-12</v>
      </c>
      <c r="CL21" s="8">
        <f>(Mix_2!CL21+Mix_1!CL21-SQRT(((Mix_2!CL21+Mix_1!CL21)^2)-4*((Mix_2!CL21*Mix_1!CL21)-WMA_R1!$B$3)))/2/$B$6</f>
        <v>3.861466701948757E-12</v>
      </c>
      <c r="CM21" s="8">
        <f>(Mix_2!CM21+Mix_1!CM21-SQRT(((Mix_2!CM21+Mix_1!CM21)^2)-4*((Mix_2!CM21*Mix_1!CM21)-WMA_R1!$B$3)))/2/$B$6</f>
        <v>3.1112890042095387E-12</v>
      </c>
      <c r="CN21" s="8">
        <f>(Mix_2!CN21+Mix_1!CN21-SQRT(((Mix_2!CN21+Mix_1!CN21)^2)-4*((Mix_2!CN21*Mix_1!CN21)-WMA_R1!$B$3)))/2/$B$6</f>
        <v>2.507216656510991E-12</v>
      </c>
      <c r="CO21" s="8">
        <f>(Mix_2!CO21+Mix_1!CO21-SQRT(((Mix_2!CO21+Mix_1!CO21)^2)-4*((Mix_2!CO21*Mix_1!CO21)-WMA_R1!$B$3)))/2/$B$6</f>
        <v>2.0206059048177849E-12</v>
      </c>
      <c r="CP21" s="8">
        <f>(Mix_2!CP21+Mix_1!CP21-SQRT(((Mix_2!CP21+Mix_1!CP21)^2)-4*((Mix_2!CP21*Mix_1!CP21)-WMA_R1!$B$3)))/2/$B$6</f>
        <v>1.6285861548226421E-12</v>
      </c>
      <c r="CQ21" s="8">
        <f>(Mix_2!CQ21+Mix_1!CQ21-SQRT(((Mix_2!CQ21+Mix_1!CQ21)^2)-4*((Mix_2!CQ21*Mix_1!CQ21)-WMA_R1!$B$3)))/2/$B$6</f>
        <v>1.3127277043167851E-12</v>
      </c>
      <c r="CR21" s="8">
        <f>(Mix_2!CR21+Mix_1!CR21-SQRT(((Mix_2!CR21+Mix_1!CR21)^2)-4*((Mix_2!CR21*Mix_1!CR21)-WMA_R1!$B$3)))/2/$B$6</f>
        <v>1.0582645870726992E-12</v>
      </c>
    </row>
    <row r="22" spans="1:96" x14ac:dyDescent="0.35">
      <c r="A22">
        <f t="shared" si="8"/>
        <v>10</v>
      </c>
      <c r="B22">
        <f t="shared" si="7"/>
        <v>9.5</v>
      </c>
      <c r="C22">
        <f>B22-Data!$B$9</f>
        <v>-1</v>
      </c>
      <c r="F22" s="3">
        <f>(Mix_2!F22+Mix_1!F22-SQRT(((Mix_2!F22+Mix_1!F22)^2)-4*((Mix_2!F22*Mix_1!F22)-WMA_R1!$B$3)))/2</f>
        <v>0</v>
      </c>
      <c r="G22" s="11">
        <f>(Mix_2!G22+Mix_1!G22-SQRT(((Mix_2!G22+Mix_1!G22)^2)-4*((Mix_2!G22*Mix_1!G22)-WMA_R1!$B$3)))/2/$B$6</f>
        <v>2.843826054466092E-5</v>
      </c>
      <c r="H22" s="11">
        <f>(Mix_2!H22+Mix_1!H22-SQRT(((Mix_2!H22+Mix_1!H22)^2)-4*((Mix_2!H22*Mix_1!H22)-WMA_R1!$B$3)))/2/$B$6</f>
        <v>5.4713826429519941E-6</v>
      </c>
      <c r="I22" s="8">
        <f>(Mix_2!I22+Mix_1!I22-SQRT(((Mix_2!I22+Mix_1!I22)^2)-4*((Mix_2!I22*Mix_1!I22)-WMA_R1!$B$3)))/2/$B$6</f>
        <v>3.8649977263105484E-6</v>
      </c>
      <c r="J22" s="8">
        <f>(Mix_2!J22+Mix_1!J22-SQRT(((Mix_2!J22+Mix_1!J22)^2)-4*((Mix_2!J22*Mix_1!J22)-WMA_R1!$B$3)))/2/$B$6</f>
        <v>3.1311700183778157E-6</v>
      </c>
      <c r="K22" s="8">
        <f>(Mix_2!K22+Mix_1!K22-SQRT(((Mix_2!K22+Mix_1!K22)^2)-4*((Mix_2!K22*Mix_1!K22)-WMA_R1!$B$3)))/2/$B$6</f>
        <v>2.7084864768767147E-6</v>
      </c>
      <c r="L22" s="8">
        <f>(Mix_2!L22+Mix_1!L22-SQRT(((Mix_2!L22+Mix_1!L22)^2)-4*((Mix_2!L22*Mix_1!L22)-WMA_R1!$B$3)))/2/$B$6</f>
        <v>2.438792744641205E-6</v>
      </c>
      <c r="M22" s="8">
        <f>(Mix_2!M22+Mix_1!M22-SQRT(((Mix_2!M22+Mix_1!M22)^2)-4*((Mix_2!M22*Mix_1!M22)-WMA_R1!$B$3)))/2/$B$6</f>
        <v>2.2560367414214966E-6</v>
      </c>
      <c r="N22" s="8">
        <f>(Mix_2!N22+Mix_1!N22-SQRT(((Mix_2!N22+Mix_1!N22)^2)-4*((Mix_2!N22*Mix_1!N22)-WMA_R1!$B$3)))/2/$B$6</f>
        <v>2.1266724878898913E-6</v>
      </c>
      <c r="O22" s="8">
        <f>(Mix_2!O22+Mix_1!O22-SQRT(((Mix_2!O22+Mix_1!O22)^2)-4*((Mix_2!O22*Mix_1!O22)-WMA_R1!$B$3)))/2/$B$6</f>
        <v>2.0313561526208446E-6</v>
      </c>
      <c r="P22" s="8">
        <f>(Mix_2!P22+Mix_1!P22-SQRT(((Mix_2!P22+Mix_1!P22)^2)-4*((Mix_2!P22*Mix_1!P22)-WMA_R1!$B$3)))/2/$B$6</f>
        <v>1.9578630419125886E-6</v>
      </c>
      <c r="Q22" s="8">
        <f>(Mix_2!Q22+Mix_1!Q22-SQRT(((Mix_2!Q22+Mix_1!Q22)^2)-4*((Mix_2!Q22*Mix_1!Q22)-WMA_R1!$B$3)))/2/$B$6</f>
        <v>1.897928537442084E-6</v>
      </c>
      <c r="R22" s="8">
        <f>(Mix_2!R22+Mix_1!R22-SQRT(((Mix_2!R22+Mix_1!R22)^2)-4*((Mix_2!R22*Mix_1!R22)-WMA_R1!$B$3)))/2/$B$6</f>
        <v>1.8456905013231051E-6</v>
      </c>
      <c r="S22" s="8">
        <f>(Mix_2!S22+Mix_1!S22-SQRT(((Mix_2!S22+Mix_1!S22)^2)-4*((Mix_2!S22*Mix_1!S22)-WMA_R1!$B$3)))/2/$B$6</f>
        <v>1.796862836300761E-6</v>
      </c>
      <c r="T22" s="8">
        <f>(Mix_2!T22+Mix_1!T22-SQRT(((Mix_2!T22+Mix_1!T22)^2)-4*((Mix_2!T22*Mix_1!T22)-WMA_R1!$B$3)))/2/$B$6</f>
        <v>1.7482731813345254E-6</v>
      </c>
      <c r="U22" s="8">
        <f>(Mix_2!U22+Mix_1!U22-SQRT(((Mix_2!U22+Mix_1!U22)^2)-4*((Mix_2!U22*Mix_1!U22)-WMA_R1!$B$3)))/2/$B$6</f>
        <v>1.6975940133612255E-6</v>
      </c>
      <c r="V22" s="8">
        <f>(Mix_2!V22+Mix_1!V22-SQRT(((Mix_2!V22+Mix_1!V22)^2)-4*((Mix_2!V22*Mix_1!V22)-WMA_R1!$B$3)))/2/$B$6</f>
        <v>1.6431804128469452E-6</v>
      </c>
      <c r="W22" s="8">
        <f>(Mix_2!W22+Mix_1!W22-SQRT(((Mix_2!W22+Mix_1!W22)^2)-4*((Mix_2!W22*Mix_1!W22)-WMA_R1!$B$3)))/2/$B$6</f>
        <v>1.5839667233397137E-6</v>
      </c>
      <c r="X22" s="8">
        <f>(Mix_2!X22+Mix_1!X22-SQRT(((Mix_2!X22+Mix_1!X22)^2)-4*((Mix_2!X22*Mix_1!X22)-WMA_R1!$B$3)))/2/$B$6</f>
        <v>1.5193939255642164E-6</v>
      </c>
      <c r="Y22" s="8">
        <f>(Mix_2!Y22+Mix_1!Y22-SQRT(((Mix_2!Y22+Mix_1!Y22)^2)-4*((Mix_2!Y22*Mix_1!Y22)-WMA_R1!$B$3)))/2/$B$6</f>
        <v>1.4493504549850655E-6</v>
      </c>
      <c r="Z22" s="8">
        <f>(Mix_2!Z22+Mix_1!Z22-SQRT(((Mix_2!Z22+Mix_1!Z22)^2)-4*((Mix_2!Z22*Mix_1!Z22)-WMA_R1!$B$3)))/2/$B$6</f>
        <v>1.374115865093728E-6</v>
      </c>
      <c r="AA22" s="8">
        <f>(Mix_2!AA22+Mix_1!AA22-SQRT(((Mix_2!AA22+Mix_1!AA22)^2)-4*((Mix_2!AA22*Mix_1!AA22)-WMA_R1!$B$3)))/2/$B$6</f>
        <v>1.294301407162024E-6</v>
      </c>
      <c r="AB22" s="8">
        <f>(Mix_2!AB22+Mix_1!AB22-SQRT(((Mix_2!AB22+Mix_1!AB22)^2)-4*((Mix_2!AB22*Mix_1!AB22)-WMA_R1!$B$3)))/2/$B$6</f>
        <v>1.2107850844156332E-6</v>
      </c>
      <c r="AC22" s="8">
        <f>(Mix_2!AC22+Mix_1!AC22-SQRT(((Mix_2!AC22+Mix_1!AC22)^2)-4*((Mix_2!AC22*Mix_1!AC22)-WMA_R1!$B$3)))/2/$B$6</f>
        <v>1.1246414259868942E-6</v>
      </c>
      <c r="AD22" s="8">
        <f>(Mix_2!AD22+Mix_1!AD22-SQRT(((Mix_2!AD22+Mix_1!AD22)^2)-4*((Mix_2!AD22*Mix_1!AD22)-WMA_R1!$B$3)))/2/$B$6</f>
        <v>1.0370681997606823E-6</v>
      </c>
      <c r="AE22" s="8">
        <f>(Mix_2!AE22+Mix_1!AE22-SQRT(((Mix_2!AE22+Mix_1!AE22)^2)-4*((Mix_2!AE22*Mix_1!AE22)-WMA_R1!$B$3)))/2/$B$6</f>
        <v>9.4931354532867829E-7</v>
      </c>
      <c r="AF22" s="8">
        <f>(Mix_2!AF22+Mix_1!AF22-SQRT(((Mix_2!AF22+Mix_1!AF22)^2)-4*((Mix_2!AF22*Mix_1!AF22)-WMA_R1!$B$3)))/2/$B$6</f>
        <v>8.6260751930300472E-7</v>
      </c>
      <c r="AG22" s="8">
        <f>(Mix_2!AG22+Mix_1!AG22-SQRT(((Mix_2!AG22+Mix_1!AG22)^2)-4*((Mix_2!AG22*Mix_1!AG22)-WMA_R1!$B$3)))/2/$B$6</f>
        <v>7.7810189980098698E-7</v>
      </c>
      <c r="AH22" s="8">
        <f>(Mix_2!AH22+Mix_1!AH22-SQRT(((Mix_2!AH22+Mix_1!AH22)^2)-4*((Mix_2!AH22*Mix_1!AH22)-WMA_R1!$B$3)))/2/$B$6</f>
        <v>6.9682135106496901E-7</v>
      </c>
      <c r="AI22" s="8">
        <f>(Mix_2!AI22+Mix_1!AI22-SQRT(((Mix_2!AI22+Mix_1!AI22)^2)-4*((Mix_2!AI22*Mix_1!AI22)-WMA_R1!$B$3)))/2/$B$6</f>
        <v>6.1962795916414848E-7</v>
      </c>
      <c r="AJ22" s="8">
        <f>(Mix_2!AJ22+Mix_1!AJ22-SQRT(((Mix_2!AJ22+Mix_1!AJ22)^2)-4*((Mix_2!AJ22*Mix_1!AJ22)-WMA_R1!$B$3)))/2/$B$6</f>
        <v>5.4719984377005204E-7</v>
      </c>
      <c r="AK22" s="8">
        <f>(Mix_2!AK22+Mix_1!AK22-SQRT(((Mix_2!AK22+Mix_1!AK22)^2)-4*((Mix_2!AK22*Mix_1!AK22)-WMA_R1!$B$3)))/2/$B$6</f>
        <v>4.8002332853069873E-7</v>
      </c>
      <c r="AL22" s="8">
        <f>(Mix_2!AL22+Mix_1!AL22-SQRT(((Mix_2!AL22+Mix_1!AL22)^2)-4*((Mix_2!AL22*Mix_1!AL22)-WMA_R1!$B$3)))/2/$B$6</f>
        <v>4.1839709308266748E-7</v>
      </c>
      <c r="AM22" s="8">
        <f>(Mix_2!AM22+Mix_1!AM22-SQRT(((Mix_2!AM22+Mix_1!AM22)^2)-4*((Mix_2!AM22*Mix_1!AM22)-WMA_R1!$B$3)))/2/$B$6</f>
        <v>3.6244601331336668E-7</v>
      </c>
      <c r="AN22" s="8">
        <f>(Mix_2!AN22+Mix_1!AN22-SQRT(((Mix_2!AN22+Mix_1!AN22)^2)-4*((Mix_2!AN22*Mix_1!AN22)-WMA_R1!$B$3)))/2/$B$6</f>
        <v>3.1214201778873019E-7</v>
      </c>
      <c r="AO22" s="8">
        <f>(Mix_2!AO22+Mix_1!AO22-SQRT(((Mix_2!AO22+Mix_1!AO22)^2)-4*((Mix_2!AO22*Mix_1!AO22)-WMA_R1!$B$3)))/2/$B$6</f>
        <v>2.6732924196526398E-7</v>
      </c>
      <c r="AP22" s="8">
        <f>(Mix_2!AP22+Mix_1!AP22-SQRT(((Mix_2!AP22+Mix_1!AP22)^2)-4*((Mix_2!AP22*Mix_1!AP22)-WMA_R1!$B$3)))/2/$B$6</f>
        <v>2.2775098873495381E-7</v>
      </c>
      <c r="AQ22" s="8">
        <f>(Mix_2!AQ22+Mix_1!AQ22-SQRT(((Mix_2!AQ22+Mix_1!AQ22)^2)-4*((Mix_2!AQ22*Mix_1!AQ22)-WMA_R1!$B$3)))/2/$B$6</f>
        <v>1.9307640874988152E-7</v>
      </c>
      <c r="AR22" s="8">
        <f>(Mix_2!AR22+Mix_1!AR22-SQRT(((Mix_2!AR22+Mix_1!AR22)^2)-4*((Mix_2!AR22*Mix_1!AR22)-WMA_R1!$B$3)))/2/$B$6</f>
        <v>1.629253180146506E-7</v>
      </c>
      <c r="AS22" s="8">
        <f>(Mix_2!AS22+Mix_1!AS22-SQRT(((Mix_2!AS22+Mix_1!AS22)^2)-4*((Mix_2!AS22*Mix_1!AS22)-WMA_R1!$B$3)))/2/$B$6</f>
        <v>1.3689008704353967E-7</v>
      </c>
      <c r="AT22" s="8">
        <f>(Mix_2!AT22+Mix_1!AT22-SQRT(((Mix_2!AT22+Mix_1!AT22)^2)-4*((Mix_2!AT22*Mix_1!AT22)-WMA_R1!$B$3)))/2/$B$6</f>
        <v>1.1455401149884636E-7</v>
      </c>
      <c r="AU22" s="8">
        <f>(Mix_2!AU22+Mix_1!AU22-SQRT(((Mix_2!AU22+Mix_1!AU22)^2)-4*((Mix_2!AU22*Mix_1!AU22)-WMA_R1!$B$3)))/2/$B$6</f>
        <v>9.5505977681931142E-8</v>
      </c>
      <c r="AV22" s="8">
        <f>(Mix_2!AV22+Mix_1!AV22-SQRT(((Mix_2!AV22+Mix_1!AV22)^2)-4*((Mix_2!AV22*Mix_1!AV22)-WMA_R1!$B$3)))/2/$B$6</f>
        <v>7.9351532789040391E-8</v>
      </c>
      <c r="AW22" s="8">
        <f>(Mix_2!AW22+Mix_1!AW22-SQRT(((Mix_2!AW22+Mix_1!AW22)^2)-4*((Mix_2!AW22*Mix_1!AW22)-WMA_R1!$B$3)))/2/$B$6</f>
        <v>6.5720684228054438E-8</v>
      </c>
      <c r="AX22" s="8">
        <f>(Mix_2!AX22+Mix_1!AX22-SQRT(((Mix_2!AX22+Mix_1!AX22)^2)-4*((Mix_2!AX22*Mix_1!AX22)-WMA_R1!$B$3)))/2/$B$6</f>
        <v>5.4272871086169516E-8</v>
      </c>
      <c r="AY22" s="8">
        <f>(Mix_2!AY22+Mix_1!AY22-SQRT(((Mix_2!AY22+Mix_1!AY22)^2)-4*((Mix_2!AY22*Mix_1!AY22)-WMA_R1!$B$3)))/2/$B$6</f>
        <v>4.4699602574915787E-8</v>
      </c>
      <c r="AZ22" s="8">
        <f>(Mix_2!AZ22+Mix_1!AZ22-SQRT(((Mix_2!AZ22+Mix_1!AZ22)^2)-4*((Mix_2!AZ22*Mix_1!AZ22)-WMA_R1!$B$3)))/2/$B$6</f>
        <v>3.6725261498560258E-8</v>
      </c>
      <c r="BA22" s="8">
        <f>(Mix_2!BA22+Mix_1!BA22-SQRT(((Mix_2!BA22+Mix_1!BA22)^2)-4*((Mix_2!BA22*Mix_1!BA22)-WMA_R1!$B$3)))/2/$B$6</f>
        <v>3.0106530379825358E-8</v>
      </c>
      <c r="BB22" s="8">
        <f>(Mix_2!BB22+Mix_1!BB22-SQRT(((Mix_2!BB22+Mix_1!BB22)^2)-4*((Mix_2!BB22*Mix_1!BB22)-WMA_R1!$B$3)))/2/$B$6</f>
        <v>2.4630844142059516E-8</v>
      </c>
      <c r="BC22" s="8">
        <f>(Mix_2!BC22+Mix_1!BC22-SQRT(((Mix_2!BC22+Mix_1!BC22)^2)-4*((Mix_2!BC22*Mix_1!BC22)-WMA_R1!$B$3)))/2/$B$6</f>
        <v>2.0114207965882258E-8</v>
      </c>
      <c r="BD22" s="8">
        <f>(Mix_2!BD22+Mix_1!BD22-SQRT(((Mix_2!BD22+Mix_1!BD22)^2)-4*((Mix_2!BD22*Mix_1!BD22)-WMA_R1!$B$3)))/2/$B$6</f>
        <v>1.6398651547788745E-8</v>
      </c>
      <c r="BE22" s="8">
        <f>(Mix_2!BE22+Mix_1!BE22-SQRT(((Mix_2!BE22+Mix_1!BE22)^2)-4*((Mix_2!BE22*Mix_1!BE22)-WMA_R1!$B$3)))/2/$B$6</f>
        <v>1.3349525151973296E-8</v>
      </c>
      <c r="BF22" s="8">
        <f>(Mix_2!BF22+Mix_1!BF22-SQRT(((Mix_2!BF22+Mix_1!BF22)^2)-4*((Mix_2!BF22*Mix_1!BF22)-WMA_R1!$B$3)))/2/$B$6</f>
        <v>1.0852792553528445E-8</v>
      </c>
      <c r="BG22" s="8">
        <f>(Mix_2!BG22+Mix_1!BG22-SQRT(((Mix_2!BG22+Mix_1!BG22)^2)-4*((Mix_2!BG22*Mix_1!BG22)-WMA_R1!$B$3)))/2/$B$6</f>
        <v>8.8124285646529188E-9</v>
      </c>
      <c r="BH22" s="8">
        <f>(Mix_2!BH22+Mix_1!BH22-SQRT(((Mix_2!BH22+Mix_1!BH22)^2)-4*((Mix_2!BH22*Mix_1!BH22)-WMA_R1!$B$3)))/2/$B$6</f>
        <v>7.1479856478262604E-9</v>
      </c>
      <c r="BI22" s="8">
        <f>(Mix_2!BI22+Mix_1!BI22-SQRT(((Mix_2!BI22+Mix_1!BI22)^2)-4*((Mix_2!BI22*Mix_1!BI22)-WMA_R1!$B$3)))/2/$B$6</f>
        <v>5.7923743579380016E-9</v>
      </c>
      <c r="BJ22" s="8">
        <f>(Mix_2!BJ22+Mix_1!BJ22-SQRT(((Mix_2!BJ22+Mix_1!BJ22)^2)-4*((Mix_2!BJ22*Mix_1!BJ22)-WMA_R1!$B$3)))/2/$B$6</f>
        <v>4.6898722683152982E-9</v>
      </c>
      <c r="BK22" s="8">
        <f>(Mix_2!BK22+Mix_1!BK22-SQRT(((Mix_2!BK22+Mix_1!BK22)^2)-4*((Mix_2!BK22*Mix_1!BK22)-WMA_R1!$B$3)))/2/$B$6</f>
        <v>3.7943680419871839E-9</v>
      </c>
      <c r="BL22" s="8">
        <f>(Mix_2!BL22+Mix_1!BL22-SQRT(((Mix_2!BL22+Mix_1!BL22)^2)-4*((Mix_2!BL22*Mix_1!BL22)-WMA_R1!$B$3)))/2/$B$6</f>
        <v>3.0678252160853958E-9</v>
      </c>
      <c r="BM22" s="8">
        <f>(Mix_2!BM22+Mix_1!BM22-SQRT(((Mix_2!BM22+Mix_1!BM22)^2)-4*((Mix_2!BM22*Mix_1!BM22)-WMA_R1!$B$3)))/2/$B$6</f>
        <v>2.4789611474673734E-9</v>
      </c>
      <c r="BN22" s="8">
        <f>(Mix_2!BN22+Mix_1!BN22-SQRT(((Mix_2!BN22+Mix_1!BN22)^2)-4*((Mix_2!BN22*Mix_1!BN22)-WMA_R1!$B$3)))/2/$B$6</f>
        <v>2.0021140301196283E-9</v>
      </c>
      <c r="BO22" s="8">
        <f>(Mix_2!BO22+Mix_1!BO22-SQRT(((Mix_2!BO22+Mix_1!BO22)^2)-4*((Mix_2!BO22*Mix_1!BO22)-WMA_R1!$B$3)))/2/$B$6</f>
        <v>1.616280220773092E-9</v>
      </c>
      <c r="BP22" s="8">
        <f>(Mix_2!BP22+Mix_1!BP22-SQRT(((Mix_2!BP22+Mix_1!BP22)^2)-4*((Mix_2!BP22*Mix_1!BP22)-WMA_R1!$B$3)))/2/$B$6</f>
        <v>1.3043059965411885E-9</v>
      </c>
      <c r="BQ22" s="8">
        <f>(Mix_2!BQ22+Mix_1!BQ22-SQRT(((Mix_2!BQ22+Mix_1!BQ22)^2)-4*((Mix_2!BQ22*Mix_1!BQ22)-WMA_R1!$B$3)))/2/$B$6</f>
        <v>1.0522063220719247E-9</v>
      </c>
      <c r="BR22" s="8">
        <f>(Mix_2!BR22+Mix_1!BR22-SQRT(((Mix_2!BR22+Mix_1!BR22)^2)-4*((Mix_2!BR22*Mix_1!BR22)-WMA_R1!$B$3)))/2/$B$6</f>
        <v>8.4859819171612116E-10</v>
      </c>
      <c r="BS22" s="8">
        <f>(Mix_2!BS22+Mix_1!BS22-SQRT(((Mix_2!BS22+Mix_1!BS22)^2)-4*((Mix_2!BS22*Mix_1!BS22)-WMA_R1!$B$3)))/2/$B$6</f>
        <v>6.842297839426692E-10</v>
      </c>
      <c r="BT22" s="8">
        <f>(Mix_2!BT22+Mix_1!BT22-SQRT(((Mix_2!BT22+Mix_1!BT22)^2)-4*((Mix_2!BT22*Mix_1!BT22)-WMA_R1!$B$3)))/2/$B$6</f>
        <v>5.515918832799116E-10</v>
      </c>
      <c r="BU22" s="8">
        <f>(Mix_2!BU22+Mix_1!BU22-SQRT(((Mix_2!BU22+Mix_1!BU22)^2)-4*((Mix_2!BU22*Mix_1!BU22)-WMA_R1!$B$3)))/2/$B$6</f>
        <v>4.4459536052698923E-10</v>
      </c>
      <c r="BV22" s="8">
        <f>(Mix_2!BV22+Mix_1!BV22-SQRT(((Mix_2!BV22+Mix_1!BV22)^2)-4*((Mix_2!BV22*Mix_1!BV22)-WMA_R1!$B$3)))/2/$B$6</f>
        <v>3.5830816091930728E-10</v>
      </c>
      <c r="BW22" s="8">
        <f>(Mix_2!BW22+Mix_1!BW22-SQRT(((Mix_2!BW22+Mix_1!BW22)^2)-4*((Mix_2!BW22*Mix_1!BW22)-WMA_R1!$B$3)))/2/$B$6</f>
        <v>2.887391437056408E-10</v>
      </c>
      <c r="BX22" s="8">
        <f>(Mix_2!BX22+Mix_1!BX22-SQRT(((Mix_2!BX22+Mix_1!BX22)^2)-4*((Mix_2!BX22*Mix_1!BX22)-WMA_R1!$B$3)))/2/$B$6</f>
        <v>2.3266033544189213E-10</v>
      </c>
      <c r="BY22" s="8">
        <f>(Mix_2!BY22+Mix_1!BY22-SQRT(((Mix_2!BY22+Mix_1!BY22)^2)-4*((Mix_2!BY22*Mix_1!BY22)-WMA_R1!$B$3)))/2/$B$6</f>
        <v>1.8746337815400693E-10</v>
      </c>
      <c r="BZ22" s="8">
        <f>(Mix_2!BZ22+Mix_1!BZ22-SQRT(((Mix_2!BZ22+Mix_1!BZ22)^2)-4*((Mix_2!BZ22*Mix_1!BZ22)-WMA_R1!$B$3)))/2/$B$6</f>
        <v>1.5104162365275897E-10</v>
      </c>
      <c r="CA22" s="8">
        <f>(Mix_2!CA22+Mix_1!CA22-SQRT(((Mix_2!CA22+Mix_1!CA22)^2)-4*((Mix_2!CA22*Mix_1!CA22)-WMA_R1!$B$3)))/2/$B$6</f>
        <v>1.2169421026442251E-10</v>
      </c>
      <c r="CB22" s="8">
        <f>(Mix_2!CB22+Mix_1!CB22-SQRT(((Mix_2!CB22+Mix_1!CB22)^2)-4*((Mix_2!CB22*Mix_1!CB22)-WMA_R1!$B$3)))/2/$B$6</f>
        <v>9.8049124375165775E-11</v>
      </c>
      <c r="CC22" s="8">
        <f>(Mix_2!CC22+Mix_1!CC22-SQRT(((Mix_2!CC22+Mix_1!CC22)^2)-4*((Mix_2!CC22*Mix_1!CC22)-WMA_R1!$B$3)))/2/$B$6</f>
        <v>7.8999140562530101E-11</v>
      </c>
      <c r="CD22" s="8">
        <f>(Mix_2!CD22+Mix_1!CD22-SQRT(((Mix_2!CD22+Mix_1!CD22)^2)-4*((Mix_2!CD22*Mix_1!CD22)-WMA_R1!$B$3)))/2/$B$6</f>
        <v>6.3652083603926712E-11</v>
      </c>
      <c r="CE22" s="8">
        <f>(Mix_2!CE22+Mix_1!CE22-SQRT(((Mix_2!CE22+Mix_1!CE22)^2)-4*((Mix_2!CE22*Mix_1!CE22)-WMA_R1!$B$3)))/2/$B$6</f>
        <v>5.1288195912491119E-11</v>
      </c>
      <c r="CF22" s="8">
        <f>(Mix_2!CF22+Mix_1!CF22-SQRT(((Mix_2!CF22+Mix_1!CF22)^2)-4*((Mix_2!CF22*Mix_1!CF22)-WMA_R1!$B$3)))/2/$B$6</f>
        <v>4.1327830047066527E-11</v>
      </c>
      <c r="CG22" s="8">
        <f>(Mix_2!CG22+Mix_1!CG22-SQRT(((Mix_2!CG22+Mix_1!CG22)^2)-4*((Mix_2!CG22*Mix_1!CG22)-WMA_R1!$B$3)))/2/$B$6</f>
        <v>3.3303471091983283E-11</v>
      </c>
      <c r="CH22" s="8">
        <f>(Mix_2!CH22+Mix_1!CH22-SQRT(((Mix_2!CH22+Mix_1!CH22)^2)-4*((Mix_2!CH22*Mix_1!CH22)-WMA_R1!$B$3)))/2/$B$6</f>
        <v>2.6838642419590997E-11</v>
      </c>
      <c r="CI22" s="8">
        <f>(Mix_2!CI22+Mix_1!CI22-SQRT(((Mix_2!CI22+Mix_1!CI22)^2)-4*((Mix_2!CI22*Mix_1!CI22)-WMA_R1!$B$3)))/2/$B$6</f>
        <v>2.1630142121864537E-11</v>
      </c>
      <c r="CJ22" s="8">
        <f>(Mix_2!CJ22+Mix_1!CJ22-SQRT(((Mix_2!CJ22+Mix_1!CJ22)^2)-4*((Mix_2!CJ22*Mix_1!CJ22)-WMA_R1!$B$3)))/2/$B$6</f>
        <v>1.7433721133386371E-11</v>
      </c>
      <c r="CK22" s="8">
        <f>(Mix_2!CK22+Mix_1!CK22-SQRT(((Mix_2!CK22+Mix_1!CK22)^2)-4*((Mix_2!CK22*Mix_1!CK22)-WMA_R1!$B$3)))/2/$B$6</f>
        <v>1.4052314867285531E-11</v>
      </c>
      <c r="CL22" s="8">
        <f>(Mix_2!CL22+Mix_1!CL22-SQRT(((Mix_2!CL22+Mix_1!CL22)^2)-4*((Mix_2!CL22*Mix_1!CL22)-WMA_R1!$B$3)))/2/$B$6</f>
        <v>1.1327605520250472E-11</v>
      </c>
      <c r="CM22" s="8">
        <f>(Mix_2!CM22+Mix_1!CM22-SQRT(((Mix_2!CM22+Mix_1!CM22)^2)-4*((Mix_2!CM22*Mix_1!CM22)-WMA_R1!$B$3)))/2/$B$6</f>
        <v>9.1320284667517626E-12</v>
      </c>
      <c r="CN22" s="8">
        <f>(Mix_2!CN22+Mix_1!CN22-SQRT(((Mix_2!CN22+Mix_1!CN22)^2)-4*((Mix_2!CN22*Mix_1!CN22)-WMA_R1!$B$3)))/2/$B$6</f>
        <v>7.3625550101041881E-12</v>
      </c>
      <c r="CO22" s="8">
        <f>(Mix_2!CO22+Mix_1!CO22-SQRT(((Mix_2!CO22+Mix_1!CO22)^2)-4*((Mix_2!CO22*Mix_1!CO22)-WMA_R1!$B$3)))/2/$B$6</f>
        <v>5.9364735349731745E-12</v>
      </c>
      <c r="CP22" s="8">
        <f>(Mix_2!CP22+Mix_1!CP22-SQRT(((Mix_2!CP22+Mix_1!CP22)^2)-4*((Mix_2!CP22*Mix_1!CP22)-WMA_R1!$B$3)))/2/$B$6</f>
        <v>4.7869486152762875E-12</v>
      </c>
      <c r="CQ22" s="8">
        <f>(Mix_2!CQ22+Mix_1!CQ22-SQRT(((Mix_2!CQ22+Mix_1!CQ22)^2)-4*((Mix_2!CQ22*Mix_1!CQ22)-WMA_R1!$B$3)))/2/$B$6</f>
        <v>3.8603564789241318E-12</v>
      </c>
      <c r="CR22" s="8">
        <f>(Mix_2!CR22+Mix_1!CR22-SQRT(((Mix_2!CR22+Mix_1!CR22)^2)-4*((Mix_2!CR22*Mix_1!CR22)-WMA_R1!$B$3)))/2/$B$6</f>
        <v>3.1133984279563265E-12</v>
      </c>
    </row>
    <row r="23" spans="1:96" x14ac:dyDescent="0.35">
      <c r="A23">
        <f t="shared" si="8"/>
        <v>11</v>
      </c>
      <c r="B23">
        <f t="shared" si="7"/>
        <v>10.5</v>
      </c>
      <c r="C23">
        <f>B23-Data!$B$9</f>
        <v>0</v>
      </c>
      <c r="F23" s="3">
        <f>(Mix_2!F23+Mix_1!F23-SQRT(((Mix_2!F23+Mix_1!F23)^2)-4*((Mix_2!F23*Mix_1!F23)-WMA_R1!$B$3)))/2</f>
        <v>1.4210854715202004E-14</v>
      </c>
      <c r="G23" s="8">
        <f>(Mix_2!G23+Mix_1!G23-SQRT(((Mix_2!G23+Mix_1!G23)^2)-4*((Mix_2!G23*Mix_1!G23)-WMA_R1!$B$3)))/2/$B$6</f>
        <v>1.2937724520156735E-5</v>
      </c>
      <c r="H23" s="8">
        <f>(Mix_2!H23+Mix_1!H23-SQRT(((Mix_2!H23+Mix_1!H23)^2)-4*((Mix_2!H23*Mix_1!H23)-WMA_R1!$B$3)))/2/$B$6</f>
        <v>2.3347515067939639E-6</v>
      </c>
      <c r="I23" s="8">
        <f>(Mix_2!I23+Mix_1!I23-SQRT(((Mix_2!I23+Mix_1!I23)^2)-4*((Mix_2!I23*Mix_1!I23)-WMA_R1!$B$3)))/2/$B$6</f>
        <v>1.6779033806813004E-6</v>
      </c>
      <c r="J23" s="8">
        <f>(Mix_2!J23+Mix_1!J23-SQRT(((Mix_2!J23+Mix_1!J23)^2)-4*((Mix_2!J23*Mix_1!J23)-WMA_R1!$B$3)))/2/$B$6</f>
        <v>1.3869203812078013E-6</v>
      </c>
      <c r="K23" s="8">
        <f>(Mix_2!K23+Mix_1!K23-SQRT(((Mix_2!K23+Mix_1!K23)^2)-4*((Mix_2!K23*Mix_1!K23)-WMA_R1!$B$3)))/2/$B$6</f>
        <v>1.2315336448409653E-6</v>
      </c>
      <c r="L23" s="8">
        <f>(Mix_2!L23+Mix_1!L23-SQRT(((Mix_2!L23+Mix_1!L23)^2)-4*((Mix_2!L23*Mix_1!L23)-WMA_R1!$B$3)))/2/$B$6</f>
        <v>1.1453857684529112E-6</v>
      </c>
      <c r="M23" s="8">
        <f>(Mix_2!M23+Mix_1!M23-SQRT(((Mix_2!M23+Mix_1!M23)^2)-4*((Mix_2!M23*Mix_1!M23)-WMA_R1!$B$3)))/2/$B$6</f>
        <v>1.0998560107111643E-6</v>
      </c>
      <c r="N23" s="8">
        <f>(Mix_2!N23+Mix_1!N23-SQRT(((Mix_2!N23+Mix_1!N23)^2)-4*((Mix_2!N23*Mix_1!N23)-WMA_R1!$B$3)))/2/$B$6</f>
        <v>1.0799743765943504E-6</v>
      </c>
      <c r="O23" s="8">
        <f>(Mix_2!O23+Mix_1!O23-SQRT(((Mix_2!O23+Mix_1!O23)^2)-4*((Mix_2!O23*Mix_1!O23)-WMA_R1!$B$3)))/2/$B$6</f>
        <v>1.0769314373604288E-6</v>
      </c>
      <c r="P23" s="8">
        <f>(Mix_2!P23+Mix_1!P23-SQRT(((Mix_2!P23+Mix_1!P23)^2)-4*((Mix_2!P23*Mix_1!P23)-WMA_R1!$B$3)))/2/$B$6</f>
        <v>1.0850617835345133E-6</v>
      </c>
      <c r="Q23" s="8">
        <f>(Mix_2!Q23+Mix_1!Q23-SQRT(((Mix_2!Q23+Mix_1!Q23)^2)-4*((Mix_2!Q23*Mix_1!Q23)-WMA_R1!$B$3)))/2/$B$6</f>
        <v>1.1004302420403178E-6</v>
      </c>
      <c r="R23" s="8">
        <f>(Mix_2!R23+Mix_1!R23-SQRT(((Mix_2!R23+Mix_1!R23)^2)-4*((Mix_2!R23*Mix_1!R23)-WMA_R1!$B$3)))/2/$B$6</f>
        <v>1.1201049341380553E-6</v>
      </c>
      <c r="S23" s="8">
        <f>(Mix_2!S23+Mix_1!S23-SQRT(((Mix_2!S23+Mix_1!S23)^2)-4*((Mix_2!S23*Mix_1!S23)-WMA_R1!$B$3)))/2/$B$6</f>
        <v>1.1417619285580827E-6</v>
      </c>
      <c r="T23" s="8">
        <f>(Mix_2!T23+Mix_1!T23-SQRT(((Mix_2!T23+Mix_1!T23)^2)-4*((Mix_2!T23*Mix_1!T23)-WMA_R1!$B$3)))/2/$B$6</f>
        <v>1.1634646801539361E-6</v>
      </c>
      <c r="U23" s="8">
        <f>(Mix_2!U23+Mix_1!U23-SQRT(((Mix_2!U23+Mix_1!U23)^2)-4*((Mix_2!U23*Mix_1!U23)-WMA_R1!$B$3)))/2/$B$6</f>
        <v>1.1835423450179405E-6</v>
      </c>
      <c r="V23" s="8">
        <f>(Mix_2!V23+Mix_1!V23-SQRT(((Mix_2!V23+Mix_1!V23)^2)-4*((Mix_2!V23*Mix_1!V23)-WMA_R1!$B$3)))/2/$B$6</f>
        <v>1.2005273877235823E-6</v>
      </c>
      <c r="W23" s="8">
        <f>(Mix_2!W23+Mix_1!W23-SQRT(((Mix_2!W23+Mix_1!W23)^2)-4*((Mix_2!W23*Mix_1!W23)-WMA_R1!$B$3)))/2/$B$6</f>
        <v>1.2131302593587634E-6</v>
      </c>
      <c r="X23" s="8">
        <f>(Mix_2!X23+Mix_1!X23-SQRT(((Mix_2!X23+Mix_1!X23)^2)-4*((Mix_2!X23*Mix_1!X23)-WMA_R1!$B$3)))/2/$B$6</f>
        <v>1.2202375372361018E-6</v>
      </c>
      <c r="Y23" s="8">
        <f>(Mix_2!Y23+Mix_1!Y23-SQRT(((Mix_2!Y23+Mix_1!Y23)^2)-4*((Mix_2!Y23*Mix_1!Y23)-WMA_R1!$B$3)))/2/$B$6</f>
        <v>1.2209243713812157E-6</v>
      </c>
      <c r="Z23" s="8">
        <f>(Mix_2!Z23+Mix_1!Z23-SQRT(((Mix_2!Z23+Mix_1!Z23)^2)-4*((Mix_2!Z23*Mix_1!Z23)-WMA_R1!$B$3)))/2/$B$6</f>
        <v>1.2144743255504409E-6</v>
      </c>
      <c r="AA23" s="8">
        <f>(Mix_2!AA23+Mix_1!AA23-SQRT(((Mix_2!AA23+Mix_1!AA23)^2)-4*((Mix_2!AA23*Mix_1!AA23)-WMA_R1!$B$3)))/2/$B$6</f>
        <v>1.2004009615207423E-6</v>
      </c>
      <c r="AB23" s="8">
        <f>(Mix_2!AB23+Mix_1!AB23-SQRT(((Mix_2!AB23+Mix_1!AB23)^2)-4*((Mix_2!AB23*Mix_1!AB23)-WMA_R1!$B$3)))/2/$B$6</f>
        <v>1.1784663749292434E-6</v>
      </c>
      <c r="AC23" s="8">
        <f>(Mix_2!AC23+Mix_1!AC23-SQRT(((Mix_2!AC23+Mix_1!AC23)^2)-4*((Mix_2!AC23*Mix_1!AC23)-WMA_R1!$B$3)))/2/$B$6</f>
        <v>1.1486926396742092E-6</v>
      </c>
      <c r="AD23" s="8">
        <f>(Mix_2!AD23+Mix_1!AD23-SQRT(((Mix_2!AD23+Mix_1!AD23)^2)-4*((Mix_2!AD23*Mix_1!AD23)-WMA_R1!$B$3)))/2/$B$6</f>
        <v>1.1113630407066921E-6</v>
      </c>
      <c r="AE23" s="8">
        <f>(Mix_2!AE23+Mix_1!AE23-SQRT(((Mix_2!AE23+Mix_1!AE23)^2)-4*((Mix_2!AE23*Mix_1!AE23)-WMA_R1!$B$3)))/2/$B$6</f>
        <v>1.0670111043609154E-6</v>
      </c>
      <c r="AF23" s="8">
        <f>(Mix_2!AF23+Mix_1!AF23-SQRT(((Mix_2!AF23+Mix_1!AF23)^2)-4*((Mix_2!AF23*Mix_1!AF23)-WMA_R1!$B$3)))/2/$B$6</f>
        <v>1.0163967287812881E-6</v>
      </c>
      <c r="AG23" s="8">
        <f>(Mix_2!AG23+Mix_1!AG23-SQRT(((Mix_2!AG23+Mix_1!AG23)^2)-4*((Mix_2!AG23*Mix_1!AG23)-WMA_R1!$B$3)))/2/$B$6</f>
        <v>9.6047015052391771E-7</v>
      </c>
      <c r="AH23" s="8">
        <f>(Mix_2!AH23+Mix_1!AH23-SQRT(((Mix_2!AH23+Mix_1!AH23)^2)-4*((Mix_2!AH23*Mix_1!AH23)-WMA_R1!$B$3)))/2/$B$6</f>
        <v>9.0032580635224235E-7</v>
      </c>
      <c r="AI23" s="8">
        <f>(Mix_2!AI23+Mix_1!AI23-SQRT(((Mix_2!AI23+Mix_1!AI23)^2)-4*((Mix_2!AI23*Mix_1!AI23)-WMA_R1!$B$3)))/2/$B$6</f>
        <v>8.3714928300615554E-7</v>
      </c>
      <c r="AJ23" s="8">
        <f>(Mix_2!AJ23+Mix_1!AJ23-SQRT(((Mix_2!AJ23+Mix_1!AJ23)^2)-4*((Mix_2!AJ23*Mix_1!AJ23)-WMA_R1!$B$3)))/2/$B$6</f>
        <v>7.7216125593526641E-7</v>
      </c>
      <c r="AK23" s="8">
        <f>(Mix_2!AK23+Mix_1!AK23-SQRT(((Mix_2!AK23+Mix_1!AK23)^2)-4*((Mix_2!AK23*Mix_1!AK23)-WMA_R1!$B$3)))/2/$B$6</f>
        <v>7.0656258077672618E-7</v>
      </c>
      <c r="AL23" s="8">
        <f>(Mix_2!AL23+Mix_1!AL23-SQRT(((Mix_2!AL23+Mix_1!AL23)^2)-4*((Mix_2!AL23*Mix_1!AL23)-WMA_R1!$B$3)))/2/$B$6</f>
        <v>6.414844313518131E-7</v>
      </c>
      <c r="AM23" s="8">
        <f>(Mix_2!AM23+Mix_1!AM23-SQRT(((Mix_2!AM23+Mix_1!AM23)^2)-4*((Mix_2!AM23*Mix_1!AM23)-WMA_R1!$B$3)))/2/$B$6</f>
        <v>5.779466836219882E-7</v>
      </c>
      <c r="AN23" s="8">
        <f>(Mix_2!AN23+Mix_1!AN23-SQRT(((Mix_2!AN23+Mix_1!AN23)^2)-4*((Mix_2!AN23*Mix_1!AN23)-WMA_R1!$B$3)))/2/$B$6</f>
        <v>5.1682673518627098E-7</v>
      </c>
      <c r="AO23" s="8">
        <f>(Mix_2!AO23+Mix_1!AO23-SQRT(((Mix_2!AO23+Mix_1!AO23)^2)-4*((Mix_2!AO23*Mix_1!AO23)-WMA_R1!$B$3)))/2/$B$6</f>
        <v>4.5883978738725517E-7</v>
      </c>
      <c r="AP23" s="8">
        <f>(Mix_2!AP23+Mix_1!AP23-SQRT(((Mix_2!AP23+Mix_1!AP23)^2)-4*((Mix_2!AP23*Mix_1!AP23)-WMA_R1!$B$3)))/2/$B$6</f>
        <v>4.0453049232613836E-7</v>
      </c>
      <c r="AQ23" s="8">
        <f>(Mix_2!AQ23+Mix_1!AQ23-SQRT(((Mix_2!AQ23+Mix_1!AQ23)^2)-4*((Mix_2!AQ23*Mix_1!AQ23)-WMA_R1!$B$3)))/2/$B$6</f>
        <v>3.5427489297745751E-7</v>
      </c>
      <c r="AR23" s="8">
        <f>(Mix_2!AR23+Mix_1!AR23-SQRT(((Mix_2!AR23+Mix_1!AR23)^2)-4*((Mix_2!AR23*Mix_1!AR23)-WMA_R1!$B$3)))/2/$B$6</f>
        <v>3.0829089792128173E-7</v>
      </c>
      <c r="AS23" s="8">
        <f>(Mix_2!AS23+Mix_1!AS23-SQRT(((Mix_2!AS23+Mix_1!AS23)^2)-4*((Mix_2!AS23*Mix_1!AS23)-WMA_R1!$B$3)))/2/$B$6</f>
        <v>2.6665512065093822E-7</v>
      </c>
      <c r="AT23" s="8">
        <f>(Mix_2!AT23+Mix_1!AT23-SQRT(((Mix_2!AT23+Mix_1!AT23)^2)-4*((Mix_2!AT23*Mix_1!AT23)-WMA_R1!$B$3)))/2/$B$6</f>
        <v>2.2932382104379201E-7</v>
      </c>
      <c r="AU23" s="8">
        <f>(Mix_2!AU23+Mix_1!AU23-SQRT(((Mix_2!AU23+Mix_1!AU23)^2)-4*((Mix_2!AU23*Mix_1!AU23)-WMA_R1!$B$3)))/2/$B$6</f>
        <v>1.9615581381415836E-7</v>
      </c>
      <c r="AV23" s="8">
        <f>(Mix_2!AV23+Mix_1!AV23-SQRT(((Mix_2!AV23+Mix_1!AV23)^2)-4*((Mix_2!AV23*Mix_1!AV23)-WMA_R1!$B$3)))/2/$B$6</f>
        <v>1.669355218503199E-7</v>
      </c>
      <c r="AW23" s="8">
        <f>(Mix_2!AW23+Mix_1!AW23-SQRT(((Mix_2!AW23+Mix_1!AW23)^2)-4*((Mix_2!AW23*Mix_1!AW23)-WMA_R1!$B$3)))/2/$B$6</f>
        <v>1.4139475179586469E-7</v>
      </c>
      <c r="AX23" s="8">
        <f>(Mix_2!AX23+Mix_1!AX23-SQRT(((Mix_2!AX23+Mix_1!AX23)^2)-4*((Mix_2!AX23*Mix_1!AX23)-WMA_R1!$B$3)))/2/$B$6</f>
        <v>1.192322041099203E-7</v>
      </c>
      <c r="AY23" s="8">
        <f>(Mix_2!AY23+Mix_1!AY23-SQRT(((Mix_2!AY23+Mix_1!AY23)^2)-4*((Mix_2!AY23*Mix_1!AY23)-WMA_R1!$B$3)))/2/$B$6</f>
        <v>1.0013012974319224E-7</v>
      </c>
      <c r="AZ23" s="8">
        <f>(Mix_2!AZ23+Mix_1!AZ23-SQRT(((Mix_2!AZ23+Mix_1!AZ23)^2)-4*((Mix_2!AZ23*Mix_1!AZ23)-WMA_R1!$B$3)))/2/$B$6</f>
        <v>8.3767901504216979E-8</v>
      </c>
      <c r="BA23" s="8">
        <f>(Mix_2!BA23+Mix_1!BA23-SQRT(((Mix_2!BA23+Mix_1!BA23)^2)-4*((Mix_2!BA23*Mix_1!BA23)-WMA_R1!$B$3)))/2/$B$6</f>
        <v>6.9832529092650475E-8</v>
      </c>
      <c r="BB23" s="8">
        <f>(Mix_2!BB23+Mix_1!BB23-SQRT(((Mix_2!BB23+Mix_1!BB23)^2)-4*((Mix_2!BB23*Mix_1!BB23)-WMA_R1!$B$3)))/2/$B$6</f>
        <v>5.8026345506334565E-8</v>
      </c>
      <c r="BC23" s="8">
        <f>(Mix_2!BC23+Mix_1!BC23-SQRT(((Mix_2!BC23+Mix_1!BC23)^2)-4*((Mix_2!BC23*Mix_1!BC23)-WMA_R1!$B$3)))/2/$B$6</f>
        <v>4.8072209546390354E-8</v>
      </c>
      <c r="BD23" s="8">
        <f>(Mix_2!BD23+Mix_1!BD23-SQRT(((Mix_2!BD23+Mix_1!BD23)^2)-4*((Mix_2!BD23*Mix_1!BD23)-WMA_R1!$B$3)))/2/$B$6</f>
        <v>3.9716623212449065E-8</v>
      </c>
      <c r="BE23" s="8">
        <f>(Mix_2!BE23+Mix_1!BE23-SQRT(((Mix_2!BE23+Mix_1!BE23)^2)-4*((Mix_2!BE23*Mix_1!BE23)-WMA_R1!$B$3)))/2/$B$6</f>
        <v>3.2731175547695557E-8</v>
      </c>
      <c r="BF23" s="8">
        <f>(Mix_2!BF23+Mix_1!BF23-SQRT(((Mix_2!BF23+Mix_1!BF23)^2)-4*((Mix_2!BF23*Mix_1!BF23)-WMA_R1!$B$3)))/2/$B$6</f>
        <v>2.6912705508586043E-8</v>
      </c>
      <c r="BG23" s="8">
        <f>(Mix_2!BG23+Mix_1!BG23-SQRT(((Mix_2!BG23+Mix_1!BG23)^2)-4*((Mix_2!BG23*Mix_1!BG23)-WMA_R1!$B$3)))/2/$B$6</f>
        <v>2.2082527584288414E-8</v>
      </c>
      <c r="BH23" s="8">
        <f>(Mix_2!BH23+Mix_1!BH23-SQRT(((Mix_2!BH23+Mix_1!BH23)^2)-4*((Mix_2!BH23*Mix_1!BH23)-WMA_R1!$B$3)))/2/$B$6</f>
        <v>1.8085019259928004E-8</v>
      </c>
      <c r="BI23" s="8">
        <f>(Mix_2!BI23+Mix_1!BI23-SQRT(((Mix_2!BI23+Mix_1!BI23)^2)-4*((Mix_2!BI23*Mix_1!BI23)-WMA_R1!$B$3)))/2/$B$6</f>
        <v>1.478581024283443E-8</v>
      </c>
      <c r="BJ23" s="8">
        <f>(Mix_2!BJ23+Mix_1!BJ23-SQRT(((Mix_2!BJ23+Mix_1!BJ23)^2)-4*((Mix_2!BJ23*Mix_1!BJ23)-WMA_R1!$B$3)))/2/$B$6</f>
        <v>1.2069762633792891E-8</v>
      </c>
      <c r="BK23" s="8">
        <f>(Mix_2!BK23+Mix_1!BK23-SQRT(((Mix_2!BK23+Mix_1!BK23)^2)-4*((Mix_2!BK23*Mix_1!BK23)-WMA_R1!$B$3)))/2/$B$6</f>
        <v>9.8388833746909654E-9</v>
      </c>
      <c r="BL23" s="8">
        <f>(Mix_2!BL23+Mix_1!BL23-SQRT(((Mix_2!BL23+Mix_1!BL23)^2)-4*((Mix_2!BL23*Mix_1!BL23)-WMA_R1!$B$3)))/2/$B$6</f>
        <v>8.0102705579676581E-9</v>
      </c>
      <c r="BM23" s="8">
        <f>(Mix_2!BM23+Mix_1!BM23-SQRT(((Mix_2!BM23+Mix_1!BM23)^2)-4*((Mix_2!BM23*Mix_1!BM23)-WMA_R1!$B$3)))/2/$B$6</f>
        <v>6.5141653182720916E-9</v>
      </c>
      <c r="BN23" s="8">
        <f>(Mix_2!BN23+Mix_1!BN23-SQRT(((Mix_2!BN23+Mix_1!BN23)^2)-4*((Mix_2!BN23*Mix_1!BN23)-WMA_R1!$B$3)))/2/$B$6</f>
        <v>5.2921462767585581E-9</v>
      </c>
      <c r="BO23" s="8">
        <f>(Mix_2!BO23+Mix_1!BO23-SQRT(((Mix_2!BO23+Mix_1!BO23)^2)-4*((Mix_2!BO23*Mix_1!BO23)-WMA_R1!$B$3)))/2/$B$6</f>
        <v>4.2954957368834812E-9</v>
      </c>
      <c r="BP23" s="8">
        <f>(Mix_2!BP23+Mix_1!BP23-SQRT(((Mix_2!BP23+Mix_1!BP23)^2)-4*((Mix_2!BP23*Mix_1!BP23)-WMA_R1!$B$3)))/2/$B$6</f>
        <v>3.4837419615740828E-9</v>
      </c>
      <c r="BQ23" s="8">
        <f>(Mix_2!BQ23+Mix_1!BQ23-SQRT(((Mix_2!BQ23+Mix_1!BQ23)^2)-4*((Mix_2!BQ23*Mix_1!BQ23)-WMA_R1!$B$3)))/2/$B$6</f>
        <v>2.8233774207464535E-9</v>
      </c>
      <c r="BR23" s="8">
        <f>(Mix_2!BR23+Mix_1!BR23-SQRT(((Mix_2!BR23+Mix_1!BR23)^2)-4*((Mix_2!BR23*Mix_1!BR23)-WMA_R1!$B$3)))/2/$B$6</f>
        <v>2.2867449045449462E-9</v>
      </c>
      <c r="BS23" s="8">
        <f>(Mix_2!BS23+Mix_1!BS23-SQRT(((Mix_2!BS23+Mix_1!BS23)^2)-4*((Mix_2!BS23*Mix_1!BS23)-WMA_R1!$B$3)))/2/$B$6</f>
        <v>1.8510771804258752E-9</v>
      </c>
      <c r="BT23" s="8">
        <f>(Mix_2!BT23+Mix_1!BT23-SQRT(((Mix_2!BT23+Mix_1!BT23)^2)-4*((Mix_2!BT23*Mix_1!BT23)-WMA_R1!$B$3)))/2/$B$6</f>
        <v>1.4976787587883678E-9</v>
      </c>
      <c r="BU23" s="8">
        <f>(Mix_2!BU23+Mix_1!BU23-SQRT(((Mix_2!BU23+Mix_1!BU23)^2)-4*((Mix_2!BU23*Mix_1!BU23)-WMA_R1!$B$3)))/2/$B$6</f>
        <v>1.2112301162048311E-9</v>
      </c>
      <c r="BV23" s="8">
        <f>(Mix_2!BV23+Mix_1!BV23-SQRT(((Mix_2!BV23+Mix_1!BV23)^2)-4*((Mix_2!BV23*Mix_1!BV23)-WMA_R1!$B$3)))/2/$B$6</f>
        <v>9.7920194175316055E-10</v>
      </c>
      <c r="BW23" s="8">
        <f>(Mix_2!BW23+Mix_1!BW23-SQRT(((Mix_2!BW23+Mix_1!BW23)^2)-4*((Mix_2!BW23*Mix_1!BW23)-WMA_R1!$B$3)))/2/$B$6</f>
        <v>7.9136586172978696E-10</v>
      </c>
      <c r="BX23" s="8">
        <f>(Mix_2!BX23+Mix_1!BX23-SQRT(((Mix_2!BX23+Mix_1!BX23)^2)-4*((Mix_2!BX23*Mix_1!BX23)-WMA_R1!$B$3)))/2/$B$6</f>
        <v>6.3938276895214585E-10</v>
      </c>
      <c r="BY23" s="8">
        <f>(Mix_2!BY23+Mix_1!BY23-SQRT(((Mix_2!BY23+Mix_1!BY23)^2)-4*((Mix_2!BY23*Mix_1!BY23)-WMA_R1!$B$3)))/2/$B$6</f>
        <v>5.1646498189228396E-10</v>
      </c>
      <c r="BZ23" s="8">
        <f>(Mix_2!BZ23+Mix_1!BZ23-SQRT(((Mix_2!BZ23+Mix_1!BZ23)^2)-4*((Mix_2!BZ23*Mix_1!BZ23)-WMA_R1!$B$3)))/2/$B$6</f>
        <v>4.1709291576097485E-10</v>
      </c>
      <c r="CA23" s="8">
        <f>(Mix_2!CA23+Mix_1!CA23-SQRT(((Mix_2!CA23+Mix_1!CA23)^2)-4*((Mix_2!CA23*Mix_1!CA23)-WMA_R1!$B$3)))/2/$B$6</f>
        <v>3.3678326794017721E-10</v>
      </c>
      <c r="CB23" s="8">
        <f>(Mix_2!CB23+Mix_1!CB23-SQRT(((Mix_2!CB23+Mix_1!CB23)^2)-4*((Mix_2!CB23*Mix_1!CB23)-WMA_R1!$B$3)))/2/$B$6</f>
        <v>2.7189861473431165E-10</v>
      </c>
      <c r="CC23" s="8">
        <f>(Mix_2!CC23+Mix_1!CC23-SQRT(((Mix_2!CC23+Mix_1!CC23)^2)-4*((Mix_2!CC23*Mix_1!CC23)-WMA_R1!$B$3)))/2/$B$6</f>
        <v>2.1948931561155405E-10</v>
      </c>
      <c r="CD23" s="8">
        <f>(Mix_2!CD23+Mix_1!CD23-SQRT(((Mix_2!CD23+Mix_1!CD23)^2)-4*((Mix_2!CD23*Mix_1!CD23)-WMA_R1!$B$3)))/2/$B$6</f>
        <v>1.7716561551139876E-10</v>
      </c>
      <c r="CE23" s="8">
        <f>(Mix_2!CE23+Mix_1!CE23-SQRT(((Mix_2!CE23+Mix_1!CE23)^2)-4*((Mix_2!CE23*Mix_1!CE23)-WMA_R1!$B$3)))/2/$B$6</f>
        <v>1.4299295081343644E-10</v>
      </c>
      <c r="CF23" s="8">
        <f>(Mix_2!CF23+Mix_1!CF23-SQRT(((Mix_2!CF23+Mix_1!CF23)^2)-4*((Mix_2!CF23*Mix_1!CF23)-WMA_R1!$B$3)))/2/$B$6</f>
        <v>1.1540535194143331E-10</v>
      </c>
      <c r="CG23" s="8">
        <f>(Mix_2!CG23+Mix_1!CG23-SQRT(((Mix_2!CG23+Mix_1!CG23)^2)-4*((Mix_2!CG23*Mix_1!CG23)-WMA_R1!$B$3)))/2/$B$6</f>
        <v>9.313694260271177E-11</v>
      </c>
      <c r="CH23" s="8">
        <f>(Mix_2!CH23+Mix_1!CH23-SQRT(((Mix_2!CH23+Mix_1!CH23)^2)-4*((Mix_2!CH23*Mix_1!CH23)-WMA_R1!$B$3)))/2/$B$6</f>
        <v>7.516354205705511E-11</v>
      </c>
      <c r="CI23" s="8">
        <f>(Mix_2!CI23+Mix_1!CI23-SQRT(((Mix_2!CI23+Mix_1!CI23)^2)-4*((Mix_2!CI23*Mix_1!CI23)-WMA_R1!$B$3)))/2/$B$6</f>
        <v>6.065803415111759E-11</v>
      </c>
      <c r="CJ23" s="8">
        <f>(Mix_2!CJ23+Mix_1!CJ23-SQRT(((Mix_2!CJ23+Mix_1!CJ23)^2)-4*((Mix_2!CJ23*Mix_1!CJ23)-WMA_R1!$B$3)))/2/$B$6</f>
        <v>4.8951953601772402E-11</v>
      </c>
      <c r="CK23" s="8">
        <f>(Mix_2!CK23+Mix_1!CK23-SQRT(((Mix_2!CK23+Mix_1!CK23)^2)-4*((Mix_2!CK23*Mix_1!CK23)-WMA_R1!$B$3)))/2/$B$6</f>
        <v>3.9505398952144333E-11</v>
      </c>
      <c r="CL23" s="8">
        <f>(Mix_2!CL23+Mix_1!CL23-SQRT(((Mix_2!CL23+Mix_1!CL23)^2)-4*((Mix_2!CL23*Mix_1!CL23)-WMA_R1!$B$3)))/2/$B$6</f>
        <v>3.1882385620463083E-11</v>
      </c>
      <c r="CM23" s="8">
        <f>(Mix_2!CM23+Mix_1!CM23-SQRT(((Mix_2!CM23+Mix_1!CM23)^2)-4*((Mix_2!CM23*Mix_1!CM23)-WMA_R1!$B$3)))/2/$B$6</f>
        <v>2.5730972907922478E-11</v>
      </c>
      <c r="CN23" s="8">
        <f>(Mix_2!CN23+Mix_1!CN23-SQRT(((Mix_2!CN23+Mix_1!CN23)^2)-4*((Mix_2!CN23*Mix_1!CN23)-WMA_R1!$B$3)))/2/$B$6</f>
        <v>2.0767276787125866E-11</v>
      </c>
      <c r="CO23" s="8">
        <f>(Mix_2!CO23+Mix_1!CO23-SQRT(((Mix_2!CO23+Mix_1!CO23)^2)-4*((Mix_2!CO23*Mix_1!CO23)-WMA_R1!$B$3)))/2/$B$6</f>
        <v>1.6761592114278301E-11</v>
      </c>
      <c r="CP23" s="8">
        <f>(Mix_2!CP23+Mix_1!CP23-SQRT(((Mix_2!CP23+Mix_1!CP23)^2)-4*((Mix_2!CP23*Mix_1!CP23)-WMA_R1!$B$3)))/2/$B$6</f>
        <v>1.3529177778082158E-11</v>
      </c>
      <c r="CQ23" s="8">
        <f>(Mix_2!CQ23+Mix_1!CQ23-SQRT(((Mix_2!CQ23+Mix_1!CQ23)^2)-4*((Mix_2!CQ23*Mix_1!CQ23)-WMA_R1!$B$3)))/2/$B$6</f>
        <v>1.092059775942289E-11</v>
      </c>
      <c r="CR23" s="8">
        <f>(Mix_2!CR23+Mix_1!CR23-SQRT(((Mix_2!CR23+Mix_1!CR23)^2)-4*((Mix_2!CR23*Mix_1!CR23)-WMA_R1!$B$3)))/2/$B$6</f>
        <v>8.8155038824311305E-12</v>
      </c>
    </row>
    <row r="24" spans="1:96" x14ac:dyDescent="0.35">
      <c r="A24">
        <f t="shared" si="8"/>
        <v>12</v>
      </c>
      <c r="B24">
        <f t="shared" si="7"/>
        <v>11.5</v>
      </c>
      <c r="C24">
        <f>B24-Data!$B$9</f>
        <v>1</v>
      </c>
      <c r="D24" s="2"/>
      <c r="E24" s="2"/>
      <c r="F24" s="3">
        <f>(Mix_2!F24+Mix_1!F24-SQRT(((Mix_2!F24+Mix_1!F24)^2)-4*((Mix_2!F24*Mix_1!F24)-WMA_R1!$B$3)))/2</f>
        <v>0</v>
      </c>
      <c r="G24" s="8">
        <f>(Mix_2!G24+Mix_1!G24-SQRT(((Mix_2!G24+Mix_1!G24)^2)-4*((Mix_2!G24*Mix_1!G24)-WMA_R1!$B$3)))/2/$B$6</f>
        <v>2.5323586108072504E-5</v>
      </c>
      <c r="H24" s="8">
        <f>(Mix_2!H24+Mix_1!H24-SQRT(((Mix_2!H24+Mix_1!H24)^2)-4*((Mix_2!H24*Mix_1!H24)-WMA_R1!$B$3)))/2/$B$6</f>
        <v>9.7926321629415725E-7</v>
      </c>
      <c r="I24" s="8">
        <f>(Mix_2!I24+Mix_1!I24-SQRT(((Mix_2!I24+Mix_1!I24)^2)-4*((Mix_2!I24*Mix_1!I24)-WMA_R1!$B$3)))/2/$B$6</f>
        <v>6.156051775008109E-7</v>
      </c>
      <c r="J24" s="8">
        <f>(Mix_2!J24+Mix_1!J24-SQRT(((Mix_2!J24+Mix_1!J24)^2)-4*((Mix_2!J24*Mix_1!J24)-WMA_R1!$B$3)))/2/$B$6</f>
        <v>4.9887393060998875E-7</v>
      </c>
      <c r="K24" s="8">
        <f>(Mix_2!K24+Mix_1!K24-SQRT(((Mix_2!K24+Mix_1!K24)^2)-4*((Mix_2!K24*Mix_1!K24)-WMA_R1!$B$3)))/2/$B$6</f>
        <v>4.5341220911154778E-7</v>
      </c>
      <c r="L24" s="8">
        <f>(Mix_2!L24+Mix_1!L24-SQRT(((Mix_2!L24+Mix_1!L24)^2)-4*((Mix_2!L24*Mix_1!L24)-WMA_R1!$B$3)))/2/$B$6</f>
        <v>4.3978682739975739E-7</v>
      </c>
      <c r="M24" s="8">
        <f>(Mix_2!M24+Mix_1!M24-SQRT(((Mix_2!M24+Mix_1!M24)^2)-4*((Mix_2!M24*Mix_1!M24)-WMA_R1!$B$3)))/2/$B$6</f>
        <v>4.4368452911669465E-7</v>
      </c>
      <c r="N24" s="8">
        <f>(Mix_2!N24+Mix_1!N24-SQRT(((Mix_2!N24+Mix_1!N24)^2)-4*((Mix_2!N24*Mix_1!N24)-WMA_R1!$B$3)))/2/$B$6</f>
        <v>4.5858812391941228E-7</v>
      </c>
      <c r="O24" s="8">
        <f>(Mix_2!O24+Mix_1!O24-SQRT(((Mix_2!O24+Mix_1!O24)^2)-4*((Mix_2!O24*Mix_1!O24)-WMA_R1!$B$3)))/2/$B$6</f>
        <v>4.8107336603209205E-7</v>
      </c>
      <c r="P24" s="8">
        <f>(Mix_2!P24+Mix_1!P24-SQRT(((Mix_2!P24+Mix_1!P24)^2)-4*((Mix_2!P24*Mix_1!P24)-WMA_R1!$B$3)))/2/$B$6</f>
        <v>5.0911137172704457E-7</v>
      </c>
      <c r="Q24" s="8">
        <f>(Mix_2!Q24+Mix_1!Q24-SQRT(((Mix_2!Q24+Mix_1!Q24)^2)-4*((Mix_2!Q24*Mix_1!Q24)-WMA_R1!$B$3)))/2/$B$6</f>
        <v>5.4134769911229341E-7</v>
      </c>
      <c r="R24" s="8">
        <f>(Mix_2!R24+Mix_1!R24-SQRT(((Mix_2!R24+Mix_1!R24)^2)-4*((Mix_2!R24*Mix_1!R24)-WMA_R1!$B$3)))/2/$B$6</f>
        <v>5.7676224063385462E-7</v>
      </c>
      <c r="S24" s="8">
        <f>(Mix_2!S24+Mix_1!S24-SQRT(((Mix_2!S24+Mix_1!S24)^2)-4*((Mix_2!S24*Mix_1!S24)-WMA_R1!$B$3)))/2/$B$6</f>
        <v>6.1449567034799202E-7</v>
      </c>
      <c r="T24" s="8">
        <f>(Mix_2!T24+Mix_1!T24-SQRT(((Mix_2!T24+Mix_1!T24)^2)-4*((Mix_2!T24*Mix_1!T24)-WMA_R1!$B$3)))/2/$B$6</f>
        <v>6.5375554481050813E-7</v>
      </c>
      <c r="U24" s="8">
        <f>(Mix_2!U24+Mix_1!U24-SQRT(((Mix_2!U24+Mix_1!U24)^2)-4*((Mix_2!U24*Mix_1!U24)-WMA_R1!$B$3)))/2/$B$6</f>
        <v>6.9376401956589007E-7</v>
      </c>
      <c r="V24" s="8">
        <f>(Mix_2!V24+Mix_1!V24-SQRT(((Mix_2!V24+Mix_1!V24)^2)-4*((Mix_2!V24*Mix_1!V24)-WMA_R1!$B$3)))/2/$B$6</f>
        <v>7.3372966458151723E-7</v>
      </c>
      <c r="W24" s="8">
        <f>(Mix_2!W24+Mix_1!W24-SQRT(((Mix_2!W24+Mix_1!W24)^2)-4*((Mix_2!W24*Mix_1!W24)-WMA_R1!$B$3)))/2/$B$6</f>
        <v>7.728349276092672E-7</v>
      </c>
      <c r="X24" s="8">
        <f>(Mix_2!X24+Mix_1!X24-SQRT(((Mix_2!X24+Mix_1!X24)^2)-4*((Mix_2!X24*Mix_1!X24)-WMA_R1!$B$3)))/2/$B$6</f>
        <v>8.1023502573884798E-7</v>
      </c>
      <c r="Y24" s="8">
        <f>(Mix_2!Y24+Mix_1!Y24-SQRT(((Mix_2!Y24+Mix_1!Y24)^2)-4*((Mix_2!Y24*Mix_1!Y24)-WMA_R1!$B$3)))/2/$B$6</f>
        <v>8.4506600961375966E-7</v>
      </c>
      <c r="Z24" s="8">
        <f>(Mix_2!Z24+Mix_1!Z24-SQRT(((Mix_2!Z24+Mix_1!Z24)^2)-4*((Mix_2!Z24*Mix_1!Z24)-WMA_R1!$B$3)))/2/$B$6</f>
        <v>8.7646054458545564E-7</v>
      </c>
      <c r="AA24" s="8">
        <f>(Mix_2!AA24+Mix_1!AA24-SQRT(((Mix_2!AA24+Mix_1!AA24)^2)-4*((Mix_2!AA24*Mix_1!AA24)-WMA_R1!$B$3)))/2/$B$6</f>
        <v>9.035701862281087E-7</v>
      </c>
      <c r="AB24" s="8">
        <f>(Mix_2!AB24+Mix_1!AB24-SQRT(((Mix_2!AB24+Mix_1!AB24)^2)-4*((Mix_2!AB24*Mix_1!AB24)-WMA_R1!$B$3)))/2/$B$6</f>
        <v>9.2559282593995817E-7</v>
      </c>
      <c r="AC24" s="8">
        <f>(Mix_2!AC24+Mix_1!AC24-SQRT(((Mix_2!AC24+Mix_1!AC24)^2)-4*((Mix_2!AC24*Mix_1!AC24)-WMA_R1!$B$3)))/2/$B$6</f>
        <v>9.4180366927432146E-7</v>
      </c>
      <c r="AD24" s="8">
        <f>(Mix_2!AD24+Mix_1!AD24-SQRT(((Mix_2!AD24+Mix_1!AD24)^2)-4*((Mix_2!AD24*Mix_1!AD24)-WMA_R1!$B$3)))/2/$B$6</f>
        <v>9.5158773039116795E-7</v>
      </c>
      <c r="AE24" s="8">
        <f>(Mix_2!AE24+Mix_1!AE24-SQRT(((Mix_2!AE24+Mix_1!AE24)^2)-4*((Mix_2!AE24*Mix_1!AE24)-WMA_R1!$B$3)))/2/$B$6</f>
        <v>9.5447149606187054E-7</v>
      </c>
      <c r="AF24" s="8">
        <f>(Mix_2!AF24+Mix_1!AF24-SQRT(((Mix_2!AF24+Mix_1!AF24)^2)-4*((Mix_2!AF24*Mix_1!AF24)-WMA_R1!$B$3)))/2/$B$6</f>
        <v>9.5015116419183698E-7</v>
      </c>
      <c r="AG24" s="8">
        <f>(Mix_2!AG24+Mix_1!AG24-SQRT(((Mix_2!AG24+Mix_1!AG24)^2)-4*((Mix_2!AG24*Mix_1!AG24)-WMA_R1!$B$3)))/2/$B$6</f>
        <v>9.3851484295193188E-7</v>
      </c>
      <c r="AH24" s="8">
        <f>(Mix_2!AH24+Mix_1!AH24-SQRT(((Mix_2!AH24+Mix_1!AH24)^2)-4*((Mix_2!AH24*Mix_1!AH24)-WMA_R1!$B$3)))/2/$B$6</f>
        <v>9.1965633108870293E-7</v>
      </c>
      <c r="AI24" s="8">
        <f>(Mix_2!AI24+Mix_1!AI24-SQRT(((Mix_2!AI24+Mix_1!AI24)^2)-4*((Mix_2!AI24*Mix_1!AI24)-WMA_R1!$B$3)))/2/$B$6</f>
        <v>8.9387861557099768E-7</v>
      </c>
      <c r="AJ24" s="8">
        <f>(Mix_2!AJ24+Mix_1!AJ24-SQRT(((Mix_2!AJ24+Mix_1!AJ24)^2)-4*((Mix_2!AJ24*Mix_1!AJ24)-WMA_R1!$B$3)))/2/$B$6</f>
        <v>8.6168602209113487E-7</v>
      </c>
      <c r="AK24" s="8">
        <f>(Mix_2!AK24+Mix_1!AK24-SQRT(((Mix_2!AK24+Mix_1!AK24)^2)-4*((Mix_2!AK24*Mix_1!AK24)-WMA_R1!$B$3)))/2/$B$6</f>
        <v>8.2376493448776955E-7</v>
      </c>
      <c r="AL24" s="8">
        <f>(Mix_2!AL24+Mix_1!AL24-SQRT(((Mix_2!AL24+Mix_1!AL24)^2)-4*((Mix_2!AL24*Mix_1!AL24)-WMA_R1!$B$3)))/2/$B$6</f>
        <v>7.8095407674005912E-7</v>
      </c>
      <c r="AM24" s="8">
        <f>(Mix_2!AM24+Mix_1!AM24-SQRT(((Mix_2!AM24+Mix_1!AM24)^2)-4*((Mix_2!AM24*Mix_1!AM24)-WMA_R1!$B$3)))/2/$B$6</f>
        <v>7.3420637014542933E-7</v>
      </c>
      <c r="AN24" s="8">
        <f>(Mix_2!AN24+Mix_1!AN24-SQRT(((Mix_2!AN24+Mix_1!AN24)^2)-4*((Mix_2!AN24*Mix_1!AN24)-WMA_R1!$B$3)))/2/$B$6</f>
        <v>6.8454518920013641E-7</v>
      </c>
      <c r="AO24" s="8">
        <f>(Mix_2!AO24+Mix_1!AO24-SQRT(((Mix_2!AO24+Mix_1!AO24)^2)-4*((Mix_2!AO24*Mix_1!AO24)-WMA_R1!$B$3)))/2/$B$6</f>
        <v>6.3301834940521218E-7</v>
      </c>
      <c r="AP24" s="8">
        <f>(Mix_2!AP24+Mix_1!AP24-SQRT(((Mix_2!AP24+Mix_1!AP24)^2)-4*((Mix_2!AP24*Mix_1!AP24)-WMA_R1!$B$3)))/2/$B$6</f>
        <v>5.8065326236089732E-7</v>
      </c>
      <c r="AQ24" s="8">
        <f>(Mix_2!AQ24+Mix_1!AQ24-SQRT(((Mix_2!AQ24+Mix_1!AQ24)^2)-4*((Mix_2!AQ24*Mix_1!AQ24)-WMA_R1!$B$3)))/2/$B$6</f>
        <v>5.2841642061984828E-7</v>
      </c>
      <c r="AR24" s="8">
        <f>(Mix_2!AR24+Mix_1!AR24-SQRT(((Mix_2!AR24+Mix_1!AR24)^2)-4*((Mix_2!AR24*Mix_1!AR24)-WMA_R1!$B$3)))/2/$B$6</f>
        <v>4.771797583735804E-7</v>
      </c>
      <c r="AS24" s="8">
        <f>(Mix_2!AS24+Mix_1!AS24-SQRT(((Mix_2!AS24+Mix_1!AS24)^2)-4*((Mix_2!AS24*Mix_1!AS24)-WMA_R1!$B$3)))/2/$B$6</f>
        <v>4.2769558683541931E-7</v>
      </c>
      <c r="AT24" s="8">
        <f>(Mix_2!AT24+Mix_1!AT24-SQRT(((Mix_2!AT24+Mix_1!AT24)^2)-4*((Mix_2!AT24*Mix_1!AT24)-WMA_R1!$B$3)))/2/$B$6</f>
        <v>3.8058087115100392E-7</v>
      </c>
      <c r="AU24" s="8">
        <f>(Mix_2!AU24+Mix_1!AU24-SQRT(((Mix_2!AU24+Mix_1!AU24)^2)-4*((Mix_2!AU24*Mix_1!AU24)-WMA_R1!$B$3)))/2/$B$6</f>
        <v>3.3631070750494985E-7</v>
      </c>
      <c r="AV24" s="8">
        <f>(Mix_2!AV24+Mix_1!AV24-SQRT(((Mix_2!AV24+Mix_1!AV24)^2)-4*((Mix_2!AV24*Mix_1!AV24)-WMA_R1!$B$3)))/2/$B$6</f>
        <v>2.9522010114302333E-7</v>
      </c>
      <c r="AW24" s="8">
        <f>(Mix_2!AW24+Mix_1!AW24-SQRT(((Mix_2!AW24+Mix_1!AW24)^2)-4*((Mix_2!AW24*Mix_1!AW24)-WMA_R1!$B$3)))/2/$B$6</f>
        <v>2.5751260801509801E-7</v>
      </c>
      <c r="AX24" s="8">
        <f>(Mix_2!AX24+Mix_1!AX24-SQRT(((Mix_2!AX24+Mix_1!AX24)^2)-4*((Mix_2!AX24*Mix_1!AX24)-WMA_R1!$B$3)))/2/$B$6</f>
        <v>2.2327409132660847E-7</v>
      </c>
      <c r="AY24" s="8">
        <f>(Mix_2!AY24+Mix_1!AY24-SQRT(((Mix_2!AY24+Mix_1!AY24)^2)-4*((Mix_2!AY24*Mix_1!AY24)-WMA_R1!$B$3)))/2/$B$6</f>
        <v>1.9248977811692214E-7</v>
      </c>
      <c r="AZ24" s="8">
        <f>(Mix_2!AZ24+Mix_1!AZ24-SQRT(((Mix_2!AZ24+Mix_1!AZ24)^2)-4*((Mix_2!AZ24*Mix_1!AZ24)-WMA_R1!$B$3)))/2/$B$6</f>
        <v>1.6506291122819761E-7</v>
      </c>
      <c r="BA24" s="8">
        <f>(Mix_2!BA24+Mix_1!BA24-SQRT(((Mix_2!BA24+Mix_1!BA24)^2)-4*((Mix_2!BA24*Mix_1!BA24)-WMA_R1!$B$3)))/2/$B$6</f>
        <v>1.4083353794269726E-7</v>
      </c>
      <c r="BB24" s="8">
        <f>(Mix_2!BB24+Mix_1!BB24-SQRT(((Mix_2!BB24+Mix_1!BB24)^2)-4*((Mix_2!BB24*Mix_1!BB24)-WMA_R1!$B$3)))/2/$B$6</f>
        <v>1.1959630097369001E-7</v>
      </c>
      <c r="BC24" s="8">
        <f>(Mix_2!BC24+Mix_1!BC24-SQRT(((Mix_2!BC24+Mix_1!BC24)^2)-4*((Mix_2!BC24*Mix_1!BC24)-WMA_R1!$B$3)))/2/$B$6</f>
        <v>1.0111643156118788E-7</v>
      </c>
      <c r="BD24" s="8">
        <f>(Mix_2!BD24+Mix_1!BD24-SQRT(((Mix_2!BD24+Mix_1!BD24)^2)-4*((Mix_2!BD24*Mix_1!BD24)-WMA_R1!$B$3)))/2/$B$6</f>
        <v>8.5143474382043394E-8</v>
      </c>
      <c r="BE24" s="8">
        <f>(Mix_2!BE24+Mix_1!BE24-SQRT(((Mix_2!BE24+Mix_1!BE24)^2)-4*((Mix_2!BE24*Mix_1!BE24)-WMA_R1!$B$3)))/2/$B$6</f>
        <v>7.1422538883147979E-8</v>
      </c>
      <c r="BF24" s="8">
        <f>(Mix_2!BF24+Mix_1!BF24-SQRT(((Mix_2!BF24+Mix_1!BF24)^2)-4*((Mix_2!BF24*Mix_1!BF24)-WMA_R1!$B$3)))/2/$B$6</f>
        <v>5.9703099575258989E-8</v>
      </c>
      <c r="BG24" s="8">
        <f>(Mix_2!BG24+Mix_1!BG24-SQRT(((Mix_2!BG24+Mix_1!BG24)^2)-4*((Mix_2!BG24*Mix_1!BG24)-WMA_R1!$B$3)))/2/$B$6</f>
        <v>4.9745509156373657E-8</v>
      </c>
      <c r="BH24" s="8">
        <f>(Mix_2!BH24+Mix_1!BH24-SQRT(((Mix_2!BH24+Mix_1!BH24)^2)-4*((Mix_2!BH24*Mix_1!BH24)-WMA_R1!$B$3)))/2/$B$6</f>
        <v>4.1325494692934228E-8</v>
      </c>
      <c r="BI24" s="8">
        <f>(Mix_2!BI24+Mix_1!BI24-SQRT(((Mix_2!BI24+Mix_1!BI24)^2)-4*((Mix_2!BI24*Mix_1!BI24)-WMA_R1!$B$3)))/2/$B$6</f>
        <v>3.4236950163801794E-8</v>
      </c>
      <c r="BJ24" s="8">
        <f>(Mix_2!BJ24+Mix_1!BJ24-SQRT(((Mix_2!BJ24+Mix_1!BJ24)^2)-4*((Mix_2!BJ24*Mix_1!BJ24)-WMA_R1!$B$3)))/2/$B$6</f>
        <v>2.8293348997010526E-8</v>
      </c>
      <c r="BK24" s="8">
        <f>(Mix_2!BK24+Mix_1!BK24-SQRT(((Mix_2!BK24+Mix_1!BK24)^2)-4*((Mix_2!BK24*Mix_1!BK24)-WMA_R1!$B$3)))/2/$B$6</f>
        <v>2.3328089682195241E-8</v>
      </c>
      <c r="BL24" s="8">
        <f>(Mix_2!BL24+Mix_1!BL24-SQRT(((Mix_2!BL24+Mix_1!BL24)^2)-4*((Mix_2!BL24*Mix_1!BL24)-WMA_R1!$B$3)))/2/$B$6</f>
        <v>1.9194052569559972E-8</v>
      </c>
      <c r="BM24" s="8">
        <f>(Mix_2!BM24+Mix_1!BM24-SQRT(((Mix_2!BM24+Mix_1!BM24)^2)-4*((Mix_2!BM24*Mix_1!BM24)-WMA_R1!$B$3)))/2/$B$6</f>
        <v>1.5762607552538555E-8</v>
      </c>
      <c r="BN24" s="8">
        <f>(Mix_2!BN24+Mix_1!BN24-SQRT(((Mix_2!BN24+Mix_1!BN24)^2)-4*((Mix_2!BN24*Mix_1!BN24)-WMA_R1!$B$3)))/2/$B$6</f>
        <v>1.2922267256243458E-8</v>
      </c>
      <c r="BO24" s="8">
        <f>(Mix_2!BO24+Mix_1!BO24-SQRT(((Mix_2!BO24+Mix_1!BO24)^2)-4*((Mix_2!BO24*Mix_1!BO24)-WMA_R1!$B$3)))/2/$B$6</f>
        <v>1.0577146047907604E-8</v>
      </c>
      <c r="BP24" s="8">
        <f>(Mix_2!BP24+Mix_1!BP24-SQRT(((Mix_2!BP24+Mix_1!BP24)^2)-4*((Mix_2!BP24*Mix_1!BP24)-WMA_R1!$B$3)))/2/$B$6</f>
        <v>8.6453371128669687E-9</v>
      </c>
      <c r="BQ24" s="8">
        <f>(Mix_2!BQ24+Mix_1!BQ24-SQRT(((Mix_2!BQ24+Mix_1!BQ24)^2)-4*((Mix_2!BQ24*Mix_1!BQ24)-WMA_R1!$B$3)))/2/$B$6</f>
        <v>7.057298634371989E-9</v>
      </c>
      <c r="BR24" s="8">
        <f>(Mix_2!BR24+Mix_1!BR24-SQRT(((Mix_2!BR24+Mix_1!BR24)^2)-4*((Mix_2!BR24*Mix_1!BR24)-WMA_R1!$B$3)))/2/$B$6</f>
        <v>5.7543049214459074E-9</v>
      </c>
      <c r="BS24" s="8">
        <f>(Mix_2!BS24+Mix_1!BS24-SQRT(((Mix_2!BS24+Mix_1!BS24)^2)-4*((Mix_2!BS24*Mix_1!BS24)-WMA_R1!$B$3)))/2/$B$6</f>
        <v>4.6870032299750619E-9</v>
      </c>
      <c r="BT24" s="8">
        <f>(Mix_2!BT24+Mix_1!BT24-SQRT(((Mix_2!BT24+Mix_1!BT24)^2)-4*((Mix_2!BT24*Mix_1!BT24)-WMA_R1!$B$3)))/2/$B$6</f>
        <v>3.8140962610455631E-9</v>
      </c>
      <c r="BU24" s="8">
        <f>(Mix_2!BU24+Mix_1!BU24-SQRT(((Mix_2!BU24+Mix_1!BU24)^2)-4*((Mix_2!BU24*Mix_1!BU24)-WMA_R1!$B$3)))/2/$B$6</f>
        <v>3.1011592183105563E-9</v>
      </c>
      <c r="BV24" s="8">
        <f>(Mix_2!BV24+Mix_1!BV24-SQRT(((Mix_2!BV24+Mix_1!BV24)^2)-4*((Mix_2!BV24*Mix_1!BV24)-WMA_R1!$B$3)))/2/$B$6</f>
        <v>2.5195956432355615E-9</v>
      </c>
      <c r="BW24" s="8">
        <f>(Mix_2!BW24+Mix_1!BW24-SQRT(((Mix_2!BW24+Mix_1!BW24)^2)-4*((Mix_2!BW24*Mix_1!BW24)-WMA_R1!$B$3)))/2/$B$6</f>
        <v>2.0457238125715094E-9</v>
      </c>
      <c r="BX24" s="8">
        <f>(Mix_2!BX24+Mix_1!BX24-SQRT(((Mix_2!BX24+Mix_1!BX24)^2)-4*((Mix_2!BX24*Mix_1!BX24)-WMA_R1!$B$3)))/2/$B$6</f>
        <v>1.6599854824050908E-9</v>
      </c>
      <c r="BY24" s="8">
        <f>(Mix_2!BY24+Mix_1!BY24-SQRT(((Mix_2!BY24+Mix_1!BY24)^2)-4*((Mix_2!BY24*Mix_1!BY24)-WMA_R1!$B$3)))/2/$B$6</f>
        <v>1.3462682080245258E-9</v>
      </c>
      <c r="BZ24" s="8">
        <f>(Mix_2!BZ24+Mix_1!BZ24-SQRT(((Mix_2!BZ24+Mix_1!BZ24)^2)-4*((Mix_2!BZ24*Mix_1!BZ24)-WMA_R1!$B$3)))/2/$B$6</f>
        <v>1.0913276948798512E-9</v>
      </c>
      <c r="CA24" s="8">
        <f>(Mix_2!CA24+Mix_1!CA24-SQRT(((Mix_2!CA24+Mix_1!CA24)^2)-4*((Mix_2!CA24*Mix_1!CA24)-WMA_R1!$B$3)))/2/$B$6</f>
        <v>8.8429807920675785E-10</v>
      </c>
      <c r="CB24" s="8">
        <f>(Mix_2!CB24+Mix_1!CB24-SQRT(((Mix_2!CB24+Mix_1!CB24)^2)-4*((Mix_2!CB24*Mix_1!CB24)-WMA_R1!$B$3)))/2/$B$6</f>
        <v>7.1628136755208516E-10</v>
      </c>
      <c r="CC24" s="8">
        <f>(Mix_2!CC24+Mix_1!CC24-SQRT(((Mix_2!CC24+Mix_1!CC24)^2)-4*((Mix_2!CC24*Mix_1!CC24)-WMA_R1!$B$3)))/2/$B$6</f>
        <v>5.8000193536855704E-10</v>
      </c>
      <c r="CD24" s="8">
        <f>(Mix_2!CD24+Mix_1!CD24-SQRT(((Mix_2!CD24+Mix_1!CD24)^2)-4*((Mix_2!CD24*Mix_1!CD24)-WMA_R1!$B$3)))/2/$B$6</f>
        <v>4.6951942334061414E-10</v>
      </c>
      <c r="CE24" s="8">
        <f>(Mix_2!CE24+Mix_1!CE24-SQRT(((Mix_2!CE24+Mix_1!CE24)^2)-4*((Mix_2!CE24*Mix_1!CE24)-WMA_R1!$B$3)))/2/$B$6</f>
        <v>3.7998970636721197E-10</v>
      </c>
      <c r="CF24" s="8">
        <f>(Mix_2!CF24+Mix_1!CF24-SQRT(((Mix_2!CF24+Mix_1!CF24)^2)-4*((Mix_2!CF24*Mix_1!CF24)-WMA_R1!$B$3)))/2/$B$6</f>
        <v>3.0746682977422779E-10</v>
      </c>
      <c r="CG24" s="8">
        <f>(Mix_2!CG24+Mix_1!CG24-SQRT(((Mix_2!CG24+Mix_1!CG24)^2)-4*((Mix_2!CG24*Mix_1!CG24)-WMA_R1!$B$3)))/2/$B$6</f>
        <v>2.4874036164135305E-10</v>
      </c>
      <c r="CH24" s="8">
        <f>(Mix_2!CH24+Mix_1!CH24-SQRT(((Mix_2!CH24+Mix_1!CH24)^2)-4*((Mix_2!CH24*Mix_1!CH24)-WMA_R1!$B$3)))/2/$B$6</f>
        <v>2.0119916843697183E-10</v>
      </c>
      <c r="CI24" s="8">
        <f>(Mix_2!CI24+Mix_1!CI24-SQRT(((Mix_2!CI24+Mix_1!CI24)^2)-4*((Mix_2!CI24*Mix_1!CI24)-WMA_R1!$B$3)))/2/$B$6</f>
        <v>1.6272305725095748E-10</v>
      </c>
      <c r="CJ24" s="8">
        <f>(Mix_2!CJ24+Mix_1!CJ24-SQRT(((Mix_2!CJ24+Mix_1!CJ24)^2)-4*((Mix_2!CJ24*Mix_1!CJ24)-WMA_R1!$B$3)))/2/$B$6</f>
        <v>1.3159040523902377E-10</v>
      </c>
      <c r="CK24" s="8">
        <f>(Mix_2!CK24+Mix_1!CK24-SQRT(((Mix_2!CK24+Mix_1!CK24)^2)-4*((Mix_2!CK24*Mix_1!CK24)-WMA_R1!$B$3)))/2/$B$6</f>
        <v>1.0640432979158732E-10</v>
      </c>
      <c r="CL24" s="8">
        <f>(Mix_2!CL24+Mix_1!CL24-SQRT(((Mix_2!CL24+Mix_1!CL24)^2)-4*((Mix_2!CL24*Mix_1!CL24)-WMA_R1!$B$3)))/2/$B$6</f>
        <v>8.6032514445832931E-11</v>
      </c>
      <c r="CM24" s="8">
        <f>(Mix_2!CM24+Mix_1!CM24-SQRT(((Mix_2!CM24+Mix_1!CM24)^2)-4*((Mix_2!CM24*Mix_1!CM24)-WMA_R1!$B$3)))/2/$B$6</f>
        <v>6.9556693738093145E-11</v>
      </c>
      <c r="CN24" s="8">
        <f>(Mix_2!CN24+Mix_1!CN24-SQRT(((Mix_2!CN24+Mix_1!CN24)^2)-4*((Mix_2!CN24*Mix_1!CN24)-WMA_R1!$B$3)))/2/$B$6</f>
        <v>5.6233684375683879E-11</v>
      </c>
      <c r="CO24" s="8">
        <f>(Mix_2!CO24+Mix_1!CO24-SQRT(((Mix_2!CO24+Mix_1!CO24)^2)-4*((Mix_2!CO24*Mix_1!CO24)-WMA_R1!$B$3)))/2/$B$6</f>
        <v>4.5460857300838597E-11</v>
      </c>
      <c r="CP24" s="8">
        <f>(Mix_2!CP24+Mix_1!CP24-SQRT(((Mix_2!CP24+Mix_1!CP24)^2)-4*((Mix_2!CP24*Mix_1!CP24)-WMA_R1!$B$3)))/2/$B$6</f>
        <v>3.6751046650351782E-11</v>
      </c>
      <c r="CQ24" s="8">
        <f>(Mix_2!CQ24+Mix_1!CQ24-SQRT(((Mix_2!CQ24+Mix_1!CQ24)^2)-4*((Mix_2!CQ24*Mix_1!CQ24)-WMA_R1!$B$3)))/2/$B$6</f>
        <v>2.9709568138969189E-11</v>
      </c>
      <c r="CR24" s="8">
        <f>(Mix_2!CR24+Mix_1!CR24-SQRT(((Mix_2!CR24+Mix_1!CR24)^2)-4*((Mix_2!CR24*Mix_1!CR24)-WMA_R1!$B$3)))/2/$B$6</f>
        <v>2.4017010602506161E-11</v>
      </c>
    </row>
    <row r="25" spans="1:96" x14ac:dyDescent="0.35">
      <c r="A25">
        <f t="shared" si="8"/>
        <v>13</v>
      </c>
      <c r="B25">
        <f t="shared" si="7"/>
        <v>12.5</v>
      </c>
      <c r="C25">
        <f>B25-Data!$B$9</f>
        <v>2</v>
      </c>
      <c r="D25" s="2"/>
      <c r="F25" s="3">
        <f>(Mix_2!F25+Mix_1!F25-SQRT(((Mix_2!F25+Mix_1!F25)^2)-4*((Mix_2!F25*Mix_1!F25)-WMA_R1!$B$3)))/2</f>
        <v>0</v>
      </c>
      <c r="G25" s="8">
        <f>(Mix_2!G25+Mix_1!G25-SQRT(((Mix_2!G25+Mix_1!G25)^2)-4*((Mix_2!G25*Mix_1!G25)-WMA_R1!$B$3)))/2/$B$6</f>
        <v>2.8426859994823417E-5</v>
      </c>
      <c r="H25" s="8">
        <f>(Mix_2!H25+Mix_1!H25-SQRT(((Mix_2!H25+Mix_1!H25)^2)-4*((Mix_2!H25*Mix_1!H25)-WMA_R1!$B$3)))/2/$B$6</f>
        <v>1.0843042819175253E-6</v>
      </c>
      <c r="I25" s="8">
        <f>(Mix_2!I25+Mix_1!I25-SQRT(((Mix_2!I25+Mix_1!I25)^2)-4*((Mix_2!I25*Mix_1!I25)-WMA_R1!$B$3)))/2/$B$6</f>
        <v>3.9522460681951088E-7</v>
      </c>
      <c r="J25" s="8">
        <f>(Mix_2!J25+Mix_1!J25-SQRT(((Mix_2!J25+Mix_1!J25)^2)-4*((Mix_2!J25*Mix_1!J25)-WMA_R1!$B$3)))/2/$B$6</f>
        <v>2.3032375651155235E-7</v>
      </c>
      <c r="K25" s="8">
        <f>(Mix_2!K25+Mix_1!K25-SQRT(((Mix_2!K25+Mix_1!K25)^2)-4*((Mix_2!K25*Mix_1!K25)-WMA_R1!$B$3)))/2/$B$6</f>
        <v>1.764343764421028E-7</v>
      </c>
      <c r="L25" s="8">
        <f>(Mix_2!L25+Mix_1!L25-SQRT(((Mix_2!L25+Mix_1!L25)^2)-4*((Mix_2!L25*Mix_1!L25)-WMA_R1!$B$3)))/2/$B$6</f>
        <v>1.6074978503866078E-7</v>
      </c>
      <c r="M25" s="8">
        <f>(Mix_2!M25+Mix_1!M25-SQRT(((Mix_2!M25+Mix_1!M25)^2)-4*((Mix_2!M25*Mix_1!M25)-WMA_R1!$B$3)))/2/$B$6</f>
        <v>1.623582761567377E-7</v>
      </c>
      <c r="N25" s="8">
        <f>(Mix_2!N25+Mix_1!N25-SQRT(((Mix_2!N25+Mix_1!N25)^2)-4*((Mix_2!N25*Mix_1!N25)-WMA_R1!$B$3)))/2/$B$6</f>
        <v>1.7347089631414292E-7</v>
      </c>
      <c r="O25" s="8">
        <f>(Mix_2!O25+Mix_1!O25-SQRT(((Mix_2!O25+Mix_1!O25)^2)-4*((Mix_2!O25*Mix_1!O25)-WMA_R1!$B$3)))/2/$B$6</f>
        <v>1.9067054424226626E-7</v>
      </c>
      <c r="P25" s="8">
        <f>(Mix_2!P25+Mix_1!P25-SQRT(((Mix_2!P25+Mix_1!P25)^2)-4*((Mix_2!P25*Mix_1!P25)-WMA_R1!$B$3)))/2/$B$6</f>
        <v>2.1227276469915068E-7</v>
      </c>
      <c r="Q25" s="8">
        <f>(Mix_2!Q25+Mix_1!Q25-SQRT(((Mix_2!Q25+Mix_1!Q25)^2)-4*((Mix_2!Q25*Mix_1!Q25)-WMA_R1!$B$3)))/2/$B$6</f>
        <v>2.3736048326838954E-7</v>
      </c>
      <c r="R25" s="8">
        <f>(Mix_2!R25+Mix_1!R25-SQRT(((Mix_2!R25+Mix_1!R25)^2)-4*((Mix_2!R25*Mix_1!R25)-WMA_R1!$B$3)))/2/$B$6</f>
        <v>2.6537768782475268E-7</v>
      </c>
      <c r="S25" s="8">
        <f>(Mix_2!S25+Mix_1!S25-SQRT(((Mix_2!S25+Mix_1!S25)^2)-4*((Mix_2!S25*Mix_1!S25)-WMA_R1!$B$3)))/2/$B$6</f>
        <v>2.9593842754138677E-7</v>
      </c>
      <c r="T25" s="8">
        <f>(Mix_2!T25+Mix_1!T25-SQRT(((Mix_2!T25+Mix_1!T25)^2)-4*((Mix_2!T25*Mix_1!T25)-WMA_R1!$B$3)))/2/$B$6</f>
        <v>3.2872821265073071E-7</v>
      </c>
      <c r="U25" s="8">
        <f>(Mix_2!U25+Mix_1!U25-SQRT(((Mix_2!U25+Mix_1!U25)^2)-4*((Mix_2!U25*Mix_1!U25)-WMA_R1!$B$3)))/2/$B$6</f>
        <v>3.6344883636019176E-7</v>
      </c>
      <c r="V25" s="8">
        <f>(Mix_2!V25+Mix_1!V25-SQRT(((Mix_2!V25+Mix_1!V25)^2)-4*((Mix_2!V25*Mix_1!V25)-WMA_R1!$B$3)))/2/$B$6</f>
        <v>3.9978530530504486E-7</v>
      </c>
      <c r="W25" s="8">
        <f>(Mix_2!W25+Mix_1!W25-SQRT(((Mix_2!W25+Mix_1!W25)^2)-4*((Mix_2!W25*Mix_1!W25)-WMA_R1!$B$3)))/2/$B$6</f>
        <v>4.37385145879432E-7</v>
      </c>
      <c r="X25" s="8">
        <f>(Mix_2!X25+Mix_1!X25-SQRT(((Mix_2!X25+Mix_1!X25)^2)-4*((Mix_2!X25*Mix_1!X25)-WMA_R1!$B$3)))/2/$B$6</f>
        <v>4.7584543771961307E-7</v>
      </c>
      <c r="Y25" s="8">
        <f>(Mix_2!Y25+Mix_1!Y25-SQRT(((Mix_2!Y25+Mix_1!Y25)^2)-4*((Mix_2!Y25*Mix_1!Y25)-WMA_R1!$B$3)))/2/$B$6</f>
        <v>5.1470551198917747E-7</v>
      </c>
      <c r="Z25" s="8">
        <f>(Mix_2!Z25+Mix_1!Z25-SQRT(((Mix_2!Z25+Mix_1!Z25)^2)-4*((Mix_2!Z25*Mix_1!Z25)-WMA_R1!$B$3)))/2/$B$6</f>
        <v>5.5344436855619961E-7</v>
      </c>
      <c r="AA25" s="8">
        <f>(Mix_2!AA25+Mix_1!AA25-SQRT(((Mix_2!AA25+Mix_1!AA25)^2)-4*((Mix_2!AA25*Mix_1!AA25)-WMA_R1!$B$3)))/2/$B$6</f>
        <v>5.9148260467267733E-7</v>
      </c>
      <c r="AB25" s="8">
        <f>(Mix_2!AB25+Mix_1!AB25-SQRT(((Mix_2!AB25+Mix_1!AB25)^2)-4*((Mix_2!AB25*Mix_1!AB25)-WMA_R1!$B$3)))/2/$B$6</f>
        <v>6.2818882851090052E-7</v>
      </c>
      <c r="AC25" s="8">
        <f>(Mix_2!AC25+Mix_1!AC25-SQRT(((Mix_2!AC25+Mix_1!AC25)^2)-4*((Mix_2!AC25*Mix_1!AC25)-WMA_R1!$B$3)))/2/$B$6</f>
        <v>6.6289068678671015E-7</v>
      </c>
      <c r="AD25" s="8">
        <f>(Mix_2!AD25+Mix_1!AD25-SQRT(((Mix_2!AD25+Mix_1!AD25)^2)-4*((Mix_2!AD25*Mix_1!AD25)-WMA_R1!$B$3)))/2/$B$6</f>
        <v>6.9489044607351502E-7</v>
      </c>
      <c r="AE25" s="8">
        <f>(Mix_2!AE25+Mix_1!AE25-SQRT(((Mix_2!AE25+Mix_1!AE25)^2)-4*((Mix_2!AE25*Mix_1!AE25)-WMA_R1!$B$3)))/2/$B$6</f>
        <v>7.2348493684870618E-7</v>
      </c>
      <c r="AF25" s="8">
        <f>(Mix_2!AF25+Mix_1!AF25-SQRT(((Mix_2!AF25+Mix_1!AF25)^2)-4*((Mix_2!AF25*Mix_1!AF25)-WMA_R1!$B$3)))/2/$B$6</f>
        <v>7.4798929228236943E-7</v>
      </c>
      <c r="AG25" s="8">
        <f>(Mix_2!AG25+Mix_1!AG25-SQRT(((Mix_2!AG25+Mix_1!AG25)^2)-4*((Mix_2!AG25*Mix_1!AG25)-WMA_R1!$B$3)))/2/$B$6</f>
        <v>7.6776358337582451E-7</v>
      </c>
      <c r="AH25" s="8">
        <f>(Mix_2!AH25+Mix_1!AH25-SQRT(((Mix_2!AH25+Mix_1!AH25)^2)-4*((Mix_2!AH25*Mix_1!AH25)-WMA_R1!$B$3)))/2/$B$6</f>
        <v>7.8224104083091106E-7</v>
      </c>
      <c r="AI25" s="8">
        <f>(Mix_2!AI25+Mix_1!AI25-SQRT(((Mix_2!AI25+Mix_1!AI25)^2)-4*((Mix_2!AI25*Mix_1!AI25)-WMA_R1!$B$3)))/2/$B$6</f>
        <v>7.9095617988578226E-7</v>
      </c>
      <c r="AJ25" s="8">
        <f>(Mix_2!AJ25+Mix_1!AJ25-SQRT(((Mix_2!AJ25+Mix_1!AJ25)^2)-4*((Mix_2!AJ25*Mix_1!AJ25)-WMA_R1!$B$3)))/2/$B$6</f>
        <v>7.9357090765341809E-7</v>
      </c>
      <c r="AK25" s="8">
        <f>(Mix_2!AK25+Mix_1!AK25-SQRT(((Mix_2!AK25+Mix_1!AK25)^2)-4*((Mix_2!AK25*Mix_1!AK25)-WMA_R1!$B$3)))/2/$B$6</f>
        <v>7.8989651752792156E-7</v>
      </c>
      <c r="AL25" s="8">
        <f>(Mix_2!AL25+Mix_1!AL25-SQRT(((Mix_2!AL25+Mix_1!AL25)^2)-4*((Mix_2!AL25*Mix_1!AL25)-WMA_R1!$B$3)))/2/$B$6</f>
        <v>7.7990958269325006E-7</v>
      </c>
      <c r="AM25" s="8">
        <f>(Mix_2!AM25+Mix_1!AM25-SQRT(((Mix_2!AM25+Mix_1!AM25)^2)-4*((Mix_2!AM25*Mix_1!AM25)-WMA_R1!$B$3)))/2/$B$6</f>
        <v>7.6376004543021736E-7</v>
      </c>
      <c r="AN25" s="8">
        <f>(Mix_2!AN25+Mix_1!AN25-SQRT(((Mix_2!AN25+Mix_1!AN25)^2)-4*((Mix_2!AN25*Mix_1!AN25)-WMA_R1!$B$3)))/2/$B$6</f>
        <v>7.4177031228472856E-7</v>
      </c>
      <c r="AO25" s="8">
        <f>(Mix_2!AO25+Mix_1!AO25-SQRT(((Mix_2!AO25+Mix_1!AO25)^2)-4*((Mix_2!AO25*Mix_1!AO25)-WMA_R1!$B$3)))/2/$B$6</f>
        <v>7.1442490168216466E-7</v>
      </c>
      <c r="AP25" s="8">
        <f>(Mix_2!AP25+Mix_1!AP25-SQRT(((Mix_2!AP25+Mix_1!AP25)^2)-4*((Mix_2!AP25*Mix_1!AP25)-WMA_R1!$B$3)))/2/$B$6</f>
        <v>6.8235097794300259E-7</v>
      </c>
      <c r="AQ25" s="8">
        <f>(Mix_2!AQ25+Mix_1!AQ25-SQRT(((Mix_2!AQ25+Mix_1!AQ25)^2)-4*((Mix_2!AQ25*Mix_1!AQ25)-WMA_R1!$B$3)))/2/$B$6</f>
        <v>6.4629098739388269E-7</v>
      </c>
      <c r="AR25" s="8">
        <f>(Mix_2!AR25+Mix_1!AR25-SQRT(((Mix_2!AR25+Mix_1!AR25)^2)-4*((Mix_2!AR25*Mix_1!AR25)-WMA_R1!$B$3)))/2/$B$6</f>
        <v>6.0706931559462163E-7</v>
      </c>
      <c r="AS25" s="8">
        <f>(Mix_2!AS25+Mix_1!AS25-SQRT(((Mix_2!AS25+Mix_1!AS25)^2)-4*((Mix_2!AS25*Mix_1!AS25)-WMA_R1!$B$3)))/2/$B$6</f>
        <v>5.6555544669656399E-7</v>
      </c>
      <c r="AT25" s="8">
        <f>(Mix_2!AT25+Mix_1!AT25-SQRT(((Mix_2!AT25+Mix_1!AT25)^2)-4*((Mix_2!AT25*Mix_1!AT25)-WMA_R1!$B$3)))/2/$B$6</f>
        <v>5.2262636396349649E-7</v>
      </c>
      <c r="AU25" s="8">
        <f>(Mix_2!AU25+Mix_1!AU25-SQRT(((Mix_2!AU25+Mix_1!AU25)^2)-4*((Mix_2!AU25*Mix_1!AU25)-WMA_R1!$B$3)))/2/$B$6</f>
        <v>4.7913088352391497E-7</v>
      </c>
      <c r="AV25" s="8">
        <f>(Mix_2!AV25+Mix_1!AV25-SQRT(((Mix_2!AV25+Mix_1!AV25)^2)-4*((Mix_2!AV25*Mix_1!AV25)-WMA_R1!$B$3)))/2/$B$6</f>
        <v>4.358582821328838E-7</v>
      </c>
      <c r="AW25" s="8">
        <f>(Mix_2!AW25+Mix_1!AW25-SQRT(((Mix_2!AW25+Mix_1!AW25)^2)-4*((Mix_2!AW25*Mix_1!AW25)-WMA_R1!$B$3)))/2/$B$6</f>
        <v>3.9351301517331905E-7</v>
      </c>
      <c r="AX25" s="8">
        <f>(Mix_2!AX25+Mix_1!AX25-SQRT(((Mix_2!AX25+Mix_1!AX25)^2)-4*((Mix_2!AX25*Mix_1!AX25)-WMA_R1!$B$3)))/2/$B$6</f>
        <v>3.5269662168602167E-7</v>
      </c>
      <c r="AY25" s="8">
        <f>(Mix_2!AY25+Mix_1!AY25-SQRT(((Mix_2!AY25+Mix_1!AY25)^2)-4*((Mix_2!AY25*Mix_1!AY25)-WMA_R1!$B$3)))/2/$B$6</f>
        <v>3.1389717081165003E-7</v>
      </c>
      <c r="AZ25" s="8">
        <f>(Mix_2!AZ25+Mix_1!AZ25-SQRT(((Mix_2!AZ25+Mix_1!AZ25)^2)-4*((Mix_2!AZ25*Mix_1!AZ25)-WMA_R1!$B$3)))/2/$B$6</f>
        <v>2.7748593423027046E-7</v>
      </c>
      <c r="BA25" s="8">
        <f>(Mix_2!BA25+Mix_1!BA25-SQRT(((Mix_2!BA25+Mix_1!BA25)^2)-4*((Mix_2!BA25*Mix_1!BA25)-WMA_R1!$B$3)))/2/$B$6</f>
        <v>2.4372042084497281E-7</v>
      </c>
      <c r="BB25" s="8">
        <f>(Mix_2!BB25+Mix_1!BB25-SQRT(((Mix_2!BB25+Mix_1!BB25)^2)-4*((Mix_2!BB25*Mix_1!BB25)-WMA_R1!$B$3)))/2/$B$6</f>
        <v>2.1275254635799712E-7</v>
      </c>
      <c r="BC25" s="8">
        <f>(Mix_2!BC25+Mix_1!BC25-SQRT(((Mix_2!BC25+Mix_1!BC25)^2)-4*((Mix_2!BC25*Mix_1!BC25)-WMA_R1!$B$3)))/2/$B$6</f>
        <v>1.8464052209399284E-7</v>
      </c>
      <c r="BD25" s="8">
        <f>(Mix_2!BD25+Mix_1!BD25-SQRT(((Mix_2!BD25+Mix_1!BD25)^2)-4*((Mix_2!BD25*Mix_1!BD25)-WMA_R1!$B$3)))/2/$B$6</f>
        <v>1.5936304387231814E-7</v>
      </c>
      <c r="BE25" s="8">
        <f>(Mix_2!BE25+Mix_1!BE25-SQRT(((Mix_2!BE25+Mix_1!BE25)^2)-4*((Mix_2!BE25*Mix_1!BE25)-WMA_R1!$B$3)))/2/$B$6</f>
        <v>1.3683446953294265E-7</v>
      </c>
      <c r="BF25" s="8">
        <f>(Mix_2!BF25+Mix_1!BF25-SQRT(((Mix_2!BF25+Mix_1!BF25)^2)-4*((Mix_2!BF25*Mix_1!BF25)-WMA_R1!$B$3)))/2/$B$6</f>
        <v>1.1691989476592113E-7</v>
      </c>
      <c r="BG25" s="8">
        <f>(Mix_2!BG25+Mix_1!BG25-SQRT(((Mix_2!BG25+Mix_1!BG25)^2)-4*((Mix_2!BG25*Mix_1!BG25)-WMA_R1!$B$3)))/2/$B$6</f>
        <v>9.9449288137876124E-8</v>
      </c>
      <c r="BH25" s="8">
        <f>(Mix_2!BH25+Mix_1!BH25-SQRT(((Mix_2!BH25+Mix_1!BH25)^2)-4*((Mix_2!BH25*Mix_1!BH25)-WMA_R1!$B$3)))/2/$B$6</f>
        <v>8.4230107444405178E-8</v>
      </c>
      <c r="BI25" s="8">
        <f>(Mix_2!BI25+Mix_1!BI25-SQRT(((Mix_2!BI25+Mix_1!BI25)^2)-4*((Mix_2!BI25*Mix_1!BI25)-WMA_R1!$B$3)))/2/$B$6</f>
        <v>7.1058071871021866E-8</v>
      </c>
      <c r="BJ25" s="8">
        <f>(Mix_2!BJ25+Mix_1!BJ25-SQRT(((Mix_2!BJ25+Mix_1!BJ25)^2)-4*((Mix_2!BJ25*Mix_1!BJ25)-WMA_R1!$B$3)))/2/$B$6</f>
        <v>5.9725959511425231E-8</v>
      </c>
      <c r="BK25" s="8">
        <f>(Mix_2!BK25+Mix_1!BK25-SQRT(((Mix_2!BK25+Mix_1!BK25)^2)-4*((Mix_2!BK25*Mix_1!BK25)-WMA_R1!$B$3)))/2/$B$6</f>
        <v>5.0030469433970381E-8</v>
      </c>
      <c r="BL25" s="8">
        <f>(Mix_2!BL25+Mix_1!BL25-SQRT(((Mix_2!BL25+Mix_1!BL25)^2)-4*((Mix_2!BL25*Mix_1!BL25)-WMA_R1!$B$3)))/2/$B$6</f>
        <v>4.1777290848976634E-8</v>
      </c>
      <c r="BM25" s="8">
        <f>(Mix_2!BM25+Mix_1!BM25-SQRT(((Mix_2!BM25+Mix_1!BM25)^2)-4*((Mix_2!BM25*Mix_1!BM25)-WMA_R1!$B$3)))/2/$B$6</f>
        <v>3.4784596647519095E-8</v>
      </c>
      <c r="BN25" s="8">
        <f>(Mix_2!BN25+Mix_1!BN25-SQRT(((Mix_2!BN25+Mix_1!BN25)^2)-4*((Mix_2!BN25*Mix_1!BN25)-WMA_R1!$B$3)))/2/$B$6</f>
        <v>2.8885208891438197E-8</v>
      </c>
      <c r="BO25" s="8">
        <f>(Mix_2!BO25+Mix_1!BO25-SQRT(((Mix_2!BO25+Mix_1!BO25)^2)-4*((Mix_2!BO25*Mix_1!BO25)-WMA_R1!$B$3)))/2/$B$6</f>
        <v>2.3927690051550599E-8</v>
      </c>
      <c r="BP25" s="8">
        <f>(Mix_2!BP25+Mix_1!BP25-SQRT(((Mix_2!BP25+Mix_1!BP25)^2)-4*((Mix_2!BP25*Mix_1!BP25)-WMA_R1!$B$3)))/2/$B$6</f>
        <v>1.977660457619379E-8</v>
      </c>
      <c r="BQ25" s="8">
        <f>(Mix_2!BQ25+Mix_1!BQ25-SQRT(((Mix_2!BQ25+Mix_1!BQ25)^2)-4*((Mix_2!BQ25*Mix_1!BQ25)-WMA_R1!$B$3)))/2/$B$6</f>
        <v>1.6312161732479069E-8</v>
      </c>
      <c r="BR25" s="8">
        <f>(Mix_2!BR25+Mix_1!BR25-SQRT(((Mix_2!BR25+Mix_1!BR25)^2)-4*((Mix_2!BR25*Mix_1!BR25)-WMA_R1!$B$3)))/2/$B$6</f>
        <v>1.342943067861313E-8</v>
      </c>
      <c r="BS25" s="8">
        <f>(Mix_2!BS25+Mix_1!BS25-SQRT(((Mix_2!BS25+Mix_1!BS25)^2)-4*((Mix_2!BS25*Mix_1!BS25)-WMA_R1!$B$3)))/2/$B$6</f>
        <v>1.1037277203307383E-8</v>
      </c>
      <c r="BT25" s="8">
        <f>(Mix_2!BT25+Mix_1!BT25-SQRT(((Mix_2!BT25+Mix_1!BT25)^2)-4*((Mix_2!BT25*Mix_1!BT25)-WMA_R1!$B$3)))/2/$B$6</f>
        <v>9.0571440347630983E-9</v>
      </c>
      <c r="BU25" s="8">
        <f>(Mix_2!BU25+Mix_1!BU25-SQRT(((Mix_2!BU25+Mix_1!BU25)^2)-4*((Mix_2!BU25*Mix_1!BU25)-WMA_R1!$B$3)))/2/$B$6</f>
        <v>7.4217650913865896E-9</v>
      </c>
      <c r="BV25" s="8">
        <f>(Mix_2!BV25+Mix_1!BV25-SQRT(((Mix_2!BV25+Mix_1!BV25)^2)-4*((Mix_2!BV25*Mix_1!BV25)-WMA_R1!$B$3)))/2/$B$6</f>
        <v>6.0738860607756351E-9</v>
      </c>
      <c r="BW25" s="8">
        <f>(Mix_2!BW25+Mix_1!BW25-SQRT(((Mix_2!BW25+Mix_1!BW25)^2)-4*((Mix_2!BW25*Mix_1!BW25)-WMA_R1!$B$3)))/2/$B$6</f>
        <v>4.9650308309168167E-9</v>
      </c>
      <c r="BX25" s="8">
        <f>(Mix_2!BX25+Mix_1!BX25-SQRT(((Mix_2!BX25+Mix_1!BX25)^2)-4*((Mix_2!BX25*Mix_1!BX25)-WMA_R1!$B$3)))/2/$B$6</f>
        <v>4.0543496337974716E-9</v>
      </c>
      <c r="BY25" s="8">
        <f>(Mix_2!BY25+Mix_1!BY25-SQRT(((Mix_2!BY25+Mix_1!BY25)^2)-4*((Mix_2!BY25*Mix_1!BY25)-WMA_R1!$B$3)))/2/$B$6</f>
        <v>3.3075659988668349E-9</v>
      </c>
      <c r="BZ25" s="8">
        <f>(Mix_2!BZ25+Mix_1!BZ25-SQRT(((Mix_2!BZ25+Mix_1!BZ25)^2)-4*((Mix_2!BZ25*Mix_1!BZ25)-WMA_R1!$B$3)))/2/$B$6</f>
        <v>2.6960275123499855E-9</v>
      </c>
      <c r="CA25" s="8">
        <f>(Mix_2!CA25+Mix_1!CA25-SQRT(((Mix_2!CA25+Mix_1!CA25)^2)-4*((Mix_2!CA25*Mix_1!CA25)-WMA_R1!$B$3)))/2/$B$6</f>
        <v>2.1958642681951801E-9</v>
      </c>
      <c r="CB25" s="8">
        <f>(Mix_2!CB25+Mix_1!CB25-SQRT(((Mix_2!CB25+Mix_1!CB25)^2)-4*((Mix_2!CB25*Mix_1!CB25)-WMA_R1!$B$3)))/2/$B$6</f>
        <v>1.7872517910078045E-9</v>
      </c>
      <c r="CC25" s="8">
        <f>(Mix_2!CC25+Mix_1!CC25-SQRT(((Mix_2!CC25+Mix_1!CC25)^2)-4*((Mix_2!CC25*Mix_1!CC25)-WMA_R1!$B$3)))/2/$B$6</f>
        <v>1.4537703263428625E-9</v>
      </c>
      <c r="CD25" s="8">
        <f>(Mix_2!CD25+Mix_1!CD25-SQRT(((Mix_2!CD25+Mix_1!CD25)^2)-4*((Mix_2!CD25*Mix_1!CD25)-WMA_R1!$B$3)))/2/$B$6</f>
        <v>1.181853503950947E-9</v>
      </c>
      <c r="CE25" s="8">
        <f>(Mix_2!CE25+Mix_1!CE25-SQRT(((Mix_2!CE25+Mix_1!CE25)^2)-4*((Mix_2!CE25*Mix_1!CE25)-WMA_R1!$B$3)))/2/$B$6</f>
        <v>9.6031704810428664E-10</v>
      </c>
      <c r="CF25" s="8">
        <f>(Mix_2!CF25+Mix_1!CF25-SQRT(((Mix_2!CF25+Mix_1!CF25)^2)-4*((Mix_2!CF25*Mix_1!CF25)-WMA_R1!$B$3)))/2/$B$6</f>
        <v>7.799594303747881E-10</v>
      </c>
      <c r="CG25" s="8">
        <f>(Mix_2!CG25+Mix_1!CG25-SQRT(((Mix_2!CG25+Mix_1!CG25)^2)-4*((Mix_2!CG25*Mix_1!CG25)-WMA_R1!$B$3)))/2/$B$6</f>
        <v>6.3322269650001317E-10</v>
      </c>
      <c r="CH25" s="8">
        <f>(Mix_2!CH25+Mix_1!CH25-SQRT(((Mix_2!CH25+Mix_1!CH25)^2)-4*((Mix_2!CH25*Mix_1!CH25)-WMA_R1!$B$3)))/2/$B$6</f>
        <v>5.1391024769031901E-10</v>
      </c>
      <c r="CI25" s="8">
        <f>(Mix_2!CI25+Mix_1!CI25-SQRT(((Mix_2!CI25+Mix_1!CI25)^2)-4*((Mix_2!CI25*Mix_1!CI25)-WMA_R1!$B$3)))/2/$B$6</f>
        <v>4.1694758756705141E-10</v>
      </c>
      <c r="CJ25" s="8">
        <f>(Mix_2!CJ25+Mix_1!CJ25-SQRT(((Mix_2!CJ25+Mix_1!CJ25)^2)-4*((Mix_2!CJ25*Mix_1!CJ25)-WMA_R1!$B$3)))/2/$B$6</f>
        <v>3.381851465533714E-10</v>
      </c>
      <c r="CK25" s="8">
        <f>(Mix_2!CK25+Mix_1!CK25-SQRT(((Mix_2!CK25+Mix_1!CK25)^2)-4*((Mix_2!CK25*Mix_1!CK25)-WMA_R1!$B$3)))/2/$B$6</f>
        <v>2.7423363579970328E-10</v>
      </c>
      <c r="CL25" s="8">
        <f>(Mix_2!CL25+Mix_1!CL25-SQRT(((Mix_2!CL25+Mix_1!CL25)^2)-4*((Mix_2!CL25*Mix_1!CL25)-WMA_R1!$B$3)))/2/$B$6</f>
        <v>2.2232704566249595E-10</v>
      </c>
      <c r="CM25" s="8">
        <f>(Mix_2!CM25+Mix_1!CM25-SQRT(((Mix_2!CM25+Mix_1!CM25)^2)-4*((Mix_2!CM25*Mix_1!CM25)-WMA_R1!$B$3)))/2/$B$6</f>
        <v>1.802108462456431E-10</v>
      </c>
      <c r="CN25" s="8">
        <f>(Mix_2!CN25+Mix_1!CN25-SQRT(((Mix_2!CN25+Mix_1!CN25)^2)-4*((Mix_2!CN25*Mix_1!CN25)-WMA_R1!$B$3)))/2/$B$6</f>
        <v>1.4604861764411226E-10</v>
      </c>
      <c r="CO25" s="8">
        <f>(Mix_2!CO25+Mix_1!CO25-SQRT(((Mix_2!CO25+Mix_1!CO25)^2)-4*((Mix_2!CO25*Mix_1!CO25)-WMA_R1!$B$3)))/2/$B$6</f>
        <v>1.1834511148833826E-10</v>
      </c>
      <c r="CP25" s="8">
        <f>(Mix_2!CP25+Mix_1!CP25-SQRT(((Mix_2!CP25+Mix_1!CP25)^2)-4*((Mix_2!CP25*Mix_1!CP25)-WMA_R1!$B$3)))/2/$B$6</f>
        <v>9.5884411521751645E-11</v>
      </c>
      <c r="CQ25" s="8">
        <f>(Mix_2!CQ25+Mix_1!CQ25-SQRT(((Mix_2!CQ25+Mix_1!CQ25)^2)-4*((Mix_2!CQ25*Mix_1!CQ25)-WMA_R1!$B$3)))/2/$B$6</f>
        <v>7.7678086185528628E-11</v>
      </c>
      <c r="CR25" s="8">
        <f>(Mix_2!CR25+Mix_1!CR25-SQRT(((Mix_2!CR25+Mix_1!CR25)^2)-4*((Mix_2!CR25*Mix_1!CR25)-WMA_R1!$B$3)))/2/$B$6</f>
        <v>6.292288912135291E-11</v>
      </c>
    </row>
    <row r="26" spans="1:96" x14ac:dyDescent="0.35">
      <c r="A26">
        <f t="shared" si="8"/>
        <v>14</v>
      </c>
      <c r="B26">
        <f t="shared" si="7"/>
        <v>13.5</v>
      </c>
      <c r="C26">
        <f>B26-Data!$B$9</f>
        <v>3</v>
      </c>
      <c r="F26" s="3">
        <f>(Mix_2!F26+Mix_1!F26-SQRT(((Mix_2!F26+Mix_1!F26)^2)-4*((Mix_2!F26*Mix_1!F26)-WMA_R1!$B$3)))/2</f>
        <v>0</v>
      </c>
      <c r="G26" s="8">
        <f>(Mix_2!G26+Mix_1!G26-SQRT(((Mix_2!G26+Mix_1!G26)^2)-4*((Mix_2!G26*Mix_1!G26)-WMA_R1!$B$3)))/2/$B$6</f>
        <v>2.6617454789157335E-5</v>
      </c>
      <c r="H26" s="8">
        <f>(Mix_2!H26+Mix_1!H26-SQRT(((Mix_2!H26+Mix_1!H26)^2)-4*((Mix_2!H26*Mix_1!H26)-WMA_R1!$B$3)))/2/$B$6</f>
        <v>2.4743050532904931E-6</v>
      </c>
      <c r="I26" s="8">
        <f>(Mix_2!I26+Mix_1!I26-SQRT(((Mix_2!I26+Mix_1!I26)^2)-4*((Mix_2!I26*Mix_1!I26)-WMA_R1!$B$3)))/2/$B$6</f>
        <v>7.1763257381007861E-7</v>
      </c>
      <c r="J26" s="8">
        <f>(Mix_2!J26+Mix_1!J26-SQRT(((Mix_2!J26+Mix_1!J26)^2)-4*((Mix_2!J26*Mix_1!J26)-WMA_R1!$B$3)))/2/$B$6</f>
        <v>2.9302988480139902E-7</v>
      </c>
      <c r="K26" s="8">
        <f>(Mix_2!K26+Mix_1!K26-SQRT(((Mix_2!K26+Mix_1!K26)^2)-4*((Mix_2!K26*Mix_1!K26)-WMA_R1!$B$3)))/2/$B$6</f>
        <v>1.4911756451851943E-7</v>
      </c>
      <c r="L26" s="8">
        <f>(Mix_2!L26+Mix_1!L26-SQRT(((Mix_2!L26+Mix_1!L26)^2)-4*((Mix_2!L26*Mix_1!L26)-WMA_R1!$B$3)))/2/$B$6</f>
        <v>9.2894065772952672E-8</v>
      </c>
      <c r="M26" s="8">
        <f>(Mix_2!M26+Mix_1!M26-SQRT(((Mix_2!M26+Mix_1!M26)^2)-4*((Mix_2!M26*Mix_1!M26)-WMA_R1!$B$3)))/2/$B$6</f>
        <v>7.1441672133687462E-8</v>
      </c>
      <c r="N26" s="8">
        <f>(Mix_2!N26+Mix_1!N26-SQRT(((Mix_2!N26+Mix_1!N26)^2)-4*((Mix_2!N26*Mix_1!N26)-WMA_R1!$B$3)))/2/$B$6</f>
        <v>6.6408286869545918E-8</v>
      </c>
      <c r="O26" s="8">
        <f>(Mix_2!O26+Mix_1!O26-SQRT(((Mix_2!O26+Mix_1!O26)^2)-4*((Mix_2!O26*Mix_1!O26)-WMA_R1!$B$3)))/2/$B$6</f>
        <v>7.034736881905701E-8</v>
      </c>
      <c r="P26" s="8">
        <f>(Mix_2!P26+Mix_1!P26-SQRT(((Mix_2!P26+Mix_1!P26)^2)-4*((Mix_2!P26*Mix_1!P26)-WMA_R1!$B$3)))/2/$B$6</f>
        <v>7.9882948256226882E-8</v>
      </c>
      <c r="Q26" s="8">
        <f>(Mix_2!Q26+Mix_1!Q26-SQRT(((Mix_2!Q26+Mix_1!Q26)^2)-4*((Mix_2!Q26*Mix_1!Q26)-WMA_R1!$B$3)))/2/$B$6</f>
        <v>9.3356304020630887E-8</v>
      </c>
      <c r="R26" s="8">
        <f>(Mix_2!R26+Mix_1!R26-SQRT(((Mix_2!R26+Mix_1!R26)^2)-4*((Mix_2!R26*Mix_1!R26)-WMA_R1!$B$3)))/2/$B$6</f>
        <v>1.099016380123885E-7</v>
      </c>
      <c r="S26" s="8">
        <f>(Mix_2!S26+Mix_1!S26-SQRT(((Mix_2!S26+Mix_1!S26)^2)-4*((Mix_2!S26*Mix_1!S26)-WMA_R1!$B$3)))/2/$B$6</f>
        <v>1.2904286705861523E-7</v>
      </c>
      <c r="T26" s="8">
        <f>(Mix_2!T26+Mix_1!T26-SQRT(((Mix_2!T26+Mix_1!T26)^2)-4*((Mix_2!T26*Mix_1!T26)-WMA_R1!$B$3)))/2/$B$6</f>
        <v>1.5050134827276906E-7</v>
      </c>
      <c r="U26" s="8">
        <f>(Mix_2!U26+Mix_1!U26-SQRT(((Mix_2!U26+Mix_1!U26)^2)-4*((Mix_2!U26*Mix_1!U26)-WMA_R1!$B$3)))/2/$B$6</f>
        <v>1.7409656294375964E-7</v>
      </c>
      <c r="V26" s="8">
        <f>(Mix_2!V26+Mix_1!V26-SQRT(((Mix_2!V26+Mix_1!V26)^2)-4*((Mix_2!V26*Mix_1!V26)-WMA_R1!$B$3)))/2/$B$6</f>
        <v>1.9969062314828534E-7</v>
      </c>
      <c r="W26" s="8">
        <f>(Mix_2!W26+Mix_1!W26-SQRT(((Mix_2!W26+Mix_1!W26)^2)-4*((Mix_2!W26*Mix_1!W26)-WMA_R1!$B$3)))/2/$B$6</f>
        <v>2.2715478920076748E-7</v>
      </c>
      <c r="X26" s="8">
        <f>(Mix_2!X26+Mix_1!X26-SQRT(((Mix_2!X26+Mix_1!X26)^2)-4*((Mix_2!X26*Mix_1!X26)-WMA_R1!$B$3)))/2/$B$6</f>
        <v>2.5634763733961563E-7</v>
      </c>
      <c r="Y26" s="8">
        <f>(Mix_2!Y26+Mix_1!Y26-SQRT(((Mix_2!Y26+Mix_1!Y26)^2)-4*((Mix_2!Y26*Mix_1!Y26)-WMA_R1!$B$3)))/2/$B$6</f>
        <v>2.8709986210628813E-7</v>
      </c>
      <c r="Z26" s="8">
        <f>(Mix_2!Z26+Mix_1!Z26-SQRT(((Mix_2!Z26+Mix_1!Z26)^2)-4*((Mix_2!Z26*Mix_1!Z26)-WMA_R1!$B$3)))/2/$B$6</f>
        <v>3.1920319010225739E-7</v>
      </c>
      <c r="AA26" s="8">
        <f>(Mix_2!AA26+Mix_1!AA26-SQRT(((Mix_2!AA26+Mix_1!AA26)^2)-4*((Mix_2!AA26*Mix_1!AA26)-WMA_R1!$B$3)))/2/$B$6</f>
        <v>3.5240228690724962E-7</v>
      </c>
      <c r="AB26" s="8">
        <f>(Mix_2!AB26+Mix_1!AB26-SQRT(((Mix_2!AB26+Mix_1!AB26)^2)-4*((Mix_2!AB26*Mix_1!AB26)-WMA_R1!$B$3)))/2/$B$6</f>
        <v>3.8638914290345383E-7</v>
      </c>
      <c r="AC26" s="8">
        <f>(Mix_2!AC26+Mix_1!AC26-SQRT(((Mix_2!AC26+Mix_1!AC26)^2)-4*((Mix_2!AC26*Mix_1!AC26)-WMA_R1!$B$3)))/2/$B$6</f>
        <v>4.2079994333477089E-7</v>
      </c>
      <c r="AD26" s="8">
        <f>(Mix_2!AD26+Mix_1!AD26-SQRT(((Mix_2!AD26+Mix_1!AD26)^2)-4*((Mix_2!AD26*Mix_1!AD26)-WMA_R1!$B$3)))/2/$B$6</f>
        <v>4.5521455716013293E-7</v>
      </c>
      <c r="AE26" s="8">
        <f>(Mix_2!AE26+Mix_1!AE26-SQRT(((Mix_2!AE26+Mix_1!AE26)^2)-4*((Mix_2!AE26*Mix_1!AE26)-WMA_R1!$B$3)))/2/$B$6</f>
        <v>4.8915895556334021E-7</v>
      </c>
      <c r="AF26" s="8">
        <f>(Mix_2!AF26+Mix_1!AF26-SQRT(((Mix_2!AF26+Mix_1!AF26)^2)-4*((Mix_2!AF26*Mix_1!AF26)-WMA_R1!$B$3)))/2/$B$6</f>
        <v>5.2211085543873992E-7</v>
      </c>
      <c r="AG26" s="8">
        <f>(Mix_2!AG26+Mix_1!AG26-SQRT(((Mix_2!AG26+Mix_1!AG26)^2)-4*((Mix_2!AG26*Mix_1!AG26)-WMA_R1!$B$3)))/2/$B$6</f>
        <v>5.5350883787497196E-7</v>
      </c>
      <c r="AH26" s="8">
        <f>(Mix_2!AH26+Mix_1!AH26-SQRT(((Mix_2!AH26+Mix_1!AH26)^2)-4*((Mix_2!AH26*Mix_1!AH26)-WMA_R1!$B$3)))/2/$B$6</f>
        <v>5.8276505843224413E-7</v>
      </c>
      <c r="AI26" s="8">
        <f>(Mix_2!AI26+Mix_1!AI26-SQRT(((Mix_2!AI26+Mix_1!AI26)^2)-4*((Mix_2!AI26*Mix_1!AI26)-WMA_R1!$B$3)))/2/$B$6</f>
        <v>6.0928145106942111E-7</v>
      </c>
      <c r="AJ26" s="8">
        <f>(Mix_2!AJ26+Mix_1!AJ26-SQRT(((Mix_2!AJ26+Mix_1!AJ26)^2)-4*((Mix_2!AJ26*Mix_1!AJ26)-WMA_R1!$B$3)))/2/$B$6</f>
        <v>6.3246908865721707E-7</v>
      </c>
      <c r="AK26" s="8">
        <f>(Mix_2!AK26+Mix_1!AK26-SQRT(((Mix_2!AK26+Mix_1!AK26)^2)-4*((Mix_2!AK26*Mix_1!AK26)-WMA_R1!$B$3)))/2/$B$6</f>
        <v>6.5177003083505269E-7</v>
      </c>
      <c r="AL26" s="8">
        <f>(Mix_2!AL26+Mix_1!AL26-SQRT(((Mix_2!AL26+Mix_1!AL26)^2)-4*((Mix_2!AL26*Mix_1!AL26)-WMA_R1!$B$3)))/2/$B$6</f>
        <v>6.6668068354758248E-7</v>
      </c>
      <c r="AM26" s="8">
        <f>(Mix_2!AM26+Mix_1!AM26-SQRT(((Mix_2!AM26+Mix_1!AM26)^2)-4*((Mix_2!AM26*Mix_1!AM26)-WMA_R1!$B$3)))/2/$B$6</f>
        <v>6.7677539905552919E-7</v>
      </c>
      <c r="AN26" s="8">
        <f>(Mix_2!AN26+Mix_1!AN26-SQRT(((Mix_2!AN26+Mix_1!AN26)^2)-4*((Mix_2!AN26*Mix_1!AN26)-WMA_R1!$B$3)))/2/$B$6</f>
        <v>6.8172878342487309E-7</v>
      </c>
      <c r="AO26" s="8">
        <f>(Mix_2!AO26+Mix_1!AO26-SQRT(((Mix_2!AO26+Mix_1!AO26)^2)-4*((Mix_2!AO26*Mix_1!AO26)-WMA_R1!$B$3)))/2/$B$6</f>
        <v>6.8133507880041577E-7</v>
      </c>
      <c r="AP26" s="8">
        <f>(Mix_2!AP26+Mix_1!AP26-SQRT(((Mix_2!AP26+Mix_1!AP26)^2)-4*((Mix_2!AP26*Mix_1!AP26)-WMA_R1!$B$3)))/2/$B$6</f>
        <v>6.7552298266271293E-7</v>
      </c>
      <c r="AQ26" s="8">
        <f>(Mix_2!AQ26+Mix_1!AQ26-SQRT(((Mix_2!AQ26+Mix_1!AQ26)^2)-4*((Mix_2!AQ26*Mix_1!AQ26)-WMA_R1!$B$3)))/2/$B$6</f>
        <v>6.643644652193359E-7</v>
      </c>
      <c r="AR26" s="8">
        <f>(Mix_2!AR26+Mix_1!AR26-SQRT(((Mix_2!AR26+Mix_1!AR26)^2)-4*((Mix_2!AR26*Mix_1!AR26)-WMA_R1!$B$3)))/2/$B$6</f>
        <v>6.4807651511955555E-7</v>
      </c>
      <c r="AS26" s="8">
        <f>(Mix_2!AS26+Mix_1!AS26-SQRT(((Mix_2!AS26+Mix_1!AS26)^2)-4*((Mix_2!AS26*Mix_1!AS26)-WMA_R1!$B$3)))/2/$B$6</f>
        <v>6.270152581588917E-7</v>
      </c>
      <c r="AT26" s="8">
        <f>(Mix_2!AT26+Mix_1!AT26-SQRT(((Mix_2!AT26+Mix_1!AT26)^2)-4*((Mix_2!AT26*Mix_1!AT26)-WMA_R1!$B$3)))/2/$B$6</f>
        <v>6.0166253268434389E-7</v>
      </c>
      <c r="AU26" s="8">
        <f>(Mix_2!AU26+Mix_1!AU26-SQRT(((Mix_2!AU26+Mix_1!AU26)^2)-4*((Mix_2!AU26*Mix_1!AU26)-WMA_R1!$B$3)))/2/$B$6</f>
        <v>5.7260566044270433E-7</v>
      </c>
      <c r="AV26" s="8">
        <f>(Mix_2!AV26+Mix_1!AV26-SQRT(((Mix_2!AV26+Mix_1!AV26)^2)-4*((Mix_2!AV26*Mix_1!AV26)-WMA_R1!$B$3)))/2/$B$6</f>
        <v>5.4051176634484221E-7</v>
      </c>
      <c r="AW26" s="8">
        <f>(Mix_2!AW26+Mix_1!AW26-SQRT(((Mix_2!AW26+Mix_1!AW26)^2)-4*((Mix_2!AW26*Mix_1!AW26)-WMA_R1!$B$3)))/2/$B$6</f>
        <v>5.0609849056026945E-7</v>
      </c>
      <c r="AX26" s="8">
        <f>(Mix_2!AX26+Mix_1!AX26-SQRT(((Mix_2!AX26+Mix_1!AX26)^2)-4*((Mix_2!AX26*Mix_1!AX26)-WMA_R1!$B$3)))/2/$B$6</f>
        <v>4.7010321035934055E-7</v>
      </c>
      <c r="AY26" s="8">
        <f>(Mix_2!AY26+Mix_1!AY26-SQRT(((Mix_2!AY26+Mix_1!AY26)^2)-4*((Mix_2!AY26*Mix_1!AY26)-WMA_R1!$B$3)))/2/$B$6</f>
        <v>4.332529601747126E-7</v>
      </c>
      <c r="AZ26" s="8">
        <f>(Mix_2!AZ26+Mix_1!AZ26-SQRT(((Mix_2!AZ26+Mix_1!AZ26)^2)-4*((Mix_2!AZ26*Mix_1!AZ26)-WMA_R1!$B$3)))/2/$B$6</f>
        <v>3.9623704750635369E-7</v>
      </c>
      <c r="BA26" s="8">
        <f>(Mix_2!BA26+Mix_1!BA26-SQRT(((Mix_2!BA26+Mix_1!BA26)^2)-4*((Mix_2!BA26*Mix_1!BA26)-WMA_R1!$B$3)))/2/$B$6</f>
        <v>3.5968399791919126E-7</v>
      </c>
      <c r="BB26" s="8">
        <f>(Mix_2!BB26+Mix_1!BB26-SQRT(((Mix_2!BB26+Mix_1!BB26)^2)-4*((Mix_2!BB26*Mix_1!BB26)-WMA_R1!$B$3)))/2/$B$6</f>
        <v>3.2414394812718683E-7</v>
      </c>
      <c r="BC26" s="8">
        <f>(Mix_2!BC26+Mix_1!BC26-SQRT(((Mix_2!BC26+Mix_1!BC26)^2)-4*((Mix_2!BC26*Mix_1!BC26)-WMA_R1!$B$3)))/2/$B$6</f>
        <v>2.9007703150618624E-7</v>
      </c>
      <c r="BD26" s="8">
        <f>(Mix_2!BD26+Mix_1!BD26-SQRT(((Mix_2!BD26+Mix_1!BD26)^2)-4*((Mix_2!BD26*Mix_1!BD26)-WMA_R1!$B$3)))/2/$B$6</f>
        <v>2.5784775048443009E-7</v>
      </c>
      <c r="BE26" s="8">
        <f>(Mix_2!BE26+Mix_1!BE26-SQRT(((Mix_2!BE26+Mix_1!BE26)^2)-4*((Mix_2!BE26*Mix_1!BE26)-WMA_R1!$B$3)))/2/$B$6</f>
        <v>2.277248483117944E-7</v>
      </c>
      <c r="BF26" s="8">
        <f>(Mix_2!BF26+Mix_1!BF26-SQRT(((Mix_2!BF26+Mix_1!BF26)^2)-4*((Mix_2!BF26*Mix_1!BF26)-WMA_R1!$B$3)))/2/$B$6</f>
        <v>1.9988583555008432E-7</v>
      </c>
      <c r="BG26" s="8">
        <f>(Mix_2!BG26+Mix_1!BG26-SQRT(((Mix_2!BG26+Mix_1!BG26)^2)-4*((Mix_2!BG26*Mix_1!BG26)-WMA_R1!$B$3)))/2/$B$6</f>
        <v>1.7442511901499813E-7</v>
      </c>
      <c r="BH26" s="8">
        <f>(Mix_2!BH26+Mix_1!BH26-SQRT(((Mix_2!BH26+Mix_1!BH26)^2)-4*((Mix_2!BH26*Mix_1!BH26)-WMA_R1!$B$3)))/2/$B$6</f>
        <v>1.5136459341480446E-7</v>
      </c>
      <c r="BI26" s="8">
        <f>(Mix_2!BI26+Mix_1!BI26-SQRT(((Mix_2!BI26+Mix_1!BI26)^2)-4*((Mix_2!BI26*Mix_1!BI26)-WMA_R1!$B$3)))/2/$B$6</f>
        <v>1.3066560899943624E-7</v>
      </c>
      <c r="BJ26" s="8">
        <f>(Mix_2!BJ26+Mix_1!BJ26-SQRT(((Mix_2!BJ26+Mix_1!BJ26)^2)-4*((Mix_2!BJ26*Mix_1!BJ26)-WMA_R1!$B$3)))/2/$B$6</f>
        <v>1.1224134499610017E-7</v>
      </c>
      <c r="BK26" s="8">
        <f>(Mix_2!BK26+Mix_1!BK26-SQRT(((Mix_2!BK26+Mix_1!BK26)^2)-4*((Mix_2!BK26*Mix_1!BK26)-WMA_R1!$B$3)))/2/$B$6</f>
        <v>9.5968811009150556E-8</v>
      </c>
      <c r="BL26" s="8">
        <f>(Mix_2!BL26+Mix_1!BL26-SQRT(((Mix_2!BL26+Mix_1!BL26)^2)-4*((Mix_2!BL26*Mix_1!BL26)-WMA_R1!$B$3)))/2/$B$6</f>
        <v>8.1699895182474336E-8</v>
      </c>
      <c r="BM26" s="8">
        <f>(Mix_2!BM26+Mix_1!BM26-SQRT(((Mix_2!BM26+Mix_1!BM26)^2)-4*((Mix_2!BM26*Mix_1!BM26)-WMA_R1!$B$3)))/2/$B$6</f>
        <v>6.9271084979227737E-8</v>
      </c>
      <c r="BN26" s="8">
        <f>(Mix_2!BN26+Mix_1!BN26-SQRT(((Mix_2!BN26+Mix_1!BN26)^2)-4*((Mix_2!BN26*Mix_1!BN26)-WMA_R1!$B$3)))/2/$B$6</f>
        <v>5.8511660183668823E-8</v>
      </c>
      <c r="BO26" s="8">
        <f>(Mix_2!BO26+Mix_1!BO26-SQRT(((Mix_2!BO26+Mix_1!BO26)^2)-4*((Mix_2!BO26*Mix_1!BO26)-WMA_R1!$B$3)))/2/$B$6</f>
        <v>4.9250309830384253E-8</v>
      </c>
      <c r="BP26" s="8">
        <f>(Mix_2!BP26+Mix_1!BP26-SQRT(((Mix_2!BP26+Mix_1!BP26)^2)-4*((Mix_2!BP26*Mix_1!BP26)-WMA_R1!$B$3)))/2/$B$6</f>
        <v>4.132023156966369E-8</v>
      </c>
      <c r="BQ26" s="8">
        <f>(Mix_2!BQ26+Mix_1!BQ26-SQRT(((Mix_2!BQ26+Mix_1!BQ26)^2)-4*((Mix_2!BQ26*Mix_1!BQ26)-WMA_R1!$B$3)))/2/$B$6</f>
        <v>3.4562849360320058E-8</v>
      </c>
      <c r="BR26" s="8">
        <f>(Mix_2!BR26+Mix_1!BR26-SQRT(((Mix_2!BR26+Mix_1!BR26)^2)-4*((Mix_2!BR26*Mix_1!BR26)-WMA_R1!$B$3)))/2/$B$6</f>
        <v>2.8830329124041043E-8</v>
      </c>
      <c r="BS26" s="8">
        <f>(Mix_2!BS26+Mix_1!BS26-SQRT(((Mix_2!BS26+Mix_1!BS26)^2)-4*((Mix_2!BS26*Mix_1!BS26)-WMA_R1!$B$3)))/2/$B$6</f>
        <v>2.3987091424260143E-8</v>
      </c>
      <c r="BT26" s="8">
        <f>(Mix_2!BT26+Mix_1!BT26-SQRT(((Mix_2!BT26+Mix_1!BT26)^2)-4*((Mix_2!BT26*Mix_1!BT26)-WMA_R1!$B$3)))/2/$B$6</f>
        <v>1.9910516790844213E-8</v>
      </c>
      <c r="BU26" s="8">
        <f>(Mix_2!BU26+Mix_1!BU26-SQRT(((Mix_2!BU26+Mix_1!BU26)^2)-4*((Mix_2!BU26*Mix_1!BU26)-WMA_R1!$B$3)))/2/$B$6</f>
        <v>1.6491034426913131E-8</v>
      </c>
      <c r="BV26" s="8">
        <f>(Mix_2!BV26+Mix_1!BV26-SQRT(((Mix_2!BV26+Mix_1!BV26)^2)-4*((Mix_2!BV26*Mix_1!BV26)-WMA_R1!$B$3)))/2/$B$6</f>
        <v>1.3631752726617208E-8</v>
      </c>
      <c r="BW26" s="8">
        <f>(Mix_2!BW26+Mix_1!BW26-SQRT(((Mix_2!BW26+Mix_1!BW26)^2)-4*((Mix_2!BW26*Mix_1!BW26)-WMA_R1!$B$3)))/2/$B$6</f>
        <v>1.1247774822642498E-8</v>
      </c>
      <c r="BX26" s="8">
        <f>(Mix_2!BX26+Mix_1!BX26-SQRT(((Mix_2!BX26+Mix_1!BX26)^2)-4*((Mix_2!BX26*Mix_1!BX26)-WMA_R1!$B$3)))/2/$B$6</f>
        <v>9.2653157368616235E-9</v>
      </c>
      <c r="BY26" s="8">
        <f>(Mix_2!BY26+Mix_1!BY26-SQRT(((Mix_2!BY26+Mix_1!BY26)^2)-4*((Mix_2!BY26*Mix_1!BY26)-WMA_R1!$B$3)))/2/$B$6</f>
        <v>7.620705622102264E-9</v>
      </c>
      <c r="BZ26" s="8">
        <f>(Mix_2!BZ26+Mix_1!BZ26-SQRT(((Mix_2!BZ26+Mix_1!BZ26)^2)-4*((Mix_2!BZ26*Mix_1!BZ26)-WMA_R1!$B$3)))/2/$B$6</f>
        <v>6.2593531469090635E-9</v>
      </c>
      <c r="CA26" s="8">
        <f>(Mix_2!CA26+Mix_1!CA26-SQRT(((Mix_2!CA26+Mix_1!CA26)^2)-4*((Mix_2!CA26*Mix_1!CA26)-WMA_R1!$B$3)))/2/$B$6</f>
        <v>5.1347173180005257E-9</v>
      </c>
      <c r="CB26" s="8">
        <f>(Mix_2!CB26+Mix_1!CB26-SQRT(((Mix_2!CB26+Mix_1!CB26)^2)-4*((Mix_2!CB26*Mix_1!CB26)-WMA_R1!$B$3)))/2/$B$6</f>
        <v>4.2073221573346586E-9</v>
      </c>
      <c r="CC26" s="8">
        <f>(Mix_2!CC26+Mix_1!CC26-SQRT(((Mix_2!CC26+Mix_1!CC26)^2)-4*((Mix_2!CC26*Mix_1!CC26)-WMA_R1!$B$3)))/2/$B$6</f>
        <v>3.4438363272215611E-9</v>
      </c>
      <c r="CD26" s="8">
        <f>(Mix_2!CD26+Mix_1!CD26-SQRT(((Mix_2!CD26+Mix_1!CD26)^2)-4*((Mix_2!CD26*Mix_1!CD26)-WMA_R1!$B$3)))/2/$B$6</f>
        <v>2.8162316922930586E-9</v>
      </c>
      <c r="CE26" s="8">
        <f>(Mix_2!CE26+Mix_1!CE26-SQRT(((Mix_2!CE26+Mix_1!CE26)^2)-4*((Mix_2!CE26*Mix_1!CE26)-WMA_R1!$B$3)))/2/$B$6</f>
        <v>2.3010263694445143E-9</v>
      </c>
      <c r="CF26" s="8">
        <f>(Mix_2!CF26+Mix_1!CF26-SQRT(((Mix_2!CF26+Mix_1!CF26)^2)-4*((Mix_2!CF26*Mix_1!CF26)-WMA_R1!$B$3)))/2/$B$6</f>
        <v>1.878612376771116E-9</v>
      </c>
      <c r="CG26" s="8">
        <f>(Mix_2!CG26+Mix_1!CG26-SQRT(((Mix_2!CG26+Mix_1!CG26)^2)-4*((Mix_2!CG26*Mix_1!CG26)-WMA_R1!$B$3)))/2/$B$6</f>
        <v>1.5326643287849606E-9</v>
      </c>
      <c r="CH26" s="8">
        <f>(Mix_2!CH26+Mix_1!CH26-SQRT(((Mix_2!CH26+Mix_1!CH26)^2)-4*((Mix_2!CH26*Mix_1!CH26)-WMA_R1!$B$3)))/2/$B$6</f>
        <v>1.2496270684891897E-9</v>
      </c>
      <c r="CI26" s="8">
        <f>(Mix_2!CI26+Mix_1!CI26-SQRT(((Mix_2!CI26+Mix_1!CI26)^2)-4*((Mix_2!CI26*Mix_1!CI26)-WMA_R1!$B$3)))/2/$B$6</f>
        <v>1.0182724663465592E-9</v>
      </c>
      <c r="CJ26" s="8">
        <f>(Mix_2!CJ26+Mix_1!CJ26-SQRT(((Mix_2!CJ26+Mix_1!CJ26)^2)-4*((Mix_2!CJ26*Mix_1!CJ26)-WMA_R1!$B$3)))/2/$B$6</f>
        <v>8.293198350273201E-10</v>
      </c>
      <c r="CK26" s="8">
        <f>(Mix_2!CK26+Mix_1!CK26-SQRT(((Mix_2!CK26+Mix_1!CK26)^2)-4*((Mix_2!CK26*Mix_1!CK26)-WMA_R1!$B$3)))/2/$B$6</f>
        <v>6.7511329859826219E-10</v>
      </c>
      <c r="CL26" s="8">
        <f>(Mix_2!CL26+Mix_1!CL26-SQRT(((Mix_2!CL26+Mix_1!CL26)^2)-4*((Mix_2!CL26*Mix_1!CL26)-WMA_R1!$B$3)))/2/$B$6</f>
        <v>5.4934845561405155E-10</v>
      </c>
      <c r="CM26" s="8">
        <f>(Mix_2!CM26+Mix_1!CM26-SQRT(((Mix_2!CM26+Mix_1!CM26)^2)-4*((Mix_2!CM26*Mix_1!CM26)-WMA_R1!$B$3)))/2/$B$6</f>
        <v>4.4684222988422562E-10</v>
      </c>
      <c r="CN26" s="8">
        <f>(Mix_2!CN26+Mix_1!CN26-SQRT(((Mix_2!CN26+Mix_1!CN26)^2)-4*((Mix_2!CN26*Mix_1!CN26)-WMA_R1!$B$3)))/2/$B$6</f>
        <v>3.6333902553309372E-10</v>
      </c>
      <c r="CO26" s="8">
        <f>(Mix_2!CO26+Mix_1!CO26-SQRT(((Mix_2!CO26+Mix_1!CO26)^2)-4*((Mix_2!CO26*Mix_1!CO26)-WMA_R1!$B$3)))/2/$B$6</f>
        <v>2.9534974466116637E-10</v>
      </c>
      <c r="CP26" s="8">
        <f>(Mix_2!CP26+Mix_1!CP26-SQRT(((Mix_2!CP26+Mix_1!CP26)^2)-4*((Mix_2!CP26*Mix_1!CP26)-WMA_R1!$B$3)))/2/$B$6</f>
        <v>2.4001667320305842E-10</v>
      </c>
      <c r="CQ26" s="8">
        <f>(Mix_2!CQ26+Mix_1!CQ26-SQRT(((Mix_2!CQ26+Mix_1!CQ26)^2)-4*((Mix_2!CQ26*Mix_1!CQ26)-WMA_R1!$B$3)))/2/$B$6</f>
        <v>1.9500190351351421E-10</v>
      </c>
      <c r="CR26" s="8">
        <f>(Mix_2!CR26+Mix_1!CR26-SQRT(((Mix_2!CR26+Mix_1!CR26)^2)-4*((Mix_2!CR26*Mix_1!CR26)-WMA_R1!$B$3)))/2/$B$6</f>
        <v>1.5839451972254892E-10</v>
      </c>
    </row>
    <row r="27" spans="1:96" x14ac:dyDescent="0.35">
      <c r="A27">
        <f t="shared" si="8"/>
        <v>15</v>
      </c>
      <c r="B27">
        <f t="shared" si="7"/>
        <v>14.5</v>
      </c>
      <c r="C27" s="4">
        <f>B27-Data!$B$9</f>
        <v>4</v>
      </c>
      <c r="F27" s="3">
        <f>(Mix_2!F27+Mix_1!F27-SQRT(((Mix_2!F27+Mix_1!F27)^2)-4*((Mix_2!F27*Mix_1!F27)-WMA_R1!$B$3)))/2</f>
        <v>0</v>
      </c>
      <c r="G27" s="8">
        <f>(Mix_2!G27+Mix_1!G27-SQRT(((Mix_2!G27+Mix_1!G27)^2)-4*((Mix_2!G27*Mix_1!G27)-WMA_R1!$B$3)))/2/$B$6</f>
        <v>2.058880894262316E-5</v>
      </c>
      <c r="H27" s="8">
        <f>(Mix_2!H27+Mix_1!H27-SQRT(((Mix_2!H27+Mix_1!H27)^2)-4*((Mix_2!H27*Mix_1!H27)-WMA_R1!$B$3)))/2/$B$6</f>
        <v>5.0725273483820388E-6</v>
      </c>
      <c r="I27" s="8">
        <f>(Mix_2!I27+Mix_1!I27-SQRT(((Mix_2!I27+Mix_1!I27)^2)-4*((Mix_2!I27*Mix_1!I27)-WMA_R1!$B$3)))/2/$B$6</f>
        <v>1.6575484780290139E-6</v>
      </c>
      <c r="J27" s="8">
        <f>(Mix_2!J27+Mix_1!J27-SQRT(((Mix_2!J27+Mix_1!J27)^2)-4*((Mix_2!J27*Mix_1!J27)-WMA_R1!$B$3)))/2/$B$6</f>
        <v>6.6148148558653475E-7</v>
      </c>
      <c r="K27" s="8">
        <f>(Mix_2!K27+Mix_1!K27-SQRT(((Mix_2!K27+Mix_1!K27)^2)-4*((Mix_2!K27*Mix_1!K27)-WMA_R1!$B$3)))/2/$B$6</f>
        <v>3.0355077385024742E-7</v>
      </c>
      <c r="L27" s="8">
        <f>(Mix_2!L27+Mix_1!L27-SQRT(((Mix_2!L27+Mix_1!L27)^2)-4*((Mix_2!L27*Mix_1!L27)-WMA_R1!$B$3)))/2/$B$6</f>
        <v>1.5380666873454629E-7</v>
      </c>
      <c r="M27" s="8">
        <f>(Mix_2!M27+Mix_1!M27-SQRT(((Mix_2!M27+Mix_1!M27)^2)-4*((Mix_2!M27*Mix_1!M27)-WMA_R1!$B$3)))/2/$B$6</f>
        <v>8.5037545005661741E-8</v>
      </c>
      <c r="N27" s="8">
        <f>(Mix_2!N27+Mix_1!N27-SQRT(((Mix_2!N27+Mix_1!N27)^2)-4*((Mix_2!N27*Mix_1!N27)-WMA_R1!$B$3)))/2/$B$6</f>
        <v>5.2446479159584669E-8</v>
      </c>
      <c r="O27" s="8">
        <f>(Mix_2!O27+Mix_1!O27-SQRT(((Mix_2!O27+Mix_1!O27)^2)-4*((Mix_2!O27*Mix_1!O27)-WMA_R1!$B$3)))/2/$B$6</f>
        <v>3.7987760492796951E-8</v>
      </c>
      <c r="P27" s="8">
        <f>(Mix_2!P27+Mix_1!P27-SQRT(((Mix_2!P27+Mix_1!P27)^2)-4*((Mix_2!P27*Mix_1!P27)-WMA_R1!$B$3)))/2/$B$6</f>
        <v>3.3598260174017014E-8</v>
      </c>
      <c r="Q27" s="8">
        <f>(Mix_2!Q27+Mix_1!Q27-SQRT(((Mix_2!Q27+Mix_1!Q27)^2)-4*((Mix_2!Q27*Mix_1!Q27)-WMA_R1!$B$3)))/2/$B$6</f>
        <v>3.5376062967884536E-8</v>
      </c>
      <c r="R27" s="8">
        <f>(Mix_2!R27+Mix_1!R27-SQRT(((Mix_2!R27+Mix_1!R27)^2)-4*((Mix_2!R27*Mix_1!R27)-WMA_R1!$B$3)))/2/$B$6</f>
        <v>4.1315317389489792E-8</v>
      </c>
      <c r="S27" s="8">
        <f>(Mix_2!S27+Mix_1!S27-SQRT(((Mix_2!S27+Mix_1!S27)^2)-4*((Mix_2!S27*Mix_1!S27)-WMA_R1!$B$3)))/2/$B$6</f>
        <v>5.0338531565330413E-8</v>
      </c>
      <c r="T27" s="8">
        <f>(Mix_2!T27+Mix_1!T27-SQRT(((Mix_2!T27+Mix_1!T27)^2)-4*((Mix_2!T27*Mix_1!T27)-WMA_R1!$B$3)))/2/$B$6</f>
        <v>6.1849391386203934E-8</v>
      </c>
      <c r="U27" s="8">
        <f>(Mix_2!U27+Mix_1!U27-SQRT(((Mix_2!U27+Mix_1!U27)^2)-4*((Mix_2!U27*Mix_1!U27)-WMA_R1!$B$3)))/2/$B$6</f>
        <v>7.5511524144644682E-8</v>
      </c>
      <c r="V27" s="8">
        <f>(Mix_2!V27+Mix_1!V27-SQRT(((Mix_2!V27+Mix_1!V27)^2)-4*((Mix_2!V27*Mix_1!V27)-WMA_R1!$B$3)))/2/$B$6</f>
        <v>9.1132051238673739E-8</v>
      </c>
      <c r="W27" s="8">
        <f>(Mix_2!W27+Mix_1!W27-SQRT(((Mix_2!W27+Mix_1!W27)^2)-4*((Mix_2!W27*Mix_1!W27)-WMA_R1!$B$3)))/2/$B$6</f>
        <v>1.0859648114092124E-7</v>
      </c>
      <c r="X27" s="8">
        <f>(Mix_2!X27+Mix_1!X27-SQRT(((Mix_2!X27+Mix_1!X27)^2)-4*((Mix_2!X27*Mix_1!X27)-WMA_R1!$B$3)))/2/$B$6</f>
        <v>1.2782994218696331E-7</v>
      </c>
      <c r="Y27" s="8">
        <f>(Mix_2!Y27+Mix_1!Y27-SQRT(((Mix_2!Y27+Mix_1!Y27)^2)-4*((Mix_2!Y27*Mix_1!Y27)-WMA_R1!$B$3)))/2/$B$6</f>
        <v>1.4877252496603433E-7</v>
      </c>
      <c r="Z27" s="8">
        <f>(Mix_2!Z27+Mix_1!Z27-SQRT(((Mix_2!Z27+Mix_1!Z27)^2)-4*((Mix_2!Z27*Mix_1!Z27)-WMA_R1!$B$3)))/2/$B$6</f>
        <v>1.7136237406845112E-7</v>
      </c>
      <c r="AA27" s="8">
        <f>(Mix_2!AA27+Mix_1!AA27-SQRT(((Mix_2!AA27+Mix_1!AA27)^2)-4*((Mix_2!AA27*Mix_1!AA27)-WMA_R1!$B$3)))/2/$B$6</f>
        <v>1.9552330687844233E-7</v>
      </c>
      <c r="AB27" s="8">
        <f>(Mix_2!AB27+Mix_1!AB27-SQRT(((Mix_2!AB27+Mix_1!AB27)^2)-4*((Mix_2!AB27*Mix_1!AB27)-WMA_R1!$B$3)))/2/$B$6</f>
        <v>2.211551333175521E-7</v>
      </c>
      <c r="AC27" s="8">
        <f>(Mix_2!AC27+Mix_1!AC27-SQRT(((Mix_2!AC27+Mix_1!AC27)^2)-4*((Mix_2!AC27*Mix_1!AC27)-WMA_R1!$B$3)))/2/$B$6</f>
        <v>2.4812585142086618E-7</v>
      </c>
      <c r="AD27" s="8">
        <f>(Mix_2!AD27+Mix_1!AD27-SQRT(((Mix_2!AD27+Mix_1!AD27)^2)-4*((Mix_2!AD27*Mix_1!AD27)-WMA_R1!$B$3)))/2/$B$6</f>
        <v>2.7626525600510377E-7</v>
      </c>
      <c r="AE27" s="8">
        <f>(Mix_2!AE27+Mix_1!AE27-SQRT(((Mix_2!AE27+Mix_1!AE27)^2)-4*((Mix_2!AE27*Mix_1!AE27)-WMA_R1!$B$3)))/2/$B$6</f>
        <v>3.0535992934233036E-7</v>
      </c>
      <c r="AF27" s="8">
        <f>(Mix_2!AF27+Mix_1!AF27-SQRT(((Mix_2!AF27+Mix_1!AF27)^2)-4*((Mix_2!AF27*Mix_1!AF27)-WMA_R1!$B$3)))/2/$B$6</f>
        <v>3.3514965824821275E-7</v>
      </c>
      <c r="AG27" s="8">
        <f>(Mix_2!AG27+Mix_1!AG27-SQRT(((Mix_2!AG27+Mix_1!AG27)^2)-4*((Mix_2!AG27*Mix_1!AG27)-WMA_R1!$B$3)))/2/$B$6</f>
        <v>3.6532553648882526E-7</v>
      </c>
      <c r="AH27" s="8">
        <f>(Mix_2!AH27+Mix_1!AH27-SQRT(((Mix_2!AH27+Mix_1!AH27)^2)-4*((Mix_2!AH27*Mix_1!AH27)-WMA_R1!$B$3)))/2/$B$6</f>
        <v>3.9553003583492341E-7</v>
      </c>
      <c r="AI27" s="8">
        <f>(Mix_2!AI27+Mix_1!AI27-SQRT(((Mix_2!AI27+Mix_1!AI27)^2)-4*((Mix_2!AI27*Mix_1!AI27)-WMA_R1!$B$3)))/2/$B$6</f>
        <v>4.2535934774434736E-7</v>
      </c>
      <c r="AJ27" s="8">
        <f>(Mix_2!AJ27+Mix_1!AJ27-SQRT(((Mix_2!AJ27+Mix_1!AJ27)^2)-4*((Mix_2!AJ27*Mix_1!AJ27)-WMA_R1!$B$3)))/2/$B$6</f>
        <v>4.5436832740719524E-7</v>
      </c>
      <c r="AK27" s="8">
        <f>(Mix_2!AK27+Mix_1!AK27-SQRT(((Mix_2!AK27+Mix_1!AK27)^2)-4*((Mix_2!AK27*Mix_1!AK27)-WMA_R1!$B$3)))/2/$B$6</f>
        <v>4.8207822889168028E-7</v>
      </c>
      <c r="AL27" s="8">
        <f>(Mix_2!AL27+Mix_1!AL27-SQRT(((Mix_2!AL27+Mix_1!AL27)^2)-4*((Mix_2!AL27*Mix_1!AL27)-WMA_R1!$B$3)))/2/$B$6</f>
        <v>5.0798736328516725E-7</v>
      </c>
      <c r="AM27" s="8">
        <f>(Mix_2!AM27+Mix_1!AM27-SQRT(((Mix_2!AM27+Mix_1!AM27)^2)-4*((Mix_2!AM27*Mix_1!AM27)-WMA_R1!$B$3)))/2/$B$6</f>
        <v>5.315846012265979E-7</v>
      </c>
      <c r="AN27" s="8">
        <f>(Mix_2!AN27+Mix_1!AN27-SQRT(((Mix_2!AN27+Mix_1!AN27)^2)-4*((Mix_2!AN27*Mix_1!AN27)-WMA_R1!$B$3)))/2/$B$6</f>
        <v>5.5236544183046021E-7</v>
      </c>
      <c r="AO27" s="8">
        <f>(Mix_2!AO27+Mix_1!AO27-SQRT(((Mix_2!AO27+Mix_1!AO27)^2)-4*((Mix_2!AO27*Mix_1!AO27)-WMA_R1!$B$3)))/2/$B$6</f>
        <v>5.698501230888553E-7</v>
      </c>
      <c r="AP27" s="8">
        <f>(Mix_2!AP27+Mix_1!AP27-SQRT(((Mix_2!AP27+Mix_1!AP27)^2)-4*((Mix_2!AP27*Mix_1!AP27)-WMA_R1!$B$3)))/2/$B$6</f>
        <v>5.8360299015625117E-7</v>
      </c>
      <c r="AQ27" s="8">
        <f>(Mix_2!AQ27+Mix_1!AQ27-SQRT(((Mix_2!AQ27+Mix_1!AQ27)^2)-4*((Mix_2!AQ27*Mix_1!AQ27)-WMA_R1!$B$3)))/2/$B$6</f>
        <v>5.9325209833538395E-7</v>
      </c>
      <c r="AR27" s="8">
        <f>(Mix_2!AR27+Mix_1!AR27-SQRT(((Mix_2!AR27+Mix_1!AR27)^2)-4*((Mix_2!AR27*Mix_1!AR27)-WMA_R1!$B$3)))/2/$B$6</f>
        <v>5.9850784217552189E-7</v>
      </c>
      <c r="AS27" s="8">
        <f>(Mix_2!AS27+Mix_1!AS27-SQRT(((Mix_2!AS27+Mix_1!AS27)^2)-4*((Mix_2!AS27*Mix_1!AS27)-WMA_R1!$B$3)))/2/$B$6</f>
        <v>5.9917929395858494E-7</v>
      </c>
      <c r="AT27" s="8">
        <f>(Mix_2!AT27+Mix_1!AT27-SQRT(((Mix_2!AT27+Mix_1!AT27)^2)-4*((Mix_2!AT27*Mix_1!AT27)-WMA_R1!$B$3)))/2/$B$6</f>
        <v>5.9518693440452353E-7</v>
      </c>
      <c r="AU27" s="8">
        <f>(Mix_2!AU27+Mix_1!AU27-SQRT(((Mix_2!AU27+Mix_1!AU27)^2)-4*((Mix_2!AU27*Mix_1!AU27)-WMA_R1!$B$3)))/2/$B$6</f>
        <v>5.8657061430267277E-7</v>
      </c>
      <c r="AV27" s="8">
        <f>(Mix_2!AV27+Mix_1!AV27-SQRT(((Mix_2!AV27+Mix_1!AV27)^2)-4*((Mix_2!AV27*Mix_1!AV27)-WMA_R1!$B$3)))/2/$B$6</f>
        <v>5.7349184734434289E-7</v>
      </c>
      <c r="AW27" s="8">
        <f>(Mix_2!AW27+Mix_1!AW27-SQRT(((Mix_2!AW27+Mix_1!AW27)^2)-4*((Mix_2!AW27*Mix_1!AW27)-WMA_R1!$B$3)))/2/$B$6</f>
        <v>5.5622994477033672E-7</v>
      </c>
      <c r="AX27" s="8">
        <f>(Mix_2!AX27+Mix_1!AX27-SQRT(((Mix_2!AX27+Mix_1!AX27)^2)-4*((Mix_2!AX27*Mix_1!AX27)-WMA_R1!$B$3)))/2/$B$6</f>
        <v>5.3517198184138692E-7</v>
      </c>
      <c r="AY27" s="8">
        <f>(Mix_2!AY27+Mix_1!AY27-SQRT(((Mix_2!AY27+Mix_1!AY27)^2)-4*((Mix_2!AY27*Mix_1!AY27)-WMA_R1!$B$3)))/2/$B$6</f>
        <v>5.1079711060886268E-7</v>
      </c>
      <c r="AZ27" s="8">
        <f>(Mix_2!AZ27+Mix_1!AZ27-SQRT(((Mix_2!AZ27+Mix_1!AZ27)^2)-4*((Mix_2!AZ27*Mix_1!AZ27)-WMA_R1!$B$3)))/2/$B$6</f>
        <v>4.8365622329349378E-7</v>
      </c>
      <c r="BA27" s="8">
        <f>(Mix_2!BA27+Mix_1!BA27-SQRT(((Mix_2!BA27+Mix_1!BA27)^2)-4*((Mix_2!BA27*Mix_1!BA27)-WMA_R1!$B$3)))/2/$B$6</f>
        <v>4.5434836615232399E-7</v>
      </c>
      <c r="BB27" s="8">
        <f>(Mix_2!BB27+Mix_1!BB27-SQRT(((Mix_2!BB27+Mix_1!BB27)^2)-4*((Mix_2!BB27*Mix_1!BB27)-WMA_R1!$B$3)))/2/$B$6</f>
        <v>4.2349556950149747E-7</v>
      </c>
      <c r="BC27" s="8">
        <f>(Mix_2!BC27+Mix_1!BC27-SQRT(((Mix_2!BC27+Mix_1!BC27)^2)-4*((Mix_2!BC27*Mix_1!BC27)-WMA_R1!$B$3)))/2/$B$6</f>
        <v>3.9171782761915352E-7</v>
      </c>
      <c r="BD27" s="8">
        <f>(Mix_2!BD27+Mix_1!BD27-SQRT(((Mix_2!BD27+Mix_1!BD27)^2)-4*((Mix_2!BD27*Mix_1!BD27)-WMA_R1!$B$3)))/2/$B$6</f>
        <v>3.5960987809779965E-7</v>
      </c>
      <c r="BE27" s="8">
        <f>(Mix_2!BE27+Mix_1!BE27-SQRT(((Mix_2!BE27+Mix_1!BE27)^2)-4*((Mix_2!BE27*Mix_1!BE27)-WMA_R1!$B$3)))/2/$B$6</f>
        <v>3.2772115832191417E-7</v>
      </c>
      <c r="BF27" s="8">
        <f>(Mix_2!BF27+Mix_1!BF27-SQRT(((Mix_2!BF27+Mix_1!BF27)^2)-4*((Mix_2!BF27*Mix_1!BF27)-WMA_R1!$B$3)))/2/$B$6</f>
        <v>2.9653995059497618E-7</v>
      </c>
      <c r="BG27" s="8">
        <f>(Mix_2!BG27+Mix_1!BG27-SQRT(((Mix_2!BG27+Mix_1!BG27)^2)-4*((Mix_2!BG27*Mix_1!BG27)-WMA_R1!$B$3)))/2/$B$6</f>
        <v>2.6648227824388471E-7</v>
      </c>
      <c r="BH27" s="8">
        <f>(Mix_2!BH27+Mix_1!BH27-SQRT(((Mix_2!BH27+Mix_1!BH27)^2)-4*((Mix_2!BH27*Mix_1!BH27)-WMA_R1!$B$3)))/2/$B$6</f>
        <v>2.3788568170868274E-7</v>
      </c>
      <c r="BI27" s="8">
        <f>(Mix_2!BI27+Mix_1!BI27-SQRT(((Mix_2!BI27+Mix_1!BI27)^2)-4*((Mix_2!BI27*Mix_1!BI27)-WMA_R1!$B$3)))/2/$B$6</f>
        <v>2.1100759917125345E-7</v>
      </c>
      <c r="BJ27" s="8">
        <f>(Mix_2!BJ27+Mix_1!BJ27-SQRT(((Mix_2!BJ27+Mix_1!BJ27)^2)-4*((Mix_2!BJ27*Mix_1!BJ27)-WMA_R1!$B$3)))/2/$B$6</f>
        <v>1.8602776696852175E-7</v>
      </c>
      <c r="BK27" s="8">
        <f>(Mix_2!BK27+Mix_1!BK27-SQRT(((Mix_2!BK27+Mix_1!BK27)^2)-4*((Mix_2!BK27*Mix_1!BK27)-WMA_R1!$B$3)))/2/$B$6</f>
        <v>1.6305385230896974E-7</v>
      </c>
      <c r="BL27" s="8">
        <f>(Mix_2!BL27+Mix_1!BL27-SQRT(((Mix_2!BL27+Mix_1!BL27)^2)-4*((Mix_2!BL27*Mix_1!BL27)-WMA_R1!$B$3)))/2/$B$6</f>
        <v>1.4212942800462258E-7</v>
      </c>
      <c r="BM27" s="8">
        <f>(Mix_2!BM27+Mix_1!BM27-SQRT(((Mix_2!BM27+Mix_1!BM27)^2)-4*((Mix_2!BM27*Mix_1!BM27)-WMA_R1!$B$3)))/2/$B$6</f>
        <v>1.2324340004088441E-7</v>
      </c>
      <c r="BN27" s="8">
        <f>(Mix_2!BN27+Mix_1!BN27-SQRT(((Mix_2!BN27+Mix_1!BN27)^2)-4*((Mix_2!BN27*Mix_1!BN27)-WMA_R1!$B$3)))/2/$B$6</f>
        <v>1.0634007607812634E-7</v>
      </c>
      <c r="BO27" s="8">
        <f>(Mix_2!BO27+Mix_1!BO27-SQRT(((Mix_2!BO27+Mix_1!BO27)^2)-4*((Mix_2!BO27*Mix_1!BO27)-WMA_R1!$B$3)))/2/$B$6</f>
        <v>9.1329188101063608E-8</v>
      </c>
      <c r="BP27" s="8">
        <f>(Mix_2!BP27+Mix_1!BP27-SQRT(((Mix_2!BP27+Mix_1!BP27)^2)-4*((Mix_2!BP27*Mix_1!BP27)-WMA_R1!$B$3)))/2/$B$6</f>
        <v>7.8095340638739685E-8</v>
      </c>
      <c r="BQ27" s="8">
        <f>(Mix_2!BQ27+Mix_1!BQ27-SQRT(((Mix_2!BQ27+Mix_1!BQ27)^2)-4*((Mix_2!BQ27*Mix_1!BQ27)-WMA_R1!$B$3)))/2/$B$6</f>
        <v>6.6506511409158975E-8</v>
      </c>
      <c r="BR27" s="8">
        <f>(Mix_2!BR27+Mix_1!BR27-SQRT(((Mix_2!BR27+Mix_1!BR27)^2)-4*((Mix_2!BR27*Mix_1!BR27)-WMA_R1!$B$3)))/2/$B$6</f>
        <v>5.6421384786453643E-8</v>
      </c>
      <c r="BS27" s="8">
        <f>(Mix_2!BS27+Mix_1!BS27-SQRT(((Mix_2!BS27+Mix_1!BS27)^2)-4*((Mix_2!BS27*Mix_1!BS27)-WMA_R1!$B$3)))/2/$B$6</f>
        <v>4.7695423388560698E-8</v>
      </c>
      <c r="BT27" s="8">
        <f>(Mix_2!BT27+Mix_1!BT27-SQRT(((Mix_2!BT27+Mix_1!BT27)^2)-4*((Mix_2!BT27*Mix_1!BT27)-WMA_R1!$B$3)))/2/$B$6</f>
        <v>4.0185683780613601E-8</v>
      </c>
      <c r="BU27" s="8">
        <f>(Mix_2!BU27+Mix_1!BU27-SQRT(((Mix_2!BU27+Mix_1!BU27)^2)-4*((Mix_2!BU27*Mix_1!BU27)-WMA_R1!$B$3)))/2/$B$6</f>
        <v>3.3754455897039293E-8</v>
      </c>
      <c r="BV27" s="8">
        <f>(Mix_2!BV27+Mix_1!BV27-SQRT(((Mix_2!BV27+Mix_1!BV27)^2)-4*((Mix_2!BV27*Mix_1!BV27)-WMA_R1!$B$3)))/2/$B$6</f>
        <v>2.8271853080852338E-8</v>
      </c>
      <c r="BW27" s="8">
        <f>(Mix_2!BW27+Mix_1!BW27-SQRT(((Mix_2!BW27+Mix_1!BW27)^2)-4*((Mix_2!BW27*Mix_1!BW27)-WMA_R1!$B$3)))/2/$B$6</f>
        <v>2.3617500843897687E-8</v>
      </c>
      <c r="BX27" s="8">
        <f>(Mix_2!BX27+Mix_1!BX27-SQRT(((Mix_2!BX27+Mix_1!BX27)^2)-4*((Mix_2!BX27*Mix_1!BX27)-WMA_R1!$B$3)))/2/$B$6</f>
        <v>1.9681488327982777E-8</v>
      </c>
      <c r="BY27" s="8">
        <f>(Mix_2!BY27+Mix_1!BY27-SQRT(((Mix_2!BY27+Mix_1!BY27)^2)-4*((Mix_2!BY27*Mix_1!BY27)-WMA_R1!$B$3)))/2/$B$6</f>
        <v>1.6364729682472046E-8</v>
      </c>
      <c r="BZ27" s="8">
        <f>(Mix_2!BZ27+Mix_1!BZ27-SQRT(((Mix_2!BZ27+Mix_1!BZ27)^2)-4*((Mix_2!BZ27*Mix_1!BZ27)-WMA_R1!$B$3)))/2/$B$6</f>
        <v>1.3578882462894626E-8</v>
      </c>
      <c r="CA27" s="8">
        <f>(Mix_2!CA27+Mix_1!CA27-SQRT(((Mix_2!CA27+Mix_1!CA27)^2)-4*((Mix_2!CA27*Mix_1!CA27)-WMA_R1!$B$3)))/2/$B$6</f>
        <v>1.1245942066473447E-8</v>
      </c>
      <c r="CB27" s="8">
        <f>(Mix_2!CB27+Mix_1!CB27-SQRT(((Mix_2!CB27+Mix_1!CB27)^2)-4*((Mix_2!CB27*Mix_1!CB27)-WMA_R1!$B$3)))/2/$B$6</f>
        <v>9.2976180088299998E-9</v>
      </c>
      <c r="CC27" s="8">
        <f>(Mix_2!CC27+Mix_1!CC27-SQRT(((Mix_2!CC27+Mix_1!CC27)^2)-4*((Mix_2!CC27*Mix_1!CC27)-WMA_R1!$B$3)))/2/$B$6</f>
        <v>7.674573976323984E-9</v>
      </c>
      <c r="CD27" s="8">
        <f>(Mix_2!CD27+Mix_1!CD27-SQRT(((Mix_2!CD27+Mix_1!CD27)^2)-4*((Mix_2!CD27*Mix_1!CD27)-WMA_R1!$B$3)))/2/$B$6</f>
        <v>6.3256002658107491E-9</v>
      </c>
      <c r="CE27" s="8">
        <f>(Mix_2!CE27+Mix_1!CE27-SQRT(((Mix_2!CE27+Mix_1!CE27)^2)-4*((Mix_2!CE27*Mix_1!CE27)-WMA_R1!$B$3)))/2/$B$6</f>
        <v>5.206764464027458E-9</v>
      </c>
      <c r="CF27" s="8">
        <f>(Mix_2!CF27+Mix_1!CF27-SQRT(((Mix_2!CF27+Mix_1!CF27)^2)-4*((Mix_2!CF27*Mix_1!CF27)-WMA_R1!$B$3)))/2/$B$6</f>
        <v>4.2805796685030373E-9</v>
      </c>
      <c r="CG27" s="8">
        <f>(Mix_2!CG27+Mix_1!CG27-SQRT(((Mix_2!CG27+Mix_1!CG27)^2)-4*((Mix_2!CG27*Mix_1!CG27)-WMA_R1!$B$3)))/2/$B$6</f>
        <v>3.5152128985416198E-9</v>
      </c>
      <c r="CH27" s="8">
        <f>(Mix_2!CH27+Mix_1!CH27-SQRT(((Mix_2!CH27+Mix_1!CH27)^2)-4*((Mix_2!CH27*Mix_1!CH27)-WMA_R1!$B$3)))/2/$B$6</f>
        <v>2.8837479071341932E-9</v>
      </c>
      <c r="CI27" s="8">
        <f>(Mix_2!CI27+Mix_1!CI27-SQRT(((Mix_2!CI27+Mix_1!CI27)^2)-4*((Mix_2!CI27*Mix_1!CI27)-WMA_R1!$B$3)))/2/$B$6</f>
        <v>2.3635157164747511E-9</v>
      </c>
      <c r="CJ27" s="8">
        <f>(Mix_2!CJ27+Mix_1!CJ27-SQRT(((Mix_2!CJ27+Mix_1!CJ27)^2)-4*((Mix_2!CJ27*Mix_1!CJ27)-WMA_R1!$B$3)))/2/$B$6</f>
        <v>1.9354895464118727E-9</v>
      </c>
      <c r="CK27" s="8">
        <f>(Mix_2!CK27+Mix_1!CK27-SQRT(((Mix_2!CK27+Mix_1!CK27)^2)-4*((Mix_2!CK27*Mix_1!CK27)-WMA_R1!$B$3)))/2/$B$6</f>
        <v>1.5837520184192044E-9</v>
      </c>
      <c r="CL27" s="8">
        <f>(Mix_2!CL27+Mix_1!CL27-SQRT(((Mix_2!CL27+Mix_1!CL27)^2)-4*((Mix_2!CL27*Mix_1!CL27)-WMA_R1!$B$3)))/2/$B$6</f>
        <v>1.2950227556984828E-9</v>
      </c>
      <c r="CM27" s="8">
        <f>(Mix_2!CM27+Mix_1!CM27-SQRT(((Mix_2!CM27+Mix_1!CM27)^2)-4*((Mix_2!CM27*Mix_1!CM27)-WMA_R1!$B$3)))/2/$B$6</f>
        <v>1.058251819507916E-9</v>
      </c>
      <c r="CN27" s="8">
        <f>(Mix_2!CN27+Mix_1!CN27-SQRT(((Mix_2!CN27+Mix_1!CN27)^2)-4*((Mix_2!CN27*Mix_1!CN27)-WMA_R1!$B$3)))/2/$B$6</f>
        <v>8.6426532597272399E-10</v>
      </c>
      <c r="CO27" s="8">
        <f>(Mix_2!CO27+Mix_1!CO27-SQRT(((Mix_2!CO27+Mix_1!CO27)^2)-4*((Mix_2!CO27*Mix_1!CO27)-WMA_R1!$B$3)))/2/$B$6</f>
        <v>7.0546346542244009E-10</v>
      </c>
      <c r="CP27" s="8">
        <f>(Mix_2!CP27+Mix_1!CP27-SQRT(((Mix_2!CP27+Mix_1!CP27)^2)-4*((Mix_2!CP27*Mix_1!CP27)-WMA_R1!$B$3)))/2/$B$6</f>
        <v>5.755622645153835E-10</v>
      </c>
      <c r="CQ27" s="8">
        <f>(Mix_2!CQ27+Mix_1!CQ27-SQRT(((Mix_2!CQ27+Mix_1!CQ27)^2)-4*((Mix_2!CQ27*Mix_1!CQ27)-WMA_R1!$B$3)))/2/$B$6</f>
        <v>4.6937442821359809E-10</v>
      </c>
      <c r="CR27" s="8">
        <f>(Mix_2!CR27+Mix_1!CR27-SQRT(((Mix_2!CR27+Mix_1!CR27)^2)-4*((Mix_2!CR27*Mix_1!CR27)-WMA_R1!$B$3)))/2/$B$6</f>
        <v>3.826250427607647E-10</v>
      </c>
    </row>
    <row r="28" spans="1:96" x14ac:dyDescent="0.35">
      <c r="A28">
        <f t="shared" si="8"/>
        <v>16</v>
      </c>
      <c r="B28">
        <f t="shared" si="7"/>
        <v>15.5</v>
      </c>
      <c r="C28">
        <f>B28-Data!$B$9</f>
        <v>5</v>
      </c>
      <c r="F28" s="3">
        <f>(Mix_2!F28+Mix_1!F28-SQRT(((Mix_2!F28+Mix_1!F28)^2)-4*((Mix_2!F28*Mix_1!F28)-WMA_R1!$B$3)))/2</f>
        <v>0</v>
      </c>
      <c r="G28" s="8">
        <f>(Mix_2!G28+Mix_1!G28-SQRT(((Mix_2!G28+Mix_1!G28)^2)-4*((Mix_2!G28*Mix_1!G28)-WMA_R1!$B$3)))/2/$B$6</f>
        <v>1.2251166159993332E-5</v>
      </c>
      <c r="H28" s="8">
        <f>(Mix_2!H28+Mix_1!H28-SQRT(((Mix_2!H28+Mix_1!H28)^2)-4*((Mix_2!H28*Mix_1!H28)-WMA_R1!$B$3)))/2/$B$6</f>
        <v>7.2549003242716736E-6</v>
      </c>
      <c r="I28" s="8">
        <f>(Mix_2!I28+Mix_1!I28-SQRT(((Mix_2!I28+Mix_1!I28)^2)-4*((Mix_2!I28*Mix_1!I28)-WMA_R1!$B$3)))/2/$B$6</f>
        <v>3.239794545972785E-6</v>
      </c>
      <c r="J28" s="8">
        <f>(Mix_2!J28+Mix_1!J28-SQRT(((Mix_2!J28+Mix_1!J28)^2)-4*((Mix_2!J28*Mix_1!J28)-WMA_R1!$B$3)))/2/$B$6</f>
        <v>1.433892718338825E-6</v>
      </c>
      <c r="K28" s="8">
        <f>(Mix_2!K28+Mix_1!K28-SQRT(((Mix_2!K28+Mix_1!K28)^2)-4*((Mix_2!K28*Mix_1!K28)-WMA_R1!$B$3)))/2/$B$6</f>
        <v>6.8265448849302857E-7</v>
      </c>
      <c r="L28" s="8">
        <f>(Mix_2!L28+Mix_1!L28-SQRT(((Mix_2!L28+Mix_1!L28)^2)-4*((Mix_2!L28*Mix_1!L28)-WMA_R1!$B$3)))/2/$B$6</f>
        <v>3.485059307806182E-7</v>
      </c>
      <c r="M28" s="8">
        <f>(Mix_2!M28+Mix_1!M28-SQRT(((Mix_2!M28+Mix_1!M28)^2)-4*((Mix_2!M28*Mix_1!M28)-WMA_R1!$B$3)))/2/$B$6</f>
        <v>1.8760087883151755E-7</v>
      </c>
      <c r="N28" s="8">
        <f>(Mix_2!N28+Mix_1!N28-SQRT(((Mix_2!N28+Mix_1!N28)^2)-4*((Mix_2!N28*Mix_1!N28)-WMA_R1!$B$3)))/2/$B$6</f>
        <v>1.0500489189269047E-7</v>
      </c>
      <c r="O28" s="8">
        <f>(Mix_2!O28+Mix_1!O28-SQRT(((Mix_2!O28+Mix_1!O28)^2)-4*((Mix_2!O28*Mix_1!O28)-WMA_R1!$B$3)))/2/$B$6</f>
        <v>6.0900422482745853E-8</v>
      </c>
      <c r="P28" s="8">
        <f>(Mix_2!P28+Mix_1!P28-SQRT(((Mix_2!P28+Mix_1!P28)^2)-4*((Mix_2!P28*Mix_1!P28)-WMA_R1!$B$3)))/2/$B$6</f>
        <v>3.7236530303630389E-8</v>
      </c>
      <c r="Q28" s="8">
        <f>(Mix_2!Q28+Mix_1!Q28-SQRT(((Mix_2!Q28+Mix_1!Q28)^2)-4*((Mix_2!Q28*Mix_1!Q28)-WMA_R1!$B$3)))/2/$B$6</f>
        <v>2.5241492451755221E-8</v>
      </c>
      <c r="R28" s="8">
        <f>(Mix_2!R28+Mix_1!R28-SQRT(((Mix_2!R28+Mix_1!R28)^2)-4*((Mix_2!R28*Mix_1!R28)-WMA_R1!$B$3)))/2/$B$6</f>
        <v>2.0395088284885787E-8</v>
      </c>
      <c r="S28" s="8">
        <f>(Mix_2!S28+Mix_1!S28-SQRT(((Mix_2!S28+Mix_1!S28)^2)-4*((Mix_2!S28*Mix_1!S28)-WMA_R1!$B$3)))/2/$B$6</f>
        <v>2.0254192989455078E-8</v>
      </c>
      <c r="T28" s="8">
        <f>(Mix_2!T28+Mix_1!T28-SQRT(((Mix_2!T28+Mix_1!T28)^2)-4*((Mix_2!T28*Mix_1!T28)-WMA_R1!$B$3)))/2/$B$6</f>
        <v>2.3448933461622801E-8</v>
      </c>
      <c r="U28" s="8">
        <f>(Mix_2!U28+Mix_1!U28-SQRT(((Mix_2!U28+Mix_1!U28)^2)-4*((Mix_2!U28*Mix_1!U28)-WMA_R1!$B$3)))/2/$B$6</f>
        <v>2.9191307149289969E-8</v>
      </c>
      <c r="V28" s="8">
        <f>(Mix_2!V28+Mix_1!V28-SQRT(((Mix_2!V28+Mix_1!V28)^2)-4*((Mix_2!V28*Mix_1!V28)-WMA_R1!$B$3)))/2/$B$6</f>
        <v>3.7021710141971198E-8</v>
      </c>
      <c r="W28" s="8">
        <f>(Mix_2!W28+Mix_1!W28-SQRT(((Mix_2!W28+Mix_1!W28)^2)-4*((Mix_2!W28*Mix_1!W28)-WMA_R1!$B$3)))/2/$B$6</f>
        <v>4.6671710052237358E-8</v>
      </c>
      <c r="X28" s="8">
        <f>(Mix_2!X28+Mix_1!X28-SQRT(((Mix_2!X28+Mix_1!X28)^2)-4*((Mix_2!X28*Mix_1!X28)-WMA_R1!$B$3)))/2/$B$6</f>
        <v>5.798625579700456E-8</v>
      </c>
      <c r="Y28" s="8">
        <f>(Mix_2!Y28+Mix_1!Y28-SQRT(((Mix_2!Y28+Mix_1!Y28)^2)-4*((Mix_2!Y28*Mix_1!Y28)-WMA_R1!$B$3)))/2/$B$6</f>
        <v>7.0877467450713993E-8</v>
      </c>
      <c r="Z28" s="8">
        <f>(Mix_2!Z28+Mix_1!Z28-SQRT(((Mix_2!Z28+Mix_1!Z28)^2)-4*((Mix_2!Z28*Mix_1!Z28)-WMA_R1!$B$3)))/2/$B$6</f>
        <v>8.5295770446691677E-8</v>
      </c>
      <c r="AA28" s="8">
        <f>(Mix_2!AA28+Mix_1!AA28-SQRT(((Mix_2!AA28+Mix_1!AA28)^2)-4*((Mix_2!AA28*Mix_1!AA28)-WMA_R1!$B$3)))/2/$B$6</f>
        <v>1.0121081217562278E-7</v>
      </c>
      <c r="AB28" s="8">
        <f>(Mix_2!AB28+Mix_1!AB28-SQRT(((Mix_2!AB28+Mix_1!AB28)^2)-4*((Mix_2!AB28*Mix_1!AB28)-WMA_R1!$B$3)))/2/$B$6</f>
        <v>1.1859802295788313E-7</v>
      </c>
      <c r="AC28" s="8">
        <f>(Mix_2!AC28+Mix_1!AC28-SQRT(((Mix_2!AC28+Mix_1!AC28)^2)-4*((Mix_2!AC28*Mix_1!AC28)-WMA_R1!$B$3)))/2/$B$6</f>
        <v>1.3742847748687836E-7</v>
      </c>
      <c r="AD28" s="8">
        <f>(Mix_2!AD28+Mix_1!AD28-SQRT(((Mix_2!AD28+Mix_1!AD28)^2)-4*((Mix_2!AD28*Mix_1!AD28)-WMA_R1!$B$3)))/2/$B$6</f>
        <v>1.5766078842460729E-7</v>
      </c>
      <c r="AE28" s="8">
        <f>(Mix_2!AE28+Mix_1!AE28-SQRT(((Mix_2!AE28+Mix_1!AE28)^2)-4*((Mix_2!AE28*Mix_1!AE28)-WMA_R1!$B$3)))/2/$B$6</f>
        <v>1.7923425676968918E-7</v>
      </c>
      <c r="AF28" s="8">
        <f>(Mix_2!AF28+Mix_1!AF28-SQRT(((Mix_2!AF28+Mix_1!AF28)^2)-4*((Mix_2!AF28*Mix_1!AF28)-WMA_R1!$B$3)))/2/$B$6</f>
        <v>2.0206294149005544E-7</v>
      </c>
      <c r="AG28" s="8">
        <f>(Mix_2!AG28+Mix_1!AG28-SQRT(((Mix_2!AG28+Mix_1!AG28)^2)-4*((Mix_2!AG28*Mix_1!AG28)-WMA_R1!$B$3)))/2/$B$6</f>
        <v>2.2603047433733536E-7</v>
      </c>
      <c r="AH28" s="8">
        <f>(Mix_2!AH28+Mix_1!AH28-SQRT(((Mix_2!AH28+Mix_1!AH28)^2)-4*((Mix_2!AH28*Mix_1!AH28)-WMA_R1!$B$3)))/2/$B$6</f>
        <v>2.5098565448189447E-7</v>
      </c>
      <c r="AI28" s="8">
        <f>(Mix_2!AI28+Mix_1!AI28-SQRT(((Mix_2!AI28+Mix_1!AI28)^2)-4*((Mix_2!AI28*Mix_1!AI28)-WMA_R1!$B$3)))/2/$B$6</f>
        <v>2.767389242208651E-7</v>
      </c>
      <c r="AJ28" s="8">
        <f>(Mix_2!AJ28+Mix_1!AJ28-SQRT(((Mix_2!AJ28+Mix_1!AJ28)^2)-4*((Mix_2!AJ28*Mix_1!AJ28)-WMA_R1!$B$3)))/2/$B$6</f>
        <v>3.0305994203061459E-7</v>
      </c>
      <c r="AK28" s="8">
        <f>(Mix_2!AK28+Mix_1!AK28-SQRT(((Mix_2!AK28+Mix_1!AK28)^2)-4*((Mix_2!AK28*Mix_1!AK28)-WMA_R1!$B$3)))/2/$B$6</f>
        <v>3.2967648522230775E-7</v>
      </c>
      <c r="AL28" s="8">
        <f>(Mix_2!AL28+Mix_1!AL28-SQRT(((Mix_2!AL28+Mix_1!AL28)^2)-4*((Mix_2!AL28*Mix_1!AL28)-WMA_R1!$B$3)))/2/$B$6</f>
        <v>3.5627498284895864E-7</v>
      </c>
      <c r="AM28" s="8">
        <f>(Mix_2!AM28+Mix_1!AM28-SQRT(((Mix_2!AM28+Mix_1!AM28)^2)-4*((Mix_2!AM28*Mix_1!AM28)-WMA_R1!$B$3)))/2/$B$6</f>
        <v>3.8250294798203299E-7</v>
      </c>
      <c r="AN28" s="8">
        <f>(Mix_2!AN28+Mix_1!AN28-SQRT(((Mix_2!AN28+Mix_1!AN28)^2)-4*((Mix_2!AN28*Mix_1!AN28)-WMA_R1!$B$3)))/2/$B$6</f>
        <v>4.0797355049804196E-7</v>
      </c>
      <c r="AO28" s="8">
        <f>(Mix_2!AO28+Mix_1!AO28-SQRT(((Mix_2!AO28+Mix_1!AO28)^2)-4*((Mix_2!AO28*Mix_1!AO28)-WMA_R1!$B$3)))/2/$B$6</f>
        <v>4.3227251467214955E-7</v>
      </c>
      <c r="AP28" s="8">
        <f>(Mix_2!AP28+Mix_1!AP28-SQRT(((Mix_2!AP28+Mix_1!AP28)^2)-4*((Mix_2!AP28*Mix_1!AP28)-WMA_R1!$B$3)))/2/$B$6</f>
        <v>4.5496740241901534E-7</v>
      </c>
      <c r="AQ28" s="8">
        <f>(Mix_2!AQ28+Mix_1!AQ28-SQRT(((Mix_2!AQ28+Mix_1!AQ28)^2)-4*((Mix_2!AQ28*Mix_1!AQ28)-WMA_R1!$B$3)))/2/$B$6</f>
        <v>4.7561920979433125E-7</v>
      </c>
      <c r="AR28" s="8">
        <f>(Mix_2!AR28+Mix_1!AR28-SQRT(((Mix_2!AR28+Mix_1!AR28)^2)-4*((Mix_2!AR28*Mix_1!AR28)-WMA_R1!$B$3)))/2/$B$6</f>
        <v>4.9379601518850791E-7</v>
      </c>
      <c r="AS28" s="8">
        <f>(Mix_2!AS28+Mix_1!AS28-SQRT(((Mix_2!AS28+Mix_1!AS28)^2)-4*((Mix_2!AS28*Mix_1!AS28)-WMA_R1!$B$3)))/2/$B$6</f>
        <v>5.090882309044531E-7</v>
      </c>
      <c r="AT28" s="8">
        <f>(Mix_2!AT28+Mix_1!AT28-SQRT(((Mix_2!AT28+Mix_1!AT28)^2)-4*((Mix_2!AT28*Mix_1!AT28)-WMA_R1!$B$3)))/2/$B$6</f>
        <v>5.2112479531629674E-7</v>
      </c>
      <c r="AU28" s="8">
        <f>(Mix_2!AU28+Mix_1!AU28-SQRT(((Mix_2!AU28+Mix_1!AU28)^2)-4*((Mix_2!AU28*Mix_1!AU28)-WMA_R1!$B$3)))/2/$B$6</f>
        <v>5.2958947138748158E-7</v>
      </c>
      <c r="AV28" s="8">
        <f>(Mix_2!AV28+Mix_1!AV28-SQRT(((Mix_2!AV28+Mix_1!AV28)^2)-4*((Mix_2!AV28*Mix_1!AV28)-WMA_R1!$B$3)))/2/$B$6</f>
        <v>5.3423625145931908E-7</v>
      </c>
      <c r="AW28" s="8">
        <f>(Mix_2!AW28+Mix_1!AW28-SQRT(((Mix_2!AW28+Mix_1!AW28)^2)-4*((Mix_2!AW28*Mix_1!AW28)-WMA_R1!$B$3)))/2/$B$6</f>
        <v>5.3490281448631549E-7</v>
      </c>
      <c r="AX28" s="8">
        <f>(Mix_2!AX28+Mix_1!AX28-SQRT(((Mix_2!AX28+Mix_1!AX28)^2)-4*((Mix_2!AX28*Mix_1!AX28)-WMA_R1!$B$3)))/2/$B$6</f>
        <v>5.3152098322684083E-7</v>
      </c>
      <c r="AY28" s="8">
        <f>(Mix_2!AY28+Mix_1!AY28-SQRT(((Mix_2!AY28+Mix_1!AY28)^2)-4*((Mix_2!AY28*Mix_1!AY28)-WMA_R1!$B$3)))/2/$B$6</f>
        <v>5.2412324569317548E-7</v>
      </c>
      <c r="AZ28" s="8">
        <f>(Mix_2!AZ28+Mix_1!AZ28-SQRT(((Mix_2!AZ28+Mix_1!AZ28)^2)-4*((Mix_2!AZ28*Mix_1!AZ28)-WMA_R1!$B$3)))/2/$B$6</f>
        <v>5.1284464097633986E-7</v>
      </c>
      <c r="BA28" s="8">
        <f>(Mix_2!BA28+Mix_1!BA28-SQRT(((Mix_2!BA28+Mix_1!BA28)^2)-4*((Mix_2!BA28*Mix_1!BA28)-WMA_R1!$B$3)))/2/$B$6</f>
        <v>4.9791961376222105E-7</v>
      </c>
      <c r="BB28" s="8">
        <f>(Mix_2!BB28+Mix_1!BB28-SQRT(((Mix_2!BB28+Mix_1!BB28)^2)-4*((Mix_2!BB28*Mix_1!BB28)-WMA_R1!$B$3)))/2/$B$6</f>
        <v>4.7967383554059495E-7</v>
      </c>
      <c r="BC28" s="8">
        <f>(Mix_2!BC28+Mix_1!BC28-SQRT(((Mix_2!BC28+Mix_1!BC28)^2)-4*((Mix_2!BC28*Mix_1!BC28)-WMA_R1!$B$3)))/2/$B$6</f>
        <v>4.585113992927603E-7</v>
      </c>
      <c r="BD28" s="8">
        <f>(Mix_2!BD28+Mix_1!BD28-SQRT(((Mix_2!BD28+Mix_1!BD28)^2)-4*((Mix_2!BD28*Mix_1!BD28)-WMA_R1!$B$3)))/2/$B$6</f>
        <v>4.3489817469488656E-7</v>
      </c>
      <c r="BE28" s="8">
        <f>(Mix_2!BE28+Mix_1!BE28-SQRT(((Mix_2!BE28+Mix_1!BE28)^2)-4*((Mix_2!BE28*Mix_1!BE28)-WMA_R1!$B$3)))/2/$B$6</f>
        <v>4.0934244127655006E-7</v>
      </c>
      <c r="BF28" s="8">
        <f>(Mix_2!BF28+Mix_1!BF28-SQRT(((Mix_2!BF28+Mix_1!BF28)^2)-4*((Mix_2!BF28*Mix_1!BF28)-WMA_R1!$B$3)))/2/$B$6</f>
        <v>3.8237411426056411E-7</v>
      </c>
      <c r="BG28" s="8">
        <f>(Mix_2!BG28+Mix_1!BG28-SQRT(((Mix_2!BG28+Mix_1!BG28)^2)-4*((Mix_2!BG28*Mix_1!BG28)-WMA_R1!$B$3)))/2/$B$6</f>
        <v>3.5452395708013285E-7</v>
      </c>
      <c r="BH28" s="8">
        <f>(Mix_2!BH28+Mix_1!BH28-SQRT(((Mix_2!BH28+Mix_1!BH28)^2)-4*((Mix_2!BH28*Mix_1!BH28)-WMA_R1!$B$3)))/2/$B$6</f>
        <v>3.2630411461731512E-7</v>
      </c>
      <c r="BI28" s="8">
        <f>(Mix_2!BI28+Mix_1!BI28-SQRT(((Mix_2!BI28+Mix_1!BI28)^2)-4*((Mix_2!BI28*Mix_1!BI28)-WMA_R1!$B$3)))/2/$B$6</f>
        <v>2.9819109603756999E-7</v>
      </c>
      <c r="BJ28" s="8">
        <f>(Mix_2!BJ28+Mix_1!BJ28-SQRT(((Mix_2!BJ28+Mix_1!BJ28)^2)-4*((Mix_2!BJ28*Mix_1!BJ28)-WMA_R1!$B$3)))/2/$B$6</f>
        <v>2.7061206564482632E-7</v>
      </c>
      <c r="BK28" s="8">
        <f>(Mix_2!BK28+Mix_1!BK28-SQRT(((Mix_2!BK28+Mix_1!BK28)^2)-4*((Mix_2!BK28*Mix_1!BK28)-WMA_R1!$B$3)))/2/$B$6</f>
        <v>2.4393494746366429E-7</v>
      </c>
      <c r="BL28" s="8">
        <f>(Mix_2!BL28+Mix_1!BL28-SQRT(((Mix_2!BL28+Mix_1!BL28)^2)-4*((Mix_2!BL28*Mix_1!BL28)-WMA_R1!$B$3)))/2/$B$6</f>
        <v>2.1846250219947905E-7</v>
      </c>
      <c r="BM28" s="8">
        <f>(Mix_2!BM28+Mix_1!BM28-SQRT(((Mix_2!BM28+Mix_1!BM28)^2)-4*((Mix_2!BM28*Mix_1!BM28)-WMA_R1!$B$3)))/2/$B$6</f>
        <v>1.944302172596224E-7</v>
      </c>
      <c r="BN28" s="8">
        <f>(Mix_2!BN28+Mix_1!BN28-SQRT(((Mix_2!BN28+Mix_1!BN28)^2)-4*((Mix_2!BN28*Mix_1!BN28)-WMA_R1!$B$3)))/2/$B$6</f>
        <v>1.720075833988588E-7</v>
      </c>
      <c r="BO28" s="8">
        <f>(Mix_2!BO28+Mix_1!BO28-SQRT(((Mix_2!BO28+Mix_1!BO28)^2)-4*((Mix_2!BO28*Mix_1!BO28)-WMA_R1!$B$3)))/2/$B$6</f>
        <v>1.5130216135528229E-7</v>
      </c>
      <c r="BP28" s="8">
        <f>(Mix_2!BP28+Mix_1!BP28-SQRT(((Mix_2!BP28+Mix_1!BP28)^2)-4*((Mix_2!BP28*Mix_1!BP28)-WMA_R1!$B$3)))/2/$B$6</f>
        <v>1.3236573503938587E-7</v>
      </c>
      <c r="BQ28" s="8">
        <f>(Mix_2!BQ28+Mix_1!BQ28-SQRT(((Mix_2!BQ28+Mix_1!BQ28)^2)-4*((Mix_2!BQ28*Mix_1!BQ28)-WMA_R1!$B$3)))/2/$B$6</f>
        <v>1.1520183662572236E-7</v>
      </c>
      <c r="BR28" s="8">
        <f>(Mix_2!BR28+Mix_1!BR28-SQRT(((Mix_2!BR28+Mix_1!BR28)^2)-4*((Mix_2!BR28*Mix_1!BR28)-WMA_R1!$B$3)))/2/$B$6</f>
        <v>9.9773971973249331E-8</v>
      </c>
      <c r="BS28" s="8">
        <f>(Mix_2!BS28+Mix_1!BS28-SQRT(((Mix_2!BS28+Mix_1!BS28)^2)-4*((Mix_2!BS28*Mix_1!BS28)-WMA_R1!$B$3)))/2/$B$6</f>
        <v>8.6013964062381376E-8</v>
      </c>
      <c r="BT28" s="8">
        <f>(Mix_2!BT28+Mix_1!BT28-SQRT(((Mix_2!BT28+Mix_1!BT28)^2)-4*((Mix_2!BT28*Mix_1!BT28)-WMA_R1!$B$3)))/2/$B$6</f>
        <v>7.3829952929038711E-8</v>
      </c>
      <c r="BU28" s="8">
        <f>(Mix_2!BU28+Mix_1!BU28-SQRT(((Mix_2!BU28+Mix_1!BU28)^2)-4*((Mix_2!BU28*Mix_1!BU28)-WMA_R1!$B$3)))/2/$B$6</f>
        <v>6.3113713144602457E-8</v>
      </c>
      <c r="BV28" s="8">
        <f>(Mix_2!BV28+Mix_1!BV28-SQRT(((Mix_2!BV28+Mix_1!BV28)^2)-4*((Mix_2!BV28*Mix_1!BV28)-WMA_R1!$B$3)))/2/$B$6</f>
        <v>5.3747071904197696E-8</v>
      </c>
      <c r="BW28" s="8">
        <f>(Mix_2!BW28+Mix_1!BW28-SQRT(((Mix_2!BW28+Mix_1!BW28)^2)-4*((Mix_2!BW28*Mix_1!BW28)-WMA_R1!$B$3)))/2/$B$6</f>
        <v>4.5607320364737802E-8</v>
      </c>
      <c r="BX28" s="8">
        <f>(Mix_2!BX28+Mix_1!BX28-SQRT(((Mix_2!BX28+Mix_1!BX28)^2)-4*((Mix_2!BX28*Mix_1!BX28)-WMA_R1!$B$3)))/2/$B$6</f>
        <v>3.8571593252711978E-8</v>
      </c>
      <c r="BY28" s="8">
        <f>(Mix_2!BY28+Mix_1!BY28-SQRT(((Mix_2!BY28+Mix_1!BY28)^2)-4*((Mix_2!BY28*Mix_1!BY28)-WMA_R1!$B$3)))/2/$B$6</f>
        <v>3.2520261594726207E-8</v>
      </c>
      <c r="BZ28" s="8">
        <f>(Mix_2!BZ28+Mix_1!BZ28-SQRT(((Mix_2!BZ28+Mix_1!BZ28)^2)-4*((Mix_2!BZ28*Mix_1!BZ28)-WMA_R1!$B$3)))/2/$B$6</f>
        <v>2.733942550126045E-8</v>
      </c>
      <c r="CA28" s="8">
        <f>(Mix_2!CA28+Mix_1!CA28-SQRT(((Mix_2!CA28+Mix_1!CA28)^2)-4*((Mix_2!CA28*Mix_1!CA28)-WMA_R1!$B$3)))/2/$B$6</f>
        <v>2.2922621134568999E-8</v>
      </c>
      <c r="CB28" s="8">
        <f>(Mix_2!CB28+Mix_1!CB28-SQRT(((Mix_2!CB28+Mix_1!CB28)^2)-4*((Mix_2!CB28*Mix_1!CB28)-WMA_R1!$B$3)))/2/$B$6</f>
        <v>1.9171868426148819E-8</v>
      </c>
      <c r="CC28" s="8">
        <f>(Mix_2!CC28+Mix_1!CC28-SQRT(((Mix_2!CC28+Mix_1!CC28)^2)-4*((Mix_2!CC28*Mix_1!CC28)-WMA_R1!$B$3)))/2/$B$6</f>
        <v>1.599818411079923E-8</v>
      </c>
      <c r="CD28" s="8">
        <f>(Mix_2!CD28+Mix_1!CD28-SQRT(((Mix_2!CD28+Mix_1!CD28)^2)-4*((Mix_2!CD28*Mix_1!CD28)-WMA_R1!$B$3)))/2/$B$6</f>
        <v>1.3321678871136555E-8</v>
      </c>
      <c r="CE28" s="8">
        <f>(Mix_2!CE28+Mix_1!CE28-SQRT(((Mix_2!CE28+Mix_1!CE28)^2)-4*((Mix_2!CE28*Mix_1!CE28)-WMA_R1!$B$3)))/2/$B$6</f>
        <v>1.1071345396018728E-8</v>
      </c>
      <c r="CF28" s="8">
        <f>(Mix_2!CF28+Mix_1!CF28-SQRT(((Mix_2!CF28+Mix_1!CF28)^2)-4*((Mix_2!CF28*Mix_1!CF28)-WMA_R1!$B$3)))/2/$B$6</f>
        <v>9.1846266148110089E-9</v>
      </c>
      <c r="CG28" s="8">
        <f>(Mix_2!CG28+Mix_1!CG28-SQRT(((Mix_2!CG28+Mix_1!CG28)^2)-4*((Mix_2!CG28*Mix_1!CG28)-WMA_R1!$B$3)))/2/$B$6</f>
        <v>7.6068396026585106E-9</v>
      </c>
      <c r="CH28" s="8">
        <f>(Mix_2!CH28+Mix_1!CH28-SQRT(((Mix_2!CH28+Mix_1!CH28)^2)-4*((Mix_2!CH28*Mix_1!CH28)-WMA_R1!$B$3)))/2/$B$6</f>
        <v>6.2905164410764769E-9</v>
      </c>
      <c r="CI28" s="8">
        <f>(Mix_2!CI28+Mix_1!CI28-SQRT(((Mix_2!CI28+Mix_1!CI28)^2)-4*((Mix_2!CI28*Mix_1!CI28)-WMA_R1!$B$3)))/2/$B$6</f>
        <v>5.1947081081138435E-9</v>
      </c>
      <c r="CJ28" s="8">
        <f>(Mix_2!CJ28+Mix_1!CJ28-SQRT(((Mix_2!CJ28+Mix_1!CJ28)^2)-4*((Mix_2!CJ28*Mix_1!CJ28)-WMA_R1!$B$3)))/2/$B$6</f>
        <v>4.2842852598923287E-9</v>
      </c>
      <c r="CK28" s="8">
        <f>(Mix_2!CK28+Mix_1!CK28-SQRT(((Mix_2!CK28+Mix_1!CK28)^2)-4*((Mix_2!CK28*Mix_1!CK28)-WMA_R1!$B$3)))/2/$B$6</f>
        <v>3.5292613276283191E-9</v>
      </c>
      <c r="CL28" s="8">
        <f>(Mix_2!CL28+Mix_1!CL28-SQRT(((Mix_2!CL28+Mix_1!CL28)^2)-4*((Mix_2!CL28*Mix_1!CL28)-WMA_R1!$B$3)))/2/$B$6</f>
        <v>2.9041552496167355E-9</v>
      </c>
      <c r="CM28" s="8">
        <f>(Mix_2!CM28+Mix_1!CM28-SQRT(((Mix_2!CM28+Mix_1!CM28)^2)-4*((Mix_2!CM28*Mix_1!CM28)-WMA_R1!$B$3)))/2/$B$6</f>
        <v>2.3874012766711417E-9</v>
      </c>
      <c r="CN28" s="8">
        <f>(Mix_2!CN28+Mix_1!CN28-SQRT(((Mix_2!CN28+Mix_1!CN28)^2)-4*((Mix_2!CN28*Mix_1!CN28)-WMA_R1!$B$3)))/2/$B$6</f>
        <v>1.9608145107596897E-9</v>
      </c>
      <c r="CO28" s="8">
        <f>(Mix_2!CO28+Mix_1!CO28-SQRT(((Mix_2!CO28+Mix_1!CO28)^2)-4*((Mix_2!CO28*Mix_1!CO28)-WMA_R1!$B$3)))/2/$B$6</f>
        <v>1.6091118437699947E-9</v>
      </c>
      <c r="CP28" s="8">
        <f>(Mix_2!CP28+Mix_1!CP28-SQRT(((Mix_2!CP28+Mix_1!CP28)^2)-4*((Mix_2!CP28*Mix_1!CP28)-WMA_R1!$B$3)))/2/$B$6</f>
        <v>1.3194862980014932E-9</v>
      </c>
      <c r="CQ28" s="8">
        <f>(Mix_2!CQ28+Mix_1!CQ28-SQRT(((Mix_2!CQ28+Mix_1!CQ28)^2)-4*((Mix_2!CQ28*Mix_1!CQ28)-WMA_R1!$B$3)))/2/$B$6</f>
        <v>1.0812354345191011E-9</v>
      </c>
      <c r="CR28" s="8">
        <f>(Mix_2!CR28+Mix_1!CR28-SQRT(((Mix_2!CR28+Mix_1!CR28)^2)-4*((Mix_2!CR28*Mix_1!CR28)-WMA_R1!$B$3)))/2/$B$6</f>
        <v>8.8543783416383803E-10</v>
      </c>
    </row>
    <row r="29" spans="1:96" x14ac:dyDescent="0.35">
      <c r="A29">
        <f t="shared" si="8"/>
        <v>17</v>
      </c>
      <c r="B29">
        <f t="shared" si="7"/>
        <v>16.5</v>
      </c>
      <c r="C29">
        <f>B29-Data!$B$9</f>
        <v>6</v>
      </c>
      <c r="F29" s="3">
        <f>(Mix_2!F29+Mix_1!F29-SQRT(((Mix_2!F29+Mix_1!F29)^2)-4*((Mix_2!F29*Mix_1!F29)-WMA_R1!$B$3)))/2</f>
        <v>0</v>
      </c>
      <c r="G29" s="8">
        <f>(Mix_2!G29+Mix_1!G29-SQRT(((Mix_2!G29+Mix_1!G29)^2)-4*((Mix_2!G29*Mix_1!G29)-WMA_R1!$B$3)))/2/$B$6</f>
        <v>5.6364143155018809E-6</v>
      </c>
      <c r="H29" s="8">
        <f>(Mix_2!H29+Mix_1!H29-SQRT(((Mix_2!H29+Mix_1!H29)^2)-4*((Mix_2!H29*Mix_1!H29)-WMA_R1!$B$3)))/2/$B$6</f>
        <v>6.7174699763805634E-6</v>
      </c>
      <c r="I29" s="8">
        <f>(Mix_2!I29+Mix_1!I29-SQRT(((Mix_2!I29+Mix_1!I29)^2)-4*((Mix_2!I29*Mix_1!I29)-WMA_R1!$B$3)))/2/$B$6</f>
        <v>4.739410560006263E-6</v>
      </c>
      <c r="J29" s="8">
        <f>(Mix_2!J29+Mix_1!J29-SQRT(((Mix_2!J29+Mix_1!J29)^2)-4*((Mix_2!J29*Mix_1!J29)-WMA_R1!$B$3)))/2/$B$6</f>
        <v>2.5980019398019749E-6</v>
      </c>
      <c r="K29" s="8">
        <f>(Mix_2!K29+Mix_1!K29-SQRT(((Mix_2!K29+Mix_1!K29)^2)-4*((Mix_2!K29*Mix_1!K29)-WMA_R1!$B$3)))/2/$B$6</f>
        <v>1.3622923544787113E-6</v>
      </c>
      <c r="L29" s="8">
        <f>(Mix_2!L29+Mix_1!L29-SQRT(((Mix_2!L29+Mix_1!L29)^2)-4*((Mix_2!L29*Mix_1!L29)-WMA_R1!$B$3)))/2/$B$6</f>
        <v>7.311237597562581E-7</v>
      </c>
      <c r="M29" s="8">
        <f>(Mix_2!M29+Mix_1!M29-SQRT(((Mix_2!M29+Mix_1!M29)^2)-4*((Mix_2!M29*Mix_1!M29)-WMA_R1!$B$3)))/2/$B$6</f>
        <v>4.0693399672164787E-7</v>
      </c>
      <c r="N29" s="8">
        <f>(Mix_2!N29+Mix_1!N29-SQRT(((Mix_2!N29+Mix_1!N29)^2)-4*((Mix_2!N29*Mix_1!N29)-WMA_R1!$B$3)))/2/$B$6</f>
        <v>2.3389599768108837E-7</v>
      </c>
      <c r="O29" s="8">
        <f>(Mix_2!O29+Mix_1!O29-SQRT(((Mix_2!O29+Mix_1!O29)^2)-4*((Mix_2!O29*Mix_1!O29)-WMA_R1!$B$3)))/2/$B$6</f>
        <v>1.3759353301168176E-7</v>
      </c>
      <c r="P29" s="8">
        <f>(Mix_2!P29+Mix_1!P29-SQRT(((Mix_2!P29+Mix_1!P29)^2)-4*((Mix_2!P29*Mix_1!P29)-WMA_R1!$B$3)))/2/$B$6</f>
        <v>8.2141545121316994E-8</v>
      </c>
      <c r="Q29" s="8">
        <f>(Mix_2!Q29+Mix_1!Q29-SQRT(((Mix_2!Q29+Mix_1!Q29)^2)-4*((Mix_2!Q29*Mix_1!Q29)-WMA_R1!$B$3)))/2/$B$6</f>
        <v>4.9575451299688211E-8</v>
      </c>
      <c r="R29" s="8">
        <f>(Mix_2!R29+Mix_1!R29-SQRT(((Mix_2!R29+Mix_1!R29)^2)-4*((Mix_2!R29*Mix_1!R29)-WMA_R1!$B$3)))/2/$B$6</f>
        <v>3.0502294023904142E-8</v>
      </c>
      <c r="S29" s="8">
        <f>(Mix_2!S29+Mix_1!S29-SQRT(((Mix_2!S29+Mix_1!S29)^2)-4*((Mix_2!S29*Mix_1!S29)-WMA_R1!$B$3)))/2/$B$6</f>
        <v>1.980096797637998E-8</v>
      </c>
      <c r="T29" s="8">
        <f>(Mix_2!T29+Mix_1!T29-SQRT(((Mix_2!T29+Mix_1!T29)^2)-4*((Mix_2!T29*Mix_1!T29)-WMA_R1!$B$3)))/2/$B$6</f>
        <v>1.457371823221365E-8</v>
      </c>
      <c r="U29" s="8">
        <f>(Mix_2!U29+Mix_1!U29-SQRT(((Mix_2!U29+Mix_1!U29)^2)-4*((Mix_2!U29*Mix_1!U29)-WMA_R1!$B$3)))/2/$B$6</f>
        <v>1.3129243470189067E-8</v>
      </c>
      <c r="V29" s="8">
        <f>(Mix_2!V29+Mix_1!V29-SQRT(((Mix_2!V29+Mix_1!V29)^2)-4*((Mix_2!V29*Mix_1!V29)-WMA_R1!$B$3)))/2/$B$6</f>
        <v>1.4456620789360386E-8</v>
      </c>
      <c r="W29" s="8">
        <f>(Mix_2!W29+Mix_1!W29-SQRT(((Mix_2!W29+Mix_1!W29)^2)-4*((Mix_2!W29*Mix_1!W29)-WMA_R1!$B$3)))/2/$B$6</f>
        <v>1.7942191732345236E-8</v>
      </c>
      <c r="X29" s="8">
        <f>(Mix_2!X29+Mix_1!X29-SQRT(((Mix_2!X29+Mix_1!X29)^2)-4*((Mix_2!X29*Mix_1!X29)-WMA_R1!$B$3)))/2/$B$6</f>
        <v>2.3211372379705608E-8</v>
      </c>
      <c r="Y29" s="8">
        <f>(Mix_2!Y29+Mix_1!Y29-SQRT(((Mix_2!Y29+Mix_1!Y29)^2)-4*((Mix_2!Y29*Mix_1!Y29)-WMA_R1!$B$3)))/2/$B$6</f>
        <v>3.003708570759045E-8</v>
      </c>
      <c r="Z29" s="8">
        <f>(Mix_2!Z29+Mix_1!Z29-SQRT(((Mix_2!Z29+Mix_1!Z29)^2)-4*((Mix_2!Z29*Mix_1!Z29)-WMA_R1!$B$3)))/2/$B$6</f>
        <v>3.8284811765265658E-8</v>
      </c>
      <c r="AA29" s="8">
        <f>(Mix_2!AA29+Mix_1!AA29-SQRT(((Mix_2!AA29+Mix_1!AA29)^2)-4*((Mix_2!AA29*Mix_1!AA29)-WMA_R1!$B$3)))/2/$B$6</f>
        <v>4.7878378595100912E-8</v>
      </c>
      <c r="AB29" s="8">
        <f>(Mix_2!AB29+Mix_1!AB29-SQRT(((Mix_2!AB29+Mix_1!AB29)^2)-4*((Mix_2!AB29*Mix_1!AB29)-WMA_R1!$B$3)))/2/$B$6</f>
        <v>5.877780573371183E-8</v>
      </c>
      <c r="AC29" s="8">
        <f>(Mix_2!AC29+Mix_1!AC29-SQRT(((Mix_2!AC29+Mix_1!AC29)^2)-4*((Mix_2!AC29*Mix_1!AC29)-WMA_R1!$B$3)))/2/$B$6</f>
        <v>7.0964212284252426E-8</v>
      </c>
      <c r="AD29" s="8">
        <f>(Mix_2!AD29+Mix_1!AD29-SQRT(((Mix_2!AD29+Mix_1!AD29)^2)-4*((Mix_2!AD29*Mix_1!AD29)-WMA_R1!$B$3)))/2/$B$6</f>
        <v>8.44290095614042E-8</v>
      </c>
      <c r="AE29" s="8">
        <f>(Mix_2!AE29+Mix_1!AE29-SQRT(((Mix_2!AE29+Mix_1!AE29)^2)-4*((Mix_2!AE29*Mix_1!AE29)-WMA_R1!$B$3)))/2/$B$6</f>
        <v>9.9165644584786605E-8</v>
      </c>
      <c r="AF29" s="8">
        <f>(Mix_2!AF29+Mix_1!AF29-SQRT(((Mix_2!AF29+Mix_1!AF29)^2)-4*((Mix_2!AF29*Mix_1!AF29)-WMA_R1!$B$3)))/2/$B$6</f>
        <v>1.1516291742452722E-7</v>
      </c>
      <c r="AG29" s="8">
        <f>(Mix_2!AG29+Mix_1!AG29-SQRT(((Mix_2!AG29+Mix_1!AG29)^2)-4*((Mix_2!AG29*Mix_1!AG29)-WMA_R1!$B$3)))/2/$B$6</f>
        <v>1.3239925866770363E-7</v>
      </c>
      <c r="AH29" s="8">
        <f>(Mix_2!AH29+Mix_1!AH29-SQRT(((Mix_2!AH29+Mix_1!AH29)^2)-4*((Mix_2!AH29*Mix_1!AH29)-WMA_R1!$B$3)))/2/$B$6</f>
        <v>1.5083762949785751E-7</v>
      </c>
      <c r="AI29" s="8">
        <f>(Mix_2!AI29+Mix_1!AI29-SQRT(((Mix_2!AI29+Mix_1!AI29)^2)-4*((Mix_2!AI29*Mix_1!AI29)-WMA_R1!$B$3)))/2/$B$6</f>
        <v>1.7042088629182217E-7</v>
      </c>
      <c r="AJ29" s="8">
        <f>(Mix_2!AJ29+Mix_1!AJ29-SQRT(((Mix_2!AJ29+Mix_1!AJ29)^2)-4*((Mix_2!AJ29*Mix_1!AJ29)-WMA_R1!$B$3)))/2/$B$6</f>
        <v>1.9106754756137434E-7</v>
      </c>
      <c r="AK29" s="8">
        <f>(Mix_2!AK29+Mix_1!AK29-SQRT(((Mix_2!AK29+Mix_1!AK29)^2)-4*((Mix_2!AK29*Mix_1!AK29)-WMA_R1!$B$3)))/2/$B$6</f>
        <v>2.1266799876684672E-7</v>
      </c>
      <c r="AL29" s="8">
        <f>(Mix_2!AL29+Mix_1!AL29-SQRT(((Mix_2!AL29+Mix_1!AL29)^2)-4*((Mix_2!AL29*Mix_1!AL29)-WMA_R1!$B$3)))/2/$B$6</f>
        <v>2.3508126734128609E-7</v>
      </c>
      <c r="AM29" s="8">
        <f>(Mix_2!AM29+Mix_1!AM29-SQRT(((Mix_2!AM29+Mix_1!AM29)^2)-4*((Mix_2!AM29*Mix_1!AM29)-WMA_R1!$B$3)))/2/$B$6</f>
        <v>2.5813250958961476E-7</v>
      </c>
      <c r="AN29" s="8">
        <f>(Mix_2!AN29+Mix_1!AN29-SQRT(((Mix_2!AN29+Mix_1!AN29)^2)-4*((Mix_2!AN29*Mix_1!AN29)-WMA_R1!$B$3)))/2/$B$6</f>
        <v>2.8161142751059742E-7</v>
      </c>
      <c r="AO29" s="8">
        <f>(Mix_2!AO29+Mix_1!AO29-SQRT(((Mix_2!AO29+Mix_1!AO29)^2)-4*((Mix_2!AO29*Mix_1!AO29)-WMA_R1!$B$3)))/2/$B$6</f>
        <v>3.0527184824435949E-7</v>
      </c>
      <c r="AP29" s="8">
        <f>(Mix_2!AP29+Mix_1!AP29-SQRT(((Mix_2!AP29+Mix_1!AP29)^2)-4*((Mix_2!AP29*Mix_1!AP29)-WMA_R1!$B$3)))/2/$B$6</f>
        <v>3.2883270062455949E-7</v>
      </c>
      <c r="AQ29" s="8">
        <f>(Mix_2!AQ29+Mix_1!AQ29-SQRT(((Mix_2!AQ29+Mix_1!AQ29)^2)-4*((Mix_2!AQ29*Mix_1!AQ29)-WMA_R1!$B$3)))/2/$B$6</f>
        <v>3.5198062864338908E-7</v>
      </c>
      <c r="AR29" s="8">
        <f>(Mix_2!AR29+Mix_1!AR29-SQRT(((Mix_2!AR29+Mix_1!AR29)^2)-4*((Mix_2!AR29*Mix_1!AR29)-WMA_R1!$B$3)))/2/$B$6</f>
        <v>3.7437441191556786E-7</v>
      </c>
      <c r="AS29" s="8">
        <f>(Mix_2!AS29+Mix_1!AS29-SQRT(((Mix_2!AS29+Mix_1!AS29)^2)-4*((Mix_2!AS29*Mix_1!AS29)-WMA_R1!$B$3)))/2/$B$6</f>
        <v>3.9565133791441554E-7</v>
      </c>
      <c r="AT29" s="8">
        <f>(Mix_2!AT29+Mix_1!AT29-SQRT(((Mix_2!AT29+Mix_1!AT29)^2)-4*((Mix_2!AT29*Mix_1!AT29)-WMA_R1!$B$3)))/2/$B$6</f>
        <v>4.1543553175316106E-7</v>
      </c>
      <c r="AU29" s="8">
        <f>(Mix_2!AU29+Mix_1!AU29-SQRT(((Mix_2!AU29+Mix_1!AU29)^2)-4*((Mix_2!AU29*Mix_1!AU29)-WMA_R1!$B$3)))/2/$B$6</f>
        <v>4.3334814670004107E-7</v>
      </c>
      <c r="AV29" s="8">
        <f>(Mix_2!AV29+Mix_1!AV29-SQRT(((Mix_2!AV29+Mix_1!AV29)^2)-4*((Mix_2!AV29*Mix_1!AV29)-WMA_R1!$B$3)))/2/$B$6</f>
        <v>4.4901917983786177E-7</v>
      </c>
      <c r="AW29" s="8">
        <f>(Mix_2!AW29+Mix_1!AW29-SQRT(((Mix_2!AW29+Mix_1!AW29)^2)-4*((Mix_2!AW29*Mix_1!AW29)-WMA_R1!$B$3)))/2/$B$6</f>
        <v>4.6210047788264319E-7</v>
      </c>
      <c r="AX29" s="8">
        <f>(Mix_2!AX29+Mix_1!AX29-SQRT(((Mix_2!AX29+Mix_1!AX29)^2)-4*((Mix_2!AX29*Mix_1!AX29)-WMA_R1!$B$3)))/2/$B$6</f>
        <v>4.7227938670957315E-7</v>
      </c>
      <c r="AY29" s="8">
        <f>(Mix_2!AY29+Mix_1!AY29-SQRT(((Mix_2!AY29+Mix_1!AY29)^2)-4*((Mix_2!AY29*Mix_1!AY29)-WMA_R1!$B$3)))/2/$B$6</f>
        <v>4.7929231339338685E-7</v>
      </c>
      <c r="AZ29" s="8">
        <f>(Mix_2!AZ29+Mix_1!AZ29-SQRT(((Mix_2!AZ29+Mix_1!AZ29)^2)-4*((Mix_2!AZ29*Mix_1!AZ29)-WMA_R1!$B$3)))/2/$B$6</f>
        <v>4.8293739118854262E-7</v>
      </c>
      <c r="BA29" s="8">
        <f>(Mix_2!BA29+Mix_1!BA29-SQRT(((Mix_2!BA29+Mix_1!BA29)^2)-4*((Mix_2!BA29*Mix_1!BA29)-WMA_R1!$B$3)))/2/$B$6</f>
        <v>4.8308537947683305E-7</v>
      </c>
      <c r="BB29" s="8">
        <f>(Mix_2!BB29+Mix_1!BB29-SQRT(((Mix_2!BB29+Mix_1!BB29)^2)-4*((Mix_2!BB29*Mix_1!BB29)-WMA_R1!$B$3)))/2/$B$6</f>
        <v>4.7968796046404805E-7</v>
      </c>
      <c r="BC29" s="8">
        <f>(Mix_2!BC29+Mix_1!BC29-SQRT(((Mix_2!BC29+Mix_1!BC29)^2)-4*((Mix_2!BC29*Mix_1!BC29)-WMA_R1!$B$3)))/2/$B$6</f>
        <v>4.7278270121076105E-7</v>
      </c>
      <c r="BD29" s="8">
        <f>(Mix_2!BD29+Mix_1!BD29-SQRT(((Mix_2!BD29+Mix_1!BD29)^2)-4*((Mix_2!BD29*Mix_1!BD29)-WMA_R1!$B$3)))/2/$B$6</f>
        <v>4.6249414342725004E-7</v>
      </c>
      <c r="BE29" s="8">
        <f>(Mix_2!BE29+Mix_1!BE29-SQRT(((Mix_2!BE29+Mix_1!BE29)^2)-4*((Mix_2!BE29*Mix_1!BE29)-WMA_R1!$B$3)))/2/$B$6</f>
        <v>4.4903074503110929E-7</v>
      </c>
      <c r="BF29" s="8">
        <f>(Mix_2!BF29+Mix_1!BF29-SQRT(((Mix_2!BF29+Mix_1!BF29)^2)-4*((Mix_2!BF29*Mix_1!BF29)-WMA_R1!$B$3)))/2/$B$6</f>
        <v>4.3267769966881531E-7</v>
      </c>
      <c r="BG29" s="8">
        <f>(Mix_2!BG29+Mix_1!BG29-SQRT(((Mix_2!BG29+Mix_1!BG29)^2)-4*((Mix_2!BG29*Mix_1!BG29)-WMA_R1!$B$3)))/2/$B$6</f>
        <v>4.137860030173357E-7</v>
      </c>
      <c r="BH29" s="8">
        <f>(Mix_2!BH29+Mix_1!BH29-SQRT(((Mix_2!BH29+Mix_1!BH29)^2)-4*((Mix_2!BH29*Mix_1!BH29)-WMA_R1!$B$3)))/2/$B$6</f>
        <v>3.9275841556829505E-7</v>
      </c>
      <c r="BI29" s="8">
        <f>(Mix_2!BI29+Mix_1!BI29-SQRT(((Mix_2!BI29+Mix_1!BI29)^2)-4*((Mix_2!BI29*Mix_1!BI29)-WMA_R1!$B$3)))/2/$B$6</f>
        <v>3.7003323960504986E-7</v>
      </c>
      <c r="BJ29" s="8">
        <f>(Mix_2!BJ29+Mix_1!BJ29-SQRT(((Mix_2!BJ29+Mix_1!BJ29)^2)-4*((Mix_2!BJ29*Mix_1!BJ29)-WMA_R1!$B$3)))/2/$B$6</f>
        <v>3.4606697640882089E-7</v>
      </c>
      <c r="BK29" s="8">
        <f>(Mix_2!BK29+Mix_1!BK29-SQRT(((Mix_2!BK29+Mix_1!BK29)^2)-4*((Mix_2!BK29*Mix_1!BK29)-WMA_R1!$B$3)))/2/$B$6</f>
        <v>3.2131698901594063E-7</v>
      </c>
      <c r="BL29" s="8">
        <f>(Mix_2!BL29+Mix_1!BL29-SQRT(((Mix_2!BL29+Mix_1!BL29)^2)-4*((Mix_2!BL29*Mix_1!BL29)-WMA_R1!$B$3)))/2/$B$6</f>
        <v>2.9622524011507778E-7</v>
      </c>
      <c r="BM29" s="8">
        <f>(Mix_2!BM29+Mix_1!BM29-SQRT(((Mix_2!BM29+Mix_1!BM29)^2)-4*((Mix_2!BM29*Mix_1!BM29)-WMA_R1!$B$3)))/2/$B$6</f>
        <v>2.7120402834590607E-7</v>
      </c>
      <c r="BN29" s="8">
        <f>(Mix_2!BN29+Mix_1!BN29-SQRT(((Mix_2!BN29+Mix_1!BN29)^2)-4*((Mix_2!BN29*Mix_1!BN29)-WMA_R1!$B$3)))/2/$B$6</f>
        <v>2.4662441000522506E-7</v>
      </c>
      <c r="BO29" s="8">
        <f>(Mix_2!BO29+Mix_1!BO29-SQRT(((Mix_2!BO29+Mix_1!BO29)^2)-4*((Mix_2!BO29*Mix_1!BO29)-WMA_R1!$B$3)))/2/$B$6</f>
        <v>2.2280773670502185E-7</v>
      </c>
      <c r="BP29" s="8">
        <f>(Mix_2!BP29+Mix_1!BP29-SQRT(((Mix_2!BP29+Mix_1!BP29)^2)-4*((Mix_2!BP29*Mix_1!BP29)-WMA_R1!$B$3)))/2/$B$6</f>
        <v>2.0002044864853019E-7</v>
      </c>
      <c r="BQ29" s="8">
        <f>(Mix_2!BQ29+Mix_1!BQ29-SQRT(((Mix_2!BQ29+Mix_1!BQ29)^2)-4*((Mix_2!BQ29*Mix_1!BQ29)-WMA_R1!$B$3)))/2/$B$6</f>
        <v>1.7847201538856439E-7</v>
      </c>
      <c r="BR29" s="8">
        <f>(Mix_2!BR29+Mix_1!BR29-SQRT(((Mix_2!BR29+Mix_1!BR29)^2)-4*((Mix_2!BR29*Mix_1!BR29)-WMA_R1!$B$3)))/2/$B$6</f>
        <v>1.583157013262948E-7</v>
      </c>
      <c r="BS29" s="8">
        <f>(Mix_2!BS29+Mix_1!BS29-SQRT(((Mix_2!BS29+Mix_1!BS29)^2)-4*((Mix_2!BS29*Mix_1!BS29)-WMA_R1!$B$3)))/2/$B$6</f>
        <v>1.3965168077501033E-7</v>
      </c>
      <c r="BT29" s="8">
        <f>(Mix_2!BT29+Mix_1!BT29-SQRT(((Mix_2!BT29+Mix_1!BT29)^2)-4*((Mix_2!BT29*Mix_1!BT29)-WMA_R1!$B$3)))/2/$B$6</f>
        <v>1.2253195025291319E-7</v>
      </c>
      <c r="BU29" s="8">
        <f>(Mix_2!BU29+Mix_1!BU29-SQRT(((Mix_2!BU29+Mix_1!BU29)^2)-4*((Mix_2!BU29*Mix_1!BU29)-WMA_R1!$B$3)))/2/$B$6</f>
        <v>1.0696645513785796E-7</v>
      </c>
      <c r="BV29" s="8">
        <f>(Mix_2!BV29+Mix_1!BV29-SQRT(((Mix_2!BV29+Mix_1!BV29)^2)-4*((Mix_2!BV29*Mix_1!BV29)-WMA_R1!$B$3)))/2/$B$6</f>
        <v>9.2929879680347938E-8</v>
      </c>
      <c r="BW29" s="8">
        <f>(Mix_2!BW29+Mix_1!BW29-SQRT(((Mix_2!BW29+Mix_1!BW29)^2)-4*((Mix_2!BW29*Mix_1!BW29)-WMA_R1!$B$3)))/2/$B$6</f>
        <v>8.036862131355349E-8</v>
      </c>
      <c r="BX29" s="8">
        <f>(Mix_2!BX29+Mix_1!BX29-SQRT(((Mix_2!BX29+Mix_1!BX29)^2)-4*((Mix_2!BX29*Mix_1!BX29)-WMA_R1!$B$3)))/2/$B$6</f>
        <v>6.9207548580862976E-8</v>
      </c>
      <c r="BY29" s="8">
        <f>(Mix_2!BY29+Mix_1!BY29-SQRT(((Mix_2!BY29+Mix_1!BY29)^2)-4*((Mix_2!BY29*Mix_1!BY29)-WMA_R1!$B$3)))/2/$B$6</f>
        <v>5.9356255466269658E-8</v>
      </c>
      <c r="BZ29" s="8">
        <f>(Mix_2!BZ29+Mix_1!BZ29-SQRT(((Mix_2!BZ29+Mix_1!BZ29)^2)-4*((Mix_2!BZ29*Mix_1!BZ29)-WMA_R1!$B$3)))/2/$B$6</f>
        <v>5.0714610400071081E-8</v>
      </c>
      <c r="CA29" s="8">
        <f>(Mix_2!CA29+Mix_1!CA29-SQRT(((Mix_2!CA29+Mix_1!CA29)^2)-4*((Mix_2!CA29*Mix_1!CA29)-WMA_R1!$B$3)))/2/$B$6</f>
        <v>4.3177494246648962E-8</v>
      </c>
      <c r="CB29" s="8">
        <f>(Mix_2!CB29+Mix_1!CB29-SQRT(((Mix_2!CB29+Mix_1!CB29)^2)-4*((Mix_2!CB29*Mix_1!CB29)-WMA_R1!$B$3)))/2/$B$6</f>
        <v>3.6638691969237414E-8</v>
      </c>
      <c r="CC29" s="8">
        <f>(Mix_2!CC29+Mix_1!CC29-SQRT(((Mix_2!CC29+Mix_1!CC29)^2)-4*((Mix_2!CC29*Mix_1!CC29)-WMA_R1!$B$3)))/2/$B$6</f>
        <v>3.0993958621827744E-8</v>
      </c>
      <c r="CD29" s="8">
        <f>(Mix_2!CD29+Mix_1!CD29-SQRT(((Mix_2!CD29+Mix_1!CD29)^2)-4*((Mix_2!CD29*Mix_1!CD29)-WMA_R1!$B$3)))/2/$B$6</f>
        <v>2.6143321951721532E-8</v>
      </c>
      <c r="CE29" s="8">
        <f>(Mix_2!CE29+Mix_1!CE29-SQRT(((Mix_2!CE29+Mix_1!CE29)^2)-4*((Mix_2!CE29*Mix_1!CE29)-WMA_R1!$B$3)))/2/$B$6</f>
        <v>2.1992709431373214E-8</v>
      </c>
      <c r="CF29" s="8">
        <f>(Mix_2!CF29+Mix_1!CF29-SQRT(((Mix_2!CF29+Mix_1!CF29)^2)-4*((Mix_2!CF29*Mix_1!CF29)-WMA_R1!$B$3)))/2/$B$6</f>
        <v>1.8454997641192961E-8</v>
      </c>
      <c r="CG29" s="8">
        <f>(Mix_2!CG29+Mix_1!CG29-SQRT(((Mix_2!CG29+Mix_1!CG29)^2)-4*((Mix_2!CG29*Mix_1!CG29)-WMA_R1!$B$3)))/2/$B$6</f>
        <v>1.5450587920184944E-8</v>
      </c>
      <c r="CH29" s="8">
        <f>(Mix_2!CH29+Mix_1!CH29-SQRT(((Mix_2!CH29+Mix_1!CH29)^2)-4*((Mix_2!CH29*Mix_1!CH29)-WMA_R1!$B$3)))/2/$B$6</f>
        <v>1.2907605317913351E-8</v>
      </c>
      <c r="CI29" s="8">
        <f>(Mix_2!CI29+Mix_1!CI29-SQRT(((Mix_2!CI29+Mix_1!CI29)^2)-4*((Mix_2!CI29*Mix_1!CI29)-WMA_R1!$B$3)))/2/$B$6</f>
        <v>1.0761811775061858E-8</v>
      </c>
      <c r="CJ29" s="8">
        <f>(Mix_2!CJ29+Mix_1!CJ29-SQRT(((Mix_2!CJ29+Mix_1!CJ29)^2)-4*((Mix_2!CJ29*Mix_1!CJ29)-WMA_R1!$B$3)))/2/$B$6</f>
        <v>8.9563105820644751E-9</v>
      </c>
      <c r="CK29" s="8">
        <f>(Mix_2!CK29+Mix_1!CK29-SQRT(((Mix_2!CK29+Mix_1!CK29)^2)-4*((Mix_2!CK29*Mix_1!CK29)-WMA_R1!$B$3)))/2/$B$6</f>
        <v>7.4411091732784485E-9</v>
      </c>
      <c r="CL29" s="8">
        <f>(Mix_2!CL29+Mix_1!CL29-SQRT(((Mix_2!CL29+Mix_1!CL29)^2)-4*((Mix_2!CL29*Mix_1!CL29)-WMA_R1!$B$3)))/2/$B$6</f>
        <v>6.1725923261590765E-9</v>
      </c>
      <c r="CM29" s="8">
        <f>(Mix_2!CM29+Mix_1!CM29-SQRT(((Mix_2!CM29+Mix_1!CM29)^2)-4*((Mix_2!CM29*Mix_1!CM29)-WMA_R1!$B$3)))/2/$B$6</f>
        <v>5.1129502853797248E-9</v>
      </c>
      <c r="CN29" s="8">
        <f>(Mix_2!CN29+Mix_1!CN29-SQRT(((Mix_2!CN29+Mix_1!CN29)^2)-4*((Mix_2!CN29*Mix_1!CN29)-WMA_R1!$B$3)))/2/$B$6</f>
        <v>4.2295923430302196E-9</v>
      </c>
      <c r="CO29" s="8">
        <f>(Mix_2!CO29+Mix_1!CO29-SQRT(((Mix_2!CO29+Mix_1!CO29)^2)-4*((Mix_2!CO29*Mix_1!CO29)-WMA_R1!$B$3)))/2/$B$6</f>
        <v>3.4945700777555544E-9</v>
      </c>
      <c r="CP29" s="8">
        <f>(Mix_2!CP29+Mix_1!CP29-SQRT(((Mix_2!CP29+Mix_1!CP29)^2)-4*((Mix_2!CP29*Mix_1!CP29)-WMA_R1!$B$3)))/2/$B$6</f>
        <v>2.884026795157979E-9</v>
      </c>
      <c r="CQ29" s="8">
        <f>(Mix_2!CQ29+Mix_1!CQ29-SQRT(((Mix_2!CQ29+Mix_1!CQ29)^2)-4*((Mix_2!CQ29*Mix_1!CQ29)-WMA_R1!$B$3)))/2/$B$6</f>
        <v>2.3776824953358755E-9</v>
      </c>
      <c r="CR29" s="8">
        <f>(Mix_2!CR29+Mix_1!CR29-SQRT(((Mix_2!CR29+Mix_1!CR29)^2)-4*((Mix_2!CR29*Mix_1!CR29)-WMA_R1!$B$3)))/2/$B$6</f>
        <v>1.9583633603659223E-9</v>
      </c>
    </row>
    <row r="30" spans="1:96" x14ac:dyDescent="0.35">
      <c r="A30">
        <f t="shared" si="8"/>
        <v>18</v>
      </c>
      <c r="B30">
        <f t="shared" si="7"/>
        <v>17.5</v>
      </c>
      <c r="C30">
        <f>B30-Data!$B$9</f>
        <v>7</v>
      </c>
      <c r="F30" s="3">
        <f>(Mix_2!F30+Mix_1!F30-SQRT(((Mix_2!F30+Mix_1!F30)^2)-4*((Mix_2!F30*Mix_1!F30)-WMA_R1!$B$3)))/2</f>
        <v>0</v>
      </c>
      <c r="G30" s="8">
        <f>(Mix_2!G30+Mix_1!G30-SQRT(((Mix_2!G30+Mix_1!G30)^2)-4*((Mix_2!G30*Mix_1!G30)-WMA_R1!$B$3)))/2/$B$6</f>
        <v>2.2032219040291068E-6</v>
      </c>
      <c r="H30" s="8">
        <f>(Mix_2!H30+Mix_1!H30-SQRT(((Mix_2!H30+Mix_1!H30)^2)-4*((Mix_2!H30*Mix_1!H30)-WMA_R1!$B$3)))/2/$B$6</f>
        <v>4.1804251066368536E-6</v>
      </c>
      <c r="I30" s="8">
        <f>(Mix_2!I30+Mix_1!I30-SQRT(((Mix_2!I30+Mix_1!I30)^2)-4*((Mix_2!I30*Mix_1!I30)-WMA_R1!$B$3)))/2/$B$6</f>
        <v>4.8069131017847155E-6</v>
      </c>
      <c r="J30" s="8">
        <f>(Mix_2!J30+Mix_1!J30-SQRT(((Mix_2!J30+Mix_1!J30)^2)-4*((Mix_2!J30*Mix_1!J30)-WMA_R1!$B$3)))/2/$B$6</f>
        <v>3.6506617189235868E-6</v>
      </c>
      <c r="K30" s="8">
        <f>(Mix_2!K30+Mix_1!K30-SQRT(((Mix_2!K30+Mix_1!K30)^2)-4*((Mix_2!K30*Mix_1!K30)-WMA_R1!$B$3)))/2/$B$6</f>
        <v>2.2852410554996538E-6</v>
      </c>
      <c r="L30" s="8">
        <f>(Mix_2!L30+Mix_1!L30-SQRT(((Mix_2!L30+Mix_1!L30)^2)-4*((Mix_2!L30*Mix_1!L30)-WMA_R1!$B$3)))/2/$B$6</f>
        <v>1.3464749888392191E-6</v>
      </c>
      <c r="M30" s="8">
        <f>(Mix_2!M30+Mix_1!M30-SQRT(((Mix_2!M30+Mix_1!M30)^2)-4*((Mix_2!M30*Mix_1!M30)-WMA_R1!$B$3)))/2/$B$6</f>
        <v>7.9072863901075152E-7</v>
      </c>
      <c r="N30" s="8">
        <f>(Mix_2!N30+Mix_1!N30-SQRT(((Mix_2!N30+Mix_1!N30)^2)-4*((Mix_2!N30*Mix_1!N30)-WMA_R1!$B$3)))/2/$B$6</f>
        <v>4.7195683716694248E-7</v>
      </c>
      <c r="O30" s="8">
        <f>(Mix_2!O30+Mix_1!O30-SQRT(((Mix_2!O30+Mix_1!O30)^2)-4*((Mix_2!O30*Mix_1!O30)-WMA_R1!$B$3)))/2/$B$6</f>
        <v>2.872252826691124E-7</v>
      </c>
      <c r="P30" s="8">
        <f>(Mix_2!P30+Mix_1!P30-SQRT(((Mix_2!P30+Mix_1!P30)^2)-4*((Mix_2!P30*Mix_1!P30)-WMA_R1!$B$3)))/2/$B$6</f>
        <v>1.7759767878544608E-7</v>
      </c>
      <c r="Q30" s="8">
        <f>(Mix_2!Q30+Mix_1!Q30-SQRT(((Mix_2!Q30+Mix_1!Q30)^2)-4*((Mix_2!Q30*Mix_1!Q30)-WMA_R1!$B$3)))/2/$B$6</f>
        <v>1.1088277318549444E-7</v>
      </c>
      <c r="R30" s="8">
        <f>(Mix_2!R30+Mix_1!R30-SQRT(((Mix_2!R30+Mix_1!R30)^2)-4*((Mix_2!R30*Mix_1!R30)-WMA_R1!$B$3)))/2/$B$6</f>
        <v>6.9449374251462359E-8</v>
      </c>
      <c r="S30" s="8">
        <f>(Mix_2!S30+Mix_1!S30-SQRT(((Mix_2!S30+Mix_1!S30)^2)-4*((Mix_2!S30*Mix_1!S30)-WMA_R1!$B$3)))/2/$B$6</f>
        <v>4.3438001640083712E-8</v>
      </c>
      <c r="T30" s="8">
        <f>(Mix_2!T30+Mix_1!T30-SQRT(((Mix_2!T30+Mix_1!T30)^2)-4*((Mix_2!T30*Mix_1!T30)-WMA_R1!$B$3)))/2/$B$6</f>
        <v>2.7186079165630872E-8</v>
      </c>
      <c r="U30" s="8">
        <f>(Mix_2!U30+Mix_1!U30-SQRT(((Mix_2!U30+Mix_1!U30)^2)-4*((Mix_2!U30*Mix_1!U30)-WMA_R1!$B$3)))/2/$B$6</f>
        <v>1.7351794667774811E-8</v>
      </c>
      <c r="V30" s="8">
        <f>(Mix_2!V30+Mix_1!V30-SQRT(((Mix_2!V30+Mix_1!V30)^2)-4*((Mix_2!V30*Mix_1!V30)-WMA_R1!$B$3)))/2/$B$6</f>
        <v>1.1913042996525292E-8</v>
      </c>
      <c r="W30" s="8">
        <f>(Mix_2!W30+Mix_1!W30-SQRT(((Mix_2!W30+Mix_1!W30)^2)-4*((Mix_2!W30*Mix_1!W30)-WMA_R1!$B$3)))/2/$B$6</f>
        <v>9.6200594157380692E-9</v>
      </c>
      <c r="X30" s="8">
        <f>(Mix_2!X30+Mix_1!X30-SQRT(((Mix_2!X30+Mix_1!X30)^2)-4*((Mix_2!X30*Mix_1!X30)-WMA_R1!$B$3)))/2/$B$6</f>
        <v>9.6879180233599982E-9</v>
      </c>
      <c r="Y30" s="8">
        <f>(Mix_2!Y30+Mix_1!Y30-SQRT(((Mix_2!Y30+Mix_1!Y30)^2)-4*((Mix_2!Y30*Mix_1!Y30)-WMA_R1!$B$3)))/2/$B$6</f>
        <v>1.1618874751206931E-8</v>
      </c>
      <c r="Z30" s="8">
        <f>(Mix_2!Z30+Mix_1!Z30-SQRT(((Mix_2!Z30+Mix_1!Z30)^2)-4*((Mix_2!Z30*Mix_1!Z30)-WMA_R1!$B$3)))/2/$B$6</f>
        <v>1.5096908612122206E-8</v>
      </c>
      <c r="AA30" s="8">
        <f>(Mix_2!AA30+Mix_1!AA30-SQRT(((Mix_2!AA30+Mix_1!AA30)^2)-4*((Mix_2!AA30*Mix_1!AA30)-WMA_R1!$B$3)))/2/$B$6</f>
        <v>1.9923362515328336E-8</v>
      </c>
      <c r="AB30" s="8">
        <f>(Mix_2!AB30+Mix_1!AB30-SQRT(((Mix_2!AB30+Mix_1!AB30)^2)-4*((Mix_2!AB30*Mix_1!AB30)-WMA_R1!$B$3)))/2/$B$6</f>
        <v>2.5976575557251635E-8</v>
      </c>
      <c r="AC30" s="8">
        <f>(Mix_2!AC30+Mix_1!AC30-SQRT(((Mix_2!AC30+Mix_1!AC30)^2)-4*((Mix_2!AC30*Mix_1!AC30)-WMA_R1!$B$3)))/2/$B$6</f>
        <v>3.3185793668621955E-8</v>
      </c>
      <c r="AD30" s="8">
        <f>(Mix_2!AD30+Mix_1!AD30-SQRT(((Mix_2!AD30+Mix_1!AD30)^2)-4*((Mix_2!AD30*Mix_1!AD30)-WMA_R1!$B$3)))/2/$B$6</f>
        <v>4.1513754212019194E-8</v>
      </c>
      <c r="AE30" s="8">
        <f>(Mix_2!AE30+Mix_1!AE30-SQRT(((Mix_2!AE30+Mix_1!AE30)^2)-4*((Mix_2!AE30*Mix_1!AE30)-WMA_R1!$B$3)))/2/$B$6</f>
        <v>5.0944566787336498E-8</v>
      </c>
      <c r="AF30" s="8">
        <f>(Mix_2!AF30+Mix_1!AF30-SQRT(((Mix_2!AF30+Mix_1!AF30)^2)-4*((Mix_2!AF30*Mix_1!AF30)-WMA_R1!$B$3)))/2/$B$6</f>
        <v>6.1474930923566262E-8</v>
      </c>
      <c r="AG30" s="8">
        <f>(Mix_2!AG30+Mix_1!AG30-SQRT(((Mix_2!AG30+Mix_1!AG30)^2)-4*((Mix_2!AG30*Mix_1!AG30)-WMA_R1!$B$3)))/2/$B$6</f>
        <v>7.3107362830171496E-8</v>
      </c>
      <c r="AH30" s="8">
        <f>(Mix_2!AH30+Mix_1!AH30-SQRT(((Mix_2!AH30+Mix_1!AH30)^2)-4*((Mix_2!AH30*Mix_1!AH30)-WMA_R1!$B$3)))/2/$B$6</f>
        <v>8.5844718888949956E-8</v>
      </c>
      <c r="AI30" s="8">
        <f>(Mix_2!AI30+Mix_1!AI30-SQRT(((Mix_2!AI30+Mix_1!AI30)^2)-4*((Mix_2!AI30*Mix_1!AI30)-WMA_R1!$B$3)))/2/$B$6</f>
        <v>9.9685485643874472E-8</v>
      </c>
      <c r="AJ30" s="8">
        <f>(Mix_2!AJ30+Mix_1!AJ30-SQRT(((Mix_2!AJ30+Mix_1!AJ30)^2)-4*((Mix_2!AJ30*Mix_1!AJ30)-WMA_R1!$B$3)))/2/$B$6</f>
        <v>1.146195529599936E-7</v>
      </c>
      <c r="AK30" s="8">
        <f>(Mix_2!AK30+Mix_1!AK30-SQRT(((Mix_2!AK30+Mix_1!AK30)^2)-4*((Mix_2!AK30*Mix_1!AK30)-WMA_R1!$B$3)))/2/$B$6</f>
        <v>1.3062429271570863E-7</v>
      </c>
      <c r="AL30" s="8">
        <f>(Mix_2!AL30+Mix_1!AL30-SQRT(((Mix_2!AL30+Mix_1!AL30)^2)-4*((Mix_2!AL30*Mix_1!AL30)-WMA_R1!$B$3)))/2/$B$6</f>
        <v>1.4766086220419083E-7</v>
      </c>
      <c r="AM30" s="8">
        <f>(Mix_2!AM30+Mix_1!AM30-SQRT(((Mix_2!AM30+Mix_1!AM30)^2)-4*((Mix_2!AM30*Mix_1!AM30)-WMA_R1!$B$3)))/2/$B$6</f>
        <v>1.6567072158579776E-7</v>
      </c>
      <c r="AN30" s="8">
        <f>(Mix_2!AN30+Mix_1!AN30-SQRT(((Mix_2!AN30+Mix_1!AN30)^2)-4*((Mix_2!AN30*Mix_1!AN30)-WMA_R1!$B$3)))/2/$B$6</f>
        <v>1.8457242223490766E-7</v>
      </c>
      <c r="AO30" s="8">
        <f>(Mix_2!AO30+Mix_1!AO30-SQRT(((Mix_2!AO30+Mix_1!AO30)^2)-4*((Mix_2!AO30*Mix_1!AO30)-WMA_R1!$B$3)))/2/$B$6</f>
        <v>2.0425873170637487E-7</v>
      </c>
      <c r="AP30" s="8">
        <f>(Mix_2!AP30+Mix_1!AP30-SQRT(((Mix_2!AP30+Mix_1!AP30)^2)-4*((Mix_2!AP30*Mix_1!AP30)-WMA_R1!$B$3)))/2/$B$6</f>
        <v>2.2459425741416794E-7</v>
      </c>
      <c r="AQ30" s="8">
        <f>(Mix_2!AQ30+Mix_1!AQ30-SQRT(((Mix_2!AQ30+Mix_1!AQ30)^2)-4*((Mix_2!AQ30*Mix_1!AQ30)-WMA_R1!$B$3)))/2/$B$6</f>
        <v>2.4541372356523539E-7</v>
      </c>
      <c r="AR30" s="8">
        <f>(Mix_2!AR30+Mix_1!AR30-SQRT(((Mix_2!AR30+Mix_1!AR30)^2)-4*((Mix_2!AR30*Mix_1!AR30)-WMA_R1!$B$3)))/2/$B$6</f>
        <v>2.6652108164881838E-7</v>
      </c>
      <c r="AS30" s="8">
        <f>(Mix_2!AS30+Mix_1!AS30-SQRT(((Mix_2!AS30+Mix_1!AS30)^2)-4*((Mix_2!AS30*Mix_1!AS30)-WMA_R1!$B$3)))/2/$B$6</f>
        <v>2.8768967030856629E-7</v>
      </c>
      <c r="AT30" s="8">
        <f>(Mix_2!AT30+Mix_1!AT30-SQRT(((Mix_2!AT30+Mix_1!AT30)^2)-4*((Mix_2!AT30*Mix_1!AT30)-WMA_R1!$B$3)))/2/$B$6</f>
        <v>3.0866362044079665E-7</v>
      </c>
      <c r="AU30" s="8">
        <f>(Mix_2!AU30+Mix_1!AU30-SQRT(((Mix_2!AU30+Mix_1!AU30)^2)-4*((Mix_2!AU30*Mix_1!AU30)-WMA_R1!$B$3)))/2/$B$6</f>
        <v>3.2916067205235322E-7</v>
      </c>
      <c r="AV30" s="8">
        <f>(Mix_2!AV30+Mix_1!AV30-SQRT(((Mix_2!AV30+Mix_1!AV30)^2)-4*((Mix_2!AV30*Mix_1!AV30)-WMA_R1!$B$3)))/2/$B$6</f>
        <v>3.4887655742110724E-7</v>
      </c>
      <c r="AW30" s="8">
        <f>(Mix_2!AW30+Mix_1!AW30-SQRT(((Mix_2!AW30+Mix_1!AW30)^2)-4*((Mix_2!AW30*Mix_1!AW30)-WMA_R1!$B$3)))/2/$B$6</f>
        <v>3.6749100784660982E-7</v>
      </c>
      <c r="AX30" s="8">
        <f>(Mix_2!AX30+Mix_1!AX30-SQRT(((Mix_2!AX30+Mix_1!AX30)^2)-4*((Mix_2!AX30*Mix_1!AX30)-WMA_R1!$B$3)))/2/$B$6</f>
        <v>3.8467537244457617E-7</v>
      </c>
      <c r="AY30" s="8">
        <f>(Mix_2!AY30+Mix_1!AY30-SQRT(((Mix_2!AY30+Mix_1!AY30)^2)-4*((Mix_2!AY30*Mix_1!AY30)-WMA_R1!$B$3)))/2/$B$6</f>
        <v>4.001017264165796E-7</v>
      </c>
      <c r="AZ30" s="8">
        <f>(Mix_2!AZ30+Mix_1!AZ30-SQRT(((Mix_2!AZ30+Mix_1!AZ30)^2)-4*((Mix_2!AZ30*Mix_1!AZ30)-WMA_R1!$B$3)))/2/$B$6</f>
        <v>4.134532129995705E-7</v>
      </c>
      <c r="BA30" s="8">
        <f>(Mix_2!BA30+Mix_1!BA30-SQRT(((Mix_2!BA30+Mix_1!BA30)^2)-4*((Mix_2!BA30*Mix_1!BA30)-WMA_R1!$B$3)))/2/$B$6</f>
        <v>4.2443524250757036E-7</v>
      </c>
      <c r="BB30" s="8">
        <f>(Mix_2!BB30+Mix_1!BB30-SQRT(((Mix_2!BB30+Mix_1!BB30)^2)-4*((Mix_2!BB30*Mix_1!BB30)-WMA_R1!$B$3)))/2/$B$6</f>
        <v>4.3278704153770775E-7</v>
      </c>
      <c r="BC30" s="8">
        <f>(Mix_2!BC30+Mix_1!BC30-SQRT(((Mix_2!BC30+Mix_1!BC30)^2)-4*((Mix_2!BC30*Mix_1!BC30)-WMA_R1!$B$3)))/2/$B$6</f>
        <v>4.3829293350228227E-7</v>
      </c>
      <c r="BD30" s="8">
        <f>(Mix_2!BD30+Mix_1!BD30-SQRT(((Mix_2!BD30+Mix_1!BD30)^2)-4*((Mix_2!BD30*Mix_1!BD30)-WMA_R1!$B$3)))/2/$B$6</f>
        <v>4.4079267569330227E-7</v>
      </c>
      <c r="BE30" s="8">
        <f>(Mix_2!BE30+Mix_1!BE30-SQRT(((Mix_2!BE30+Mix_1!BE30)^2)-4*((Mix_2!BE30*Mix_1!BE30)-WMA_R1!$B$3)))/2/$B$6</f>
        <v>4.4019013700768994E-7</v>
      </c>
      <c r="BF30" s="8">
        <f>(Mix_2!BF30+Mix_1!BF30-SQRT(((Mix_2!BF30+Mix_1!BF30)^2)-4*((Mix_2!BF30*Mix_1!BF30)-WMA_R1!$B$3)))/2/$B$6</f>
        <v>4.3645965508432027E-7</v>
      </c>
      <c r="BG30" s="8">
        <f>(Mix_2!BG30+Mix_1!BG30-SQRT(((Mix_2!BG30+Mix_1!BG30)^2)-4*((Mix_2!BG30*Mix_1!BG30)-WMA_R1!$B$3)))/2/$B$6</f>
        <v>4.2964951041390975E-7</v>
      </c>
      <c r="BH30" s="8">
        <f>(Mix_2!BH30+Mix_1!BH30-SQRT(((Mix_2!BH30+Mix_1!BH30)^2)-4*((Mix_2!BH30*Mix_1!BH30)-WMA_R1!$B$3)))/2/$B$6</f>
        <v>4.1988212107213485E-7</v>
      </c>
      <c r="BI30" s="8">
        <f>(Mix_2!BI30+Mix_1!BI30-SQRT(((Mix_2!BI30+Mix_1!BI30)^2)-4*((Mix_2!BI30*Mix_1!BI30)-WMA_R1!$B$3)))/2/$B$6</f>
        <v>4.0735078465914398E-7</v>
      </c>
      <c r="BJ30" s="8">
        <f>(Mix_2!BJ30+Mix_1!BJ30-SQRT(((Mix_2!BJ30+Mix_1!BJ30)^2)-4*((Mix_2!BJ30*Mix_1!BJ30)-WMA_R1!$B$3)))/2/$B$6</f>
        <v>3.9231305049014509E-7</v>
      </c>
      <c r="BK30" s="8">
        <f>(Mix_2!BK30+Mix_1!BK30-SQRT(((Mix_2!BK30+Mix_1!BK30)^2)-4*((Mix_2!BK30*Mix_1!BK30)-WMA_R1!$B$3)))/2/$B$6</f>
        <v>3.7508105299455252E-7</v>
      </c>
      <c r="BL30" s="8">
        <f>(Mix_2!BL30+Mix_1!BL30-SQRT(((Mix_2!BL30+Mix_1!BL30)^2)-4*((Mix_2!BL30*Mix_1!BL30)-WMA_R1!$B$3)))/2/$B$6</f>
        <v>3.5600939063407111E-7</v>
      </c>
      <c r="BM30" s="8">
        <f>(Mix_2!BM30+Mix_1!BM30-SQRT(((Mix_2!BM30+Mix_1!BM30)^2)-4*((Mix_2!BM30*Mix_1!BM30)-WMA_R1!$B$3)))/2/$B$6</f>
        <v>3.3548130695670864E-7</v>
      </c>
      <c r="BN30" s="8">
        <f>(Mix_2!BN30+Mix_1!BN30-SQRT(((Mix_2!BN30+Mix_1!BN30)^2)-4*((Mix_2!BN30*Mix_1!BN30)-WMA_R1!$B$3)))/2/$B$6</f>
        <v>3.1389406018877963E-7</v>
      </c>
      <c r="BO30" s="8">
        <f>(Mix_2!BO30+Mix_1!BO30-SQRT(((Mix_2!BO30+Mix_1!BO30)^2)-4*((Mix_2!BO30*Mix_1!BO30)-WMA_R1!$B$3)))/2/$B$6</f>
        <v>2.916443930800483E-7</v>
      </c>
      <c r="BP30" s="8">
        <f>(Mix_2!BP30+Mix_1!BP30-SQRT(((Mix_2!BP30+Mix_1!BP30)^2)-4*((Mix_2!BP30*Mix_1!BP30)-WMA_R1!$B$3)))/2/$B$6</f>
        <v>2.6911496464609996E-7</v>
      </c>
      <c r="BQ30" s="8">
        <f>(Mix_2!BQ30+Mix_1!BQ30-SQRT(((Mix_2!BQ30+Mix_1!BQ30)^2)-4*((Mix_2!BQ30*Mix_1!BQ30)-WMA_R1!$B$3)))/2/$B$6</f>
        <v>2.4666248099602939E-7</v>
      </c>
      <c r="BR30" s="8">
        <f>(Mix_2!BR30+Mix_1!BR30-SQRT(((Mix_2!BR30+Mix_1!BR30)^2)-4*((Mix_2!BR30*Mix_1!BR30)-WMA_R1!$B$3)))/2/$B$6</f>
        <v>2.246080742507317E-7</v>
      </c>
      <c r="BS30" s="8">
        <f>(Mix_2!BS30+Mix_1!BS30-SQRT(((Mix_2!BS30+Mix_1!BS30)^2)-4*((Mix_2!BS30*Mix_1!BS30)-WMA_R1!$B$3)))/2/$B$6</f>
        <v>2.0323026372892627E-7</v>
      </c>
      <c r="BT30" s="8">
        <f>(Mix_2!BT30+Mix_1!BT30-SQRT(((Mix_2!BT30+Mix_1!BT30)^2)-4*((Mix_2!BT30*Mix_1!BT30)-WMA_R1!$B$3)))/2/$B$6</f>
        <v>1.8276061308775127E-7</v>
      </c>
      <c r="BU30" s="8">
        <f>(Mix_2!BU30+Mix_1!BU30-SQRT(((Mix_2!BU30+Mix_1!BU30)^2)-4*((Mix_2!BU30*Mix_1!BU30)-WMA_R1!$B$3)))/2/$B$6</f>
        <v>1.633819876056819E-7</v>
      </c>
      <c r="BV30" s="8">
        <f>(Mix_2!BV30+Mix_1!BV30-SQRT(((Mix_2!BV30+Mix_1!BV30)^2)-4*((Mix_2!BV30*Mix_1!BV30)-WMA_R1!$B$3)))/2/$B$6</f>
        <v>1.4522915248171842E-7</v>
      </c>
      <c r="BW30" s="8">
        <f>(Mix_2!BW30+Mix_1!BW30-SQRT(((Mix_2!BW30+Mix_1!BW30)^2)-4*((Mix_2!BW30*Mix_1!BW30)-WMA_R1!$B$3)))/2/$B$6</f>
        <v>1.2839132923492258E-7</v>
      </c>
      <c r="BX30" s="8">
        <f>(Mix_2!BX30+Mix_1!BX30-SQRT(((Mix_2!BX30+Mix_1!BX30)^2)-4*((Mix_2!BX30*Mix_1!BX30)-WMA_R1!$B$3)))/2/$B$6</f>
        <v>1.1291625834353169E-7</v>
      </c>
      <c r="BY30" s="8">
        <f>(Mix_2!BY30+Mix_1!BY30-SQRT(((Mix_2!BY30+Mix_1!BY30)^2)-4*((Mix_2!BY30*Mix_1!BY30)-WMA_R1!$B$3)))/2/$B$6</f>
        <v>9.8815298277266095E-8</v>
      </c>
      <c r="BZ30" s="8">
        <f>(Mix_2!BZ30+Mix_1!BZ30-SQRT(((Mix_2!BZ30+Mix_1!BZ30)^2)-4*((Mix_2!BZ30*Mix_1!BZ30)-WMA_R1!$B$3)))/2/$B$6</f>
        <v>8.6069107063657668E-8</v>
      </c>
      <c r="CA30" s="8">
        <f>(Mix_2!CA30+Mix_1!CA30-SQRT(((Mix_2!CA30+Mix_1!CA30)^2)-4*((Mix_2!CA30*Mix_1!CA30)-WMA_R1!$B$3)))/2/$B$6</f>
        <v>7.4633510371846512E-8</v>
      </c>
      <c r="CB30" s="8">
        <f>(Mix_2!CB30+Mix_1!CB30-SQRT(((Mix_2!CB30+Mix_1!CB30)^2)-4*((Mix_2!CB30*Mix_1!CB30)-WMA_R1!$B$3)))/2/$B$6</f>
        <v>6.4445225600451295E-8</v>
      </c>
      <c r="CC30" s="8">
        <f>(Mix_2!CC30+Mix_1!CC30-SQRT(((Mix_2!CC30+Mix_1!CC30)^2)-4*((Mix_2!CC30*Mix_1!CC30)-WMA_R1!$B$3)))/2/$B$6</f>
        <v>5.5427192280355086E-8</v>
      </c>
      <c r="CD30" s="8">
        <f>(Mix_2!CD30+Mix_1!CD30-SQRT(((Mix_2!CD30+Mix_1!CD30)^2)-4*((Mix_2!CD30*Mix_1!CD30)-WMA_R1!$B$3)))/2/$B$6</f>
        <v>4.7493339927484612E-8</v>
      </c>
      <c r="CE30" s="8">
        <f>(Mix_2!CE30+Mix_1!CE30-SQRT(((Mix_2!CE30+Mix_1!CE30)^2)-4*((Mix_2!CE30*Mix_1!CE30)-WMA_R1!$B$3)))/2/$B$6</f>
        <v>4.0552692870399198E-8</v>
      </c>
      <c r="CF30" s="8">
        <f>(Mix_2!CF30+Mix_1!CF30-SQRT(((Mix_2!CF30+Mix_1!CF30)^2)-4*((Mix_2!CF30*Mix_1!CF30)-WMA_R1!$B$3)))/2/$B$6</f>
        <v>3.4512775526351902E-8</v>
      </c>
      <c r="CG30" s="8">
        <f>(Mix_2!CG30+Mix_1!CG30-SQRT(((Mix_2!CG30+Mix_1!CG30)^2)-4*((Mix_2!CG30*Mix_1!CG30)-WMA_R1!$B$3)))/2/$B$6</f>
        <v>2.9282328117830048E-8</v>
      </c>
      <c r="CH30" s="8">
        <f>(Mix_2!CH30+Mix_1!CH30-SQRT(((Mix_2!CH30+Mix_1!CH30)^2)-4*((Mix_2!CH30*Mix_1!CH30)-WMA_R1!$B$3)))/2/$B$6</f>
        <v>2.4773376905429245E-8</v>
      </c>
      <c r="CI30" s="8">
        <f>(Mix_2!CI30+Mix_1!CI30-SQRT(((Mix_2!CI30+Mix_1!CI30)^2)-4*((Mix_2!CI30*Mix_1!CI30)-WMA_R1!$B$3)))/2/$B$6</f>
        <v>2.0902726549643091E-8</v>
      </c>
      <c r="CJ30" s="8">
        <f>(Mix_2!CJ30+Mix_1!CJ30-SQRT(((Mix_2!CJ30+Mix_1!CJ30)^2)-4*((Mix_2!CJ30*Mix_1!CJ30)-WMA_R1!$B$3)))/2/$B$6</f>
        <v>1.7592955092737839E-8</v>
      </c>
      <c r="CK30" s="8">
        <f>(Mix_2!CK30+Mix_1!CK30-SQRT(((Mix_2!CK30+Mix_1!CK30)^2)-4*((Mix_2!CK30*Mix_1!CK30)-WMA_R1!$B$3)))/2/$B$6</f>
        <v>1.4772993384148947E-8</v>
      </c>
      <c r="CL30" s="8">
        <f>(Mix_2!CL30+Mix_1!CL30-SQRT(((Mix_2!CL30+Mix_1!CL30)^2)-4*((Mix_2!CL30*Mix_1!CL30)-WMA_R1!$B$3)))/2/$B$6</f>
        <v>1.2378371661014853E-8</v>
      </c>
      <c r="CM30" s="8">
        <f>(Mix_2!CM30+Mix_1!CM30-SQRT(((Mix_2!CM30+Mix_1!CM30)^2)-4*((Mix_2!CM30*Mix_1!CM30)-WMA_R1!$B$3)))/2/$B$6</f>
        <v>1.0351209334125144E-8</v>
      </c>
      <c r="CN30" s="8">
        <f>(Mix_2!CN30+Mix_1!CN30-SQRT(((Mix_2!CN30+Mix_1!CN30)^2)-4*((Mix_2!CN30*Mix_1!CN30)-WMA_R1!$B$3)))/2/$B$6</f>
        <v>8.6400115950624468E-9</v>
      </c>
      <c r="CO30" s="8">
        <f>(Mix_2!CO30+Mix_1!CO30-SQRT(((Mix_2!CO30+Mix_1!CO30)^2)-4*((Mix_2!CO30*Mix_1!CO30)-WMA_R1!$B$3)))/2/$B$6</f>
        <v>7.1993335737374764E-9</v>
      </c>
      <c r="CP30" s="8">
        <f>(Mix_2!CP30+Mix_1!CP30-SQRT(((Mix_2!CP30+Mix_1!CP30)^2)-4*((Mix_2!CP30*Mix_1!CP30)-WMA_R1!$B$3)))/2/$B$6</f>
        <v>5.9893570103497495E-9</v>
      </c>
      <c r="CQ30" s="8">
        <f>(Mix_2!CQ30+Mix_1!CQ30-SQRT(((Mix_2!CQ30+Mix_1!CQ30)^2)-4*((Mix_2!CQ30*Mix_1!CQ30)-WMA_R1!$B$3)))/2/$B$6</f>
        <v>4.9754170783344875E-9</v>
      </c>
      <c r="CR30" s="8">
        <f>(Mix_2!CR30+Mix_1!CR30-SQRT(((Mix_2!CR30+Mix_1!CR30)^2)-4*((Mix_2!CR30*Mix_1!CR30)-WMA_R1!$B$3)))/2/$B$6</f>
        <v>4.1275092232950783E-9</v>
      </c>
    </row>
    <row r="31" spans="1:96" x14ac:dyDescent="0.35">
      <c r="A31">
        <f t="shared" si="8"/>
        <v>19</v>
      </c>
      <c r="B31">
        <f t="shared" si="7"/>
        <v>18.5</v>
      </c>
      <c r="C31">
        <f>B31-Data!$B$9</f>
        <v>8</v>
      </c>
      <c r="F31" s="3">
        <f>(Mix_2!F31+Mix_1!F31-SQRT(((Mix_2!F31+Mix_1!F31)^2)-4*((Mix_2!F31*Mix_1!F31)-WMA_R1!$B$3)))/2</f>
        <v>0</v>
      </c>
      <c r="G31" s="8">
        <f>(Mix_2!G31+Mix_1!G31-SQRT(((Mix_2!G31+Mix_1!G31)^2)-4*((Mix_2!G31*Mix_1!G31)-WMA_R1!$B$3)))/2/$B$6</f>
        <v>7.9912136463633487E-7</v>
      </c>
      <c r="H31" s="8">
        <f>(Mix_2!H31+Mix_1!H31-SQRT(((Mix_2!H31+Mix_1!H31)^2)-4*((Mix_2!H31*Mix_1!H31)-WMA_R1!$B$3)))/2/$B$6</f>
        <v>1.9601977008232296E-6</v>
      </c>
      <c r="I31" s="8">
        <f>(Mix_2!I31+Mix_1!I31-SQRT(((Mix_2!I31+Mix_1!I31)^2)-4*((Mix_2!I31*Mix_1!I31)-WMA_R1!$B$3)))/2/$B$6</f>
        <v>3.3655045349467727E-6</v>
      </c>
      <c r="J31" s="8">
        <f>(Mix_2!J31+Mix_1!J31-SQRT(((Mix_2!J31+Mix_1!J31)^2)-4*((Mix_2!J31*Mix_1!J31)-WMA_R1!$B$3)))/2/$B$6</f>
        <v>3.7261115053421889E-6</v>
      </c>
      <c r="K31" s="8">
        <f>(Mix_2!K31+Mix_1!K31-SQRT(((Mix_2!K31+Mix_1!K31)^2)-4*((Mix_2!K31*Mix_1!K31)-WMA_R1!$B$3)))/2/$B$6</f>
        <v>3.0363246403819488E-6</v>
      </c>
      <c r="L31" s="8">
        <f>(Mix_2!L31+Mix_1!L31-SQRT(((Mix_2!L31+Mix_1!L31)^2)-4*((Mix_2!L31*Mix_1!L31)-WMA_R1!$B$3)))/2/$B$6</f>
        <v>2.0984621438291384E-6</v>
      </c>
      <c r="M31" s="8">
        <f>(Mix_2!M31+Mix_1!M31-SQRT(((Mix_2!M31+Mix_1!M31)^2)-4*((Mix_2!M31*Mix_1!M31)-WMA_R1!$B$3)))/2/$B$6</f>
        <v>1.3523473074705805E-6</v>
      </c>
      <c r="N31" s="8">
        <f>(Mix_2!N31+Mix_1!N31-SQRT(((Mix_2!N31+Mix_1!N31)^2)-4*((Mix_2!N31*Mix_1!N31)-WMA_R1!$B$3)))/2/$B$6</f>
        <v>8.5402840843684658E-7</v>
      </c>
      <c r="O31" s="8">
        <f>(Mix_2!O31+Mix_1!O31-SQRT(((Mix_2!O31+Mix_1!O31)^2)-4*((Mix_2!O31*Mix_1!O31)-WMA_R1!$B$3)))/2/$B$6</f>
        <v>5.4039417385354227E-7</v>
      </c>
      <c r="P31" s="8">
        <f>(Mix_2!P31+Mix_1!P31-SQRT(((Mix_2!P31+Mix_1!P31)^2)-4*((Mix_2!P31*Mix_1!P31)-WMA_R1!$B$3)))/2/$B$6</f>
        <v>3.4532400938758201E-7</v>
      </c>
      <c r="Q31" s="8">
        <f>(Mix_2!Q31+Mix_1!Q31-SQRT(((Mix_2!Q31+Mix_1!Q31)^2)-4*((Mix_2!Q31*Mix_1!Q31)-WMA_R1!$B$3)))/2/$B$6</f>
        <v>2.2300047941570256E-7</v>
      </c>
      <c r="R31" s="8">
        <f>(Mix_2!R31+Mix_1!R31-SQRT(((Mix_2!R31+Mix_1!R31)^2)-4*((Mix_2!R31*Mix_1!R31)-WMA_R1!$B$3)))/2/$B$6</f>
        <v>1.4509619727931522E-7</v>
      </c>
      <c r="S31" s="8">
        <f>(Mix_2!S31+Mix_1!S31-SQRT(((Mix_2!S31+Mix_1!S31)^2)-4*((Mix_2!S31*Mix_1!S31)-WMA_R1!$B$3)))/2/$B$6</f>
        <v>9.4668074268611235E-8</v>
      </c>
      <c r="T31" s="8">
        <f>(Mix_2!T31+Mix_1!T31-SQRT(((Mix_2!T31+Mix_1!T31)^2)-4*((Mix_2!T31*Mix_1!T31)-WMA_R1!$B$3)))/2/$B$6</f>
        <v>6.1599951806101672E-8</v>
      </c>
      <c r="U31" s="8">
        <f>(Mix_2!U31+Mix_1!U31-SQRT(((Mix_2!U31+Mix_1!U31)^2)-4*((Mix_2!U31*Mix_1!U31)-WMA_R1!$B$3)))/2/$B$6</f>
        <v>3.9781175686925963E-8</v>
      </c>
      <c r="V31" s="8">
        <f>(Mix_2!V31+Mix_1!V31-SQRT(((Mix_2!V31+Mix_1!V31)^2)-4*((Mix_2!V31*Mix_1!V31)-WMA_R1!$B$3)))/2/$B$6</f>
        <v>2.5457300267817118E-8</v>
      </c>
      <c r="W31" s="8">
        <f>(Mix_2!W31+Mix_1!W31-SQRT(((Mix_2!W31+Mix_1!W31)^2)-4*((Mix_2!W31*Mix_1!W31)-WMA_R1!$B$3)))/2/$B$6</f>
        <v>1.6278836056926593E-8</v>
      </c>
      <c r="X31" s="8">
        <f>(Mix_2!X31+Mix_1!X31-SQRT(((Mix_2!X31+Mix_1!X31)^2)-4*((Mix_2!X31*Mix_1!X31)-WMA_R1!$B$3)))/2/$B$6</f>
        <v>1.0749694467904192E-8</v>
      </c>
      <c r="Y31" s="8">
        <f>(Mix_2!Y31+Mix_1!Y31-SQRT(((Mix_2!Y31+Mix_1!Y31)^2)-4*((Mix_2!Y31*Mix_1!Y31)-WMA_R1!$B$3)))/2/$B$6</f>
        <v>7.9028801280855987E-9</v>
      </c>
      <c r="Z31" s="8">
        <f>(Mix_2!Z31+Mix_1!Z31-SQRT(((Mix_2!Z31+Mix_1!Z31)^2)-4*((Mix_2!Z31*Mix_1!Z31)-WMA_R1!$B$3)))/2/$B$6</f>
        <v>7.1063528395143294E-9</v>
      </c>
      <c r="AA31" s="8">
        <f>(Mix_2!AA31+Mix_1!AA31-SQRT(((Mix_2!AA31+Mix_1!AA31)^2)-4*((Mix_2!AA31*Mix_1!AA31)-WMA_R1!$B$3)))/2/$B$6</f>
        <v>7.9444948397622284E-9</v>
      </c>
      <c r="AB31" s="8">
        <f>(Mix_2!AB31+Mix_1!AB31-SQRT(((Mix_2!AB31+Mix_1!AB31)^2)-4*((Mix_2!AB31*Mix_1!AB31)-WMA_R1!$B$3)))/2/$B$6</f>
        <v>1.0144249884547207E-8</v>
      </c>
      <c r="AC31" s="8">
        <f>(Mix_2!AC31+Mix_1!AC31-SQRT(((Mix_2!AC31+Mix_1!AC31)^2)-4*((Mix_2!AC31*Mix_1!AC31)-WMA_R1!$B$3)))/2/$B$6</f>
        <v>1.3528095976766963E-8</v>
      </c>
      <c r="AD31" s="8">
        <f>(Mix_2!AD31+Mix_1!AD31-SQRT(((Mix_2!AD31+Mix_1!AD31)^2)-4*((Mix_2!AD31*Mix_1!AD31)-WMA_R1!$B$3)))/2/$B$6</f>
        <v>1.7983470712579219E-8</v>
      </c>
      <c r="AE31" s="8">
        <f>(Mix_2!AE31+Mix_1!AE31-SQRT(((Mix_2!AE31+Mix_1!AE31)^2)-4*((Mix_2!AE31*Mix_1!AE31)-WMA_R1!$B$3)))/2/$B$6</f>
        <v>2.3442371599458056E-8</v>
      </c>
      <c r="AF31" s="8">
        <f>(Mix_2!AF31+Mix_1!AF31-SQRT(((Mix_2!AF31+Mix_1!AF31)^2)-4*((Mix_2!AF31*Mix_1!AF31)-WMA_R1!$B$3)))/2/$B$6</f>
        <v>2.9867413431361456E-8</v>
      </c>
      <c r="AG31" s="8">
        <f>(Mix_2!AG31+Mix_1!AG31-SQRT(((Mix_2!AG31+Mix_1!AG31)^2)-4*((Mix_2!AG31*Mix_1!AG31)-WMA_R1!$B$3)))/2/$B$6</f>
        <v>3.7241954409239497E-8</v>
      </c>
      <c r="AH31" s="8">
        <f>(Mix_2!AH31+Mix_1!AH31-SQRT(((Mix_2!AH31+Mix_1!AH31)^2)-4*((Mix_2!AH31*Mix_1!AH31)-WMA_R1!$B$3)))/2/$B$6</f>
        <v>4.5562845052415923E-8</v>
      </c>
      <c r="AI31" s="8">
        <f>(Mix_2!AI31+Mix_1!AI31-SQRT(((Mix_2!AI31+Mix_1!AI31)^2)-4*((Mix_2!AI31*Mix_1!AI31)-WMA_R1!$B$3)))/2/$B$6</f>
        <v>5.4834843332685068E-8</v>
      </c>
      <c r="AJ31" s="8">
        <f>(Mix_2!AJ31+Mix_1!AJ31-SQRT(((Mix_2!AJ31+Mix_1!AJ31)^2)-4*((Mix_2!AJ31*Mix_1!AJ31)-WMA_R1!$B$3)))/2/$B$6</f>
        <v>6.5066085852549804E-8</v>
      </c>
      <c r="AK31" s="8">
        <f>(Mix_2!AK31+Mix_1!AK31-SQRT(((Mix_2!AK31+Mix_1!AK31)^2)-4*((Mix_2!AK31*Mix_1!AK31)-WMA_R1!$B$3)))/2/$B$6</f>
        <v>7.6264226045452688E-8</v>
      </c>
      <c r="AL31" s="8">
        <f>(Mix_2!AL31+Mix_1!AL31-SQRT(((Mix_2!AL31+Mix_1!AL31)^2)-4*((Mix_2!AL31*Mix_1!AL31)-WMA_R1!$B$3)))/2/$B$6</f>
        <v>8.8432956069084412E-8</v>
      </c>
      <c r="AM31" s="8">
        <f>(Mix_2!AM31+Mix_1!AM31-SQRT(((Mix_2!AM31+Mix_1!AM31)^2)-4*((Mix_2!AM31*Mix_1!AM31)-WMA_R1!$B$3)))/2/$B$6</f>
        <v>1.0156877561229294E-7</v>
      </c>
      <c r="AN31" s="8">
        <f>(Mix_2!AN31+Mix_1!AN31-SQRT(((Mix_2!AN31+Mix_1!AN31)^2)-4*((Mix_2!AN31*Mix_1!AN31)-WMA_R1!$B$3)))/2/$B$6</f>
        <v>1.1565789836964768E-7</v>
      </c>
      <c r="AO31" s="8">
        <f>(Mix_2!AO31+Mix_1!AO31-SQRT(((Mix_2!AO31+Mix_1!AO31)^2)-4*((Mix_2!AO31*Mix_1!AO31)-WMA_R1!$B$3)))/2/$B$6</f>
        <v>1.3067326509741406E-7</v>
      </c>
      <c r="AP31" s="8">
        <f>(Mix_2!AP31+Mix_1!AP31-SQRT(((Mix_2!AP31+Mix_1!AP31)^2)-4*((Mix_2!AP31*Mix_1!AP31)-WMA_R1!$B$3)))/2/$B$6</f>
        <v>1.4657166147458156E-7</v>
      </c>
      <c r="AQ31" s="8">
        <f>(Mix_2!AQ31+Mix_1!AQ31-SQRT(((Mix_2!AQ31+Mix_1!AQ31)^2)-4*((Mix_2!AQ31*Mix_1!AQ31)-WMA_R1!$B$3)))/2/$B$6</f>
        <v>1.6329099494782895E-7</v>
      </c>
      <c r="AR31" s="8">
        <f>(Mix_2!AR31+Mix_1!AR31-SQRT(((Mix_2!AR31+Mix_1!AR31)^2)-4*((Mix_2!AR31*Mix_1!AR31)-WMA_R1!$B$3)))/2/$B$6</f>
        <v>1.8074778562748861E-7</v>
      </c>
      <c r="AS31" s="8">
        <f>(Mix_2!AS31+Mix_1!AS31-SQRT(((Mix_2!AS31+Mix_1!AS31)^2)-4*((Mix_2!AS31*Mix_1!AS31)-WMA_R1!$B$3)))/2/$B$6</f>
        <v>1.9883500934625431E-7</v>
      </c>
      <c r="AT31" s="8">
        <f>(Mix_2!AT31+Mix_1!AT31-SQRT(((Mix_2!AT31+Mix_1!AT31)^2)-4*((Mix_2!AT31*Mix_1!AT31)-WMA_R1!$B$3)))/2/$B$6</f>
        <v>2.1742039457706142E-7</v>
      </c>
      <c r="AU31" s="8">
        <f>(Mix_2!AU31+Mix_1!AU31-SQRT(((Mix_2!AU31+Mix_1!AU31)^2)-4*((Mix_2!AU31*Mix_1!AU31)-WMA_R1!$B$3)))/2/$B$6</f>
        <v>2.3634534995764511E-7</v>
      </c>
      <c r="AV31" s="8">
        <f>(Mix_2!AV31+Mix_1!AV31-SQRT(((Mix_2!AV31+Mix_1!AV31)^2)-4*((Mix_2!AV31*Mix_1!AV31)-WMA_R1!$B$3)))/2/$B$6</f>
        <v>2.554246711916619E-7</v>
      </c>
      <c r="AW31" s="8">
        <f>(Mix_2!AW31+Mix_1!AW31-SQRT(((Mix_2!AW31+Mix_1!AW31)^2)-4*((Mix_2!AW31*Mix_1!AW31)-WMA_R1!$B$3)))/2/$B$6</f>
        <v>2.7444721117930726E-7</v>
      </c>
      <c r="AX31" s="8">
        <f>(Mix_2!AX31+Mix_1!AX31-SQRT(((Mix_2!AX31+Mix_1!AX31)^2)-4*((Mix_2!AX31*Mix_1!AX31)-WMA_R1!$B$3)))/2/$B$6</f>
        <v>2.931776585946011E-7</v>
      </c>
      <c r="AY31" s="8">
        <f>(Mix_2!AY31+Mix_1!AY31-SQRT(((Mix_2!AY31+Mix_1!AY31)^2)-4*((Mix_2!AY31*Mix_1!AY31)-WMA_R1!$B$3)))/2/$B$6</f>
        <v>3.1135957279104787E-7</v>
      </c>
      <c r="AZ31" s="8">
        <f>(Mix_2!AZ31+Mix_1!AZ31-SQRT(((Mix_2!AZ31+Mix_1!AZ31)^2)-4*((Mix_2!AZ31*Mix_1!AZ31)-WMA_R1!$B$3)))/2/$B$6</f>
        <v>3.287197452017665E-7</v>
      </c>
      <c r="BA31" s="8">
        <f>(Mix_2!BA31+Mix_1!BA31-SQRT(((Mix_2!BA31+Mix_1!BA31)^2)-4*((Mix_2!BA31*Mix_1!BA31)-WMA_R1!$B$3)))/2/$B$6</f>
        <v>3.4497393430754641E-7</v>
      </c>
      <c r="BB31" s="8">
        <f>(Mix_2!BB31+Mix_1!BB31-SQRT(((Mix_2!BB31+Mix_1!BB31)^2)-4*((Mix_2!BB31*Mix_1!BB31)-WMA_R1!$B$3)))/2/$B$6</f>
        <v>3.5983390866967113E-7</v>
      </c>
      <c r="BC31" s="8">
        <f>(Mix_2!BC31+Mix_1!BC31-SQRT(((Mix_2!BC31+Mix_1!BC31)^2)-4*((Mix_2!BC31*Mix_1!BC31)-WMA_R1!$B$3)))/2/$B$6</f>
        <v>3.7301565414260551E-7</v>
      </c>
      <c r="BD31" s="8">
        <f>(Mix_2!BD31+Mix_1!BD31-SQRT(((Mix_2!BD31+Mix_1!BD31)^2)-4*((Mix_2!BD31*Mix_1!BD31)-WMA_R1!$B$3)))/2/$B$6</f>
        <v>3.8424849346796464E-7</v>
      </c>
      <c r="BE31" s="8">
        <f>(Mix_2!BE31+Mix_1!BE31-SQRT(((Mix_2!BE31+Mix_1!BE31)^2)-4*((Mix_2!BE31*Mix_1!BE31)-WMA_R1!$B$3)))/2/$B$6</f>
        <v>3.9328476342248564E-7</v>
      </c>
      <c r="BF31" s="8">
        <f>(Mix_2!BF31+Mix_1!BF31-SQRT(((Mix_2!BF31+Mix_1!BF31)^2)-4*((Mix_2!BF31*Mix_1!BF31)-WMA_R1!$B$3)))/2/$B$6</f>
        <v>3.9990958988767034E-7</v>
      </c>
      <c r="BG31" s="8">
        <f>(Mix_2!BG31+Mix_1!BG31-SQRT(((Mix_2!BG31+Mix_1!BG31)^2)-4*((Mix_2!BG31*Mix_1!BG31)-WMA_R1!$B$3)))/2/$B$6</f>
        <v>4.0395023503947414E-7</v>
      </c>
      <c r="BH31" s="8">
        <f>(Mix_2!BH31+Mix_1!BH31-SQRT(((Mix_2!BH31+Mix_1!BH31)^2)-4*((Mix_2!BH31*Mix_1!BH31)-WMA_R1!$B$3)))/2/$B$6</f>
        <v>4.0528443867593467E-7</v>
      </c>
      <c r="BI31" s="8">
        <f>(Mix_2!BI31+Mix_1!BI31-SQRT(((Mix_2!BI31+Mix_1!BI31)^2)-4*((Mix_2!BI31*Mix_1!BI31)-WMA_R1!$B$3)))/2/$B$6</f>
        <v>4.0384718325015001E-7</v>
      </c>
      <c r="BJ31" s="8">
        <f>(Mix_2!BJ31+Mix_1!BJ31-SQRT(((Mix_2!BJ31+Mix_1!BJ31)^2)-4*((Mix_2!BJ31*Mix_1!BJ31)-WMA_R1!$B$3)))/2/$B$6</f>
        <v>3.9963535258813465E-7</v>
      </c>
      <c r="BK31" s="8">
        <f>(Mix_2!BK31+Mix_1!BK31-SQRT(((Mix_2!BK31+Mix_1!BK31)^2)-4*((Mix_2!BK31*Mix_1!BK31)-WMA_R1!$B$3)))/2/$B$6</f>
        <v>3.9270986729178503E-7</v>
      </c>
      <c r="BL31" s="8">
        <f>(Mix_2!BL31+Mix_1!BL31-SQRT(((Mix_2!BL31+Mix_1!BL31)^2)-4*((Mix_2!BL31*Mix_1!BL31)-WMA_R1!$B$3)))/2/$B$6</f>
        <v>3.8319501927119859E-7</v>
      </c>
      <c r="BM31" s="8">
        <f>(Mix_2!BM31+Mix_1!BM31-SQRT(((Mix_2!BM31+Mix_1!BM31)^2)-4*((Mix_2!BM31*Mix_1!BM31)-WMA_R1!$B$3)))/2/$B$6</f>
        <v>3.7127492591437772E-7</v>
      </c>
      <c r="BN31" s="8">
        <f>(Mix_2!BN31+Mix_1!BN31-SQRT(((Mix_2!BN31+Mix_1!BN31)^2)-4*((Mix_2!BN31*Mix_1!BN31)-WMA_R1!$B$3)))/2/$B$6</f>
        <v>3.5718722368738298E-7</v>
      </c>
      <c r="BO31" s="8">
        <f>(Mix_2!BO31+Mix_1!BO31-SQRT(((Mix_2!BO31+Mix_1!BO31)^2)-4*((Mix_2!BO31*Mix_1!BO31)-WMA_R1!$B$3)))/2/$B$6</f>
        <v>3.4121433067912932E-7</v>
      </c>
      <c r="BP31" s="8">
        <f>(Mix_2!BP31+Mix_1!BP31-SQRT(((Mix_2!BP31+Mix_1!BP31)^2)-4*((Mix_2!BP31*Mix_1!BP31)-WMA_R1!$B$3)))/2/$B$6</f>
        <v>3.2367279623191081E-7</v>
      </c>
      <c r="BQ31" s="8">
        <f>(Mix_2!BQ31+Mix_1!BQ31-SQRT(((Mix_2!BQ31+Mix_1!BQ31)^2)-4*((Mix_2!BQ31*Mix_1!BQ31)-WMA_R1!$B$3)))/2/$B$6</f>
        <v>3.0490138680505652E-7</v>
      </c>
      <c r="BR31" s="8">
        <f>(Mix_2!BR31+Mix_1!BR31-SQRT(((Mix_2!BR31+Mix_1!BR31)^2)-4*((Mix_2!BR31*Mix_1!BR31)-WMA_R1!$B$3)))/2/$B$6</f>
        <v>2.8524864359447122E-7</v>
      </c>
      <c r="BS31" s="8">
        <f>(Mix_2!BS31+Mix_1!BS31-SQRT(((Mix_2!BS31+Mix_1!BS31)^2)-4*((Mix_2!BS31*Mix_1!BS31)-WMA_R1!$B$3)))/2/$B$6</f>
        <v>2.6506065919917887E-7</v>
      </c>
      <c r="BT31" s="8">
        <f>(Mix_2!BT31+Mix_1!BT31-SQRT(((Mix_2!BT31+Mix_1!BT31)^2)-4*((Mix_2!BT31*Mix_1!BT31)-WMA_R1!$B$3)))/2/$B$6</f>
        <v>2.4466976666914775E-7</v>
      </c>
      <c r="BU31" s="8">
        <f>(Mix_2!BU31+Mix_1!BU31-SQRT(((Mix_2!BU31+Mix_1!BU31)^2)-4*((Mix_2!BU31*Mix_1!BU31)-WMA_R1!$B$3)))/2/$B$6</f>
        <v>2.2438472102592755E-7</v>
      </c>
      <c r="BV31" s="8">
        <f>(Mix_2!BV31+Mix_1!BV31-SQRT(((Mix_2!BV31+Mix_1!BV31)^2)-4*((Mix_2!BV31*Mix_1!BV31)-WMA_R1!$B$3)))/2/$B$6</f>
        <v>2.0448280435569899E-7</v>
      </c>
      <c r="BW31" s="8">
        <f>(Mix_2!BW31+Mix_1!BW31-SQRT(((Mix_2!BW31+Mix_1!BW31)^2)-4*((Mix_2!BW31*Mix_1!BW31)-WMA_R1!$B$3)))/2/$B$6</f>
        <v>1.8520410260958187E-7</v>
      </c>
      <c r="BX31" s="8">
        <f>(Mix_2!BX31+Mix_1!BX31-SQRT(((Mix_2!BX31+Mix_1!BX31)^2)-4*((Mix_2!BX31*Mix_1!BX31)-WMA_R1!$B$3)))/2/$B$6</f>
        <v>1.6674803060556798E-7</v>
      </c>
      <c r="BY31" s="8">
        <f>(Mix_2!BY31+Mix_1!BY31-SQRT(((Mix_2!BY31+Mix_1!BY31)^2)-4*((Mix_2!BY31*Mix_1!BY31)-WMA_R1!$B$3)))/2/$B$6</f>
        <v>1.4927201241743404E-7</v>
      </c>
      <c r="BZ31" s="8">
        <f>(Mix_2!BZ31+Mix_1!BZ31-SQRT(((Mix_2!BZ31+Mix_1!BZ31)^2)-4*((Mix_2!BZ31*Mix_1!BZ31)-WMA_R1!$B$3)))/2/$B$6</f>
        <v>1.3289209488398512E-7</v>
      </c>
      <c r="CA31" s="8">
        <f>(Mix_2!CA31+Mix_1!CA31-SQRT(((Mix_2!CA31+Mix_1!CA31)^2)-4*((Mix_2!CA31*Mix_1!CA31)-WMA_R1!$B$3)))/2/$B$6</f>
        <v>1.1768517937937872E-7</v>
      </c>
      <c r="CB31" s="8">
        <f>(Mix_2!CB31+Mix_1!CB31-SQRT(((Mix_2!CB31+Mix_1!CB31)^2)-4*((Mix_2!CB31*Mix_1!CB31)-WMA_R1!$B$3)))/2/$B$6</f>
        <v>1.0369249481279041E-7</v>
      </c>
      <c r="CC31" s="8">
        <f>(Mix_2!CC31+Mix_1!CC31-SQRT(((Mix_2!CC31+Mix_1!CC31)^2)-4*((Mix_2!CC31*Mix_1!CC31)-WMA_R1!$B$3)))/2/$B$6</f>
        <v>9.092392894149981E-8</v>
      </c>
      <c r="CD31" s="8">
        <f>(Mix_2!CD31+Mix_1!CD31-SQRT(((Mix_2!CD31+Mix_1!CD31)^2)-4*((Mix_2!CD31*Mix_1!CD31)-WMA_R1!$B$3)))/2/$B$6</f>
        <v>7.9362848737218883E-8</v>
      </c>
      <c r="CE31" s="8">
        <f>(Mix_2!CE31+Mix_1!CE31-SQRT(((Mix_2!CE31+Mix_1!CE31)^2)-4*((Mix_2!CE31*Mix_1!CE31)-WMA_R1!$B$3)))/2/$B$6</f>
        <v>6.8971075961599126E-8</v>
      </c>
      <c r="CF31" s="8">
        <f>(Mix_2!CF31+Mix_1!CF31-SQRT(((Mix_2!CF31+Mix_1!CF31)^2)-4*((Mix_2!CF31*Mix_1!CF31)-WMA_R1!$B$3)))/2/$B$6</f>
        <v>5.9693754717038416E-8</v>
      </c>
      <c r="CG31" s="8">
        <f>(Mix_2!CG31+Mix_1!CG31-SQRT(((Mix_2!CG31+Mix_1!CG31)^2)-4*((Mix_2!CG31*Mix_1!CG31)-WMA_R1!$B$3)))/2/$B$6</f>
        <v>5.1463896921788432E-8</v>
      </c>
      <c r="CH31" s="8">
        <f>(Mix_2!CH31+Mix_1!CH31-SQRT(((Mix_2!CH31+Mix_1!CH31)^2)-4*((Mix_2!CH31*Mix_1!CH31)-WMA_R1!$B$3)))/2/$B$6</f>
        <v>4.4206463600815482E-8</v>
      </c>
      <c r="CI31" s="8">
        <f>(Mix_2!CI31+Mix_1!CI31-SQRT(((Mix_2!CI31+Mix_1!CI31)^2)-4*((Mix_2!CI31*Mix_1!CI31)-WMA_R1!$B$3)))/2/$B$6</f>
        <v>3.7841900057955513E-8</v>
      </c>
      <c r="CJ31" s="8">
        <f>(Mix_2!CJ31+Mix_1!CJ31-SQRT(((Mix_2!CJ31+Mix_1!CJ31)^2)-4*((Mix_2!CJ31*Mix_1!CJ31)-WMA_R1!$B$3)))/2/$B$6</f>
        <v>3.2289085627468239E-8</v>
      </c>
      <c r="CK31" s="8">
        <f>(Mix_2!CK31+Mix_1!CK31-SQRT(((Mix_2!CK31+Mix_1!CK31)^2)-4*((Mix_2!CK31*Mix_1!CK31)-WMA_R1!$B$3)))/2/$B$6</f>
        <v>2.7467705110417739E-8</v>
      </c>
      <c r="CL31" s="8">
        <f>(Mix_2!CL31+Mix_1!CL31-SQRT(((Mix_2!CL31+Mix_1!CL31)^2)-4*((Mix_2!CL31*Mix_1!CL31)-WMA_R1!$B$3)))/2/$B$6</f>
        <v>2.330007520257027E-8</v>
      </c>
      <c r="CM31" s="8">
        <f>(Mix_2!CM31+Mix_1!CM31-SQRT(((Mix_2!CM31+Mix_1!CM31)^2)-4*((Mix_2!CM31*Mix_1!CM31)-WMA_R1!$B$3)))/2/$B$6</f>
        <v>1.9712479759625978E-8</v>
      </c>
      <c r="CN31" s="8">
        <f>(Mix_2!CN31+Mix_1!CN31-SQRT(((Mix_2!CN31+Mix_1!CN31)^2)-4*((Mix_2!CN31*Mix_1!CN31)-WMA_R1!$B$3)))/2/$B$6</f>
        <v>1.6636077626586143E-8</v>
      </c>
      <c r="CO31" s="8">
        <f>(Mix_2!CO31+Mix_1!CO31-SQRT(((Mix_2!CO31+Mix_1!CO31)^2)-4*((Mix_2!CO31*Mix_1!CO31)-WMA_R1!$B$3)))/2/$B$6</f>
        <v>1.4007451087927336E-8</v>
      </c>
      <c r="CP31" s="8">
        <f>(Mix_2!CP31+Mix_1!CP31-SQRT(((Mix_2!CP31+Mix_1!CP31)^2)-4*((Mix_2!CP31*Mix_1!CP31)-WMA_R1!$B$3)))/2/$B$6</f>
        <v>1.1768864438543858E-8</v>
      </c>
      <c r="CQ31" s="8">
        <f>(Mix_2!CQ31+Mix_1!CQ31-SQRT(((Mix_2!CQ31+Mix_1!CQ31)^2)-4*((Mix_2!CQ31*Mix_1!CQ31)-WMA_R1!$B$3)))/2/$B$6</f>
        <v>9.8682947369255203E-9</v>
      </c>
      <c r="CR31" s="8">
        <f>(Mix_2!CR31+Mix_1!CR31-SQRT(((Mix_2!CR31+Mix_1!CR31)^2)-4*((Mix_2!CR31*Mix_1!CR31)-WMA_R1!$B$3)))/2/$B$6</f>
        <v>8.2592899186550994E-9</v>
      </c>
    </row>
    <row r="32" spans="1:96" x14ac:dyDescent="0.35">
      <c r="A32">
        <f t="shared" si="8"/>
        <v>20</v>
      </c>
      <c r="B32">
        <f t="shared" si="7"/>
        <v>19.5</v>
      </c>
      <c r="C32">
        <f>B32-Data!$B$9</f>
        <v>9</v>
      </c>
      <c r="F32" s="3">
        <f>(Mix_2!F32+Mix_1!F32-SQRT(((Mix_2!F32+Mix_1!F32)^2)-4*((Mix_2!F32*Mix_1!F32)-WMA_R1!$B$3)))/2</f>
        <v>0</v>
      </c>
      <c r="G32" s="8">
        <f>(Mix_2!G32+Mix_1!G32-SQRT(((Mix_2!G32+Mix_1!G32)^2)-4*((Mix_2!G32*Mix_1!G32)-WMA_R1!$B$3)))/2/$B$6</f>
        <v>2.8155425690901126E-7</v>
      </c>
      <c r="H32" s="8">
        <f>(Mix_2!H32+Mix_1!H32-SQRT(((Mix_2!H32+Mix_1!H32)^2)-4*((Mix_2!H32*Mix_1!H32)-WMA_R1!$B$3)))/2/$B$6</f>
        <v>7.8208967069226532E-7</v>
      </c>
      <c r="I32" s="8">
        <f>(Mix_2!I32+Mix_1!I32-SQRT(((Mix_2!I32+Mix_1!I32)^2)-4*((Mix_2!I32*Mix_1!I32)-WMA_R1!$B$3)))/2/$B$6</f>
        <v>1.7532088505411991E-6</v>
      </c>
      <c r="J32" s="8">
        <f>(Mix_2!J32+Mix_1!J32-SQRT(((Mix_2!J32+Mix_1!J32)^2)-4*((Mix_2!J32*Mix_1!J32)-WMA_R1!$B$3)))/2/$B$6</f>
        <v>2.7225253947937844E-6</v>
      </c>
      <c r="K32" s="8">
        <f>(Mix_2!K32+Mix_1!K32-SQRT(((Mix_2!K32+Mix_1!K32)^2)-4*((Mix_2!K32*Mix_1!K32)-WMA_R1!$B$3)))/2/$B$6</f>
        <v>3.0220880905540426E-6</v>
      </c>
      <c r="L32" s="8">
        <f>(Mix_2!L32+Mix_1!L32-SQRT(((Mix_2!L32+Mix_1!L32)^2)-4*((Mix_2!L32*Mix_1!L32)-WMA_R1!$B$3)))/2/$B$6</f>
        <v>2.6245470605701371E-6</v>
      </c>
      <c r="M32" s="8">
        <f>(Mix_2!M32+Mix_1!M32-SQRT(((Mix_2!M32+Mix_1!M32)^2)-4*((Mix_2!M32*Mix_1!M32)-WMA_R1!$B$3)))/2/$B$6</f>
        <v>1.9651995115665954E-6</v>
      </c>
      <c r="N32" s="8">
        <f>(Mix_2!N32+Mix_1!N32-SQRT(((Mix_2!N32+Mix_1!N32)^2)-4*((Mix_2!N32*Mix_1!N32)-WMA_R1!$B$3)))/2/$B$6</f>
        <v>1.3637258784449102E-6</v>
      </c>
      <c r="O32" s="8">
        <f>(Mix_2!O32+Mix_1!O32-SQRT(((Mix_2!O32+Mix_1!O32)^2)-4*((Mix_2!O32*Mix_1!O32)-WMA_R1!$B$3)))/2/$B$6</f>
        <v>9.1618535336124296E-7</v>
      </c>
      <c r="P32" s="8">
        <f>(Mix_2!P32+Mix_1!P32-SQRT(((Mix_2!P32+Mix_1!P32)^2)-4*((Mix_2!P32*Mix_1!P32)-WMA_R1!$B$3)))/2/$B$6</f>
        <v>6.0991774430974033E-7</v>
      </c>
      <c r="Q32" s="8">
        <f>(Mix_2!Q32+Mix_1!Q32-SQRT(((Mix_2!Q32+Mix_1!Q32)^2)-4*((Mix_2!Q32*Mix_1!Q32)-WMA_R1!$B$3)))/2/$B$6</f>
        <v>4.0673745793640137E-7</v>
      </c>
      <c r="R32" s="8">
        <f>(Mix_2!R32+Mix_1!R32-SQRT(((Mix_2!R32+Mix_1!R32)^2)-4*((Mix_2!R32*Mix_1!R32)-WMA_R1!$B$3)))/2/$B$6</f>
        <v>2.727505776789485E-7</v>
      </c>
      <c r="S32" s="8">
        <f>(Mix_2!S32+Mix_1!S32-SQRT(((Mix_2!S32+Mix_1!S32)^2)-4*((Mix_2!S32*Mix_1!S32)-WMA_R1!$B$3)))/2/$B$6</f>
        <v>1.8388281830539199E-7</v>
      </c>
      <c r="T32" s="8">
        <f>(Mix_2!T32+Mix_1!T32-SQRT(((Mix_2!T32+Mix_1!T32)^2)-4*((Mix_2!T32*Mix_1!T32)-WMA_R1!$B$3)))/2/$B$6</f>
        <v>1.2432266593975783E-7</v>
      </c>
      <c r="U32" s="8">
        <f>(Mix_2!U32+Mix_1!U32-SQRT(((Mix_2!U32+Mix_1!U32)^2)-4*((Mix_2!U32*Mix_1!U32)-WMA_R1!$B$3)))/2/$B$6</f>
        <v>8.3965343122827107E-8</v>
      </c>
      <c r="V32" s="8">
        <f>(Mix_2!V32+Mix_1!V32-SQRT(((Mix_2!V32+Mix_1!V32)^2)-4*((Mix_2!V32*Mix_1!V32)-WMA_R1!$B$3)))/2/$B$6</f>
        <v>5.6383837154783123E-8</v>
      </c>
      <c r="W32" s="8">
        <f>(Mix_2!W32+Mix_1!W32-SQRT(((Mix_2!W32+Mix_1!W32)^2)-4*((Mix_2!W32*Mix_1!W32)-WMA_R1!$B$3)))/2/$B$6</f>
        <v>3.7465971658434682E-8</v>
      </c>
      <c r="X32" s="8">
        <f>(Mix_2!X32+Mix_1!X32-SQRT(((Mix_2!X32+Mix_1!X32)^2)-4*((Mix_2!X32*Mix_1!X32)-WMA_R1!$B$3)))/2/$B$6</f>
        <v>2.4551971122832583E-8</v>
      </c>
      <c r="Y32" s="8">
        <f>(Mix_2!Y32+Mix_1!Y32-SQRT(((Mix_2!Y32+Mix_1!Y32)^2)-4*((Mix_2!Y32*Mix_1!Y32)-WMA_R1!$B$3)))/2/$B$6</f>
        <v>1.589975973104174E-8</v>
      </c>
      <c r="Z32" s="8">
        <f>(Mix_2!Z32+Mix_1!Z32-SQRT(((Mix_2!Z32+Mix_1!Z32)^2)-4*((Mix_2!Z32*Mix_1!Z32)-WMA_R1!$B$3)))/2/$B$6</f>
        <v>1.0354154866831777E-8</v>
      </c>
      <c r="AA32" s="8">
        <f>(Mix_2!AA32+Mix_1!AA32-SQRT(((Mix_2!AA32+Mix_1!AA32)^2)-4*((Mix_2!AA32*Mix_1!AA32)-WMA_R1!$B$3)))/2/$B$6</f>
        <v>7.1409225199658977E-9</v>
      </c>
      <c r="AB32" s="8">
        <f>(Mix_2!AB32+Mix_1!AB32-SQRT(((Mix_2!AB32+Mix_1!AB32)^2)-4*((Mix_2!AB32*Mix_1!AB32)-WMA_R1!$B$3)))/2/$B$6</f>
        <v>5.7370304062942523E-9</v>
      </c>
      <c r="AC32" s="8">
        <f>(Mix_2!AC32+Mix_1!AC32-SQRT(((Mix_2!AC32+Mix_1!AC32)^2)-4*((Mix_2!AC32*Mix_1!AC32)-WMA_R1!$B$3)))/2/$B$6</f>
        <v>5.7877862502664357E-9</v>
      </c>
      <c r="AD32" s="8">
        <f>(Mix_2!AD32+Mix_1!AD32-SQRT(((Mix_2!AD32+Mix_1!AD32)^2)-4*((Mix_2!AD32*Mix_1!AD32)-WMA_R1!$B$3)))/2/$B$6</f>
        <v>7.0531172013943433E-9</v>
      </c>
      <c r="AE32" s="8">
        <f>(Mix_2!AE32+Mix_1!AE32-SQRT(((Mix_2!AE32+Mix_1!AE32)^2)-4*((Mix_2!AE32*Mix_1!AE32)-WMA_R1!$B$3)))/2/$B$6</f>
        <v>9.3721368443766551E-9</v>
      </c>
      <c r="AF32" s="8">
        <f>(Mix_2!AF32+Mix_1!AF32-SQRT(((Mix_2!AF32+Mix_1!AF32)^2)-4*((Mix_2!AF32*Mix_1!AF32)-WMA_R1!$B$3)))/2/$B$6</f>
        <v>1.2639389979085536E-8</v>
      </c>
      <c r="AG32" s="8">
        <f>(Mix_2!AG32+Mix_1!AG32-SQRT(((Mix_2!AG32+Mix_1!AG32)^2)-4*((Mix_2!AG32*Mix_1!AG32)-WMA_R1!$B$3)))/2/$B$6</f>
        <v>1.6788595402772444E-8</v>
      </c>
      <c r="AH32" s="8">
        <f>(Mix_2!AH32+Mix_1!AH32-SQRT(((Mix_2!AH32+Mix_1!AH32)^2)-4*((Mix_2!AH32*Mix_1!AH32)-WMA_R1!$B$3)))/2/$B$6</f>
        <v>2.1781279890831229E-8</v>
      </c>
      <c r="AI32" s="8">
        <f>(Mix_2!AI32+Mix_1!AI32-SQRT(((Mix_2!AI32+Mix_1!AI32)^2)-4*((Mix_2!AI32*Mix_1!AI32)-WMA_R1!$B$3)))/2/$B$6</f>
        <v>2.7598625607083704E-8</v>
      </c>
      <c r="AJ32" s="8">
        <f>(Mix_2!AJ32+Mix_1!AJ32-SQRT(((Mix_2!AJ32+Mix_1!AJ32)^2)-4*((Mix_2!AJ32*Mix_1!AJ32)-WMA_R1!$B$3)))/2/$B$6</f>
        <v>3.4235410062422034E-8</v>
      </c>
      <c r="AK32" s="8">
        <f>(Mix_2!AK32+Mix_1!AK32-SQRT(((Mix_2!AK32+Mix_1!AK32)^2)-4*((Mix_2!AK32*Mix_1!AK32)-WMA_R1!$B$3)))/2/$B$6</f>
        <v>4.1695332519964268E-8</v>
      </c>
      <c r="AL32" s="8">
        <f>(Mix_2!AL32+Mix_1!AL32-SQRT(((Mix_2!AL32+Mix_1!AL32)^2)-4*((Mix_2!AL32*Mix_1!AL32)-WMA_R1!$B$3)))/2/$B$6</f>
        <v>4.9987251671268496E-8</v>
      </c>
      <c r="AM32" s="8">
        <f>(Mix_2!AM32+Mix_1!AM32-SQRT(((Mix_2!AM32+Mix_1!AM32)^2)-4*((Mix_2!AM32*Mix_1!AM32)-WMA_R1!$B$3)))/2/$B$6</f>
        <v>5.9121967765918271E-8</v>
      </c>
      <c r="AN32" s="8">
        <f>(Mix_2!AN32+Mix_1!AN32-SQRT(((Mix_2!AN32+Mix_1!AN32)^2)-4*((Mix_2!AN32*Mix_1!AN32)-WMA_R1!$B$3)))/2/$B$6</f>
        <v>6.910938221693641E-8</v>
      </c>
      <c r="AO32" s="8">
        <f>(Mix_2!AO32+Mix_1!AO32-SQRT(((Mix_2!AO32+Mix_1!AO32)^2)-4*((Mix_2!AO32*Mix_1!AO32)-WMA_R1!$B$3)))/2/$B$6</f>
        <v>7.9955836618239573E-8</v>
      </c>
      <c r="AP32" s="8">
        <f>(Mix_2!AP32+Mix_1!AP32-SQRT(((Mix_2!AP32+Mix_1!AP32)^2)-4*((Mix_2!AP32*Mix_1!AP32)-WMA_R1!$B$3)))/2/$B$6</f>
        <v>9.1661575218893176E-8</v>
      </c>
      <c r="AQ32" s="8">
        <f>(Mix_2!AQ32+Mix_1!AQ32-SQRT(((Mix_2!AQ32+Mix_1!AQ32)^2)-4*((Mix_2!AQ32*Mix_1!AQ32)-WMA_R1!$B$3)))/2/$B$6</f>
        <v>1.042182562471794E-7</v>
      </c>
      <c r="AR32" s="8">
        <f>(Mix_2!AR32+Mix_1!AR32-SQRT(((Mix_2!AR32+Mix_1!AR32)^2)-4*((Mix_2!AR32*Mix_1!AR32)-WMA_R1!$B$3)))/2/$B$6</f>
        <v>1.1760649787362354E-7</v>
      </c>
      <c r="AS32" s="8">
        <f>(Mix_2!AS32+Mix_1!AS32-SQRT(((Mix_2!AS32+Mix_1!AS32)^2)-4*((Mix_2!AS32*Mix_1!AS32)-WMA_R1!$B$3)))/2/$B$6</f>
        <v>1.3179348101743926E-7</v>
      </c>
      <c r="AT32" s="8">
        <f>(Mix_2!AT32+Mix_1!AT32-SQRT(((Mix_2!AT32+Mix_1!AT32)^2)-4*((Mix_2!AT32*Mix_1!AT32)-WMA_R1!$B$3)))/2/$B$6</f>
        <v>1.4673063652992369E-7</v>
      </c>
      <c r="AU32" s="8">
        <f>(Mix_2!AU32+Mix_1!AU32-SQRT(((Mix_2!AU32+Mix_1!AU32)^2)-4*((Mix_2!AU32*Mix_1!AU32)-WMA_R1!$B$3)))/2/$B$6</f>
        <v>1.6235147359822122E-7</v>
      </c>
      <c r="AV32" s="8">
        <f>(Mix_2!AV32+Mix_1!AV32-SQRT(((Mix_2!AV32+Mix_1!AV32)^2)-4*((Mix_2!AV32*Mix_1!AV32)-WMA_R1!$B$3)))/2/$B$6</f>
        <v>1.7856965373042044E-7</v>
      </c>
      <c r="AW32" s="8">
        <f>(Mix_2!AW32+Mix_1!AW32-SQRT(((Mix_2!AW32+Mix_1!AW32)^2)-4*((Mix_2!AW32*Mix_1!AW32)-WMA_R1!$B$3)))/2/$B$6</f>
        <v>1.95277399139826E-7</v>
      </c>
      <c r="AX32" s="8">
        <f>(Mix_2!AX32+Mix_1!AX32-SQRT(((Mix_2!AX32+Mix_1!AX32)^2)-4*((Mix_2!AX32*Mix_1!AX32)-WMA_R1!$B$3)))/2/$B$6</f>
        <v>2.1234437319606059E-7</v>
      </c>
      <c r="AY32" s="8">
        <f>(Mix_2!AY32+Mix_1!AY32-SQRT(((Mix_2!AY32+Mix_1!AY32)^2)-4*((Mix_2!AY32*Mix_1!AY32)-WMA_R1!$B$3)))/2/$B$6</f>
        <v>2.296171563997973E-7</v>
      </c>
      <c r="AZ32" s="8">
        <f>(Mix_2!AZ32+Mix_1!AZ32-SQRT(((Mix_2!AZ32+Mix_1!AZ32)^2)-4*((Mix_2!AZ32*Mix_1!AZ32)-WMA_R1!$B$3)))/2/$B$6</f>
        <v>2.4691947686505955E-7</v>
      </c>
      <c r="BA32" s="8">
        <f>(Mix_2!BA32+Mix_1!BA32-SQRT(((Mix_2!BA32+Mix_1!BA32)^2)-4*((Mix_2!BA32*Mix_1!BA32)-WMA_R1!$B$3)))/2/$B$6</f>
        <v>2.6405331343681837E-7</v>
      </c>
      <c r="BB32" s="8">
        <f>(Mix_2!BB32+Mix_1!BB32-SQRT(((Mix_2!BB32+Mix_1!BB32)^2)-4*((Mix_2!BB32*Mix_1!BB32)-WMA_R1!$B$3)))/2/$B$6</f>
        <v>2.8080100866745283E-7</v>
      </c>
      <c r="BC32" s="8">
        <f>(Mix_2!BC32+Mix_1!BC32-SQRT(((Mix_2!BC32+Mix_1!BC32)^2)-4*((Mix_2!BC32*Mix_1!BC32)-WMA_R1!$B$3)))/2/$B$6</f>
        <v>2.9692847780538045E-7</v>
      </c>
      <c r="BD32" s="8">
        <f>(Mix_2!BD32+Mix_1!BD32-SQRT(((Mix_2!BD32+Mix_1!BD32)^2)-4*((Mix_2!BD32*Mix_1!BD32)-WMA_R1!$B$3)))/2/$B$6</f>
        <v>3.1218955864886766E-7</v>
      </c>
      <c r="BE32" s="8">
        <f>(Mix_2!BE32+Mix_1!BE32-SQRT(((Mix_2!BE32+Mix_1!BE32)^2)-4*((Mix_2!BE32*Mix_1!BE32)-WMA_R1!$B$3)))/2/$B$6</f>
        <v>3.2633149782412829E-7</v>
      </c>
      <c r="BF32" s="8">
        <f>(Mix_2!BF32+Mix_1!BF32-SQRT(((Mix_2!BF32+Mix_1!BF32)^2)-4*((Mix_2!BF32*Mix_1!BF32)-WMA_R1!$B$3)))/2/$B$6</f>
        <v>3.3910148822258179E-7</v>
      </c>
      <c r="BG32" s="8">
        <f>(Mix_2!BG32+Mix_1!BG32-SQRT(((Mix_2!BG32+Mix_1!BG32)^2)-4*((Mix_2!BG32*Mix_1!BG32)-WMA_R1!$B$3)))/2/$B$6</f>
        <v>3.5025408884337139E-7</v>
      </c>
      <c r="BH32" s="8">
        <f>(Mix_2!BH32+Mix_1!BH32-SQRT(((Mix_2!BH32+Mix_1!BH32)^2)-4*((Mix_2!BH32*Mix_1!BH32)-WMA_R1!$B$3)))/2/$B$6</f>
        <v>3.595592814598092E-7</v>
      </c>
      <c r="BI32" s="8">
        <f>(Mix_2!BI32+Mix_1!BI32-SQRT(((Mix_2!BI32+Mix_1!BI32)^2)-4*((Mix_2!BI32*Mix_1!BI32)-WMA_R1!$B$3)))/2/$B$6</f>
        <v>3.668108243815027E-7</v>
      </c>
      <c r="BJ32" s="8">
        <f>(Mix_2!BJ32+Mix_1!BJ32-SQRT(((Mix_2!BJ32+Mix_1!BJ32)^2)-4*((Mix_2!BJ32*Mix_1!BJ32)-WMA_R1!$B$3)))/2/$B$6</f>
        <v>3.7183449719258022E-7</v>
      </c>
      <c r="BK32" s="8">
        <f>(Mix_2!BK32+Mix_1!BK32-SQRT(((Mix_2!BK32+Mix_1!BK32)^2)-4*((Mix_2!BK32*Mix_1!BK32)-WMA_R1!$B$3)))/2/$B$6</f>
        <v>3.7449577550141555E-7</v>
      </c>
      <c r="BL32" s="8">
        <f>(Mix_2!BL32+Mix_1!BL32-SQRT(((Mix_2!BL32+Mix_1!BL32)^2)-4*((Mix_2!BL32*Mix_1!BL32)-WMA_R1!$B$3)))/2/$B$6</f>
        <v>3.7470645875004038E-7</v>
      </c>
      <c r="BM32" s="8">
        <f>(Mix_2!BM32+Mix_1!BM32-SQRT(((Mix_2!BM32+Mix_1!BM32)^2)-4*((Mix_2!BM32*Mix_1!BM32)-WMA_R1!$B$3)))/2/$B$6</f>
        <v>3.724297841234403E-7</v>
      </c>
      <c r="BN32" s="8">
        <f>(Mix_2!BN32+Mix_1!BN32-SQRT(((Mix_2!BN32+Mix_1!BN32)^2)-4*((Mix_2!BN32*Mix_1!BN32)-WMA_R1!$B$3)))/2/$B$6</f>
        <v>3.6768362243755348E-7</v>
      </c>
      <c r="BO32" s="8">
        <f>(Mix_2!BO32+Mix_1!BO32-SQRT(((Mix_2!BO32+Mix_1!BO32)^2)-4*((Mix_2!BO32*Mix_1!BO32)-WMA_R1!$B$3)))/2/$B$6</f>
        <v>3.6054145158281869E-7</v>
      </c>
      <c r="BP32" s="8">
        <f>(Mix_2!BP32+Mix_1!BP32-SQRT(((Mix_2!BP32+Mix_1!BP32)^2)-4*((Mix_2!BP32*Mix_1!BP32)-WMA_R1!$B$3)))/2/$B$6</f>
        <v>3.5113092922145483E-7</v>
      </c>
      <c r="BQ32" s="8">
        <f>(Mix_2!BQ32+Mix_1!BQ32-SQRT(((Mix_2!BQ32+Mix_1!BQ32)^2)-4*((Mix_2!BQ32*Mix_1!BQ32)-WMA_R1!$B$3)))/2/$B$6</f>
        <v>3.3963006584869504E-7</v>
      </c>
      <c r="BR32" s="8">
        <f>(Mix_2!BR32+Mix_1!BR32-SQRT(((Mix_2!BR32+Mix_1!BR32)^2)-4*((Mix_2!BR32*Mix_1!BR32)-WMA_R1!$B$3)))/2/$B$6</f>
        <v>3.2626114254696859E-7</v>
      </c>
      <c r="BS32" s="8">
        <f>(Mix_2!BS32+Mix_1!BS32-SQRT(((Mix_2!BS32+Mix_1!BS32)^2)-4*((Mix_2!BS32*Mix_1!BS32)-WMA_R1!$B$3)))/2/$B$6</f>
        <v>3.1128271271718688E-7</v>
      </c>
      <c r="BT32" s="8">
        <f>(Mix_2!BT32+Mix_1!BT32-SQRT(((Mix_2!BT32+Mix_1!BT32)^2)-4*((Mix_2!BT32*Mix_1!BT32)-WMA_R1!$B$3)))/2/$B$6</f>
        <v>2.9498014086914992E-7</v>
      </c>
      <c r="BU32" s="8">
        <f>(Mix_2!BU32+Mix_1!BU32-SQRT(((Mix_2!BU32+Mix_1!BU32)^2)-4*((Mix_2!BU32*Mix_1!BU32)-WMA_R1!$B$3)))/2/$B$6</f>
        <v>2.7765524890366322E-7</v>
      </c>
      <c r="BV32" s="8">
        <f>(Mix_2!BV32+Mix_1!BV32-SQRT(((Mix_2!BV32+Mix_1!BV32)^2)-4*((Mix_2!BV32*Mix_1!BV32)-WMA_R1!$B$3)))/2/$B$6</f>
        <v>2.5961568161925186E-7</v>
      </c>
      <c r="BW32" s="8">
        <f>(Mix_2!BW32+Mix_1!BW32-SQRT(((Mix_2!BW32+Mix_1!BW32)^2)-4*((Mix_2!BW32*Mix_1!BW32)-WMA_R1!$B$3)))/2/$B$6</f>
        <v>2.4116460550782648E-7</v>
      </c>
      <c r="BX32" s="8">
        <f>(Mix_2!BX32+Mix_1!BX32-SQRT(((Mix_2!BX32+Mix_1!BX32)^2)-4*((Mix_2!BX32*Mix_1!BX32)-WMA_R1!$B$3)))/2/$B$6</f>
        <v>2.2259129472956829E-7</v>
      </c>
      <c r="BY32" s="8">
        <f>(Mix_2!BY32+Mix_1!BY32-SQRT(((Mix_2!BY32+Mix_1!BY32)^2)-4*((Mix_2!BY32*Mix_1!BY32)-WMA_R1!$B$3)))/2/$B$6</f>
        <v>2.0416305934745083E-7</v>
      </c>
      <c r="BZ32" s="8">
        <f>(Mix_2!BZ32+Mix_1!BZ32-SQRT(((Mix_2!BZ32+Mix_1!BZ32)^2)-4*((Mix_2!BZ32*Mix_1!BZ32)-WMA_R1!$B$3)))/2/$B$6</f>
        <v>1.8611884222696773E-7</v>
      </c>
      <c r="CA32" s="8">
        <f>(Mix_2!CA32+Mix_1!CA32-SQRT(((Mix_2!CA32+Mix_1!CA32)^2)-4*((Mix_2!CA32*Mix_1!CA32)-WMA_R1!$B$3)))/2/$B$6</f>
        <v>1.6866466401310731E-7</v>
      </c>
      <c r="CB32" s="8">
        <f>(Mix_2!CB32+Mix_1!CB32-SQRT(((Mix_2!CB32+Mix_1!CB32)^2)-4*((Mix_2!CB32*Mix_1!CB32)-WMA_R1!$B$3)))/2/$B$6</f>
        <v>1.5197095315500064E-7</v>
      </c>
      <c r="CC32" s="8">
        <f>(Mix_2!CC32+Mix_1!CC32-SQRT(((Mix_2!CC32+Mix_1!CC32)^2)-4*((Mix_2!CC32*Mix_1!CC32)-WMA_R1!$B$3)))/2/$B$6</f>
        <v>1.3617166594315222E-7</v>
      </c>
      <c r="CD32" s="8">
        <f>(Mix_2!CD32+Mix_1!CD32-SQRT(((Mix_2!CD32+Mix_1!CD32)^2)-4*((Mix_2!CD32*Mix_1!CD32)-WMA_R1!$B$3)))/2/$B$6</f>
        <v>1.2136500215920165E-7</v>
      </c>
      <c r="CE32" s="8">
        <f>(Mix_2!CE32+Mix_1!CE32-SQRT(((Mix_2!CE32+Mix_1!CE32)^2)-4*((Mix_2!CE32*Mix_1!CE32)-WMA_R1!$B$3)))/2/$B$6</f>
        <v>1.0761544244619614E-7</v>
      </c>
      <c r="CF32" s="8">
        <f>(Mix_2!CF32+Mix_1!CF32-SQRT(((Mix_2!CF32+Mix_1!CF32)^2)-4*((Mix_2!CF32*Mix_1!CF32)-WMA_R1!$B$3)))/2/$B$6</f>
        <v>9.495680186599742E-8</v>
      </c>
      <c r="CG32" s="8">
        <f>(Mix_2!CG32+Mix_1!CG32-SQRT(((Mix_2!CG32+Mix_1!CG32)^2)-4*((Mix_2!CG32*Mix_1!CG32)-WMA_R1!$B$3)))/2/$B$6</f>
        <v>8.3395975458699922E-8</v>
      </c>
      <c r="CH32" s="8">
        <f>(Mix_2!CH32+Mix_1!CH32-SQRT(((Mix_2!CH32+Mix_1!CH32)^2)-4*((Mix_2!CH32*Mix_1!CH32)-WMA_R1!$B$3)))/2/$B$6</f>
        <v>7.2917073379308306E-8</v>
      </c>
      <c r="CI32" s="8">
        <f>(Mix_2!CI32+Mix_1!CI32-SQRT(((Mix_2!CI32+Mix_1!CI32)^2)-4*((Mix_2!CI32*Mix_1!CI32)-WMA_R1!$B$3)))/2/$B$6</f>
        <v>6.348567871405919E-8</v>
      </c>
      <c r="CJ32" s="8">
        <f>(Mix_2!CJ32+Mix_1!CJ32-SQRT(((Mix_2!CJ32+Mix_1!CJ32)^2)-4*((Mix_2!CJ32*Mix_1!CJ32)-WMA_R1!$B$3)))/2/$B$6</f>
        <v>5.505300026964477E-8</v>
      </c>
      <c r="CK32" s="8">
        <f>(Mix_2!CK32+Mix_1!CK32-SQRT(((Mix_2!CK32+Mix_1!CK32)^2)-4*((Mix_2!CK32*Mix_1!CK32)-WMA_R1!$B$3)))/2/$B$6</f>
        <v>4.7559755023129924E-8</v>
      </c>
      <c r="CL32" s="8">
        <f>(Mix_2!CL32+Mix_1!CL32-SQRT(((Mix_2!CL32+Mix_1!CL32)^2)-4*((Mix_2!CL32*Mix_1!CL32)-WMA_R1!$B$3)))/2/$B$6</f>
        <v>4.0939659551320062E-8</v>
      </c>
      <c r="CM32" s="8">
        <f>(Mix_2!CM32+Mix_1!CM32-SQRT(((Mix_2!CM32+Mix_1!CM32)^2)-4*((Mix_2!CM32*Mix_1!CM32)-WMA_R1!$B$3)))/2/$B$6</f>
        <v>3.5122459940417627E-8</v>
      </c>
      <c r="CN32" s="8">
        <f>(Mix_2!CN32+Mix_1!CN32-SQRT(((Mix_2!CN32+Mix_1!CN32)^2)-4*((Mix_2!CN32*Mix_1!CN32)-WMA_R1!$B$3)))/2/$B$6</f>
        <v>3.0036469977900992E-8</v>
      </c>
      <c r="CO32" s="8">
        <f>(Mix_2!CO32+Mix_1!CO32-SQRT(((Mix_2!CO32+Mix_1!CO32)^2)-4*((Mix_2!CO32*Mix_1!CO32)-WMA_R1!$B$3)))/2/$B$6</f>
        <v>2.5610622067517852E-8</v>
      </c>
      <c r="CP32" s="8">
        <f>(Mix_2!CP32+Mix_1!CP32-SQRT(((Mix_2!CP32+Mix_1!CP32)^2)-4*((Mix_2!CP32*Mix_1!CP32)-WMA_R1!$B$3)))/2/$B$6</f>
        <v>2.1776057068656485E-8</v>
      </c>
      <c r="CQ32" s="8">
        <f>(Mix_2!CQ32+Mix_1!CQ32-SQRT(((Mix_2!CQ32+Mix_1!CQ32)^2)-4*((Mix_2!CQ32*Mix_1!CQ32)-WMA_R1!$B$3)))/2/$B$6</f>
        <v>1.8467295359592129E-8</v>
      </c>
      <c r="CR32" s="8">
        <f>(Mix_2!CR32+Mix_1!CR32-SQRT(((Mix_2!CR32+Mix_1!CR32)^2)-4*((Mix_2!CR32*Mix_1!CR32)-WMA_R1!$B$3)))/2/$B$6</f>
        <v>1.5623044635759697E-8</v>
      </c>
    </row>
    <row r="33" spans="1:96" x14ac:dyDescent="0.35">
      <c r="A33">
        <f t="shared" si="8"/>
        <v>21</v>
      </c>
      <c r="B33">
        <f t="shared" si="7"/>
        <v>20.5</v>
      </c>
      <c r="C33">
        <f>B33-Data!$B$9</f>
        <v>10</v>
      </c>
      <c r="F33" s="3">
        <f>(Mix_2!F33+Mix_1!F33-SQRT(((Mix_2!F33+Mix_1!F33)^2)-4*((Mix_2!F33*Mix_1!F33)-WMA_R1!$B$3)))/2</f>
        <v>0</v>
      </c>
      <c r="G33" s="8">
        <f>(Mix_2!G33+Mix_1!G33-SQRT(((Mix_2!G33+Mix_1!G33)^2)-4*((Mix_2!G33*Mix_1!G33)-WMA_R1!$B$3)))/2/$B$6</f>
        <v>9.8165260253857411E-8</v>
      </c>
      <c r="H33" s="8">
        <f>(Mix_2!H33+Mix_1!H33-SQRT(((Mix_2!H33+Mix_1!H33)^2)-4*((Mix_2!H33*Mix_1!H33)-WMA_R1!$B$3)))/2/$B$6</f>
        <v>2.8835497933865639E-7</v>
      </c>
      <c r="I33" s="8">
        <f>(Mix_2!I33+Mix_1!I33-SQRT(((Mix_2!I33+Mix_1!I33)^2)-4*((Mix_2!I33*Mix_1!I33)-WMA_R1!$B$3)))/2/$B$6</f>
        <v>7.538254245265108E-7</v>
      </c>
      <c r="J33" s="8">
        <f>(Mix_2!J33+Mix_1!J33-SQRT(((Mix_2!J33+Mix_1!J33)^2)-4*((Mix_2!J33*Mix_1!J33)-WMA_R1!$B$3)))/2/$B$6</f>
        <v>1.5004632325510414E-6</v>
      </c>
      <c r="K33" s="8">
        <f>(Mix_2!K33+Mix_1!K33-SQRT(((Mix_2!K33+Mix_1!K33)^2)-4*((Mix_2!K33*Mix_1!K33)-WMA_R1!$B$3)))/2/$B$6</f>
        <v>2.2217034624238963E-6</v>
      </c>
      <c r="L33" s="8">
        <f>(Mix_2!L33+Mix_1!L33-SQRT(((Mix_2!L33+Mix_1!L33)^2)-4*((Mix_2!L33*Mix_1!L33)-WMA_R1!$B$3)))/2/$B$6</f>
        <v>2.5133313321656914E-6</v>
      </c>
      <c r="M33" s="8">
        <f>(Mix_2!M33+Mix_1!M33-SQRT(((Mix_2!M33+Mix_1!M33)^2)-4*((Mix_2!M33*Mix_1!M33)-WMA_R1!$B$3)))/2/$B$6</f>
        <v>2.311514104125223E-6</v>
      </c>
      <c r="N33" s="8">
        <f>(Mix_2!N33+Mix_1!N33-SQRT(((Mix_2!N33+Mix_1!N33)^2)-4*((Mix_2!N33*Mix_1!N33)-WMA_R1!$B$3)))/2/$B$6</f>
        <v>1.8532456937947472E-6</v>
      </c>
      <c r="O33" s="8">
        <f>(Mix_2!O33+Mix_1!O33-SQRT(((Mix_2!O33+Mix_1!O33)^2)-4*((Mix_2!O33*Mix_1!O33)-WMA_R1!$B$3)))/2/$B$6</f>
        <v>1.3712392914477789E-6</v>
      </c>
      <c r="P33" s="8">
        <f>(Mix_2!P33+Mix_1!P33-SQRT(((Mix_2!P33+Mix_1!P33)^2)-4*((Mix_2!P33*Mix_1!P33)-WMA_R1!$B$3)))/2/$B$6</f>
        <v>9.7323322467701701E-7</v>
      </c>
      <c r="Q33" s="8">
        <f>(Mix_2!Q33+Mix_1!Q33-SQRT(((Mix_2!Q33+Mix_1!Q33)^2)-4*((Mix_2!Q33*Mix_1!Q33)-WMA_R1!$B$3)))/2/$B$6</f>
        <v>6.7821891613917273E-7</v>
      </c>
      <c r="R33" s="8">
        <f>(Mix_2!R33+Mix_1!R33-SQRT(((Mix_2!R33+Mix_1!R33)^2)-4*((Mix_2!R33*Mix_1!R33)-WMA_R1!$B$3)))/2/$B$6</f>
        <v>4.7003803205214467E-7</v>
      </c>
      <c r="S33" s="8">
        <f>(Mix_2!S33+Mix_1!S33-SQRT(((Mix_2!S33+Mix_1!S33)^2)-4*((Mix_2!S33*Mix_1!S33)-WMA_R1!$B$3)))/2/$B$6</f>
        <v>3.2596961663244883E-7</v>
      </c>
      <c r="T33" s="8">
        <f>(Mix_2!T33+Mix_1!T33-SQRT(((Mix_2!T33+Mix_1!T33)^2)-4*((Mix_2!T33*Mix_1!T33)-WMA_R1!$B$3)))/2/$B$6</f>
        <v>2.2666869625709296E-7</v>
      </c>
      <c r="U33" s="8">
        <f>(Mix_2!U33+Mix_1!U33-SQRT(((Mix_2!U33+Mix_1!U33)^2)-4*((Mix_2!U33*Mix_1!U33)-WMA_R1!$B$3)))/2/$B$6</f>
        <v>1.5796436958481763E-7</v>
      </c>
      <c r="V33" s="8">
        <f>(Mix_2!V33+Mix_1!V33-SQRT(((Mix_2!V33+Mix_1!V33)^2)-4*((Mix_2!V33*Mix_1!V33)-WMA_R1!$B$3)))/2/$B$6</f>
        <v>1.1009022404806501E-7</v>
      </c>
      <c r="W33" s="8">
        <f>(Mix_2!W33+Mix_1!W33-SQRT(((Mix_2!W33+Mix_1!W33)^2)-4*((Mix_2!W33*Mix_1!W33)-WMA_R1!$B$3)))/2/$B$6</f>
        <v>7.6478380073297103E-8</v>
      </c>
      <c r="X33" s="8">
        <f>(Mix_2!X33+Mix_1!X33-SQRT(((Mix_2!X33+Mix_1!X33)^2)-4*((Mix_2!X33*Mix_1!X33)-WMA_R1!$B$3)))/2/$B$6</f>
        <v>5.2742352707468854E-8</v>
      </c>
      <c r="Y33" s="8">
        <f>(Mix_2!Y33+Mix_1!Y33-SQRT(((Mix_2!Y33+Mix_1!Y33)^2)-4*((Mix_2!Y33*Mix_1!Y33)-WMA_R1!$B$3)))/2/$B$6</f>
        <v>3.5946332133107717E-8</v>
      </c>
      <c r="Z33" s="8">
        <f>(Mix_2!Z33+Mix_1!Z33-SQRT(((Mix_2!Z33+Mix_1!Z33)^2)-4*((Mix_2!Z33*Mix_1!Z33)-WMA_R1!$B$3)))/2/$B$6</f>
        <v>2.4112358332217809E-8</v>
      </c>
      <c r="AA33" s="8">
        <f>(Mix_2!AA33+Mix_1!AA33-SQRT(((Mix_2!AA33+Mix_1!AA33)^2)-4*((Mix_2!AA33*Mix_1!AA33)-WMA_R1!$B$3)))/2/$B$6</f>
        <v>1.5896386429403719E-8</v>
      </c>
      <c r="AB33" s="8">
        <f>(Mix_2!AB33+Mix_1!AB33-SQRT(((Mix_2!AB33+Mix_1!AB33)^2)-4*((Mix_2!AB33*Mix_1!AB33)-WMA_R1!$B$3)))/2/$B$6</f>
        <v>1.0377116055337865E-8</v>
      </c>
      <c r="AC33" s="8">
        <f>(Mix_2!AC33+Mix_1!AC33-SQRT(((Mix_2!AC33+Mix_1!AC33)^2)-4*((Mix_2!AC33*Mix_1!AC33)-WMA_R1!$B$3)))/2/$B$6</f>
        <v>6.918117634313603E-9</v>
      </c>
      <c r="AD33" s="8">
        <f>(Mix_2!AD33+Mix_1!AD33-SQRT(((Mix_2!AD33+Mix_1!AD33)^2)-4*((Mix_2!AD33*Mix_1!AD33)-WMA_R1!$B$3)))/2/$B$6</f>
        <v>5.0772861470704811E-9</v>
      </c>
      <c r="AE33" s="8">
        <f>(Mix_2!AE33+Mix_1!AE33-SQRT(((Mix_2!AE33+Mix_1!AE33)^2)-4*((Mix_2!AE33*Mix_1!AE33)-WMA_R1!$B$3)))/2/$B$6</f>
        <v>4.5467718479130781E-9</v>
      </c>
      <c r="AF33" s="8">
        <f>(Mix_2!AF33+Mix_1!AF33-SQRT(((Mix_2!AF33+Mix_1!AF33)^2)-4*((Mix_2!AF33*Mix_1!AF33)-WMA_R1!$B$3)))/2/$B$6</f>
        <v>5.1127049260912827E-9</v>
      </c>
      <c r="AG33" s="8">
        <f>(Mix_2!AG33+Mix_1!AG33-SQRT(((Mix_2!AG33+Mix_1!AG33)^2)-4*((Mix_2!AG33*Mix_1!AG33)-WMA_R1!$B$3)))/2/$B$6</f>
        <v>6.6278378341166899E-9</v>
      </c>
      <c r="AH33" s="8">
        <f>(Mix_2!AH33+Mix_1!AH33-SQRT(((Mix_2!AH33+Mix_1!AH33)^2)-4*((Mix_2!AH33*Mix_1!AH33)-WMA_R1!$B$3)))/2/$B$6</f>
        <v>8.9926857071986888E-9</v>
      </c>
      <c r="AI33" s="8">
        <f>(Mix_2!AI33+Mix_1!AI33-SQRT(((Mix_2!AI33+Mix_1!AI33)^2)-4*((Mix_2!AI33*Mix_1!AI33)-WMA_R1!$B$3)))/2/$B$6</f>
        <v>1.2142375993562382E-8</v>
      </c>
      <c r="AJ33" s="8">
        <f>(Mix_2!AJ33+Mix_1!AJ33-SQRT(((Mix_2!AJ33+Mix_1!AJ33)^2)-4*((Mix_2!AJ33*Mix_1!AJ33)-WMA_R1!$B$3)))/2/$B$6</f>
        <v>1.6037224881415568E-8</v>
      </c>
      <c r="AK33" s="8">
        <f>(Mix_2!AK33+Mix_1!AK33-SQRT(((Mix_2!AK33+Mix_1!AK33)^2)-4*((Mix_2!AK33*Mix_1!AK33)-WMA_R1!$B$3)))/2/$B$6</f>
        <v>2.065592852318332E-8</v>
      </c>
      <c r="AL33" s="8">
        <f>(Mix_2!AL33+Mix_1!AL33-SQRT(((Mix_2!AL33+Mix_1!AL33)^2)-4*((Mix_2!AL33*Mix_1!AL33)-WMA_R1!$B$3)))/2/$B$6</f>
        <v>2.59904240351716E-8</v>
      </c>
      <c r="AM33" s="8">
        <f>(Mix_2!AM33+Mix_1!AM33-SQRT(((Mix_2!AM33+Mix_1!AM33)^2)-4*((Mix_2!AM33*Mix_1!AM33)-WMA_R1!$B$3)))/2/$B$6</f>
        <v>3.2041952202632729E-8</v>
      </c>
      <c r="AN33" s="8">
        <f>(Mix_2!AN33+Mix_1!AN33-SQRT(((Mix_2!AN33+Mix_1!AN33)^2)-4*((Mix_2!AN33*Mix_1!AN33)-WMA_R1!$B$3)))/2/$B$6</f>
        <v>3.8817859149276046E-8</v>
      </c>
      <c r="AO33" s="8">
        <f>(Mix_2!AO33+Mix_1!AO33-SQRT(((Mix_2!AO33+Mix_1!AO33)^2)-4*((Mix_2!AO33*Mix_1!AO33)-WMA_R1!$B$3)))/2/$B$6</f>
        <v>4.6328927361116712E-8</v>
      </c>
      <c r="AP33" s="8">
        <f>(Mix_2!AP33+Mix_1!AP33-SQRT(((Mix_2!AP33+Mix_1!AP33)^2)-4*((Mix_2!AP33*Mix_1!AP33)-WMA_R1!$B$3)))/2/$B$6</f>
        <v>5.4586997144667748E-8</v>
      </c>
      <c r="AQ33" s="8">
        <f>(Mix_2!AQ33+Mix_1!AQ33-SQRT(((Mix_2!AQ33+Mix_1!AQ33)^2)-4*((Mix_2!AQ33*Mix_1!AQ33)-WMA_R1!$B$3)))/2/$B$6</f>
        <v>6.3602795918882293E-8</v>
      </c>
      <c r="AR33" s="8">
        <f>(Mix_2!AR33+Mix_1!AR33-SQRT(((Mix_2!AR33+Mix_1!AR33)^2)-4*((Mix_2!AR33*Mix_1!AR33)-WMA_R1!$B$3)))/2/$B$6</f>
        <v>7.3383845666796788E-8</v>
      </c>
      <c r="AS33" s="8">
        <f>(Mix_2!AS33+Mix_1!AS33-SQRT(((Mix_2!AS33+Mix_1!AS33)^2)-4*((Mix_2!AS33*Mix_1!AS33)-WMA_R1!$B$3)))/2/$B$6</f>
        <v>8.3932420125165663E-8</v>
      </c>
      <c r="AT33" s="8">
        <f>(Mix_2!AT33+Mix_1!AT33-SQRT(((Mix_2!AT33+Mix_1!AT33)^2)-4*((Mix_2!AT33*Mix_1!AT33)-WMA_R1!$B$3)))/2/$B$6</f>
        <v>9.524351440859391E-8</v>
      </c>
      <c r="AU33" s="8">
        <f>(Mix_2!AU33+Mix_1!AU33-SQRT(((Mix_2!AU33+Mix_1!AU33)^2)-4*((Mix_2!AU33*Mix_1!AU33)-WMA_R1!$B$3)))/2/$B$6</f>
        <v>1.0730280664006386E-7</v>
      </c>
      <c r="AV33" s="8">
        <f>(Mix_2!AV33+Mix_1!AV33-SQRT(((Mix_2!AV33+Mix_1!AV33)^2)-4*((Mix_2!AV33*Mix_1!AV33)-WMA_R1!$B$3)))/2/$B$6</f>
        <v>1.2008464000956565E-7</v>
      </c>
      <c r="AW33" s="8">
        <f>(Mix_2!AW33+Mix_1!AW33-SQRT(((Mix_2!AW33+Mix_1!AW33)^2)-4*((Mix_2!AW33*Mix_1!AW33)-WMA_R1!$B$3)))/2/$B$6</f>
        <v>1.3355005368254069E-7</v>
      </c>
      <c r="AX33" s="8">
        <f>(Mix_2!AX33+Mix_1!AX33-SQRT(((Mix_2!AX33+Mix_1!AX33)^2)-4*((Mix_2!AX33*Mix_1!AX33)-WMA_R1!$B$3)))/2/$B$6</f>
        <v>1.4764491007568381E-7</v>
      </c>
      <c r="AY33" s="8">
        <f>(Mix_2!AY33+Mix_1!AY33-SQRT(((Mix_2!AY33+Mix_1!AY33)^2)-4*((Mix_2!AY33*Mix_1!AY33)-WMA_R1!$B$3)))/2/$B$6</f>
        <v>1.6229818999846657E-7</v>
      </c>
      <c r="AZ33" s="8">
        <f>(Mix_2!AZ33+Mix_1!AZ33-SQRT(((Mix_2!AZ33+Mix_1!AZ33)^2)-4*((Mix_2!AZ33*Mix_1!AZ33)-WMA_R1!$B$3)))/2/$B$6</f>
        <v>1.7742054225777792E-7</v>
      </c>
      <c r="BA33" s="8">
        <f>(Mix_2!BA33+Mix_1!BA33-SQRT(((Mix_2!BA33+Mix_1!BA33)^2)-4*((Mix_2!BA33*Mix_1!BA33)-WMA_R1!$B$3)))/2/$B$6</f>
        <v>1.9290319475118167E-7</v>
      </c>
      <c r="BB33" s="8">
        <f>(Mix_2!BB33+Mix_1!BB33-SQRT(((Mix_2!BB33+Mix_1!BB33)^2)-4*((Mix_2!BB33*Mix_1!BB33)-WMA_R1!$B$3)))/2/$B$6</f>
        <v>2.0861732785704135E-7</v>
      </c>
      <c r="BC33" s="8">
        <f>(Mix_2!BC33+Mix_1!BC33-SQRT(((Mix_2!BC33+Mix_1!BC33)^2)-4*((Mix_2!BC33*Mix_1!BC33)-WMA_R1!$B$3)))/2/$B$6</f>
        <v>2.2441404068374027E-7</v>
      </c>
      <c r="BD33" s="8">
        <f>(Mix_2!BD33+Mix_1!BD33-SQRT(((Mix_2!BD33+Mix_1!BD33)^2)-4*((Mix_2!BD33*Mix_1!BD33)-WMA_R1!$B$3)))/2/$B$6</f>
        <v>2.4012501897985317E-7</v>
      </c>
      <c r="BE33" s="8">
        <f>(Mix_2!BE33+Mix_1!BE33-SQRT(((Mix_2!BE33+Mix_1!BE33)^2)-4*((Mix_2!BE33*Mix_1!BE33)-WMA_R1!$B$3)))/2/$B$6</f>
        <v>2.555640197243747E-7</v>
      </c>
      <c r="BF33" s="8">
        <f>(Mix_2!BF33+Mix_1!BF33-SQRT(((Mix_2!BF33+Mix_1!BF33)^2)-4*((Mix_2!BF33*Mix_1!BF33)-WMA_R1!$B$3)))/2/$B$6</f>
        <v>2.7052925544168716E-7</v>
      </c>
      <c r="BG33" s="8">
        <f>(Mix_2!BG33+Mix_1!BG33-SQRT(((Mix_2!BG33+Mix_1!BG33)^2)-4*((Mix_2!BG33*Mix_1!BG33)-WMA_R1!$B$3)))/2/$B$6</f>
        <v>2.8480673464059691E-7</v>
      </c>
      <c r="BH33" s="8">
        <f>(Mix_2!BH33+Mix_1!BH33-SQRT(((Mix_2!BH33+Mix_1!BH33)^2)-4*((Mix_2!BH33*Mix_1!BH33)-WMA_R1!$B$3)))/2/$B$6</f>
        <v>2.9817457658509738E-7</v>
      </c>
      <c r="BI33" s="8">
        <f>(Mix_2!BI33+Mix_1!BI33-SQRT(((Mix_2!BI33+Mix_1!BI33)^2)-4*((Mix_2!BI33*Mix_1!BI33)-WMA_R1!$B$3)))/2/$B$6</f>
        <v>3.1040824799433153E-7</v>
      </c>
      <c r="BJ33" s="8">
        <f>(Mix_2!BJ33+Mix_1!BJ33-SQRT(((Mix_2!BJ33+Mix_1!BJ33)^2)-4*((Mix_2!BJ33*Mix_1!BJ33)-WMA_R1!$B$3)))/2/$B$6</f>
        <v>3.2128662486030635E-7</v>
      </c>
      <c r="BK33" s="8">
        <f>(Mix_2!BK33+Mix_1!BK33-SQRT(((Mix_2!BK33+Mix_1!BK33)^2)-4*((Mix_2!BK33*Mix_1!BK33)-WMA_R1!$B$3)))/2/$B$6</f>
        <v>3.3059869219975724E-7</v>
      </c>
      <c r="BL33" s="8">
        <f>(Mix_2!BL33+Mix_1!BL33-SQRT(((Mix_2!BL33+Mix_1!BL33)^2)-4*((Mix_2!BL33*Mix_1!BL33)-WMA_R1!$B$3)))/2/$B$6</f>
        <v>3.3815064282016749E-7</v>
      </c>
      <c r="BM33" s="8">
        <f>(Mix_2!BM33+Mix_1!BM33-SQRT(((Mix_2!BM33+Mix_1!BM33)^2)-4*((Mix_2!BM33*Mix_1!BM33)-WMA_R1!$B$3)))/2/$B$6</f>
        <v>3.4377305468957786E-7</v>
      </c>
      <c r="BN33" s="8">
        <f>(Mix_2!BN33+Mix_1!BN33-SQRT(((Mix_2!BN33+Mix_1!BN33)^2)-4*((Mix_2!BN33*Mix_1!BN33)-WMA_R1!$B$3)))/2/$B$6</f>
        <v>3.4732778453339108E-7</v>
      </c>
      <c r="BO33" s="8">
        <f>(Mix_2!BO33+Mix_1!BO33-SQRT(((Mix_2!BO33+Mix_1!BO33)^2)-4*((Mix_2!BO33*Mix_1!BO33)-WMA_R1!$B$3)))/2/$B$6</f>
        <v>3.4871418796988962E-7</v>
      </c>
      <c r="BP33" s="8">
        <f>(Mix_2!BP33+Mix_1!BP33-SQRT(((Mix_2!BP33+Mix_1!BP33)^2)-4*((Mix_2!BP33*Mix_1!BP33)-WMA_R1!$B$3)))/2/$B$6</f>
        <v>3.4787425740034905E-7</v>
      </c>
      <c r="BQ33" s="8">
        <f>(Mix_2!BQ33+Mix_1!BQ33-SQRT(((Mix_2!BQ33+Mix_1!BQ33)^2)-4*((Mix_2!BQ33*Mix_1!BQ33)-WMA_R1!$B$3)))/2/$B$6</f>
        <v>3.4479632260442372E-7</v>
      </c>
      <c r="BR33" s="8">
        <f>(Mix_2!BR33+Mix_1!BR33-SQRT(((Mix_2!BR33+Mix_1!BR33)^2)-4*((Mix_2!BR33*Mix_1!BR33)-WMA_R1!$B$3)))/2/$B$6</f>
        <v>3.3951699762724274E-7</v>
      </c>
      <c r="BS33" s="8">
        <f>(Mix_2!BS33+Mix_1!BS33-SQRT(((Mix_2!BS33+Mix_1!BS33)^2)-4*((Mix_2!BS33*Mix_1!BS33)-WMA_R1!$B$3)))/2/$B$6</f>
        <v>3.3212116878900133E-7</v>
      </c>
      <c r="BT33" s="8">
        <f>(Mix_2!BT33+Mix_1!BT33-SQRT(((Mix_2!BT33+Mix_1!BT33)^2)-4*((Mix_2!BT33*Mix_1!BT33)-WMA_R1!$B$3)))/2/$B$6</f>
        <v>3.2273993744169616E-7</v>
      </c>
      <c r="BU33" s="8">
        <f>(Mix_2!BU33+Mix_1!BU33-SQRT(((Mix_2!BU33+Mix_1!BU33)^2)-4*((Mix_2!BU33*Mix_1!BU33)-WMA_R1!$B$3)))/2/$B$6</f>
        <v>3.1154655855125668E-7</v>
      </c>
      <c r="BV33" s="8">
        <f>(Mix_2!BV33+Mix_1!BV33-SQRT(((Mix_2!BV33+Mix_1!BV33)^2)-4*((Mix_2!BV33*Mix_1!BV33)-WMA_R1!$B$3)))/2/$B$6</f>
        <v>2.9875056639649955E-7</v>
      </c>
      <c r="BW33" s="8">
        <f>(Mix_2!BW33+Mix_1!BW33-SQRT(((Mix_2!BW33+Mix_1!BW33)^2)-4*((Mix_2!BW33*Mix_1!BW33)-WMA_R1!$B$3)))/2/$B$6</f>
        <v>2.8459040524175805E-7</v>
      </c>
      <c r="BX33" s="8">
        <f>(Mix_2!BX33+Mix_1!BX33-SQRT(((Mix_2!BX33+Mix_1!BX33)^2)-4*((Mix_2!BX33*Mix_1!BX33)-WMA_R1!$B$3)))/2/$B$6</f>
        <v>2.6932497865228555E-7</v>
      </c>
      <c r="BY33" s="8">
        <f>(Mix_2!BY33+Mix_1!BY33-SQRT(((Mix_2!BY33+Mix_1!BY33)^2)-4*((Mix_2!BY33*Mix_1!BY33)-WMA_R1!$B$3)))/2/$B$6</f>
        <v>2.5322461472132574E-7</v>
      </c>
      <c r="BZ33" s="8">
        <f>(Mix_2!BZ33+Mix_1!BZ33-SQRT(((Mix_2!BZ33+Mix_1!BZ33)^2)-4*((Mix_2!BZ33*Mix_1!BZ33)-WMA_R1!$B$3)))/2/$B$6</f>
        <v>2.3656195657917323E-7</v>
      </c>
      <c r="CA33" s="8">
        <f>(Mix_2!CA33+Mix_1!CA33-SQRT(((Mix_2!CA33+Mix_1!CA33)^2)-4*((Mix_2!CA33*Mix_1!CA33)-WMA_R1!$B$3)))/2/$B$6</f>
        <v>2.196032836687678E-7</v>
      </c>
      <c r="CB33" s="8">
        <f>(Mix_2!CB33+Mix_1!CB33-SQRT(((Mix_2!CB33+Mix_1!CB33)^2)-4*((Mix_2!CB33*Mix_1!CB33)-WMA_R1!$B$3)))/2/$B$6</f>
        <v>2.0260070054956003E-7</v>
      </c>
      <c r="CC33" s="8">
        <f>(Mix_2!CC33+Mix_1!CC33-SQRT(((Mix_2!CC33+Mix_1!CC33)^2)-4*((Mix_2!CC33*Mix_1!CC33)-WMA_R1!$B$3)))/2/$B$6</f>
        <v>1.8578554850101625E-7</v>
      </c>
      <c r="CD33" s="8">
        <f>(Mix_2!CD33+Mix_1!CD33-SQRT(((Mix_2!CD33+Mix_1!CD33)^2)-4*((Mix_2!CD33*Mix_1!CD33)-WMA_R1!$B$3)))/2/$B$6</f>
        <v>1.6936327895678005E-7</v>
      </c>
      <c r="CE33" s="8">
        <f>(Mix_2!CE33+Mix_1!CE33-SQRT(((Mix_2!CE33+Mix_1!CE33)^2)-4*((Mix_2!CE33*Mix_1!CE33)-WMA_R1!$B$3)))/2/$B$6</f>
        <v>1.5350990911766615E-7</v>
      </c>
      <c r="CF33" s="8">
        <f>(Mix_2!CF33+Mix_1!CF33-SQRT(((Mix_2!CF33+Mix_1!CF33)^2)-4*((Mix_2!CF33*Mix_1!CF33)-WMA_R1!$B$3)))/2/$B$6</f>
        <v>1.3837006551664643E-7</v>
      </c>
      <c r="CG33" s="8">
        <f>(Mix_2!CG33+Mix_1!CG33-SQRT(((Mix_2!CG33+Mix_1!CG33)^2)-4*((Mix_2!CG33*Mix_1!CG33)-WMA_R1!$B$3)))/2/$B$6</f>
        <v>1.2405651605984502E-7</v>
      </c>
      <c r="CH33" s="8">
        <f>(Mix_2!CH33+Mix_1!CH33-SQRT(((Mix_2!CH33+Mix_1!CH33)^2)-4*((Mix_2!CH33*Mix_1!CH33)-WMA_R1!$B$3)))/2/$B$6</f>
        <v>1.1065101190865789E-7</v>
      </c>
      <c r="CI33" s="8">
        <f>(Mix_2!CI33+Mix_1!CI33-SQRT(((Mix_2!CI33+Mix_1!CI33)^2)-4*((Mix_2!CI33*Mix_1!CI33)-WMA_R1!$B$3)))/2/$B$6</f>
        <v>9.8206209497853081E-8</v>
      </c>
      <c r="CJ33" s="8">
        <f>(Mix_2!CJ33+Mix_1!CJ33-SQRT(((Mix_2!CJ33+Mix_1!CJ33)^2)-4*((Mix_2!CJ33*Mix_1!CJ33)-WMA_R1!$B$3)))/2/$B$6</f>
        <v>8.6748405903058767E-8</v>
      </c>
      <c r="CK33" s="8">
        <f>(Mix_2!CK33+Mix_1!CK33-SQRT(((Mix_2!CK33+Mix_1!CK33)^2)-4*((Mix_2!CK33*Mix_1!CK33)-WMA_R1!$B$3)))/2/$B$6</f>
        <v>7.6280825100916161E-8</v>
      </c>
      <c r="CL33" s="8">
        <f>(Mix_2!CL33+Mix_1!CL33-SQRT(((Mix_2!CL33+Mix_1!CL33)^2)-4*((Mix_2!CL33*Mix_1!CL33)-WMA_R1!$B$3)))/2/$B$6</f>
        <v>6.678720443353825E-8</v>
      </c>
      <c r="CM33" s="8">
        <f>(Mix_2!CM33+Mix_1!CM33-SQRT(((Mix_2!CM33+Mix_1!CM33)^2)-4*((Mix_2!CM33*Mix_1!CM33)-WMA_R1!$B$3)))/2/$B$6</f>
        <v>5.8235458677557972E-8</v>
      </c>
      <c r="CN33" s="8">
        <f>(Mix_2!CN33+Mix_1!CN33-SQRT(((Mix_2!CN33+Mix_1!CN33)^2)-4*((Mix_2!CN33*Mix_1!CN33)-WMA_R1!$B$3)))/2/$B$6</f>
        <v>5.0581241750613515E-8</v>
      </c>
      <c r="CO33" s="8">
        <f>(Mix_2!CO33+Mix_1!CO33-SQRT(((Mix_2!CO33+Mix_1!CO33)^2)-4*((Mix_2!CO33*Mix_1!CO33)-WMA_R1!$B$3)))/2/$B$6</f>
        <v>4.3771269497838716E-8</v>
      </c>
      <c r="CP33" s="8">
        <f>(Mix_2!CP33+Mix_1!CP33-SQRT(((Mix_2!CP33+Mix_1!CP33)^2)-4*((Mix_2!CP33*Mix_1!CP33)-WMA_R1!$B$3)))/2/$B$6</f>
        <v>3.7746302639085627E-8</v>
      </c>
      <c r="CQ33" s="8">
        <f>(Mix_2!CQ33+Mix_1!CQ33-SQRT(((Mix_2!CQ33+Mix_1!CQ33)^2)-4*((Mix_2!CQ33*Mix_1!CQ33)-WMA_R1!$B$3)))/2/$B$6</f>
        <v>3.2443739361731616E-8</v>
      </c>
      <c r="CR33" s="8">
        <f>(Mix_2!CR33+Mix_1!CR33-SQRT(((Mix_2!CR33+Mix_1!CR33)^2)-4*((Mix_2!CR33*Mix_1!CR33)-WMA_R1!$B$3)))/2/$B$6</f>
        <v>2.7799788915316981E-8</v>
      </c>
    </row>
    <row r="34" spans="1:96" x14ac:dyDescent="0.35">
      <c r="A34">
        <f t="shared" si="8"/>
        <v>22</v>
      </c>
      <c r="B34">
        <f t="shared" si="7"/>
        <v>21.5</v>
      </c>
      <c r="C34">
        <f>B34-Data!$B$9</f>
        <v>11</v>
      </c>
      <c r="F34" s="3">
        <f>(Mix_2!F34+Mix_1!F34-SQRT(((Mix_2!F34+Mix_1!F34)^2)-4*((Mix_2!F34*Mix_1!F34)-WMA_R1!$B$3)))/2</f>
        <v>0</v>
      </c>
      <c r="G34" s="8">
        <f>(Mix_2!G34+Mix_1!G34-SQRT(((Mix_2!G34+Mix_1!G34)^2)-4*((Mix_2!G34*Mix_1!G34)-WMA_R1!$B$3)))/2/$B$6</f>
        <v>3.4099789103514411E-8</v>
      </c>
      <c r="H34" s="8">
        <f>(Mix_2!H34+Mix_1!H34-SQRT(((Mix_2!H34+Mix_1!H34)^2)-4*((Mix_2!H34*Mix_1!H34)-WMA_R1!$B$3)))/2/$B$6</f>
        <v>1.0261131666577938E-7</v>
      </c>
      <c r="I34" s="8">
        <f>(Mix_2!I34+Mix_1!I34-SQRT(((Mix_2!I34+Mix_1!I34)^2)-4*((Mix_2!I34*Mix_1!I34)-WMA_R1!$B$3)))/2/$B$6</f>
        <v>2.9101169152223605E-7</v>
      </c>
      <c r="J34" s="8">
        <f>(Mix_2!J34+Mix_1!J34-SQRT(((Mix_2!J34+Mix_1!J34)^2)-4*((Mix_2!J34*Mix_1!J34)-WMA_R1!$B$3)))/2/$B$6</f>
        <v>6.7897088829038665E-7</v>
      </c>
      <c r="K34" s="8">
        <f>(Mix_2!K34+Mix_1!K34-SQRT(((Mix_2!K34+Mix_1!K34)^2)-4*((Mix_2!K34*Mix_1!K34)-WMA_R1!$B$3)))/2/$B$6</f>
        <v>1.2569457089606217E-6</v>
      </c>
      <c r="L34" s="8">
        <f>(Mix_2!L34+Mix_1!L34-SQRT(((Mix_2!L34+Mix_1!L34)^2)-4*((Mix_2!L34*Mix_1!L34)-WMA_R1!$B$3)))/2/$B$6</f>
        <v>1.8244729060867826E-6</v>
      </c>
      <c r="M34" s="8">
        <f>(Mix_2!M34+Mix_1!M34-SQRT(((Mix_2!M34+Mix_1!M34)^2)-4*((Mix_2!M34*Mix_1!M34)-WMA_R1!$B$3)))/2/$B$6</f>
        <v>2.1170258631686423E-6</v>
      </c>
      <c r="N34" s="8">
        <f>(Mix_2!N34+Mix_1!N34-SQRT(((Mix_2!N34+Mix_1!N34)^2)-4*((Mix_2!N34*Mix_1!N34)-WMA_R1!$B$3)))/2/$B$6</f>
        <v>2.0509128479950789E-6</v>
      </c>
      <c r="O34" s="8">
        <f>(Mix_2!O34+Mix_1!O34-SQRT(((Mix_2!O34+Mix_1!O34)^2)-4*((Mix_2!O34*Mix_1!O34)-WMA_R1!$B$3)))/2/$B$6</f>
        <v>1.7465918598080776E-6</v>
      </c>
      <c r="P34" s="8">
        <f>(Mix_2!P34+Mix_1!P34-SQRT(((Mix_2!P34+Mix_1!P34)^2)-4*((Mix_2!P34*Mix_1!P34)-WMA_R1!$B$3)))/2/$B$6</f>
        <v>1.3688573841097451E-6</v>
      </c>
      <c r="Q34" s="8">
        <f>(Mix_2!Q34+Mix_1!Q34-SQRT(((Mix_2!Q34+Mix_1!Q34)^2)-4*((Mix_2!Q34*Mix_1!Q34)-WMA_R1!$B$3)))/2/$B$6</f>
        <v>1.0216140422514286E-6</v>
      </c>
      <c r="R34" s="8">
        <f>(Mix_2!R34+Mix_1!R34-SQRT(((Mix_2!R34+Mix_1!R34)^2)-4*((Mix_2!R34*Mix_1!R34)-WMA_R1!$B$3)))/2/$B$6</f>
        <v>7.4279703143886877E-7</v>
      </c>
      <c r="S34" s="8">
        <f>(Mix_2!S34+Mix_1!S34-SQRT(((Mix_2!S34+Mix_1!S34)^2)-4*((Mix_2!S34*Mix_1!S34)-WMA_R1!$B$3)))/2/$B$6</f>
        <v>5.3356180895747229E-7</v>
      </c>
      <c r="T34" s="8">
        <f>(Mix_2!T34+Mix_1!T34-SQRT(((Mix_2!T34+Mix_1!T34)^2)-4*((Mix_2!T34*Mix_1!T34)-WMA_R1!$B$3)))/2/$B$6</f>
        <v>3.816427689429247E-7</v>
      </c>
      <c r="U34" s="8">
        <f>(Mix_2!U34+Mix_1!U34-SQRT(((Mix_2!U34+Mix_1!U34)^2)-4*((Mix_2!U34*Mix_1!U34)-WMA_R1!$B$3)))/2/$B$6</f>
        <v>2.7286942927418067E-7</v>
      </c>
      <c r="V34" s="8">
        <f>(Mix_2!V34+Mix_1!V34-SQRT(((Mix_2!V34+Mix_1!V34)^2)-4*((Mix_2!V34*Mix_1!V34)-WMA_R1!$B$3)))/2/$B$6</f>
        <v>1.952501138546836E-7</v>
      </c>
      <c r="W34" s="8">
        <f>(Mix_2!W34+Mix_1!W34-SQRT(((Mix_2!W34+Mix_1!W34)^2)-4*((Mix_2!W34*Mix_1!W34)-WMA_R1!$B$3)))/2/$B$6</f>
        <v>1.3973556090007833E-7</v>
      </c>
      <c r="X34" s="8">
        <f>(Mix_2!X34+Mix_1!X34-SQRT(((Mix_2!X34+Mix_1!X34)^2)-4*((Mix_2!X34*Mix_1!X34)-WMA_R1!$B$3)))/2/$B$6</f>
        <v>9.9838903366844534E-8</v>
      </c>
      <c r="Y34" s="8">
        <f>(Mix_2!Y34+Mix_1!Y34-SQRT(((Mix_2!Y34+Mix_1!Y34)^2)-4*((Mix_2!Y34*Mix_1!Y34)-WMA_R1!$B$3)))/2/$B$6</f>
        <v>7.101606058768084E-8</v>
      </c>
      <c r="Z34" s="8">
        <f>(Mix_2!Z34+Mix_1!Z34-SQRT(((Mix_2!Z34+Mix_1!Z34)^2)-4*((Mix_2!Z34*Mix_1!Z34)-WMA_R1!$B$3)))/2/$B$6</f>
        <v>5.0110830152050312E-8</v>
      </c>
      <c r="AA34" s="8">
        <f>(Mix_2!AA34+Mix_1!AA34-SQRT(((Mix_2!AA34+Mix_1!AA34)^2)-4*((Mix_2!AA34*Mix_1!AA34)-WMA_R1!$B$3)))/2/$B$6</f>
        <v>3.4932352122041266E-8</v>
      </c>
      <c r="AB34" s="8">
        <f>(Mix_2!AB34+Mix_1!AB34-SQRT(((Mix_2!AB34+Mix_1!AB34)^2)-4*((Mix_2!AB34*Mix_1!AB34)-WMA_R1!$B$3)))/2/$B$6</f>
        <v>2.3954380701241007E-8</v>
      </c>
      <c r="AC34" s="8">
        <f>(Mix_2!AC34+Mix_1!AC34-SQRT(((Mix_2!AC34+Mix_1!AC34)^2)-4*((Mix_2!AC34*Mix_1!AC34)-WMA_R1!$B$3)))/2/$B$6</f>
        <v>1.6107708056267711E-8</v>
      </c>
      <c r="AD34" s="8">
        <f>(Mix_2!AD34+Mix_1!AD34-SQRT(((Mix_2!AD34+Mix_1!AD34)^2)-4*((Mix_2!AD34*Mix_1!AD34)-WMA_R1!$B$3)))/2/$B$6</f>
        <v>1.0638704139864785E-8</v>
      </c>
      <c r="AE34" s="8">
        <f>(Mix_2!AE34+Mix_1!AE34-SQRT(((Mix_2!AE34+Mix_1!AE34)^2)-4*((Mix_2!AE34*Mix_1!AE34)-WMA_R1!$B$3)))/2/$B$6</f>
        <v>7.0132468721340047E-9</v>
      </c>
      <c r="AF34" s="8">
        <f>(Mix_2!AF34+Mix_1!AF34-SQRT(((Mix_2!AF34+Mix_1!AF34)^2)-4*((Mix_2!AF34*Mix_1!AF34)-WMA_R1!$B$3)))/2/$B$6</f>
        <v>4.8512767136799084E-9</v>
      </c>
      <c r="AG34" s="8">
        <f>(Mix_2!AG34+Mix_1!AG34-SQRT(((Mix_2!AG34+Mix_1!AG34)^2)-4*((Mix_2!AG34*Mix_1!AG34)-WMA_R1!$B$3)))/2/$B$6</f>
        <v>3.8819898406927678E-9</v>
      </c>
      <c r="AH34" s="8">
        <f>(Mix_2!AH34+Mix_1!AH34-SQRT(((Mix_2!AH34+Mix_1!AH34)^2)-4*((Mix_2!AH34*Mix_1!AH34)-WMA_R1!$B$3)))/2/$B$6</f>
        <v>3.9128931206278139E-9</v>
      </c>
      <c r="AI34" s="8">
        <f>(Mix_2!AI34+Mix_1!AI34-SQRT(((Mix_2!AI34+Mix_1!AI34)^2)-4*((Mix_2!AI34*Mix_1!AI34)-WMA_R1!$B$3)))/2/$B$6</f>
        <v>4.8082444692454374E-9</v>
      </c>
      <c r="AJ34" s="8">
        <f>(Mix_2!AJ34+Mix_1!AJ34-SQRT(((Mix_2!AJ34+Mix_1!AJ34)^2)-4*((Mix_2!AJ34*Mix_1!AJ34)-WMA_R1!$B$3)))/2/$B$6</f>
        <v>6.4738436833522428E-9</v>
      </c>
      <c r="AK34" s="8">
        <f>(Mix_2!AK34+Mix_1!AK34-SQRT(((Mix_2!AK34+Mix_1!AK34)^2)-4*((Mix_2!AK34*Mix_1!AK34)-WMA_R1!$B$3)))/2/$B$6</f>
        <v>8.8461895586533501E-9</v>
      </c>
      <c r="AL34" s="8">
        <f>(Mix_2!AL34+Mix_1!AL34-SQRT(((Mix_2!AL34+Mix_1!AL34)^2)-4*((Mix_2!AL34*Mix_1!AL34)-WMA_R1!$B$3)))/2/$B$6</f>
        <v>1.1884617734381209E-8</v>
      </c>
      <c r="AM34" s="8">
        <f>(Mix_2!AM34+Mix_1!AM34-SQRT(((Mix_2!AM34+Mix_1!AM34)^2)-4*((Mix_2!AM34*Mix_1!AM34)-WMA_R1!$B$3)))/2/$B$6</f>
        <v>1.5565510658177573E-8</v>
      </c>
      <c r="AN34" s="8">
        <f>(Mix_2!AN34+Mix_1!AN34-SQRT(((Mix_2!AN34+Mix_1!AN34)^2)-4*((Mix_2!AN34*Mix_1!AN34)-WMA_R1!$B$3)))/2/$B$6</f>
        <v>1.9877925971911736E-8</v>
      </c>
      <c r="AO34" s="8">
        <f>(Mix_2!AO34+Mix_1!AO34-SQRT(((Mix_2!AO34+Mix_1!AO34)^2)-4*((Mix_2!AO34*Mix_1!AO34)-WMA_R1!$B$3)))/2/$B$6</f>
        <v>2.4820200117403601E-8</v>
      </c>
      <c r="AP34" s="8">
        <f>(Mix_2!AP34+Mix_1!AP34-SQRT(((Mix_2!AP34+Mix_1!AP34)^2)-4*((Mix_2!AP34*Mix_1!AP34)-WMA_R1!$B$3)))/2/$B$6</f>
        <v>3.0397235839529912E-8</v>
      </c>
      <c r="AQ34" s="8">
        <f>(Mix_2!AQ34+Mix_1!AQ34-SQRT(((Mix_2!AQ34+Mix_1!AQ34)^2)-4*((Mix_2!AQ34*Mix_1!AQ34)-WMA_R1!$B$3)))/2/$B$6</f>
        <v>3.6618223120399307E-8</v>
      </c>
      <c r="AR34" s="8">
        <f>(Mix_2!AR34+Mix_1!AR34-SQRT(((Mix_2!AR34+Mix_1!AR34)^2)-4*((Mix_2!AR34*Mix_1!AR34)-WMA_R1!$B$3)))/2/$B$6</f>
        <v>4.3494651436049026E-8</v>
      </c>
      <c r="AS34" s="8">
        <f>(Mix_2!AS34+Mix_1!AS34-SQRT(((Mix_2!AS34+Mix_1!AS34)^2)-4*((Mix_2!AS34*Mix_1!AS34)-WMA_R1!$B$3)))/2/$B$6</f>
        <v>5.1038504089717662E-8</v>
      </c>
      <c r="AT34" s="8">
        <f>(Mix_2!AT34+Mix_1!AT34-SQRT(((Mix_2!AT34+Mix_1!AT34)^2)-4*((Mix_2!AT34*Mix_1!AT34)-WMA_R1!$B$3)))/2/$B$6</f>
        <v>5.9260541362959884E-8</v>
      </c>
      <c r="AU34" s="8">
        <f>(Mix_2!AU34+Mix_1!AU34-SQRT(((Mix_2!AU34+Mix_1!AU34)^2)-4*((Mix_2!AU34*Mix_1!AU34)-WMA_R1!$B$3)))/2/$B$6</f>
        <v>6.816861564118426E-8</v>
      </c>
      <c r="AV34" s="8">
        <f>(Mix_2!AV34+Mix_1!AV34-SQRT(((Mix_2!AV34+Mix_1!AV34)^2)-4*((Mix_2!AV34*Mix_1!AV34)-WMA_R1!$B$3)))/2/$B$6</f>
        <v>7.7766006967294743E-8</v>
      </c>
      <c r="AW34" s="8">
        <f>(Mix_2!AW34+Mix_1!AW34-SQRT(((Mix_2!AW34+Mix_1!AW34)^2)-4*((Mix_2!AW34*Mix_1!AW34)-WMA_R1!$B$3)))/2/$B$6</f>
        <v>8.8049723956373782E-8</v>
      </c>
      <c r="AX34" s="8">
        <f>(Mix_2!AX34+Mix_1!AX34-SQRT(((Mix_2!AX34+Mix_1!AX34)^2)-4*((Mix_2!AX34*Mix_1!AX34)-WMA_R1!$B$3)))/2/$B$6</f>
        <v>9.9008803822187019E-8</v>
      </c>
      <c r="AY34" s="8">
        <f>(Mix_2!AY34+Mix_1!AY34-SQRT(((Mix_2!AY34+Mix_1!AY34)^2)-4*((Mix_2!AY34*Mix_1!AY34)-WMA_R1!$B$3)))/2/$B$6</f>
        <v>1.1062260085736852E-7</v>
      </c>
      <c r="AZ34" s="8">
        <f>(Mix_2!AZ34+Mix_1!AZ34-SQRT(((Mix_2!AZ34+Mix_1!AZ34)^2)-4*((Mix_2!AZ34*Mix_1!AZ34)-WMA_R1!$B$3)))/2/$B$6</f>
        <v>1.2285909356535285E-7</v>
      </c>
      <c r="BA34" s="8">
        <f>(Mix_2!BA34+Mix_1!BA34-SQRT(((Mix_2!BA34+Mix_1!BA34)^2)-4*((Mix_2!BA34*Mix_1!BA34)-WMA_R1!$B$3)))/2/$B$6</f>
        <v>1.3567327128427564E-7</v>
      </c>
      <c r="BB34" s="8">
        <f>(Mix_2!BB34+Mix_1!BB34-SQRT(((Mix_2!BB34+Mix_1!BB34)^2)-4*((Mix_2!BB34*Mix_1!BB34)-WMA_R1!$B$3)))/2/$B$6</f>
        <v>1.4900563272135514E-7</v>
      </c>
      <c r="BC34" s="8">
        <f>(Mix_2!BC34+Mix_1!BC34-SQRT(((Mix_2!BC34+Mix_1!BC34)^2)-4*((Mix_2!BC34*Mix_1!BC34)-WMA_R1!$B$3)))/2/$B$6</f>
        <v>1.6278088210697206E-7</v>
      </c>
      <c r="BD34" s="8">
        <f>(Mix_2!BD34+Mix_1!BD34-SQRT(((Mix_2!BD34+Mix_1!BD34)^2)-4*((Mix_2!BD34*Mix_1!BD34)-WMA_R1!$B$3)))/2/$B$6</f>
        <v>1.7690690823357613E-7</v>
      </c>
      <c r="BE34" s="8">
        <f>(Mix_2!BE34+Mix_1!BE34-SQRT(((Mix_2!BE34+Mix_1!BE34)^2)-4*((Mix_2!BE34*Mix_1!BE34)-WMA_R1!$B$3)))/2/$B$6</f>
        <v>1.9127412320685266E-7</v>
      </c>
      <c r="BF34" s="8">
        <f>(Mix_2!BF34+Mix_1!BF34-SQRT(((Mix_2!BF34+Mix_1!BF34)^2)-4*((Mix_2!BF34*Mix_1!BF34)-WMA_R1!$B$3)))/2/$B$6</f>
        <v>2.0575528436594936E-7</v>
      </c>
      <c r="BG34" s="8">
        <f>(Mix_2!BG34+Mix_1!BG34-SQRT(((Mix_2!BG34+Mix_1!BG34)^2)-4*((Mix_2!BG34*Mix_1!BG34)-WMA_R1!$B$3)))/2/$B$6</f>
        <v>2.2020587397975078E-7</v>
      </c>
      <c r="BH34" s="8">
        <f>(Mix_2!BH34+Mix_1!BH34-SQRT(((Mix_2!BH34+Mix_1!BH34)^2)-4*((Mix_2!BH34*Mix_1!BH34)-WMA_R1!$B$3)))/2/$B$6</f>
        <v>2.3446515484693009E-7</v>
      </c>
      <c r="BI34" s="8">
        <f>(Mix_2!BI34+Mix_1!BI34-SQRT(((Mix_2!BI34+Mix_1!BI34)^2)-4*((Mix_2!BI34*Mix_1!BI34)-WMA_R1!$B$3)))/2/$B$6</f>
        <v>2.4835796308408931E-7</v>
      </c>
      <c r="BJ34" s="8">
        <f>(Mix_2!BJ34+Mix_1!BJ34-SQRT(((Mix_2!BJ34+Mix_1!BJ34)^2)-4*((Mix_2!BJ34*Mix_1!BJ34)-WMA_R1!$B$3)))/2/$B$6</f>
        <v>2.616973078239937E-7</v>
      </c>
      <c r="BK34" s="8">
        <f>(Mix_2!BK34+Mix_1!BK34-SQRT(((Mix_2!BK34+Mix_1!BK34)^2)-4*((Mix_2!BK34*Mix_1!BK34)-WMA_R1!$B$3)))/2/$B$6</f>
        <v>2.7428779869609343E-7</v>
      </c>
      <c r="BL34" s="8">
        <f>(Mix_2!BL34+Mix_1!BL34-SQRT(((Mix_2!BL34+Mix_1!BL34)^2)-4*((Mix_2!BL34*Mix_1!BL34)-WMA_R1!$B$3)))/2/$B$6</f>
        <v>2.8592987932896108E-7</v>
      </c>
      <c r="BM34" s="8">
        <f>(Mix_2!BM34+Mix_1!BM34-SQRT(((Mix_2!BM34+Mix_1!BM34)^2)-4*((Mix_2!BM34*Mix_1!BM34)-WMA_R1!$B$3)))/2/$B$6</f>
        <v>2.9642480536828941E-7</v>
      </c>
      <c r="BN34" s="8">
        <f>(Mix_2!BN34+Mix_1!BN34-SQRT(((Mix_2!BN34+Mix_1!BN34)^2)-4*((Mix_2!BN34*Mix_1!BN34)-WMA_R1!$B$3)))/2/$B$6</f>
        <v>3.0558023578208804E-7</v>
      </c>
      <c r="BO34" s="8">
        <f>(Mix_2!BO34+Mix_1!BO34-SQRT(((Mix_2!BO34+Mix_1!BO34)^2)-4*((Mix_2!BO34*Mix_1!BO34)-WMA_R1!$B$3)))/2/$B$6</f>
        <v>3.1321625626468119E-7</v>
      </c>
      <c r="BP34" s="8">
        <f>(Mix_2!BP34+Mix_1!BP34-SQRT(((Mix_2!BP34+Mix_1!BP34)^2)-4*((Mix_2!BP34*Mix_1!BP34)-WMA_R1!$B$3)))/2/$B$6</f>
        <v>3.1917158960226288E-7</v>
      </c>
      <c r="BQ34" s="8">
        <f>(Mix_2!BQ34+Mix_1!BQ34-SQRT(((Mix_2!BQ34+Mix_1!BQ34)^2)-4*((Mix_2!BQ34*Mix_1!BQ34)-WMA_R1!$B$3)))/2/$B$6</f>
        <v>3.2330971322380719E-7</v>
      </c>
      <c r="BR34" s="8">
        <f>(Mix_2!BR34+Mix_1!BR34-SQRT(((Mix_2!BR34+Mix_1!BR34)^2)-4*((Mix_2!BR34*Mix_1!BR34)-WMA_R1!$B$3)))/2/$B$6</f>
        <v>3.2552454665157882E-7</v>
      </c>
      <c r="BS34" s="8">
        <f>(Mix_2!BS34+Mix_1!BS34-SQRT(((Mix_2!BS34+Mix_1!BS34)^2)-4*((Mix_2!BS34*Mix_1!BS34)-WMA_R1!$B$3)))/2/$B$6</f>
        <v>3.2574539021723581E-7</v>
      </c>
      <c r="BT34" s="8">
        <f>(Mix_2!BT34+Mix_1!BT34-SQRT(((Mix_2!BT34+Mix_1!BT34)^2)-4*((Mix_2!BT34*Mix_1!BT34)-WMA_R1!$B$3)))/2/$B$6</f>
        <v>3.2394077464914517E-7</v>
      </c>
      <c r="BU34" s="8">
        <f>(Mix_2!BU34+Mix_1!BU34-SQRT(((Mix_2!BU34+Mix_1!BU34)^2)-4*((Mix_2!BU34*Mix_1!BU34)-WMA_R1!$B$3)))/2/$B$6</f>
        <v>3.2012094863809182E-7</v>
      </c>
      <c r="BV34" s="8">
        <f>(Mix_2!BV34+Mix_1!BV34-SQRT(((Mix_2!BV34+Mix_1!BV34)^2)-4*((Mix_2!BV34*Mix_1!BV34)-WMA_R1!$B$3)))/2/$B$6</f>
        <v>3.1433877234476881E-7</v>
      </c>
      <c r="BW34" s="8">
        <f>(Mix_2!BW34+Mix_1!BW34-SQRT(((Mix_2!BW34+Mix_1!BW34)^2)-4*((Mix_2!BW34*Mix_1!BW34)-WMA_R1!$B$3)))/2/$B$6</f>
        <v>3.0668889716700676E-7</v>
      </c>
      <c r="BX34" s="8">
        <f>(Mix_2!BX34+Mix_1!BX34-SQRT(((Mix_2!BX34+Mix_1!BX34)^2)-4*((Mix_2!BX34*Mix_1!BX34)-WMA_R1!$B$3)))/2/$B$6</f>
        <v>2.9730520068049771E-7</v>
      </c>
      <c r="BY34" s="8">
        <f>(Mix_2!BY34+Mix_1!BY34-SQRT(((Mix_2!BY34+Mix_1!BY34)^2)-4*((Mix_2!BY34*Mix_1!BY34)-WMA_R1!$B$3)))/2/$B$6</f>
        <v>2.8635657411957283E-7</v>
      </c>
      <c r="BZ34" s="8">
        <f>(Mix_2!BZ34+Mix_1!BZ34-SQRT(((Mix_2!BZ34+Mix_1!BZ34)^2)-4*((Mix_2!BZ34*Mix_1!BZ34)-WMA_R1!$B$3)))/2/$B$6</f>
        <v>2.7404126146102215E-7</v>
      </c>
      <c r="CA34" s="8">
        <f>(Mix_2!CA34+Mix_1!CA34-SQRT(((Mix_2!CA34+Mix_1!CA34)^2)-4*((Mix_2!CA34*Mix_1!CA34)-WMA_R1!$B$3)))/2/$B$6</f>
        <v>2.6058006408202772E-7</v>
      </c>
      <c r="CB34" s="8">
        <f>(Mix_2!CB34+Mix_1!CB34-SQRT(((Mix_2!CB34+Mix_1!CB34)^2)-4*((Mix_2!CB34*Mix_1!CB34)-WMA_R1!$B$3)))/2/$B$6</f>
        <v>2.4620877991932133E-7</v>
      </c>
      <c r="CC34" s="8">
        <f>(Mix_2!CC34+Mix_1!CC34-SQRT(((Mix_2!CC34+Mix_1!CC34)^2)-4*((Mix_2!CC34*Mix_1!CC34)-WMA_R1!$B$3)))/2/$B$6</f>
        <v>2.3117030845121178E-7</v>
      </c>
      <c r="CD34" s="8">
        <f>(Mix_2!CD34+Mix_1!CD34-SQRT(((Mix_2!CD34+Mix_1!CD34)^2)-4*((Mix_2!CD34*Mix_1!CD34)-WMA_R1!$B$3)))/2/$B$6</f>
        <v>2.1570685138083689E-7</v>
      </c>
      <c r="CE34" s="8">
        <f>(Mix_2!CE34+Mix_1!CE34-SQRT(((Mix_2!CE34+Mix_1!CE34)^2)-4*((Mix_2!CE34*Mix_1!CE34)-WMA_R1!$B$3)))/2/$B$6</f>
        <v>2.0005261425204424E-7</v>
      </c>
      <c r="CF34" s="8">
        <f>(Mix_2!CF34+Mix_1!CF34-SQRT(((Mix_2!CF34+Mix_1!CF34)^2)-4*((Mix_2!CF34*Mix_1!CF34)-WMA_R1!$B$3)))/2/$B$6</f>
        <v>1.8442735838508639E-7</v>
      </c>
      <c r="CG34" s="8">
        <f>(Mix_2!CG34+Mix_1!CG34-SQRT(((Mix_2!CG34+Mix_1!CG34)^2)-4*((Mix_2!CG34*Mix_1!CG34)-WMA_R1!$B$3)))/2/$B$6</f>
        <v>1.6903106958565672E-7</v>
      </c>
      <c r="CH34" s="8">
        <f>(Mix_2!CH34+Mix_1!CH34-SQRT(((Mix_2!CH34+Mix_1!CH34)^2)-4*((Mix_2!CH34*Mix_1!CH34)-WMA_R1!$B$3)))/2/$B$6</f>
        <v>1.5403991504570058E-7</v>
      </c>
      <c r="CI34" s="8">
        <f>(Mix_2!CI34+Mix_1!CI34-SQRT(((Mix_2!CI34+Mix_1!CI34)^2)-4*((Mix_2!CI34*Mix_1!CI34)-WMA_R1!$B$3)))/2/$B$6</f>
        <v>1.3960356148867703E-7</v>
      </c>
      <c r="CJ34" s="8">
        <f>(Mix_2!CJ34+Mix_1!CJ34-SQRT(((Mix_2!CJ34+Mix_1!CJ34)^2)-4*((Mix_2!CJ34*Mix_1!CJ34)-WMA_R1!$B$3)))/2/$B$6</f>
        <v>1.2584383157765444E-7</v>
      </c>
      <c r="CK34" s="8">
        <f>(Mix_2!CK34+Mix_1!CK34-SQRT(((Mix_2!CK34+Mix_1!CK34)^2)-4*((Mix_2!CK34*Mix_1!CK34)-WMA_R1!$B$3)))/2/$B$6</f>
        <v>1.1285459833310085E-7</v>
      </c>
      <c r="CL34" s="8">
        <f>(Mix_2!CL34+Mix_1!CL34-SQRT(((Mix_2!CL34+Mix_1!CL34)^2)-4*((Mix_2!CL34*Mix_1!CL34)-WMA_R1!$B$3)))/2/$B$6</f>
        <v>1.0070275424656217E-7</v>
      </c>
      <c r="CM34" s="8">
        <f>(Mix_2!CM34+Mix_1!CM34-SQRT(((Mix_2!CM34+Mix_1!CM34)^2)-4*((Mix_2!CM34*Mix_1!CM34)-WMA_R1!$B$3)))/2/$B$6</f>
        <v>8.9430051364303154E-8</v>
      </c>
      <c r="CN34" s="8">
        <f>(Mix_2!CN34+Mix_1!CN34-SQRT(((Mix_2!CN34+Mix_1!CN34)^2)-4*((Mix_2!CN34*Mix_1!CN34)-WMA_R1!$B$3)))/2/$B$6</f>
        <v>7.905558951915026E-8</v>
      </c>
      <c r="CO34" s="8">
        <f>(Mix_2!CO34+Mix_1!CO34-SQRT(((Mix_2!CO34+Mix_1!CO34)^2)-4*((Mix_2!CO34*Mix_1!CO34)-WMA_R1!$B$3)))/2/$B$6</f>
        <v>6.9578732331265769E-8</v>
      </c>
      <c r="CP34" s="8">
        <f>(Mix_2!CP34+Mix_1!CP34-SQRT(((Mix_2!CP34+Mix_1!CP34)^2)-4*((Mix_2!CP34*Mix_1!CP34)-WMA_R1!$B$3)))/2/$B$6</f>
        <v>6.0982241478768628E-8</v>
      </c>
      <c r="CQ34" s="8">
        <f>(Mix_2!CQ34+Mix_1!CQ34-SQRT(((Mix_2!CQ34+Mix_1!CQ34)^2)-4*((Mix_2!CQ34*Mix_1!CQ34)-WMA_R1!$B$3)))/2/$B$6</f>
        <v>5.3235451935584877E-8</v>
      </c>
      <c r="CR34" s="8">
        <f>(Mix_2!CR34+Mix_1!CR34-SQRT(((Mix_2!CR34+Mix_1!CR34)^2)-4*((Mix_2!CR34*Mix_1!CR34)-WMA_R1!$B$3)))/2/$B$6</f>
        <v>4.6297337852330145E-8</v>
      </c>
    </row>
    <row r="35" spans="1:96" x14ac:dyDescent="0.35">
      <c r="A35">
        <f t="shared" si="8"/>
        <v>23</v>
      </c>
      <c r="B35">
        <f t="shared" si="7"/>
        <v>22.5</v>
      </c>
      <c r="C35">
        <f>B35-Data!$B$9</f>
        <v>12</v>
      </c>
      <c r="F35" s="3">
        <f>(Mix_2!F35+Mix_1!F35-SQRT(((Mix_2!F35+Mix_1!F35)^2)-4*((Mix_2!F35*Mix_1!F35)-WMA_R1!$B$3)))/2</f>
        <v>0</v>
      </c>
      <c r="G35" s="8">
        <f>(Mix_2!G35+Mix_1!G35-SQRT(((Mix_2!G35+Mix_1!G35)^2)-4*((Mix_2!G35*Mix_1!G35)-WMA_R1!$B$3)))/2/$B$6</f>
        <v>1.1830072033092165E-8</v>
      </c>
      <c r="H35" s="8">
        <f>(Mix_2!H35+Mix_1!H35-SQRT(((Mix_2!H35+Mix_1!H35)^2)-4*((Mix_2!H35*Mix_1!H35)-WMA_R1!$B$3)))/2/$B$6</f>
        <v>3.5961455369104556E-8</v>
      </c>
      <c r="I35" s="8">
        <f>(Mix_2!I35+Mix_1!I35-SQRT(((Mix_2!I35+Mix_1!I35)^2)-4*((Mix_2!I35*Mix_1!I35)-WMA_R1!$B$3)))/2/$B$6</f>
        <v>1.0626604973751341E-7</v>
      </c>
      <c r="J35" s="8">
        <f>(Mix_2!J35+Mix_1!J35-SQRT(((Mix_2!J35+Mix_1!J35)^2)-4*((Mix_2!J35*Mix_1!J35)-WMA_R1!$B$3)))/2/$B$6</f>
        <v>2.7229041155152345E-7</v>
      </c>
      <c r="K35" s="8">
        <f>(Mix_2!K35+Mix_1!K35-SQRT(((Mix_2!K35+Mix_1!K35)^2)-4*((Mix_2!K35*Mix_1!K35)-WMA_R1!$B$3)))/2/$B$6</f>
        <v>5.8729801732937403E-7</v>
      </c>
      <c r="L35" s="8">
        <f>(Mix_2!L35+Mix_1!L35-SQRT(((Mix_2!L35+Mix_1!L35)^2)-4*((Mix_2!L35*Mix_1!L35)-WMA_R1!$B$3)))/2/$B$6</f>
        <v>1.0404913053374543E-6</v>
      </c>
      <c r="M35" s="8">
        <f>(Mix_2!M35+Mix_1!M35-SQRT(((Mix_2!M35+Mix_1!M35)^2)-4*((Mix_2!M35*Mix_1!M35)-WMA_R1!$B$3)))/2/$B$6</f>
        <v>1.5025075209562644E-6</v>
      </c>
      <c r="N35" s="8">
        <f>(Mix_2!N35+Mix_1!N35-SQRT(((Mix_2!N35+Mix_1!N35)^2)-4*((Mix_2!N35*Mix_1!N35)-WMA_R1!$B$3)))/2/$B$6</f>
        <v>1.7921090630368397E-6</v>
      </c>
      <c r="O35" s="8">
        <f>(Mix_2!O35+Mix_1!O35-SQRT(((Mix_2!O35+Mix_1!O35)^2)-4*((Mix_2!O35*Mix_1!O35)-WMA_R1!$B$3)))/2/$B$6</f>
        <v>1.8205238476731722E-6</v>
      </c>
      <c r="P35" s="8">
        <f>(Mix_2!P35+Mix_1!P35-SQRT(((Mix_2!P35+Mix_1!P35)^2)-4*((Mix_2!P35*Mix_1!P35)-WMA_R1!$B$3)))/2/$B$6</f>
        <v>1.6372032773936951E-6</v>
      </c>
      <c r="Q35" s="8">
        <f>(Mix_2!Q35+Mix_1!Q35-SQRT(((Mix_2!Q35+Mix_1!Q35)^2)-4*((Mix_2!Q35*Mix_1!Q35)-WMA_R1!$B$3)))/2/$B$6</f>
        <v>1.3526953590581314E-6</v>
      </c>
      <c r="R35" s="8">
        <f>(Mix_2!R35+Mix_1!R35-SQRT(((Mix_2!R35+Mix_1!R35)^2)-4*((Mix_2!R35*Mix_1!R35)-WMA_R1!$B$3)))/2/$B$6</f>
        <v>1.0581566511902452E-6</v>
      </c>
      <c r="S35" s="8">
        <f>(Mix_2!S35+Mix_1!S35-SQRT(((Mix_2!S35+Mix_1!S35)^2)-4*((Mix_2!S35*Mix_1!S35)-WMA_R1!$B$3)))/2/$B$6</f>
        <v>8.0098229204850213E-7</v>
      </c>
      <c r="T35" s="8">
        <f>(Mix_2!T35+Mix_1!T35-SQRT(((Mix_2!T35+Mix_1!T35)^2)-4*((Mix_2!T35*Mix_1!T35)-WMA_R1!$B$3)))/2/$B$6</f>
        <v>5.9534391327886738E-7</v>
      </c>
      <c r="U35" s="8">
        <f>(Mix_2!U35+Mix_1!U35-SQRT(((Mix_2!U35+Mix_1!U35)^2)-4*((Mix_2!U35*Mix_1!U35)-WMA_R1!$B$3)))/2/$B$6</f>
        <v>4.3849270658924411E-7</v>
      </c>
      <c r="V35" s="8">
        <f>(Mix_2!V35+Mix_1!V35-SQRT(((Mix_2!V35+Mix_1!V35)^2)-4*((Mix_2!V35*Mix_1!V35)-WMA_R1!$B$3)))/2/$B$6</f>
        <v>3.2173295672066615E-7</v>
      </c>
      <c r="W35" s="8">
        <f>(Mix_2!W35+Mix_1!W35-SQRT(((Mix_2!W35+Mix_1!W35)^2)-4*((Mix_2!W35*Mix_1!W35)-WMA_R1!$B$3)))/2/$B$6</f>
        <v>2.3576956209581112E-7</v>
      </c>
      <c r="X35" s="8">
        <f>(Mix_2!X35+Mix_1!X35-SQRT(((Mix_2!X35+Mix_1!X35)^2)-4*((Mix_2!X35*Mix_1!X35)-WMA_R1!$B$3)))/2/$B$6</f>
        <v>1.726832214998808E-7</v>
      </c>
      <c r="Y35" s="8">
        <f>(Mix_2!Y35+Mix_1!Y35-SQRT(((Mix_2!Y35+Mix_1!Y35)^2)-4*((Mix_2!Y35*Mix_1!Y35)-WMA_R1!$B$3)))/2/$B$6</f>
        <v>1.2633370793935228E-7</v>
      </c>
      <c r="Z35" s="8">
        <f>(Mix_2!Z35+Mix_1!Z35-SQRT(((Mix_2!Z35+Mix_1!Z35)^2)-4*((Mix_2!Z35*Mix_1!Z35)-WMA_R1!$B$3)))/2/$B$6</f>
        <v>9.2172201426876654E-8</v>
      </c>
      <c r="AA35" s="8">
        <f>(Mix_2!AA35+Mix_1!AA35-SQRT(((Mix_2!AA35+Mix_1!AA35)^2)-4*((Mix_2!AA35*Mix_1!AA35)-WMA_R1!$B$3)))/2/$B$6</f>
        <v>6.690308484991192E-8</v>
      </c>
      <c r="AB35" s="8">
        <f>(Mix_2!AB35+Mix_1!AB35-SQRT(((Mix_2!AB35+Mix_1!AB35)^2)-4*((Mix_2!AB35*Mix_1!AB35)-WMA_R1!$B$3)))/2/$B$6</f>
        <v>4.8161866494922378E-8</v>
      </c>
      <c r="AC35" s="8">
        <f>(Mix_2!AC35+Mix_1!AC35-SQRT(((Mix_2!AC35+Mix_1!AC35)^2)-4*((Mix_2!AC35*Mix_1!AC35)-WMA_R1!$B$3)))/2/$B$6</f>
        <v>3.4256640191188126E-8</v>
      </c>
      <c r="AD35" s="8">
        <f>(Mix_2!AD35+Mix_1!AD35-SQRT(((Mix_2!AD35+Mix_1!AD35)^2)-4*((Mix_2!AD35*Mix_1!AD35)-WMA_R1!$B$3)))/2/$B$6</f>
        <v>2.3975177398938285E-8</v>
      </c>
      <c r="AE35" s="8">
        <f>(Mix_2!AE35+Mix_1!AE35-SQRT(((Mix_2!AE35+Mix_1!AE35)^2)-4*((Mix_2!AE35*Mix_1!AE35)-WMA_R1!$B$3)))/2/$B$6</f>
        <v>1.644601255179623E-8</v>
      </c>
      <c r="AF35" s="8">
        <f>(Mix_2!AF35+Mix_1!AF35-SQRT(((Mix_2!AF35+Mix_1!AF35)^2)-4*((Mix_2!AF35*Mix_1!AF35)-WMA_R1!$B$3)))/2/$B$6</f>
        <v>1.1040068415013593E-8</v>
      </c>
      <c r="AG35" s="8">
        <f>(Mix_2!AG35+Mix_1!AG35-SQRT(((Mix_2!AG35+Mix_1!AG35)^2)-4*((Mix_2!AG35*Mix_1!AG35)-WMA_R1!$B$3)))/2/$B$6</f>
        <v>7.3014962964634833E-9</v>
      </c>
      <c r="AH35" s="8">
        <f>(Mix_2!AH35+Mix_1!AH35-SQRT(((Mix_2!AH35+Mix_1!AH35)^2)-4*((Mix_2!AH35*Mix_1!AH35)-WMA_R1!$B$3)))/2/$B$6</f>
        <v>4.8990766998713298E-9</v>
      </c>
      <c r="AI35" s="8">
        <f>(Mix_2!AI35+Mix_1!AI35-SQRT(((Mix_2!AI35+Mix_1!AI35)^2)-4*((Mix_2!AI35*Mix_1!AI35)-WMA_R1!$B$3)))/2/$B$6</f>
        <v>3.5919880403412208E-9</v>
      </c>
      <c r="AJ35" s="8">
        <f>(Mix_2!AJ35+Mix_1!AJ35-SQRT(((Mix_2!AJ35+Mix_1!AJ35)^2)-4*((Mix_2!AJ35*Mix_1!AJ35)-WMA_R1!$B$3)))/2/$B$6</f>
        <v>3.205551379892313E-9</v>
      </c>
      <c r="AK35" s="8">
        <f>(Mix_2!AK35+Mix_1!AK35-SQRT(((Mix_2!AK35+Mix_1!AK35)^2)-4*((Mix_2!AK35*Mix_1!AK35)-WMA_R1!$B$3)))/2/$B$6</f>
        <v>3.6139473635898867E-9</v>
      </c>
      <c r="AL35" s="8">
        <f>(Mix_2!AL35+Mix_1!AL35-SQRT(((Mix_2!AL35+Mix_1!AL35)^2)-4*((Mix_2!AL35*Mix_1!AL35)-WMA_R1!$B$3)))/2/$B$6</f>
        <v>4.7277612935658908E-9</v>
      </c>
      <c r="AM35" s="8">
        <f>(Mix_2!AM35+Mix_1!AM35-SQRT(((Mix_2!AM35+Mix_1!AM35)^2)-4*((Mix_2!AM35*Mix_1!AM35)-WMA_R1!$B$3)))/2/$B$6</f>
        <v>6.4849539072042717E-9</v>
      </c>
      <c r="AN35" s="8">
        <f>(Mix_2!AN35+Mix_1!AN35-SQRT(((Mix_2!AN35+Mix_1!AN35)^2)-4*((Mix_2!AN35*Mix_1!AN35)-WMA_R1!$B$3)))/2/$B$6</f>
        <v>8.8442124734910976E-9</v>
      </c>
      <c r="AO35" s="8">
        <f>(Mix_2!AO35+Mix_1!AO35-SQRT(((Mix_2!AO35+Mix_1!AO35)^2)-4*((Mix_2!AO35*Mix_1!AO35)-WMA_R1!$B$3)))/2/$B$6</f>
        <v>1.1779980546577917E-8</v>
      </c>
      <c r="AP35" s="8">
        <f>(Mix_2!AP35+Mix_1!AP35-SQRT(((Mix_2!AP35+Mix_1!AP35)^2)-4*((Mix_2!AP35*Mix_1!AP35)-WMA_R1!$B$3)))/2/$B$6</f>
        <v>1.5278697418352749E-8</v>
      </c>
      <c r="AQ35" s="8">
        <f>(Mix_2!AQ35+Mix_1!AQ35-SQRT(((Mix_2!AQ35+Mix_1!AQ35)^2)-4*((Mix_2!AQ35*Mix_1!AQ35)-WMA_R1!$B$3)))/2/$B$6</f>
        <v>1.9335849366086677E-8</v>
      </c>
      <c r="AR35" s="8">
        <f>(Mix_2!AR35+Mix_1!AR35-SQRT(((Mix_2!AR35+Mix_1!AR35)^2)-4*((Mix_2!AR35*Mix_1!AR35)-WMA_R1!$B$3)))/2/$B$6</f>
        <v>2.3953622196870583E-8</v>
      </c>
      <c r="AS35" s="8">
        <f>(Mix_2!AS35+Mix_1!AS35-SQRT(((Mix_2!AS35+Mix_1!AS35)^2)-4*((Mix_2!AS35*Mix_1!AS35)-WMA_R1!$B$3)))/2/$B$6</f>
        <v>2.9138948143270227E-8</v>
      </c>
      <c r="AT35" s="8">
        <f>(Mix_2!AT35+Mix_1!AT35-SQRT(((Mix_2!AT35+Mix_1!AT35)^2)-4*((Mix_2!AT35*Mix_1!AT35)-WMA_R1!$B$3)))/2/$B$6</f>
        <v>3.4901813883436716E-8</v>
      </c>
      <c r="AU35" s="8">
        <f>(Mix_2!AU35+Mix_1!AU35-SQRT(((Mix_2!AU35+Mix_1!AU35)^2)-4*((Mix_2!AU35*Mix_1!AU35)-WMA_R1!$B$3)))/2/$B$6</f>
        <v>4.1253739091473562E-8</v>
      </c>
      <c r="AV35" s="8">
        <f>(Mix_2!AV35+Mix_1!AV35-SQRT(((Mix_2!AV35+Mix_1!AV35)^2)-4*((Mix_2!AV35*Mix_1!AV35)-WMA_R1!$B$3)))/2/$B$6</f>
        <v>4.8206357128321997E-8</v>
      </c>
      <c r="AW35" s="8">
        <f>(Mix_2!AW35+Mix_1!AW35-SQRT(((Mix_2!AW35+Mix_1!AW35)^2)-4*((Mix_2!AW35*Mix_1!AW35)-WMA_R1!$B$3)))/2/$B$6</f>
        <v>5.5770018825285206E-8</v>
      </c>
      <c r="AX35" s="8">
        <f>(Mix_2!AX35+Mix_1!AX35-SQRT(((Mix_2!AX35+Mix_1!AX35)^2)-4*((Mix_2!AX35*Mix_1!AX35)-WMA_R1!$B$3)))/2/$B$6</f>
        <v>6.3952428241975667E-8</v>
      </c>
      <c r="AY35" s="8">
        <f>(Mix_2!AY35+Mix_1!AY35-SQRT(((Mix_2!AY35+Mix_1!AY35)^2)-4*((Mix_2!AY35*Mix_1!AY35)-WMA_R1!$B$3)))/2/$B$6</f>
        <v>7.275723490351993E-8</v>
      </c>
      <c r="AZ35" s="8">
        <f>(Mix_2!AZ35+Mix_1!AZ35-SQRT(((Mix_2!AZ35+Mix_1!AZ35)^2)-4*((Mix_2!AZ35*Mix_1!AZ35)-WMA_R1!$B$3)))/2/$B$6</f>
        <v>8.2182626925941804E-8</v>
      </c>
      <c r="BA35" s="8">
        <f>(Mix_2!BA35+Mix_1!BA35-SQRT(((Mix_2!BA35+Mix_1!BA35)^2)-4*((Mix_2!BA35*Mix_1!BA35)-WMA_R1!$B$3)))/2/$B$6</f>
        <v>9.2219867298126701E-8</v>
      </c>
      <c r="BB35" s="8">
        <f>(Mix_2!BB35+Mix_1!BB35-SQRT(((Mix_2!BB35+Mix_1!BB35)^2)-4*((Mix_2!BB35*Mix_1!BB35)-WMA_R1!$B$3)))/2/$B$6</f>
        <v>1.0285184881553278E-7</v>
      </c>
      <c r="BC35" s="8">
        <f>(Mix_2!BC35+Mix_1!BC35-SQRT(((Mix_2!BC35+Mix_1!BC35)^2)-4*((Mix_2!BC35*Mix_1!BC35)-WMA_R1!$B$3)))/2/$B$6</f>
        <v>1.1405162636535238E-7</v>
      </c>
      <c r="BD35" s="8">
        <f>(Mix_2!BD35+Mix_1!BD35-SQRT(((Mix_2!BD35+Mix_1!BD35)^2)-4*((Mix_2!BD35*Mix_1!BD35)-WMA_R1!$B$3)))/2/$B$6</f>
        <v>1.257810176014118E-7</v>
      </c>
      <c r="BE35" s="8">
        <f>(Mix_2!BE35+Mix_1!BE35-SQRT(((Mix_2!BE35+Mix_1!BE35)^2)-4*((Mix_2!BE35*Mix_1!BE35)-WMA_R1!$B$3)))/2/$B$6</f>
        <v>1.3798929066055621E-7</v>
      </c>
      <c r="BF35" s="8">
        <f>(Mix_2!BF35+Mix_1!BF35-SQRT(((Mix_2!BF35+Mix_1!BF35)^2)-4*((Mix_2!BF35*Mix_1!BF35)-WMA_R1!$B$3)))/2/$B$6</f>
        <v>1.5061199176713558E-7</v>
      </c>
      <c r="BG35" s="8">
        <f>(Mix_2!BG35+Mix_1!BG35-SQRT(((Mix_2!BG35+Mix_1!BG35)^2)-4*((Mix_2!BG35*Mix_1!BG35)-WMA_R1!$B$3)))/2/$B$6</f>
        <v>1.6357001131339644E-7</v>
      </c>
      <c r="BH35" s="8">
        <f>(Mix_2!BH35+Mix_1!BH35-SQRT(((Mix_2!BH35+Mix_1!BH35)^2)-4*((Mix_2!BH35*Mix_1!BH35)-WMA_R1!$B$3)))/2/$B$6</f>
        <v>1.7676893415696782E-7</v>
      </c>
      <c r="BI35" s="8">
        <f>(Mix_2!BI35+Mix_1!BI35-SQRT(((Mix_2!BI35+Mix_1!BI35)^2)-4*((Mix_2!BI35*Mix_1!BI35)-WMA_R1!$B$3)))/2/$B$6</f>
        <v>1.9009877405551379E-7</v>
      </c>
      <c r="BJ35" s="8">
        <f>(Mix_2!BJ35+Mix_1!BJ35-SQRT(((Mix_2!BJ35+Mix_1!BJ35)^2)-4*((Mix_2!BJ35*Mix_1!BJ35)-WMA_R1!$B$3)))/2/$B$6</f>
        <v>2.0343418194457286E-7</v>
      </c>
      <c r="BK35" s="8">
        <f>(Mix_2!BK35+Mix_1!BK35-SQRT(((Mix_2!BK35+Mix_1!BK35)^2)-4*((Mix_2!BK35*Mix_1!BK35)-WMA_R1!$B$3)))/2/$B$6</f>
        <v>2.1663519333969816E-7</v>
      </c>
      <c r="BL35" s="8">
        <f>(Mix_2!BL35+Mix_1!BL35-SQRT(((Mix_2!BL35+Mix_1!BL35)^2)-4*((Mix_2!BL35*Mix_1!BL35)-WMA_R1!$B$3)))/2/$B$6</f>
        <v>2.2954860190438353E-7</v>
      </c>
      <c r="BM35" s="8">
        <f>(Mix_2!BM35+Mix_1!BM35-SQRT(((Mix_2!BM35+Mix_1!BM35)^2)-4*((Mix_2!BM35*Mix_1!BM35)-WMA_R1!$B$3)))/2/$B$6</f>
        <v>2.4201001203039141E-7</v>
      </c>
      <c r="BN35" s="8">
        <f>(Mix_2!BN35+Mix_1!BN35-SQRT(((Mix_2!BN35+Mix_1!BN35)^2)-4*((Mix_2!BN35*Mix_1!BN35)-WMA_R1!$B$3)))/2/$B$6</f>
        <v>2.5384658908222946E-7</v>
      </c>
      <c r="BO35" s="8">
        <f>(Mix_2!BO35+Mix_1!BO35-SQRT(((Mix_2!BO35+Mix_1!BO35)^2)-4*((Mix_2!BO35*Mix_1!BO35)-WMA_R1!$B$3)))/2/$B$6</f>
        <v>2.6488052329298739E-7</v>
      </c>
      <c r="BP35" s="8">
        <f>(Mix_2!BP35+Mix_1!BP35-SQRT(((Mix_2!BP35+Mix_1!BP35)^2)-4*((Mix_2!BP35*Mix_1!BP35)-WMA_R1!$B$3)))/2/$B$6</f>
        <v>2.7493314602722307E-7</v>
      </c>
      <c r="BQ35" s="8">
        <f>(Mix_2!BQ35+Mix_1!BQ35-SQRT(((Mix_2!BQ35+Mix_1!BQ35)^2)-4*((Mix_2!BQ35*Mix_1!BQ35)-WMA_R1!$B$3)))/2/$B$6</f>
        <v>2.8382962091733077E-7</v>
      </c>
      <c r="BR35" s="8">
        <f>(Mix_2!BR35+Mix_1!BR35-SQRT(((Mix_2!BR35+Mix_1!BR35)^2)-4*((Mix_2!BR35*Mix_1!BR35)-WMA_R1!$B$3)))/2/$B$6</f>
        <v>2.9140406865302282E-7</v>
      </c>
      <c r="BS35" s="8">
        <f>(Mix_2!BS35+Mix_1!BS35-SQRT(((Mix_2!BS35+Mix_1!BS35)^2)-4*((Mix_2!BS35*Mix_1!BS35)-WMA_R1!$B$3)))/2/$B$6</f>
        <v>2.9750493535374289E-7</v>
      </c>
      <c r="BT35" s="8">
        <f>(Mix_2!BT35+Mix_1!BT35-SQRT(((Mix_2!BT35+Mix_1!BT35)^2)-4*((Mix_2!BT35*Mix_1!BT35)-WMA_R1!$B$3)))/2/$B$6</f>
        <v>3.0200037981487071E-7</v>
      </c>
      <c r="BU35" s="8">
        <f>(Mix_2!BU35+Mix_1!BU35-SQRT(((Mix_2!BU35+Mix_1!BU35)^2)-4*((Mix_2!BU35*Mix_1!BU35)-WMA_R1!$B$3)))/2/$B$6</f>
        <v>3.0478341450645985E-7</v>
      </c>
      <c r="BV35" s="8">
        <f>(Mix_2!BV35+Mix_1!BV35-SQRT(((Mix_2!BV35+Mix_1!BV35)^2)-4*((Mix_2!BV35*Mix_1!BV35)-WMA_R1!$B$3)))/2/$B$6</f>
        <v>3.0577651610741441E-7</v>
      </c>
      <c r="BW35" s="8">
        <f>(Mix_2!BW35+Mix_1!BW35-SQRT(((Mix_2!BW35+Mix_1!BW35)^2)-4*((Mix_2!BW35*Mix_1!BW35)-WMA_R1!$B$3)))/2/$B$6</f>
        <v>3.0493543046183902E-7</v>
      </c>
      <c r="BX35" s="8">
        <f>(Mix_2!BX35+Mix_1!BX35-SQRT(((Mix_2!BX35+Mix_1!BX35)^2)-4*((Mix_2!BX35*Mix_1!BX35)-WMA_R1!$B$3)))/2/$B$6</f>
        <v>3.0225190483790243E-7</v>
      </c>
      <c r="BY35" s="8">
        <f>(Mix_2!BY35+Mix_1!BY35-SQRT(((Mix_2!BY35+Mix_1!BY35)^2)-4*((Mix_2!BY35*Mix_1!BY35)-WMA_R1!$B$3)))/2/$B$6</f>
        <v>2.9775513965546452E-7</v>
      </c>
      <c r="BZ35" s="8">
        <f>(Mix_2!BZ35+Mix_1!BZ35-SQRT(((Mix_2!BZ35+Mix_1!BZ35)^2)-4*((Mix_2!BZ35*Mix_1!BZ35)-WMA_R1!$B$3)))/2/$B$6</f>
        <v>2.915118073598677E-7</v>
      </c>
      <c r="CA35" s="8">
        <f>(Mix_2!CA35+Mix_1!CA35-SQRT(((Mix_2!CA35+Mix_1!CA35)^2)-4*((Mix_2!CA35*Mix_1!CA35)-WMA_R1!$B$3)))/2/$B$6</f>
        <v>2.8362457338282354E-7</v>
      </c>
      <c r="CB35" s="8">
        <f>(Mix_2!CB35+Mix_1!CB35-SQRT(((Mix_2!CB35+Mix_1!CB35)^2)-4*((Mix_2!CB35*Mix_1!CB35)-WMA_R1!$B$3)))/2/$B$6</f>
        <v>2.7422915127583991E-7</v>
      </c>
      <c r="CC35" s="8">
        <f>(Mix_2!CC35+Mix_1!CC35-SQRT(((Mix_2!CC35+Mix_1!CC35)^2)-4*((Mix_2!CC35*Mix_1!CC35)-WMA_R1!$B$3)))/2/$B$6</f>
        <v>2.6349000881165097E-7</v>
      </c>
      <c r="CD35" s="8">
        <f>(Mix_2!CD35+Mix_1!CD35-SQRT(((Mix_2!CD35+Mix_1!CD35)^2)-4*((Mix_2!CD35*Mix_1!CD35)-WMA_R1!$B$3)))/2/$B$6</f>
        <v>2.515949513171023E-7</v>
      </c>
      <c r="CE35" s="8">
        <f>(Mix_2!CE35+Mix_1!CE35-SQRT(((Mix_2!CE35+Mix_1!CE35)^2)-4*((Mix_2!CE35*Mix_1!CE35)-WMA_R1!$B$3)))/2/$B$6</f>
        <v>2.3874885990426975E-7</v>
      </c>
      <c r="CF35" s="8">
        <f>(Mix_2!CF35+Mix_1!CF35-SQRT(((Mix_2!CF35+Mix_1!CF35)^2)-4*((Mix_2!CF35*Mix_1!CF35)-WMA_R1!$B$3)))/2/$B$6</f>
        <v>2.251669332098416E-7</v>
      </c>
      <c r="CG35" s="8">
        <f>(Mix_2!CG35+Mix_1!CG35-SQRT(((Mix_2!CG35+Mix_1!CG35)^2)-4*((Mix_2!CG35*Mix_1!CG35)-WMA_R1!$B$3)))/2/$B$6</f>
        <v>2.1106779579671553E-7</v>
      </c>
      <c r="CH35" s="8">
        <f>(Mix_2!CH35+Mix_1!CH35-SQRT(((Mix_2!CH35+Mix_1!CH35)^2)-4*((Mix_2!CH35*Mix_1!CH35)-WMA_R1!$B$3)))/2/$B$6</f>
        <v>1.9666683226393644E-7</v>
      </c>
      <c r="CI35" s="8">
        <f>(Mix_2!CI35+Mix_1!CI35-SQRT(((Mix_2!CI35+Mix_1!CI35)^2)-4*((Mix_2!CI35*Mix_1!CI35)-WMA_R1!$B$3)))/2/$B$6</f>
        <v>1.8217007602405744E-7</v>
      </c>
      <c r="CJ35" s="8">
        <f>(Mix_2!CJ35+Mix_1!CJ35-SQRT(((Mix_2!CJ35+Mix_1!CJ35)^2)-4*((Mix_2!CJ35*Mix_1!CJ35)-WMA_R1!$B$3)))/2/$B$6</f>
        <v>1.6776892364234186E-7</v>
      </c>
      <c r="CK35" s="8">
        <f>(Mix_2!CK35+Mix_1!CK35-SQRT(((Mix_2!CK35+Mix_1!CK35)^2)-4*((Mix_2!CK35*Mix_1!CK35)-WMA_R1!$B$3)))/2/$B$6</f>
        <v>1.5363586913785809E-7</v>
      </c>
      <c r="CL35" s="8">
        <f>(Mix_2!CL35+Mix_1!CL35-SQRT(((Mix_2!CL35+Mix_1!CL35)^2)-4*((Mix_2!CL35*Mix_1!CL35)-WMA_R1!$B$3)))/2/$B$6</f>
        <v>1.3992138025997747E-7</v>
      </c>
      <c r="CM35" s="8">
        <f>(Mix_2!CM35+Mix_1!CM35-SQRT(((Mix_2!CM35+Mix_1!CM35)^2)-4*((Mix_2!CM35*Mix_1!CM35)-WMA_R1!$B$3)))/2/$B$6</f>
        <v>1.2675194249744948E-7</v>
      </c>
      <c r="CN35" s="8">
        <f>(Mix_2!CN35+Mix_1!CN35-SQRT(((Mix_2!CN35+Mix_1!CN35)^2)-4*((Mix_2!CN35*Mix_1!CN35)-WMA_R1!$B$3)))/2/$B$6</f>
        <v>1.1422923806847507E-7</v>
      </c>
      <c r="CO35" s="8">
        <f>(Mix_2!CO35+Mix_1!CO35-SQRT(((Mix_2!CO35+Mix_1!CO35)^2)-4*((Mix_2!CO35*Mix_1!CO35)-WMA_R1!$B$3)))/2/$B$6</f>
        <v>1.0243034898049785E-7</v>
      </c>
      <c r="CP35" s="8">
        <f>(Mix_2!CP35+Mix_1!CP35-SQRT(((Mix_2!CP35+Mix_1!CP35)^2)-4*((Mix_2!CP35*Mix_1!CP35)-WMA_R1!$B$3)))/2/$B$6</f>
        <v>9.1408838498452383E-8</v>
      </c>
      <c r="CQ35" s="8">
        <f>(Mix_2!CQ35+Mix_1!CQ35-SQRT(((Mix_2!CQ35+Mix_1!CQ35)^2)-4*((Mix_2!CQ35*Mix_1!CQ35)-WMA_R1!$B$3)))/2/$B$6</f>
        <v>8.1196530388183419E-8</v>
      </c>
      <c r="CR35" s="8">
        <f>(Mix_2!CR35+Mix_1!CR35-SQRT(((Mix_2!CR35+Mix_1!CR35)^2)-4*((Mix_2!CR35*Mix_1!CR35)-WMA_R1!$B$3)))/2/$B$6</f>
        <v>7.1805796975077385E-8</v>
      </c>
    </row>
    <row r="36" spans="1:96" x14ac:dyDescent="0.35">
      <c r="A36">
        <f t="shared" si="8"/>
        <v>24</v>
      </c>
      <c r="B36">
        <f t="shared" si="7"/>
        <v>23.5</v>
      </c>
      <c r="C36">
        <f>B36-Data!$B$9</f>
        <v>13</v>
      </c>
      <c r="F36" s="3">
        <f>(Mix_2!F36+Mix_1!F36-SQRT(((Mix_2!F36+Mix_1!F36)^2)-4*((Mix_2!F36*Mix_1!F36)-WMA_R1!$B$3)))/2</f>
        <v>0</v>
      </c>
      <c r="G36" s="8">
        <f>(Mix_2!G36+Mix_1!G36-SQRT(((Mix_2!G36+Mix_1!G36)^2)-4*((Mix_2!G36*Mix_1!G36)-WMA_R1!$B$3)))/2/$B$6</f>
        <v>4.1023170416210064E-9</v>
      </c>
      <c r="H36" s="8">
        <f>(Mix_2!H36+Mix_1!H36-SQRT(((Mix_2!H36+Mix_1!H36)^2)-4*((Mix_2!H36*Mix_1!H36)-WMA_R1!$B$3)))/2/$B$6</f>
        <v>1.2522737402598239E-8</v>
      </c>
      <c r="I36" s="8">
        <f>(Mix_2!I36+Mix_1!I36-SQRT(((Mix_2!I36+Mix_1!I36)^2)-4*((Mix_2!I36*Mix_1!I36)-WMA_R1!$B$3)))/2/$B$6</f>
        <v>3.7754244175403073E-8</v>
      </c>
      <c r="J36" s="8">
        <f>(Mix_2!J36+Mix_1!J36-SQRT(((Mix_2!J36+Mix_1!J36)^2)-4*((Mix_2!J36*Mix_1!J36)-WMA_R1!$B$3)))/2/$B$6</f>
        <v>1.0197615429863305E-7</v>
      </c>
      <c r="K36" s="8">
        <f>(Mix_2!K36+Mix_1!K36-SQRT(((Mix_2!K36+Mix_1!K36)^2)-4*((Mix_2!K36*Mix_1!K36)-WMA_R1!$B$3)))/2/$B$6</f>
        <v>2.423755059988153E-7</v>
      </c>
      <c r="L36" s="8">
        <f>(Mix_2!L36+Mix_1!L36-SQRT(((Mix_2!L36+Mix_1!L36)^2)-4*((Mix_2!L36*Mix_1!L36)-WMA_R1!$B$3)))/2/$B$6</f>
        <v>4.9520725697860257E-7</v>
      </c>
      <c r="M36" s="8">
        <f>(Mix_2!M36+Mix_1!M36-SQRT(((Mix_2!M36+Mix_1!M36)^2)-4*((Mix_2!M36*Mix_1!M36)-WMA_R1!$B$3)))/2/$B$6</f>
        <v>8.5431947249858808E-7</v>
      </c>
      <c r="N36" s="8">
        <f>(Mix_2!N36+Mix_1!N36-SQRT(((Mix_2!N36+Mix_1!N36)^2)-4*((Mix_2!N36*Mix_1!N36)-WMA_R1!$B$3)))/2/$B$6</f>
        <v>1.2371708240088708E-6</v>
      </c>
      <c r="O36" s="8">
        <f>(Mix_2!O36+Mix_1!O36-SQRT(((Mix_2!O36+Mix_1!O36)^2)-4*((Mix_2!O36*Mix_1!O36)-WMA_R1!$B$3)))/2/$B$6</f>
        <v>1.5170472351666575E-6</v>
      </c>
      <c r="P36" s="8">
        <f>(Mix_2!P36+Mix_1!P36-SQRT(((Mix_2!P36+Mix_1!P36)^2)-4*((Mix_2!P36*Mix_1!P36)-WMA_R1!$B$3)))/2/$B$6</f>
        <v>1.6096806817467169E-6</v>
      </c>
      <c r="Q36" s="8">
        <f>(Mix_2!Q36+Mix_1!Q36-SQRT(((Mix_2!Q36+Mix_1!Q36)^2)-4*((Mix_2!Q36*Mix_1!Q36)-WMA_R1!$B$3)))/2/$B$6</f>
        <v>1.5216350111035837E-6</v>
      </c>
      <c r="R36" s="8">
        <f>(Mix_2!R36+Mix_1!R36-SQRT(((Mix_2!R36+Mix_1!R36)^2)-4*((Mix_2!R36*Mix_1!R36)-WMA_R1!$B$3)))/2/$B$6</f>
        <v>1.3205887867684396E-6</v>
      </c>
      <c r="S36" s="8">
        <f>(Mix_2!S36+Mix_1!S36-SQRT(((Mix_2!S36+Mix_1!S36)^2)-4*((Mix_2!S36*Mix_1!S36)-WMA_R1!$B$3)))/2/$B$6</f>
        <v>1.0802264605036527E-6</v>
      </c>
      <c r="T36" s="8">
        <f>(Mix_2!T36+Mix_1!T36-SQRT(((Mix_2!T36+Mix_1!T36)^2)-4*((Mix_2!T36*Mix_1!T36)-WMA_R1!$B$3)))/2/$B$6</f>
        <v>8.5007198435960163E-7</v>
      </c>
      <c r="U36" s="8">
        <f>(Mix_2!U36+Mix_1!U36-SQRT(((Mix_2!U36+Mix_1!U36)^2)-4*((Mix_2!U36*Mix_1!U36)-WMA_R1!$B$3)))/2/$B$6</f>
        <v>6.5315336472693275E-7</v>
      </c>
      <c r="V36" s="8">
        <f>(Mix_2!V36+Mix_1!V36-SQRT(((Mix_2!V36+Mix_1!V36)^2)-4*((Mix_2!V36*Mix_1!V36)-WMA_R1!$B$3)))/2/$B$6</f>
        <v>4.9493880416306979E-7</v>
      </c>
      <c r="W36" s="8">
        <f>(Mix_2!W36+Mix_1!W36-SQRT(((Mix_2!W36+Mix_1!W36)^2)-4*((Mix_2!W36*Mix_1!W36)-WMA_R1!$B$3)))/2/$B$6</f>
        <v>3.7225828819487106E-7</v>
      </c>
      <c r="X36" s="8">
        <f>(Mix_2!X36+Mix_1!X36-SQRT(((Mix_2!X36+Mix_1!X36)^2)-4*((Mix_2!X36*Mix_1!X36)-WMA_R1!$B$3)))/2/$B$6</f>
        <v>2.7894570253650386E-7</v>
      </c>
      <c r="Y36" s="8">
        <f>(Mix_2!Y36+Mix_1!Y36-SQRT(((Mix_2!Y36+Mix_1!Y36)^2)-4*((Mix_2!Y36*Mix_1!Y36)-WMA_R1!$B$3)))/2/$B$6</f>
        <v>2.0862864857917884E-7</v>
      </c>
      <c r="Z36" s="8">
        <f>(Mix_2!Z36+Mix_1!Z36-SQRT(((Mix_2!Z36+Mix_1!Z36)^2)-4*((Mix_2!Z36*Mix_1!Z36)-WMA_R1!$B$3)))/2/$B$6</f>
        <v>1.5581300871758685E-7</v>
      </c>
      <c r="AA36" s="8">
        <f>(Mix_2!AA36+Mix_1!AA36-SQRT(((Mix_2!AA36+Mix_1!AA36)^2)-4*((Mix_2!AA36*Mix_1!AA36)-WMA_R1!$B$3)))/2/$B$6</f>
        <v>1.1613356409867492E-7</v>
      </c>
      <c r="AB36" s="8">
        <f>(Mix_2!AB36+Mix_1!AB36-SQRT(((Mix_2!AB36+Mix_1!AB36)^2)-4*((Mix_2!AB36*Mix_1!AB36)-WMA_R1!$B$3)))/2/$B$6</f>
        <v>8.6264213550180102E-8</v>
      </c>
      <c r="AC36" s="8">
        <f>(Mix_2!AC36+Mix_1!AC36-SQRT(((Mix_2!AC36+Mix_1!AC36)^2)-4*((Mix_2!AC36*Mix_1!AC36)-WMA_R1!$B$3)))/2/$B$6</f>
        <v>6.3725545729198529E-8</v>
      </c>
      <c r="AD36" s="8">
        <f>(Mix_2!AD36+Mix_1!AD36-SQRT(((Mix_2!AD36+Mix_1!AD36)^2)-4*((Mix_2!AD36*Mix_1!AD36)-WMA_R1!$B$3)))/2/$B$6</f>
        <v>4.6689141441902393E-8</v>
      </c>
      <c r="AE36" s="8">
        <f>(Mix_2!AE36+Mix_1!AE36-SQRT(((Mix_2!AE36+Mix_1!AE36)^2)-4*((Mix_2!AE36*Mix_1!AE36)-WMA_R1!$B$3)))/2/$B$6</f>
        <v>3.381241242550459E-8</v>
      </c>
      <c r="AF36" s="8">
        <f>(Mix_2!AF36+Mix_1!AF36-SQRT(((Mix_2!AF36+Mix_1!AF36)^2)-4*((Mix_2!AF36*Mix_1!AF36)-WMA_R1!$B$3)))/2/$B$6</f>
        <v>2.4109994001264567E-8</v>
      </c>
      <c r="AG36" s="8">
        <f>(Mix_2!AG36+Mix_1!AG36-SQRT(((Mix_2!AG36+Mix_1!AG36)^2)-4*((Mix_2!AG36*Mix_1!AG36)-WMA_R1!$B$3)))/2/$B$6</f>
        <v>1.6857513607249075E-8</v>
      </c>
      <c r="AH36" s="8">
        <f>(Mix_2!AH36+Mix_1!AH36-SQRT(((Mix_2!AH36+Mix_1!AH36)^2)-4*((Mix_2!AH36*Mix_1!AH36)-WMA_R1!$B$3)))/2/$B$6</f>
        <v>1.1521127163405254E-8</v>
      </c>
      <c r="AI36" s="8">
        <f>(Mix_2!AI36+Mix_1!AI36-SQRT(((Mix_2!AI36+Mix_1!AI36)^2)-4*((Mix_2!AI36*Mix_1!AI36)-WMA_R1!$B$3)))/2/$B$6</f>
        <v>7.7064008507932158E-9</v>
      </c>
      <c r="AJ36" s="8">
        <f>(Mix_2!AJ36+Mix_1!AJ36-SQRT(((Mix_2!AJ36+Mix_1!AJ36)^2)-4*((Mix_2!AJ36*Mix_1!AJ36)-WMA_R1!$B$3)))/2/$B$6</f>
        <v>5.1214108509611833E-9</v>
      </c>
      <c r="AK36" s="8">
        <f>(Mix_2!AK36+Mix_1!AK36-SQRT(((Mix_2!AK36+Mix_1!AK36)^2)-4*((Mix_2!AK36*Mix_1!AK36)-WMA_R1!$B$3)))/2/$B$6</f>
        <v>3.5500660189313749E-9</v>
      </c>
      <c r="AL36" s="8">
        <f>(Mix_2!AL36+Mix_1!AL36-SQRT(((Mix_2!AL36+Mix_1!AL36)^2)-4*((Mix_2!AL36*Mix_1!AL36)-WMA_R1!$B$3)))/2/$B$6</f>
        <v>2.8327926671067871E-9</v>
      </c>
      <c r="AM36" s="8">
        <f>(Mix_2!AM36+Mix_1!AM36-SQRT(((Mix_2!AM36+Mix_1!AM36)^2)-4*((Mix_2!AM36*Mix_1!AM36)-WMA_R1!$B$3)))/2/$B$6</f>
        <v>2.8524578254973676E-9</v>
      </c>
      <c r="AN36" s="8">
        <f>(Mix_2!AN36+Mix_1!AN36-SQRT(((Mix_2!AN36+Mix_1!AN36)^2)-4*((Mix_2!AN36*Mix_1!AN36)-WMA_R1!$B$3)))/2/$B$6</f>
        <v>3.5240708129435916E-9</v>
      </c>
      <c r="AO36" s="8">
        <f>(Mix_2!AO36+Mix_1!AO36-SQRT(((Mix_2!AO36+Mix_1!AO36)^2)-4*((Mix_2!AO36*Mix_1!AO36)-WMA_R1!$B$3)))/2/$B$6</f>
        <v>4.7871564490264973E-9</v>
      </c>
      <c r="AP36" s="8">
        <f>(Mix_2!AP36+Mix_1!AP36-SQRT(((Mix_2!AP36+Mix_1!AP36)^2)-4*((Mix_2!AP36*Mix_1!AP36)-WMA_R1!$B$3)))/2/$B$6</f>
        <v>6.6000902521068383E-9</v>
      </c>
      <c r="AQ36" s="8">
        <f>(Mix_2!AQ36+Mix_1!AQ36-SQRT(((Mix_2!AQ36+Mix_1!AQ36)^2)-4*((Mix_2!AQ36*Mix_1!AQ36)-WMA_R1!$B$3)))/2/$B$6</f>
        <v>8.9357978794168957E-9</v>
      </c>
      <c r="AR36" s="8">
        <f>(Mix_2!AR36+Mix_1!AR36-SQRT(((Mix_2!AR36+Mix_1!AR36)^2)-4*((Mix_2!AR36*Mix_1!AR36)-WMA_R1!$B$3)))/2/$B$6</f>
        <v>1.1778476860513365E-8</v>
      </c>
      <c r="AS36" s="8">
        <f>(Mix_2!AS36+Mix_1!AS36-SQRT(((Mix_2!AS36+Mix_1!AS36)^2)-4*((Mix_2!AS36*Mix_1!AS36)-WMA_R1!$B$3)))/2/$B$6</f>
        <v>1.5121029761644422E-8</v>
      </c>
      <c r="AT36" s="8">
        <f>(Mix_2!AT36+Mix_1!AT36-SQRT(((Mix_2!AT36+Mix_1!AT36)^2)-4*((Mix_2!AT36*Mix_1!AT36)-WMA_R1!$B$3)))/2/$B$6</f>
        <v>1.8962997394567083E-8</v>
      </c>
      <c r="AU36" s="8">
        <f>(Mix_2!AU36+Mix_1!AU36-SQRT(((Mix_2!AU36+Mix_1!AU36)^2)-4*((Mix_2!AU36*Mix_1!AU36)-WMA_R1!$B$3)))/2/$B$6</f>
        <v>2.3308863283943992E-8</v>
      </c>
      <c r="AV36" s="8">
        <f>(Mix_2!AV36+Mix_1!AV36-SQRT(((Mix_2!AV36+Mix_1!AV36)^2)-4*((Mix_2!AV36*Mix_1!AV36)-WMA_R1!$B$3)))/2/$B$6</f>
        <v>2.8166603271984059E-8</v>
      </c>
      <c r="AW36" s="8">
        <f>(Mix_2!AW36+Mix_1!AW36-SQRT(((Mix_2!AW36+Mix_1!AW36)^2)-4*((Mix_2!AW36*Mix_1!AW36)-WMA_R1!$B$3)))/2/$B$6</f>
        <v>3.354638078434391E-8</v>
      </c>
      <c r="AX36" s="8">
        <f>(Mix_2!AX36+Mix_1!AX36-SQRT(((Mix_2!AX36+Mix_1!AX36)^2)-4*((Mix_2!AX36*Mix_1!AX36)-WMA_R1!$B$3)))/2/$B$6</f>
        <v>3.9459354006510239E-8</v>
      </c>
      <c r="AY36" s="8">
        <f>(Mix_2!AY36+Mix_1!AY36-SQRT(((Mix_2!AY36+Mix_1!AY36)^2)-4*((Mix_2!AY36*Mix_1!AY36)-WMA_R1!$B$3)))/2/$B$6</f>
        <v>4.5916516810962094E-8</v>
      </c>
      <c r="AZ36" s="8">
        <f>(Mix_2!AZ36+Mix_1!AZ36-SQRT(((Mix_2!AZ36+Mix_1!AZ36)^2)-4*((Mix_2!AZ36*Mix_1!AZ36)-WMA_R1!$B$3)))/2/$B$6</f>
        <v>5.292756632968576E-8</v>
      </c>
      <c r="BA36" s="8">
        <f>(Mix_2!BA36+Mix_1!BA36-SQRT(((Mix_2!BA36+Mix_1!BA36)^2)-4*((Mix_2!BA36*Mix_1!BA36)-WMA_R1!$B$3)))/2/$B$6</f>
        <v>6.0499744769515473E-8</v>
      </c>
      <c r="BB36" s="8">
        <f>(Mix_2!BB36+Mix_1!BB36-SQRT(((Mix_2!BB36+Mix_1!BB36)^2)-4*((Mix_2!BB36*Mix_1!BB36)-WMA_R1!$B$3)))/2/$B$6</f>
        <v>6.8636670569333091E-8</v>
      </c>
      <c r="BC36" s="8">
        <f>(Mix_2!BC36+Mix_1!BC36-SQRT(((Mix_2!BC36+Mix_1!BC36)^2)-4*((Mix_2!BC36*Mix_1!BC36)-WMA_R1!$B$3)))/2/$B$6</f>
        <v>7.7337118931097848E-8</v>
      </c>
      <c r="BD36" s="8">
        <f>(Mix_2!BD36+Mix_1!BD36-SQRT(((Mix_2!BD36+Mix_1!BD36)^2)-4*((Mix_2!BD36*Mix_1!BD36)-WMA_R1!$B$3)))/2/$B$6</f>
        <v>8.6593784587307709E-8</v>
      </c>
      <c r="BE36" s="8">
        <f>(Mix_2!BE36+Mix_1!BE36-SQRT(((Mix_2!BE36+Mix_1!BE36)^2)-4*((Mix_2!BE36*Mix_1!BE36)-WMA_R1!$B$3)))/2/$B$6</f>
        <v>9.6392027248981549E-8</v>
      </c>
      <c r="BF36" s="8">
        <f>(Mix_2!BF36+Mix_1!BF36-SQRT(((Mix_2!BF36+Mix_1!BF36)^2)-4*((Mix_2!BF36*Mix_1!BF36)-WMA_R1!$B$3)))/2/$B$6</f>
        <v>1.0670860373096502E-7</v>
      </c>
      <c r="BG36" s="8">
        <f>(Mix_2!BG36+Mix_1!BG36-SQRT(((Mix_2!BG36+Mix_1!BG36)^2)-4*((Mix_2!BG36*Mix_1!BG36)-WMA_R1!$B$3)))/2/$B$6</f>
        <v>1.1751045025931717E-7</v>
      </c>
      <c r="BH36" s="8">
        <f>(Mix_2!BH36+Mix_1!BH36-SQRT(((Mix_2!BH36+Mix_1!BH36)^2)-4*((Mix_2!BH36*Mix_1!BH36)-WMA_R1!$B$3)))/2/$B$6</f>
        <v>1.287535242866511E-7</v>
      </c>
      <c r="BI36" s="8">
        <f>(Mix_2!BI36+Mix_1!BI36-SQRT(((Mix_2!BI36+Mix_1!BI36)^2)-4*((Mix_2!BI36*Mix_1!BI36)-WMA_R1!$B$3)))/2/$B$6</f>
        <v>1.4038176843200745E-7</v>
      </c>
      <c r="BJ36" s="8">
        <f>(Mix_2!BJ36+Mix_1!BJ36-SQRT(((Mix_2!BJ36+Mix_1!BJ36)^2)-4*((Mix_2!BJ36*Mix_1!BJ36)-WMA_R1!$B$3)))/2/$B$6</f>
        <v>1.5232625960592827E-7</v>
      </c>
      <c r="BK36" s="8">
        <f>(Mix_2!BK36+Mix_1!BK36-SQRT(((Mix_2!BK36+Mix_1!BK36)^2)-4*((Mix_2!BK36*Mix_1!BK36)-WMA_R1!$B$3)))/2/$B$6</f>
        <v>1.6450459039418774E-7</v>
      </c>
      <c r="BL36" s="8">
        <f>(Mix_2!BL36+Mix_1!BL36-SQRT(((Mix_2!BL36+Mix_1!BL36)^2)-4*((Mix_2!BL36*Mix_1!BL36)-WMA_R1!$B$3)))/2/$B$6</f>
        <v>1.7682057729118128E-7</v>
      </c>
      <c r="BM36" s="8">
        <f>(Mix_2!BM36+Mix_1!BM36-SQRT(((Mix_2!BM36+Mix_1!BM36)^2)-4*((Mix_2!BM36*Mix_1!BM36)-WMA_R1!$B$3)))/2/$B$6</f>
        <v>1.891643446327862E-7</v>
      </c>
      <c r="BN36" s="8">
        <f>(Mix_2!BN36+Mix_1!BN36-SQRT(((Mix_2!BN36+Mix_1!BN36)^2)-4*((Mix_2!BN36*Mix_1!BN36)-WMA_R1!$B$3)))/2/$B$6</f>
        <v>2.0141287659924956E-7</v>
      </c>
      <c r="BO36" s="8">
        <f>(Mix_2!BO36+Mix_1!BO36-SQRT(((Mix_2!BO36+Mix_1!BO36)^2)-4*((Mix_2!BO36*Mix_1!BO36)-WMA_R1!$B$3)))/2/$B$6</f>
        <v>2.134310825852026E-7</v>
      </c>
      <c r="BP36" s="8">
        <f>(Mix_2!BP36+Mix_1!BP36-SQRT(((Mix_2!BP36+Mix_1!BP36)^2)-4*((Mix_2!BP36*Mix_1!BP36)-WMA_R1!$B$3)))/2/$B$6</f>
        <v>2.2507344255018324E-7</v>
      </c>
      <c r="BQ36" s="8">
        <f>(Mix_2!BQ36+Mix_1!BQ36-SQRT(((Mix_2!BQ36+Mix_1!BQ36)^2)-4*((Mix_2!BQ36*Mix_1!BQ36)-WMA_R1!$B$3)))/2/$B$6</f>
        <v>2.3618625544230554E-7</v>
      </c>
      <c r="BR36" s="8">
        <f>(Mix_2!BR36+Mix_1!BR36-SQRT(((Mix_2!BR36+Mix_1!BR36)^2)-4*((Mix_2!BR36*Mix_1!BR36)-WMA_R1!$B$3)))/2/$B$6</f>
        <v>2.4661049669028046E-7</v>
      </c>
      <c r="BS36" s="8">
        <f>(Mix_2!BS36+Mix_1!BS36-SQRT(((Mix_2!BS36+Mix_1!BS36)^2)-4*((Mix_2!BS36*Mix_1!BS36)-WMA_R1!$B$3)))/2/$B$6</f>
        <v>2.5618526522386276E-7</v>
      </c>
      <c r="BT36" s="8">
        <f>(Mix_2!BT36+Mix_1!BT36-SQRT(((Mix_2!BT36+Mix_1!BT36)^2)-4*((Mix_2!BT36*Mix_1!BT36)-WMA_R1!$B$3)))/2/$B$6</f>
        <v>2.6475174408346902E-7</v>
      </c>
      <c r="BU36" s="8">
        <f>(Mix_2!BU36+Mix_1!BU36-SQRT(((Mix_2!BU36+Mix_1!BU36)^2)-4*((Mix_2!BU36*Mix_1!BU36)-WMA_R1!$B$3)))/2/$B$6</f>
        <v>2.7215758446885729E-7</v>
      </c>
      <c r="BV36" s="8">
        <f>(Mix_2!BV36+Mix_1!BV36-SQRT(((Mix_2!BV36+Mix_1!BV36)^2)-4*((Mix_2!BV36*Mix_1!BV36)-WMA_R1!$B$3)))/2/$B$6</f>
        <v>2.7826155357679738E-7</v>
      </c>
      <c r="BW36" s="8">
        <f>(Mix_2!BW36+Mix_1!BW36-SQRT(((Mix_2!BW36+Mix_1!BW36)^2)-4*((Mix_2!BW36*Mix_1!BW36)-WMA_R1!$B$3)))/2/$B$6</f>
        <v>2.8293827503134139E-7</v>
      </c>
      <c r="BX36" s="8">
        <f>(Mix_2!BX36+Mix_1!BX36-SQRT(((Mix_2!BX36+Mix_1!BX36)^2)-4*((Mix_2!BX36*Mix_1!BX36)-WMA_R1!$B$3)))/2/$B$6</f>
        <v>2.8608283364484066E-7</v>
      </c>
      <c r="BY36" s="8">
        <f>(Mix_2!BY36+Mix_1!BY36-SQRT(((Mix_2!BY36+Mix_1!BY36)^2)-4*((Mix_2!BY36*Mix_1!BY36)-WMA_R1!$B$3)))/2/$B$6</f>
        <v>2.8761502002261352E-7</v>
      </c>
      <c r="BZ36" s="8">
        <f>(Mix_2!BZ36+Mix_1!BZ36-SQRT(((Mix_2!BZ36+Mix_1!BZ36)^2)-4*((Mix_2!BZ36*Mix_1!BZ36)-WMA_R1!$B$3)))/2/$B$6</f>
        <v>2.874829654331279E-7</v>
      </c>
      <c r="CA36" s="8">
        <f>(Mix_2!CA36+Mix_1!CA36-SQRT(((Mix_2!CA36+Mix_1!CA36)^2)-4*((Mix_2!CA36*Mix_1!CA36)-WMA_R1!$B$3)))/2/$B$6</f>
        <v>2.856659395700234E-7</v>
      </c>
      <c r="CB36" s="8">
        <f>(Mix_2!CB36+Mix_1!CB36-SQRT(((Mix_2!CB36+Mix_1!CB36)^2)-4*((Mix_2!CB36*Mix_1!CB36)-WMA_R1!$B$3)))/2/$B$6</f>
        <v>2.8217610914538227E-7</v>
      </c>
      <c r="CC36" s="8">
        <f>(Mix_2!CC36+Mix_1!CC36-SQRT(((Mix_2!CC36+Mix_1!CC36)^2)-4*((Mix_2!CC36*Mix_1!CC36)-WMA_R1!$B$3)))/2/$B$6</f>
        <v>2.7705910610187345E-7</v>
      </c>
      <c r="CD36" s="8">
        <f>(Mix_2!CD36+Mix_1!CD36-SQRT(((Mix_2!CD36+Mix_1!CD36)^2)-4*((Mix_2!CD36*Mix_1!CD36)-WMA_R1!$B$3)))/2/$B$6</f>
        <v>2.7039331551570456E-7</v>
      </c>
      <c r="CE36" s="8">
        <f>(Mix_2!CE36+Mix_1!CE36-SQRT(((Mix_2!CE36+Mix_1!CE36)^2)-4*((Mix_2!CE36*Mix_1!CE36)-WMA_R1!$B$3)))/2/$B$6</f>
        <v>2.6228787219917393E-7</v>
      </c>
      <c r="CF36" s="8">
        <f>(Mix_2!CF36+Mix_1!CF36-SQRT(((Mix_2!CF36+Mix_1!CF36)^2)-4*((Mix_2!CF36*Mix_1!CF36)-WMA_R1!$B$3)))/2/$B$6</f>
        <v>2.5287943439256111E-7</v>
      </c>
      <c r="CG36" s="8">
        <f>(Mix_2!CG36+Mix_1!CG36-SQRT(((Mix_2!CG36+Mix_1!CG36)^2)-4*((Mix_2!CG36*Mix_1!CG36)-WMA_R1!$B$3)))/2/$B$6</f>
        <v>2.4232788053968335E-7</v>
      </c>
      <c r="CH36" s="8">
        <f>(Mix_2!CH36+Mix_1!CH36-SQRT(((Mix_2!CH36+Mix_1!CH36)^2)-4*((Mix_2!CH36*Mix_1!CH36)-WMA_R1!$B$3)))/2/$B$6</f>
        <v>2.3081114908229949E-7</v>
      </c>
      <c r="CI36" s="8">
        <f>(Mix_2!CI36+Mix_1!CI36-SQRT(((Mix_2!CI36+Mix_1!CI36)^2)-4*((Mix_2!CI36*Mix_1!CI36)-WMA_R1!$B$3)))/2/$B$6</f>
        <v>2.1851949050244457E-7</v>
      </c>
      <c r="CJ36" s="8">
        <f>(Mix_2!CJ36+Mix_1!CJ36-SQRT(((Mix_2!CJ36+Mix_1!CJ36)^2)-4*((Mix_2!CJ36*Mix_1!CJ36)-WMA_R1!$B$3)))/2/$B$6</f>
        <v>2.0564943814527226E-7</v>
      </c>
      <c r="CK36" s="8">
        <f>(Mix_2!CK36+Mix_1!CK36-SQRT(((Mix_2!CK36+Mix_1!CK36)^2)-4*((Mix_2!CK36*Mix_1!CK36)-WMA_R1!$B$3)))/2/$B$6</f>
        <v>1.9239780812974061E-7</v>
      </c>
      <c r="CL36" s="8">
        <f>(Mix_2!CL36+Mix_1!CL36-SQRT(((Mix_2!CL36+Mix_1!CL36)^2)-4*((Mix_2!CL36*Mix_1!CL36)-WMA_R1!$B$3)))/2/$B$6</f>
        <v>1.7895602810735767E-7</v>
      </c>
      <c r="CM36" s="8">
        <f>(Mix_2!CM36+Mix_1!CM36-SQRT(((Mix_2!CM36+Mix_1!CM36)^2)-4*((Mix_2!CM36*Mix_1!CM36)-WMA_R1!$B$3)))/2/$B$6</f>
        <v>1.6550505599344234E-7</v>
      </c>
      <c r="CN36" s="8">
        <f>(Mix_2!CN36+Mix_1!CN36-SQRT(((Mix_2!CN36+Mix_1!CN36)^2)-4*((Mix_2!CN36*Mix_1!CN36)-WMA_R1!$B$3)))/2/$B$6</f>
        <v>1.5221109228580332E-7</v>
      </c>
      <c r="CO36" s="8">
        <f>(Mix_2!CO36+Mix_1!CO36-SQRT(((Mix_2!CO36+Mix_1!CO36)^2)-4*((Mix_2!CO36*Mix_1!CO36)-WMA_R1!$B$3)))/2/$B$6</f>
        <v>1.3922222907858384E-7</v>
      </c>
      <c r="CP36" s="8">
        <f>(Mix_2!CP36+Mix_1!CP36-SQRT(((Mix_2!CP36+Mix_1!CP36)^2)-4*((Mix_2!CP36*Mix_1!CP36)-WMA_R1!$B$3)))/2/$B$6</f>
        <v>1.266661063814567E-7</v>
      </c>
      <c r="CQ36" s="8">
        <f>(Mix_2!CQ36+Mix_1!CQ36-SQRT(((Mix_2!CQ36+Mix_1!CQ36)^2)-4*((Mix_2!CQ36*Mix_1!CQ36)-WMA_R1!$B$3)))/2/$B$6</f>
        <v>1.146485787417717E-7</v>
      </c>
      <c r="CR36" s="8">
        <f>(Mix_2!CR36+Mix_1!CR36-SQRT(((Mix_2!CR36+Mix_1!CR36)^2)-4*((Mix_2!CR36*Mix_1!CR36)-WMA_R1!$B$3)))/2/$B$6</f>
        <v>1.0325333477112508E-7</v>
      </c>
    </row>
    <row r="37" spans="1:96" x14ac:dyDescent="0.35">
      <c r="A37">
        <f t="shared" si="8"/>
        <v>25</v>
      </c>
      <c r="B37">
        <f t="shared" si="7"/>
        <v>24.5</v>
      </c>
      <c r="C37">
        <f>B37-Data!$B$9</f>
        <v>14</v>
      </c>
      <c r="F37" s="3">
        <f>(Mix_2!F37+Mix_1!F37-SQRT(((Mix_2!F37+Mix_1!F37)^2)-4*((Mix_2!F37*Mix_1!F37)-WMA_R1!$B$3)))/2</f>
        <v>0</v>
      </c>
      <c r="G37" s="8">
        <f>(Mix_2!G37+Mix_1!G37-SQRT(((Mix_2!G37+Mix_1!G37)^2)-4*((Mix_2!G37*Mix_1!G37)-WMA_R1!$B$3)))/2/$B$6</f>
        <v>1.4223412447833539E-9</v>
      </c>
      <c r="H37" s="8">
        <f>(Mix_2!H37+Mix_1!H37-SQRT(((Mix_2!H37+Mix_1!H37)^2)-4*((Mix_2!H37*Mix_1!H37)-WMA_R1!$B$3)))/2/$B$6</f>
        <v>4.3492549561818805E-9</v>
      </c>
      <c r="I37" s="8">
        <f>(Mix_2!I37+Mix_1!I37-SQRT(((Mix_2!I37+Mix_1!I37)^2)-4*((Mix_2!I37*Mix_1!I37)-WMA_R1!$B$3)))/2/$B$6</f>
        <v>1.32380438833124E-8</v>
      </c>
      <c r="J37" s="8">
        <f>(Mix_2!J37+Mix_1!J37-SQRT(((Mix_2!J37+Mix_1!J37)^2)-4*((Mix_2!J37*Mix_1!J37)-WMA_R1!$B$3)))/2/$B$6</f>
        <v>3.6798163627338454E-8</v>
      </c>
      <c r="K37" s="8">
        <f>(Mix_2!K37+Mix_1!K37-SQRT(((Mix_2!K37+Mix_1!K37)^2)-4*((Mix_2!K37*Mix_1!K37)-WMA_R1!$B$3)))/2/$B$6</f>
        <v>9.2787220684620308E-8</v>
      </c>
      <c r="L37" s="8">
        <f>(Mix_2!L37+Mix_1!L37-SQRT(((Mix_2!L37+Mix_1!L37)^2)-4*((Mix_2!L37*Mix_1!L37)-WMA_R1!$B$3)))/2/$B$6</f>
        <v>2.0858675287005468E-7</v>
      </c>
      <c r="M37" s="8">
        <f>(Mix_2!M37+Mix_1!M37-SQRT(((Mix_2!M37+Mix_1!M37)^2)-4*((Mix_2!M37*Mix_1!M37)-WMA_R1!$B$3)))/2/$B$6</f>
        <v>4.1031945985370299E-7</v>
      </c>
      <c r="N37" s="8">
        <f>(Mix_2!N37+Mix_1!N37-SQRT(((Mix_2!N37+Mix_1!N37)^2)-4*((Mix_2!N37*Mix_1!N37)-WMA_R1!$B$3)))/2/$B$6</f>
        <v>6.9676419611752749E-7</v>
      </c>
      <c r="O37" s="8">
        <f>(Mix_2!O37+Mix_1!O37-SQRT(((Mix_2!O37+Mix_1!O37)^2)-4*((Mix_2!O37*Mix_1!O37)-WMA_R1!$B$3)))/2/$B$6</f>
        <v>1.0162698754756505E-6</v>
      </c>
      <c r="P37" s="8">
        <f>(Mix_2!P37+Mix_1!P37-SQRT(((Mix_2!P37+Mix_1!P37)^2)-4*((Mix_2!P37*Mix_1!P37)-WMA_R1!$B$3)))/2/$B$6</f>
        <v>1.2800596340678538E-6</v>
      </c>
      <c r="Q37" s="8">
        <f>(Mix_2!Q37+Mix_1!Q37-SQRT(((Mix_2!Q37+Mix_1!Q37)^2)-4*((Mix_2!Q37*Mix_1!Q37)-WMA_R1!$B$3)))/2/$B$6</f>
        <v>1.413706889441535E-6</v>
      </c>
      <c r="R37" s="8">
        <f>(Mix_2!R37+Mix_1!R37-SQRT(((Mix_2!R37+Mix_1!R37)^2)-4*((Mix_2!R37*Mix_1!R37)-WMA_R1!$B$3)))/2/$B$6</f>
        <v>1.3993492293806753E-6</v>
      </c>
      <c r="S37" s="8">
        <f>(Mix_2!S37+Mix_1!S37-SQRT(((Mix_2!S37+Mix_1!S37)^2)-4*((Mix_2!S37*Mix_1!S37)-WMA_R1!$B$3)))/2/$B$6</f>
        <v>1.2719064155231052E-6</v>
      </c>
      <c r="T37" s="8">
        <f>(Mix_2!T37+Mix_1!T37-SQRT(((Mix_2!T37+Mix_1!T37)^2)-4*((Mix_2!T37*Mix_1!T37)-WMA_R1!$B$3)))/2/$B$6</f>
        <v>1.0859166454935121E-6</v>
      </c>
      <c r="U37" s="8">
        <f>(Mix_2!U37+Mix_1!U37-SQRT(((Mix_2!U37+Mix_1!U37)^2)-4*((Mix_2!U37*Mix_1!U37)-WMA_R1!$B$3)))/2/$B$6</f>
        <v>8.875156158882902E-7</v>
      </c>
      <c r="V37" s="8">
        <f>(Mix_2!V37+Mix_1!V37-SQRT(((Mix_2!V37+Mix_1!V37)^2)-4*((Mix_2!V37*Mix_1!V37)-WMA_R1!$B$3)))/2/$B$6</f>
        <v>7.0457771172982575E-7</v>
      </c>
      <c r="W37" s="8">
        <f>(Mix_2!W37+Mix_1!W37-SQRT(((Mix_2!W37+Mix_1!W37)^2)-4*((Mix_2!W37*Mix_1!W37)-WMA_R1!$B$3)))/2/$B$6</f>
        <v>5.4909247815260187E-7</v>
      </c>
      <c r="X37" s="8">
        <f>(Mix_2!X37+Mix_1!X37-SQRT(((Mix_2!X37+Mix_1!X37)^2)-4*((Mix_2!X37*Mix_1!X37)-WMA_R1!$B$3)))/2/$B$6</f>
        <v>4.2313628290102656E-7</v>
      </c>
      <c r="Y37" s="8">
        <f>(Mix_2!Y37+Mix_1!Y37-SQRT(((Mix_2!Y37+Mix_1!Y37)^2)-4*((Mix_2!Y37*Mix_1!Y37)-WMA_R1!$B$3)))/2/$B$6</f>
        <v>3.239493691076234E-7</v>
      </c>
      <c r="Z37" s="8">
        <f>(Mix_2!Z37+Mix_1!Z37-SQRT(((Mix_2!Z37+Mix_1!Z37)^2)-4*((Mix_2!Z37*Mix_1!Z37)-WMA_R1!$B$3)))/2/$B$6</f>
        <v>2.4708565105058256E-7</v>
      </c>
      <c r="AA37" s="8">
        <f>(Mix_2!AA37+Mix_1!AA37-SQRT(((Mix_2!AA37+Mix_1!AA37)^2)-4*((Mix_2!AA37*Mix_1!AA37)-WMA_R1!$B$3)))/2/$B$6</f>
        <v>1.8801151746572486E-7</v>
      </c>
      <c r="AB37" s="8">
        <f>(Mix_2!AB37+Mix_1!AB37-SQRT(((Mix_2!AB37+Mix_1!AB37)^2)-4*((Mix_2!AB37*Mix_1!AB37)-WMA_R1!$B$3)))/2/$B$6</f>
        <v>1.4276322168882416E-7</v>
      </c>
      <c r="AC37" s="8">
        <f>(Mix_2!AC37+Mix_1!AC37-SQRT(((Mix_2!AC37+Mix_1!AC37)^2)-4*((Mix_2!AC37*Mix_1!AC37)-WMA_R1!$B$3)))/2/$B$6</f>
        <v>1.0812107831270623E-7</v>
      </c>
      <c r="AD37" s="8">
        <f>(Mix_2!AD37+Mix_1!AD37-SQRT(((Mix_2!AD37+Mix_1!AD37)^2)-4*((Mix_2!AD37*Mix_1!AD37)-WMA_R1!$B$3)))/2/$B$6</f>
        <v>8.1571032595206816E-8</v>
      </c>
      <c r="AE37" s="8">
        <f>(Mix_2!AE37+Mix_1!AE37-SQRT(((Mix_2!AE37+Mix_1!AE37)^2)-4*((Mix_2!AE37*Mix_1!AE37)-WMA_R1!$B$3)))/2/$B$6</f>
        <v>6.1192346301197631E-8</v>
      </c>
      <c r="AF37" s="8">
        <f>(Mix_2!AF37+Mix_1!AF37-SQRT(((Mix_2!AF37+Mix_1!AF37)^2)-4*((Mix_2!AF37*Mix_1!AF37)-WMA_R1!$B$3)))/2/$B$6</f>
        <v>4.5534626735843631E-8</v>
      </c>
      <c r="AG37" s="8">
        <f>(Mix_2!AG37+Mix_1!AG37-SQRT(((Mix_2!AG37+Mix_1!AG37)^2)-4*((Mix_2!AG37*Mix_1!AG37)-WMA_R1!$B$3)))/2/$B$6</f>
        <v>3.3508762875555931E-8</v>
      </c>
      <c r="AH37" s="8">
        <f>(Mix_2!AH37+Mix_1!AH37-SQRT(((Mix_2!AH37+Mix_1!AH37)^2)-4*((Mix_2!AH37*Mix_1!AH37)-WMA_R1!$B$3)))/2/$B$6</f>
        <v>2.4298505429953821E-8</v>
      </c>
      <c r="AI37" s="8">
        <f>(Mix_2!AI37+Mix_1!AI37-SQRT(((Mix_2!AI37+Mix_1!AI37)^2)-4*((Mix_2!AI37*Mix_1!AI37)-WMA_R1!$B$3)))/2/$B$6</f>
        <v>1.7291977627564847E-8</v>
      </c>
      <c r="AJ37" s="8">
        <f>(Mix_2!AJ37+Mix_1!AJ37-SQRT(((Mix_2!AJ37+Mix_1!AJ37)^2)-4*((Mix_2!AJ37*Mix_1!AJ37)-WMA_R1!$B$3)))/2/$B$6</f>
        <v>1.2029923723844149E-8</v>
      </c>
      <c r="AK37" s="8">
        <f>(Mix_2!AK37+Mix_1!AK37-SQRT(((Mix_2!AK37+Mix_1!AK37)^2)-4*((Mix_2!AK37*Mix_1!AK37)-WMA_R1!$B$3)))/2/$B$6</f>
        <v>8.1671496232615937E-9</v>
      </c>
      <c r="AL37" s="8">
        <f>(Mix_2!AL37+Mix_1!AL37-SQRT(((Mix_2!AL37+Mix_1!AL37)^2)-4*((Mix_2!AL37*Mix_1!AL37)-WMA_R1!$B$3)))/2/$B$6</f>
        <v>5.4439386332205686E-9</v>
      </c>
      <c r="AM37" s="8">
        <f>(Mix_2!AM37+Mix_1!AM37-SQRT(((Mix_2!AM37+Mix_1!AM37)^2)-4*((Mix_2!AM37*Mix_1!AM37)-WMA_R1!$B$3)))/2/$B$6</f>
        <v>3.6649536738764255E-9</v>
      </c>
      <c r="AN37" s="8">
        <f>(Mix_2!AN37+Mix_1!AN37-SQRT(((Mix_2!AN37+Mix_1!AN37)^2)-4*((Mix_2!AN37*Mix_1!AN37)-WMA_R1!$B$3)))/2/$B$6</f>
        <v>2.6836088906634359E-9</v>
      </c>
      <c r="AO37" s="8">
        <f>(Mix_2!AO37+Mix_1!AO37-SQRT(((Mix_2!AO37+Mix_1!AO37)^2)-4*((Mix_2!AO37*Mix_1!AO37)-WMA_R1!$B$3)))/2/$B$6</f>
        <v>2.3904886958803218E-9</v>
      </c>
      <c r="AP37" s="8">
        <f>(Mix_2!AP37+Mix_1!AP37-SQRT(((Mix_2!AP37+Mix_1!AP37)^2)-4*((Mix_2!AP37*Mix_1!AP37)-WMA_R1!$B$3)))/2/$B$6</f>
        <v>2.7047182271644488E-9</v>
      </c>
      <c r="AQ37" s="8">
        <f>(Mix_2!AQ37+Mix_1!AQ37-SQRT(((Mix_2!AQ37+Mix_1!AQ37)^2)-4*((Mix_2!AQ37*Mix_1!AQ37)-WMA_R1!$B$3)))/2/$B$6</f>
        <v>3.5674805332064352E-9</v>
      </c>
      <c r="AR37" s="8">
        <f>(Mix_2!AR37+Mix_1!AR37-SQRT(((Mix_2!AR37+Mix_1!AR37)^2)-4*((Mix_2!AR37*Mix_1!AR37)-WMA_R1!$B$3)))/2/$B$6</f>
        <v>4.9371351451554801E-9</v>
      </c>
      <c r="AS37" s="8">
        <f>(Mix_2!AS37+Mix_1!AS37-SQRT(((Mix_2!AS37+Mix_1!AS37)^2)-4*((Mix_2!AS37*Mix_1!AS37)-WMA_R1!$B$3)))/2/$B$6</f>
        <v>6.7854770691155863E-9</v>
      </c>
      <c r="AT37" s="8">
        <f>(Mix_2!AT37+Mix_1!AT37-SQRT(((Mix_2!AT37+Mix_1!AT37)^2)-4*((Mix_2!AT37*Mix_1!AT37)-WMA_R1!$B$3)))/2/$B$6</f>
        <v>9.0948546471736336E-9</v>
      </c>
      <c r="AU37" s="8">
        <f>(Mix_2!AU37+Mix_1!AU37-SQRT(((Mix_2!AU37+Mix_1!AU37)^2)-4*((Mix_2!AU37*Mix_1!AU37)-WMA_R1!$B$3)))/2/$B$6</f>
        <v>1.1855903814250723E-8</v>
      </c>
      <c r="AV37" s="8">
        <f>(Mix_2!AV37+Mix_1!AV37-SQRT(((Mix_2!AV37+Mix_1!AV37)^2)-4*((Mix_2!AV37*Mix_1!AV37)-WMA_R1!$B$3)))/2/$B$6</f>
        <v>1.5065727332341794E-8</v>
      </c>
      <c r="AW37" s="8">
        <f>(Mix_2!AW37+Mix_1!AW37-SQRT(((Mix_2!AW37+Mix_1!AW37)^2)-4*((Mix_2!AW37*Mix_1!AW37)-WMA_R1!$B$3)))/2/$B$6</f>
        <v>1.8726403538948944E-8</v>
      </c>
      <c r="AX37" s="8">
        <f>(Mix_2!AX37+Mix_1!AX37-SQRT(((Mix_2!AX37+Mix_1!AX37)^2)-4*((Mix_2!AX37*Mix_1!AX37)-WMA_R1!$B$3)))/2/$B$6</f>
        <v>2.2843710034692322E-8</v>
      </c>
      <c r="AY37" s="8">
        <f>(Mix_2!AY37+Mix_1!AY37-SQRT(((Mix_2!AY37+Mix_1!AY37)^2)-4*((Mix_2!AY37*Mix_1!AY37)-WMA_R1!$B$3)))/2/$B$6</f>
        <v>2.7426005466679726E-8</v>
      </c>
      <c r="AZ37" s="8">
        <f>(Mix_2!AZ37+Mix_1!AZ37-SQRT(((Mix_2!AZ37+Mix_1!AZ37)^2)-4*((Mix_2!AZ37*Mix_1!AZ37)-WMA_R1!$B$3)))/2/$B$6</f>
        <v>3.2483207235145528E-8</v>
      </c>
      <c r="BA37" s="8">
        <f>(Mix_2!BA37+Mix_1!BA37-SQRT(((Mix_2!BA37+Mix_1!BA37)^2)-4*((Mix_2!BA37*Mix_1!BA37)-WMA_R1!$B$3)))/2/$B$6</f>
        <v>3.8025818938081102E-8</v>
      </c>
      <c r="BB37" s="8">
        <f>(Mix_2!BB37+Mix_1!BB37-SQRT(((Mix_2!BB37+Mix_1!BB37)^2)-4*((Mix_2!BB37*Mix_1!BB37)-WMA_R1!$B$3)))/2/$B$6</f>
        <v>4.4063979132147324E-8</v>
      </c>
      <c r="BC37" s="8">
        <f>(Mix_2!BC37+Mix_1!BC37-SQRT(((Mix_2!BC37+Mix_1!BC37)^2)-4*((Mix_2!BC37*Mix_1!BC37)-WMA_R1!$B$3)))/2/$B$6</f>
        <v>5.0606505652694977E-8</v>
      </c>
      <c r="BD37" s="8">
        <f>(Mix_2!BD37+Mix_1!BD37-SQRT(((Mix_2!BD37+Mix_1!BD37)^2)-4*((Mix_2!BD37*Mix_1!BD37)-WMA_R1!$B$3)))/2/$B$6</f>
        <v>5.7659916841146241E-8</v>
      </c>
      <c r="BE37" s="8">
        <f>(Mix_2!BE37+Mix_1!BE37-SQRT(((Mix_2!BE37+Mix_1!BE37)^2)-4*((Mix_2!BE37*Mix_1!BE37)-WMA_R1!$B$3)))/2/$B$6</f>
        <v>6.522742967973727E-8</v>
      </c>
      <c r="BF37" s="8">
        <f>(Mix_2!BF37+Mix_1!BF37-SQRT(((Mix_2!BF37+Mix_1!BF37)^2)-4*((Mix_2!BF37*Mix_1!BF37)-WMA_R1!$B$3)))/2/$B$6</f>
        <v>7.3307910852804525E-8</v>
      </c>
      <c r="BG37" s="8">
        <f>(Mix_2!BG37+Mix_1!BG37-SQRT(((Mix_2!BG37+Mix_1!BG37)^2)-4*((Mix_2!BG37*Mix_1!BG37)-WMA_R1!$B$3)))/2/$B$6</f>
        <v>8.1894811820859559E-8</v>
      </c>
      <c r="BH37" s="8">
        <f>(Mix_2!BH37+Mix_1!BH37-SQRT(((Mix_2!BH37+Mix_1!BH37)^2)-4*((Mix_2!BH37*Mix_1!BH37)-WMA_R1!$B$3)))/2/$B$6</f>
        <v>9.0975069699794631E-8</v>
      </c>
      <c r="BI37" s="8">
        <f>(Mix_2!BI37+Mix_1!BI37-SQRT(((Mix_2!BI37+Mix_1!BI37)^2)-4*((Mix_2!BI37*Mix_1!BI37)-WMA_R1!$B$3)))/2/$B$6</f>
        <v>1.0052801524551569E-7</v>
      </c>
      <c r="BJ37" s="8">
        <f>(Mix_2!BJ37+Mix_1!BJ37-SQRT(((Mix_2!BJ37+Mix_1!BJ37)^2)-4*((Mix_2!BJ37*Mix_1!BJ37)-WMA_R1!$B$3)))/2/$B$6</f>
        <v>1.1052430437530347E-7</v>
      </c>
      <c r="BK37" s="8">
        <f>(Mix_2!BK37+Mix_1!BK37-SQRT(((Mix_2!BK37+Mix_1!BK37)^2)-4*((Mix_2!BK37*Mix_1!BK37)-WMA_R1!$B$3)))/2/$B$6</f>
        <v>1.2092490164761216E-7</v>
      </c>
      <c r="BL37" s="8">
        <f>(Mix_2!BL37+Mix_1!BL37-SQRT(((Mix_2!BL37+Mix_1!BL37)^2)-4*((Mix_2!BL37*Mix_1!BL37)-WMA_R1!$B$3)))/2/$B$6</f>
        <v>1.3168016588238629E-7</v>
      </c>
      <c r="BM37" s="8">
        <f>(Mix_2!BM37+Mix_1!BM37-SQRT(((Mix_2!BM37+Mix_1!BM37)^2)-4*((Mix_2!BM37*Mix_1!BM37)-WMA_R1!$B$3)))/2/$B$6</f>
        <v>1.4272908410717378E-7</v>
      </c>
      <c r="BN37" s="8">
        <f>(Mix_2!BN37+Mix_1!BN37-SQRT(((Mix_2!BN37+Mix_1!BN37)^2)-4*((Mix_2!BN37*Mix_1!BN37)-WMA_R1!$B$3)))/2/$B$6</f>
        <v>1.5399871067245385E-7</v>
      </c>
      <c r="BO37" s="8">
        <f>(Mix_2!BO37+Mix_1!BO37-SQRT(((Mix_2!BO37+Mix_1!BO37)^2)-4*((Mix_2!BO37*Mix_1!BO37)-WMA_R1!$B$3)))/2/$B$6</f>
        <v>1.6540386305052834E-7</v>
      </c>
      <c r="BP37" s="8">
        <f>(Mix_2!BP37+Mix_1!BP37-SQRT(((Mix_2!BP37+Mix_1!BP37)^2)-4*((Mix_2!BP37*Mix_1!BP37)-WMA_R1!$B$3)))/2/$B$6</f>
        <v>1.7684715203358792E-7</v>
      </c>
      <c r="BQ37" s="8">
        <f>(Mix_2!BQ37+Mix_1!BQ37-SQRT(((Mix_2!BQ37+Mix_1!BQ37)^2)-4*((Mix_2!BQ37*Mix_1!BQ37)-WMA_R1!$B$3)))/2/$B$6</f>
        <v>1.8821939518076647E-7</v>
      </c>
      <c r="BR37" s="8">
        <f>(Mix_2!BR37+Mix_1!BR37-SQRT(((Mix_2!BR37+Mix_1!BR37)^2)-4*((Mix_2!BR37*Mix_1!BR37)-WMA_R1!$B$3)))/2/$B$6</f>
        <v>1.9940047168987007E-7</v>
      </c>
      <c r="BS37" s="8">
        <f>(Mix_2!BS37+Mix_1!BS37-SQRT(((Mix_2!BS37+Mix_1!BS37)^2)-4*((Mix_2!BS37*Mix_1!BS37)-WMA_R1!$B$3)))/2/$B$6</f>
        <v>2.1026067331675335E-7</v>
      </c>
      <c r="BT37" s="8">
        <f>(Mix_2!BT37+Mix_1!BT37-SQRT(((Mix_2!BT37+Mix_1!BT37)^2)-4*((Mix_2!BT37*Mix_1!BT37)-WMA_R1!$B$3)))/2/$B$6</f>
        <v>2.2066256910591164E-7</v>
      </c>
      <c r="BU37" s="8">
        <f>(Mix_2!BU37+Mix_1!BU37-SQRT(((Mix_2!BU37+Mix_1!BU37)^2)-4*((Mix_2!BU37*Mix_1!BU37)-WMA_R1!$B$3)))/2/$B$6</f>
        <v>2.3046340902332929E-7</v>
      </c>
      <c r="BV37" s="8">
        <f>(Mix_2!BV37+Mix_1!BV37-SQRT(((Mix_2!BV37+Mix_1!BV37)^2)-4*((Mix_2!BV37*Mix_1!BV37)-WMA_R1!$B$3)))/2/$B$6</f>
        <v>2.3951803740374089E-7</v>
      </c>
      <c r="BW37" s="8">
        <f>(Mix_2!BW37+Mix_1!BW37-SQRT(((Mix_2!BW37+Mix_1!BW37)^2)-4*((Mix_2!BW37*Mix_1!BW37)-WMA_R1!$B$3)))/2/$B$6</f>
        <v>2.4768227846472257E-7</v>
      </c>
      <c r="BX37" s="8">
        <f>(Mix_2!BX37+Mix_1!BX37-SQRT(((Mix_2!BX37+Mix_1!BX37)^2)-4*((Mix_2!BX37*Mix_1!BX37)-WMA_R1!$B$3)))/2/$B$6</f>
        <v>2.5481670617999441E-7</v>
      </c>
      <c r="BY37" s="8">
        <f>(Mix_2!BY37+Mix_1!BY37-SQRT(((Mix_2!BY37+Mix_1!BY37)^2)-4*((Mix_2!BY37*Mix_1!BY37)-WMA_R1!$B$3)))/2/$B$6</f>
        <v>2.6079069259665744E-7</v>
      </c>
      <c r="BZ37" s="8">
        <f>(Mix_2!BZ37+Mix_1!BZ37-SQRT(((Mix_2!BZ37+Mix_1!BZ37)^2)-4*((Mix_2!BZ37*Mix_1!BZ37)-WMA_R1!$B$3)))/2/$B$6</f>
        <v>2.6548657161562517E-7</v>
      </c>
      <c r="CA37" s="8">
        <f>(Mix_2!CA37+Mix_1!CA37-SQRT(((Mix_2!CA37+Mix_1!CA37)^2)-4*((Mix_2!CA37*Mix_1!CA37)-WMA_R1!$B$3)))/2/$B$6</f>
        <v>2.6880375370019749E-7</v>
      </c>
      <c r="CB37" s="8">
        <f>(Mix_2!CB37+Mix_1!CB37-SQRT(((Mix_2!CB37+Mix_1!CB37)^2)-4*((Mix_2!CB37*Mix_1!CB37)-WMA_R1!$B$3)))/2/$B$6</f>
        <v>2.7066258656560649E-7</v>
      </c>
      <c r="CC37" s="8">
        <f>(Mix_2!CC37+Mix_1!CC37-SQRT(((Mix_2!CC37+Mix_1!CC37)^2)-4*((Mix_2!CC37*Mix_1!CC37)-WMA_R1!$B$3)))/2/$B$6</f>
        <v>2.7100775157329338E-7</v>
      </c>
      <c r="CD37" s="8">
        <f>(Mix_2!CD37+Mix_1!CD37-SQRT(((Mix_2!CD37+Mix_1!CD37)^2)-4*((Mix_2!CD37*Mix_1!CD37)-WMA_R1!$B$3)))/2/$B$6</f>
        <v>2.6981100198497643E-7</v>
      </c>
      <c r="CE37" s="8">
        <f>(Mix_2!CE37+Mix_1!CE37-SQRT(((Mix_2!CE37+Mix_1!CE37)^2)-4*((Mix_2!CE37*Mix_1!CE37)-WMA_R1!$B$3)))/2/$B$6</f>
        <v>2.6707304701112378E-7</v>
      </c>
      <c r="CF37" s="8">
        <f>(Mix_2!CF37+Mix_1!CF37-SQRT(((Mix_2!CF37+Mix_1!CF37)^2)-4*((Mix_2!CF37*Mix_1!CF37)-WMA_R1!$B$3)))/2/$B$6</f>
        <v>2.6282444798297888E-7</v>
      </c>
      <c r="CG37" s="8">
        <f>(Mix_2!CG37+Mix_1!CG37-SQRT(((Mix_2!CG37+Mix_1!CG37)^2)-4*((Mix_2!CG37*Mix_1!CG37)-WMA_R1!$B$3)))/2/$B$6</f>
        <v>2.5712541540379164E-7</v>
      </c>
      <c r="CH37" s="8">
        <f>(Mix_2!CH37+Mix_1!CH37-SQRT(((Mix_2!CH37+Mix_1!CH37)^2)-4*((Mix_2!CH37*Mix_1!CH37)-WMA_R1!$B$3)))/2/$B$6</f>
        <v>2.5006447879061255E-7</v>
      </c>
      <c r="CI37" s="8">
        <f>(Mix_2!CI37+Mix_1!CI37-SQRT(((Mix_2!CI37+Mix_1!CI37)^2)-4*((Mix_2!CI37*Mix_1!CI37)-WMA_R1!$B$3)))/2/$B$6</f>
        <v>2.4175605961573865E-7</v>
      </c>
      <c r="CJ37" s="8">
        <f>(Mix_2!CJ37+Mix_1!CJ37-SQRT(((Mix_2!CJ37+Mix_1!CJ37)^2)-4*((Mix_2!CJ37*Mix_1!CJ37)-WMA_R1!$B$3)))/2/$B$6</f>
        <v>2.3233704071756733E-7</v>
      </c>
      <c r="CK37" s="8">
        <f>(Mix_2!CK37+Mix_1!CK37-SQRT(((Mix_2!CK37+Mix_1!CK37)^2)-4*((Mix_2!CK37*Mix_1!CK37)-WMA_R1!$B$3)))/2/$B$6</f>
        <v>2.2196250271111495E-7</v>
      </c>
      <c r="CL37" s="8">
        <f>(Mix_2!CL37+Mix_1!CL37-SQRT(((Mix_2!CL37+Mix_1!CL37)^2)-4*((Mix_2!CL37*Mix_1!CL37)-WMA_R1!$B$3)))/2/$B$6</f>
        <v>2.1080083911773073E-7</v>
      </c>
      <c r="CM37" s="8">
        <f>(Mix_2!CM37+Mix_1!CM37-SQRT(((Mix_2!CM37+Mix_1!CM37)^2)-4*((Mix_2!CM37*Mix_1!CM37)-WMA_R1!$B$3)))/2/$B$6</f>
        <v>1.9902850134645433E-7</v>
      </c>
      <c r="CN37" s="8">
        <f>(Mix_2!CN37+Mix_1!CN37-SQRT(((Mix_2!CN37+Mix_1!CN37)^2)-4*((Mix_2!CN37*Mix_1!CN37)-WMA_R1!$B$3)))/2/$B$6</f>
        <v>1.8682464497654649E-7</v>
      </c>
      <c r="CO37" s="8">
        <f>(Mix_2!CO37+Mix_1!CO37-SQRT(((Mix_2!CO37+Mix_1!CO37)^2)-4*((Mix_2!CO37*Mix_1!CO37)-WMA_R1!$B$3)))/2/$B$6</f>
        <v>1.7436594246245107E-7</v>
      </c>
      <c r="CP37" s="8">
        <f>(Mix_2!CP37+Mix_1!CP37-SQRT(((Mix_2!CP37+Mix_1!CP37)^2)-4*((Mix_2!CP37*Mix_1!CP37)-WMA_R1!$B$3)))/2/$B$6</f>
        <v>1.6182180240242872E-7</v>
      </c>
      <c r="CQ37" s="8">
        <f>(Mix_2!CQ37+Mix_1!CQ37-SQRT(((Mix_2!CQ37+Mix_1!CQ37)^2)-4*((Mix_2!CQ37*Mix_1!CQ37)-WMA_R1!$B$3)))/2/$B$6</f>
        <v>1.4935020264950083E-7</v>
      </c>
      <c r="CR37" s="8">
        <f>(Mix_2!CR37+Mix_1!CR37-SQRT(((Mix_2!CR37+Mix_1!CR37)^2)-4*((Mix_2!CR37*Mix_1!CR37)-WMA_R1!$B$3)))/2/$B$6</f>
        <v>1.3709428547947766E-7</v>
      </c>
    </row>
    <row r="38" spans="1:96" x14ac:dyDescent="0.35">
      <c r="A38">
        <f t="shared" si="8"/>
        <v>26</v>
      </c>
      <c r="B38">
        <f t="shared" si="7"/>
        <v>25.5</v>
      </c>
      <c r="C38">
        <f>B38-Data!$B$9</f>
        <v>15</v>
      </c>
      <c r="F38" s="3">
        <f>(Mix_2!F38+Mix_1!F38-SQRT(((Mix_2!F38+Mix_1!F38)^2)-4*((Mix_2!F38*Mix_1!F38)-WMA_R1!$B$3)))/2</f>
        <v>0</v>
      </c>
      <c r="G38" s="8">
        <f>(Mix_2!G38+Mix_1!G38-SQRT(((Mix_2!G38+Mix_1!G38)^2)-4*((Mix_2!G38*Mix_1!G38)-WMA_R1!$B$3)))/2/$B$6</f>
        <v>4.9312287586644743E-10</v>
      </c>
      <c r="H38" s="8">
        <f>(Mix_2!H38+Mix_1!H38-SQRT(((Mix_2!H38+Mix_1!H38)^2)-4*((Mix_2!H38*Mix_1!H38)-WMA_R1!$B$3)))/2/$B$6</f>
        <v>1.5089131055745497E-9</v>
      </c>
      <c r="I38" s="8">
        <f>(Mix_2!I38+Mix_1!I38-SQRT(((Mix_2!I38+Mix_1!I38)^2)-4*((Mix_2!I38*Mix_1!I38)-WMA_R1!$B$3)))/2/$B$6</f>
        <v>4.6131736208820939E-9</v>
      </c>
      <c r="J38" s="8">
        <f>(Mix_2!J38+Mix_1!J38-SQRT(((Mix_2!J38+Mix_1!J38)^2)-4*((Mix_2!J38*Mix_1!J38)-WMA_R1!$B$3)))/2/$B$6</f>
        <v>1.3020058142743096E-8</v>
      </c>
      <c r="K38" s="8">
        <f>(Mix_2!K38+Mix_1!K38-SQRT(((Mix_2!K38+Mix_1!K38)^2)-4*((Mix_2!K38*Mix_1!K38)-WMA_R1!$B$3)))/2/$B$6</f>
        <v>3.3998492576792216E-8</v>
      </c>
      <c r="L38" s="8">
        <f>(Mix_2!L38+Mix_1!L38-SQRT(((Mix_2!L38+Mix_1!L38)^2)-4*((Mix_2!L38*Mix_1!L38)-WMA_R1!$B$3)))/2/$B$6</f>
        <v>8.1296028908717233E-8</v>
      </c>
      <c r="M38" s="8">
        <f>(Mix_2!M38+Mix_1!M38-SQRT(((Mix_2!M38+Mix_1!M38)^2)-4*((Mix_2!M38*Mix_1!M38)-WMA_R1!$B$3)))/2/$B$6</f>
        <v>1.7525465578760446E-7</v>
      </c>
      <c r="N38" s="8">
        <f>(Mix_2!N38+Mix_1!N38-SQRT(((Mix_2!N38+Mix_1!N38)^2)-4*((Mix_2!N38*Mix_1!N38)-WMA_R1!$B$3)))/2/$B$6</f>
        <v>3.355942206351159E-7</v>
      </c>
      <c r="O38" s="8">
        <f>(Mix_2!O38+Mix_1!O38-SQRT(((Mix_2!O38+Mix_1!O38)^2)-4*((Mix_2!O38*Mix_1!O38)-WMA_R1!$B$3)))/2/$B$6</f>
        <v>5.6476157617169065E-7</v>
      </c>
      <c r="P38" s="8">
        <f>(Mix_2!P38+Mix_1!P38-SQRT(((Mix_2!P38+Mix_1!P38)^2)-4*((Mix_2!P38*Mix_1!P38)-WMA_R1!$B$3)))/2/$B$6</f>
        <v>8.3152782581752405E-7</v>
      </c>
      <c r="Q38" s="8">
        <f>(Mix_2!Q38+Mix_1!Q38-SQRT(((Mix_2!Q38+Mix_1!Q38)^2)-4*((Mix_2!Q38*Mix_1!Q38)-WMA_R1!$B$3)))/2/$B$6</f>
        <v>1.0743747290709038E-6</v>
      </c>
      <c r="R38" s="8">
        <f>(Mix_2!R38+Mix_1!R38-SQRT(((Mix_2!R38+Mix_1!R38)^2)-4*((Mix_2!R38*Mix_1!R38)-WMA_R1!$B$3)))/2/$B$6</f>
        <v>1.2310545963734043E-6</v>
      </c>
      <c r="S38" s="8">
        <f>(Mix_2!S38+Mix_1!S38-SQRT(((Mix_2!S38+Mix_1!S38)^2)-4*((Mix_2!S38*Mix_1!S38)-WMA_R1!$B$3)))/2/$B$6</f>
        <v>1.2716371725618458E-6</v>
      </c>
      <c r="T38" s="8">
        <f>(Mix_2!T38+Mix_1!T38-SQRT(((Mix_2!T38+Mix_1!T38)^2)-4*((Mix_2!T38*Mix_1!T38)-WMA_R1!$B$3)))/2/$B$6</f>
        <v>1.2073187987127199E-6</v>
      </c>
      <c r="U38" s="8">
        <f>(Mix_2!U38+Mix_1!U38-SQRT(((Mix_2!U38+Mix_1!U38)^2)-4*((Mix_2!U38*Mix_1!U38)-WMA_R1!$B$3)))/2/$B$6</f>
        <v>1.0741167530969875E-6</v>
      </c>
      <c r="V38" s="8">
        <f>(Mix_2!V38+Mix_1!V38-SQRT(((Mix_2!V38+Mix_1!V38)^2)-4*((Mix_2!V38*Mix_1!V38)-WMA_R1!$B$3)))/2/$B$6</f>
        <v>9.1100055699122606E-7</v>
      </c>
      <c r="W38" s="8">
        <f>(Mix_2!W38+Mix_1!W38-SQRT(((Mix_2!W38+Mix_1!W38)^2)-4*((Mix_2!W38*Mix_1!W38)-WMA_R1!$B$3)))/2/$B$6</f>
        <v>7.4701281715938705E-7</v>
      </c>
      <c r="X38" s="8">
        <f>(Mix_2!X38+Mix_1!X38-SQRT(((Mix_2!X38+Mix_1!X38)^2)-4*((Mix_2!X38*Mix_1!X38)-WMA_R1!$B$3)))/2/$B$6</f>
        <v>5.9864299251088937E-7</v>
      </c>
      <c r="Y38" s="8">
        <f>(Mix_2!Y38+Mix_1!Y38-SQRT(((Mix_2!Y38+Mix_1!Y38)^2)-4*((Mix_2!Y38*Mix_1!Y38)-WMA_R1!$B$3)))/2/$B$6</f>
        <v>4.7256472646139969E-7</v>
      </c>
      <c r="Z38" s="8">
        <f>(Mix_2!Z38+Mix_1!Z38-SQRT(((Mix_2!Z38+Mix_1!Z38)^2)-4*((Mix_2!Z38*Mix_1!Z38)-WMA_R1!$B$3)))/2/$B$6</f>
        <v>3.6947998527381287E-7</v>
      </c>
      <c r="AA38" s="8">
        <f>(Mix_2!AA38+Mix_1!AA38-SQRT(((Mix_2!AA38+Mix_1!AA38)^2)-4*((Mix_2!AA38*Mix_1!AA38)-WMA_R1!$B$3)))/2/$B$6</f>
        <v>2.871588407060699E-7</v>
      </c>
      <c r="AB38" s="8">
        <f>(Mix_2!AB38+Mix_1!AB38-SQRT(((Mix_2!AB38+Mix_1!AB38)^2)-4*((Mix_2!AB38*Mix_1!AB38)-WMA_R1!$B$3)))/2/$B$6</f>
        <v>2.2232736762717309E-7</v>
      </c>
      <c r="AC38" s="8">
        <f>(Mix_2!AC38+Mix_1!AC38-SQRT(((Mix_2!AC38+Mix_1!AC38)^2)-4*((Mix_2!AC38*Mix_1!AC38)-WMA_R1!$B$3)))/2/$B$6</f>
        <v>1.7165667465235401E-7</v>
      </c>
      <c r="AD38" s="8">
        <f>(Mix_2!AD38+Mix_1!AD38-SQRT(((Mix_2!AD38+Mix_1!AD38)^2)-4*((Mix_2!AD38*Mix_1!AD38)-WMA_R1!$B$3)))/2/$B$6</f>
        <v>1.321934988141038E-7</v>
      </c>
      <c r="AE38" s="8">
        <f>(Mix_2!AE38+Mix_1!AE38-SQRT(((Mix_2!AE38+Mix_1!AE38)^2)-4*((Mix_2!AE38*Mix_1!AE38)-WMA_R1!$B$3)))/2/$B$6</f>
        <v>1.0149051998809E-7</v>
      </c>
      <c r="AF38" s="8">
        <f>(Mix_2!AF38+Mix_1!AF38-SQRT(((Mix_2!AF38+Mix_1!AF38)^2)-4*((Mix_2!AF38*Mix_1!AF38)-WMA_R1!$B$3)))/2/$B$6</f>
        <v>7.7595210257186409E-8</v>
      </c>
      <c r="AG38" s="8">
        <f>(Mix_2!AG38+Mix_1!AG38-SQRT(((Mix_2!AG38+Mix_1!AG38)^2)-4*((Mix_2!AG38*Mix_1!AG38)-WMA_R1!$B$3)))/2/$B$6</f>
        <v>5.898353361288855E-8</v>
      </c>
      <c r="AH38" s="8">
        <f>(Mix_2!AH38+Mix_1!AH38-SQRT(((Mix_2!AH38+Mix_1!AH38)^2)-4*((Mix_2!AH38*Mix_1!AH38)-WMA_R1!$B$3)))/2/$B$6</f>
        <v>4.4480636951504948E-8</v>
      </c>
      <c r="AI38" s="8">
        <f>(Mix_2!AI38+Mix_1!AI38-SQRT(((Mix_2!AI38+Mix_1!AI38)^2)-4*((Mix_2!AI38*Mix_1!AI38)-WMA_R1!$B$3)))/2/$B$6</f>
        <v>3.318690211528974E-8</v>
      </c>
      <c r="AJ38" s="8">
        <f>(Mix_2!AJ38+Mix_1!AJ38-SQRT(((Mix_2!AJ38+Mix_1!AJ38)^2)-4*((Mix_2!AJ38*Mix_1!AJ38)-WMA_R1!$B$3)))/2/$B$6</f>
        <v>2.4415600208271826E-8</v>
      </c>
      <c r="AK38" s="8">
        <f>(Mix_2!AK38+Mix_1!AK38-SQRT(((Mix_2!AK38+Mix_1!AK38)^2)-4*((Mix_2!AK38*Mix_1!AK38)-WMA_R1!$B$3)))/2/$B$6</f>
        <v>1.764300616713399E-8</v>
      </c>
      <c r="AL38" s="8">
        <f>(Mix_2!AL38+Mix_1!AL38-SQRT(((Mix_2!AL38+Mix_1!AL38)^2)-4*((Mix_2!AL38*Mix_1!AL38)-WMA_R1!$B$3)))/2/$B$6</f>
        <v>1.2469627108657733E-8</v>
      </c>
      <c r="AM38" s="8">
        <f>(Mix_2!AM38+Mix_1!AM38-SQRT(((Mix_2!AM38+Mix_1!AM38)^2)-4*((Mix_2!AM38*Mix_1!AM38)-WMA_R1!$B$3)))/2/$B$6</f>
        <v>8.5905540458952601E-9</v>
      </c>
      <c r="AN38" s="8">
        <f>(Mix_2!AN38+Mix_1!AN38-SQRT(((Mix_2!AN38+Mix_1!AN38)^2)-4*((Mix_2!AN38*Mix_1!AN38)-WMA_R1!$B$3)))/2/$B$6</f>
        <v>5.772999855935268E-9</v>
      </c>
      <c r="AO38" s="8">
        <f>(Mix_2!AO38+Mix_1!AO38-SQRT(((Mix_2!AO38+Mix_1!AO38)^2)-4*((Mix_2!AO38*Mix_1!AO38)-WMA_R1!$B$3)))/2/$B$6</f>
        <v>3.8393519474766435E-9</v>
      </c>
      <c r="AP38" s="8">
        <f>(Mix_2!AP38+Mix_1!AP38-SQRT(((Mix_2!AP38+Mix_1!AP38)^2)-4*((Mix_2!AP38*Mix_1!AP38)-WMA_R1!$B$3)))/2/$B$6</f>
        <v>2.65439314972582E-9</v>
      </c>
      <c r="AQ38" s="8">
        <f>(Mix_2!AQ38+Mix_1!AQ38-SQRT(((Mix_2!AQ38+Mix_1!AQ38)^2)-4*((Mix_2!AQ38*Mix_1!AQ38)-WMA_R1!$B$3)))/2/$B$6</f>
        <v>2.1156632001861908E-9</v>
      </c>
      <c r="AR38" s="8">
        <f>(Mix_2!AR38+Mix_1!AR38-SQRT(((Mix_2!AR38+Mix_1!AR38)^2)-4*((Mix_2!AR38*Mix_1!AR38)-WMA_R1!$B$3)))/2/$B$6</f>
        <v>2.1461685761892113E-9</v>
      </c>
      <c r="AS38" s="8">
        <f>(Mix_2!AS38+Mix_1!AS38-SQRT(((Mix_2!AS38+Mix_1!AS38)^2)-4*((Mix_2!AS38*Mix_1!AS38)-WMA_R1!$B$3)))/2/$B$6</f>
        <v>2.6888233861654953E-9</v>
      </c>
      <c r="AT38" s="8">
        <f>(Mix_2!AT38+Mix_1!AT38-SQRT(((Mix_2!AT38+Mix_1!AT38)^2)-4*((Mix_2!AT38*Mix_1!AT38)-WMA_R1!$B$3)))/2/$B$6</f>
        <v>3.7022127585828457E-9</v>
      </c>
      <c r="AU38" s="8">
        <f>(Mix_2!AU38+Mix_1!AU38-SQRT(((Mix_2!AU38+Mix_1!AU38)^2)-4*((Mix_2!AU38*Mix_1!AU38)-WMA_R1!$B$3)))/2/$B$6</f>
        <v>5.1573207926480791E-9</v>
      </c>
      <c r="AV38" s="8">
        <f>(Mix_2!AV38+Mix_1!AV38-SQRT(((Mix_2!AV38+Mix_1!AV38)^2)-4*((Mix_2!AV38*Mix_1!AV38)-WMA_R1!$B$3)))/2/$B$6</f>
        <v>7.0349717162798697E-9</v>
      </c>
      <c r="AW38" s="8">
        <f>(Mix_2!AW38+Mix_1!AW38-SQRT(((Mix_2!AW38+Mix_1!AW38)^2)-4*((Mix_2!AW38*Mix_1!AW38)-WMA_R1!$B$3)))/2/$B$6</f>
        <v>9.3238270437723259E-9</v>
      </c>
      <c r="AX38" s="8">
        <f>(Mix_2!AX38+Mix_1!AX38-SQRT(((Mix_2!AX38+Mix_1!AX38)^2)-4*((Mix_2!AX38*Mix_1!AX38)-WMA_R1!$B$3)))/2/$B$6</f>
        <v>1.201875665657326E-8</v>
      </c>
      <c r="AY38" s="8">
        <f>(Mix_2!AY38+Mix_1!AY38-SQRT(((Mix_2!AY38+Mix_1!AY38)^2)-4*((Mix_2!AY38*Mix_1!AY38)-WMA_R1!$B$3)))/2/$B$6</f>
        <v>1.5119515417438834E-8</v>
      </c>
      <c r="AZ38" s="8">
        <f>(Mix_2!AZ38+Mix_1!AZ38-SQRT(((Mix_2!AZ38+Mix_1!AZ38)^2)-4*((Mix_2!AZ38*Mix_1!AZ38)-WMA_R1!$B$3)))/2/$B$6</f>
        <v>1.8629613407483703E-8</v>
      </c>
      <c r="BA38" s="8">
        <f>(Mix_2!BA38+Mix_1!BA38-SQRT(((Mix_2!BA38+Mix_1!BA38)^2)-4*((Mix_2!BA38*Mix_1!BA38)-WMA_R1!$B$3)))/2/$B$6</f>
        <v>2.2555339818097764E-8</v>
      </c>
      <c r="BB38" s="8">
        <f>(Mix_2!BB38+Mix_1!BB38-SQRT(((Mix_2!BB38+Mix_1!BB38)^2)-4*((Mix_2!BB38*Mix_1!BB38)-WMA_R1!$B$3)))/2/$B$6</f>
        <v>2.6904874772526455E-8</v>
      </c>
      <c r="BC38" s="8">
        <f>(Mix_2!BC38+Mix_1!BC38-SQRT(((Mix_2!BC38+Mix_1!BC38)^2)-4*((Mix_2!BC38*Mix_1!BC38)-WMA_R1!$B$3)))/2/$B$6</f>
        <v>3.1687461543583595E-8</v>
      </c>
      <c r="BD38" s="8">
        <f>(Mix_2!BD38+Mix_1!BD38-SQRT(((Mix_2!BD38+Mix_1!BD38)^2)-4*((Mix_2!BD38*Mix_1!BD38)-WMA_R1!$B$3)))/2/$B$6</f>
        <v>3.6912598311289457E-8</v>
      </c>
      <c r="BE38" s="8">
        <f>(Mix_2!BE38+Mix_1!BE38-SQRT(((Mix_2!BE38+Mix_1!BE38)^2)-4*((Mix_2!BE38*Mix_1!BE38)-WMA_R1!$B$3)))/2/$B$6</f>
        <v>4.2589246795898816E-8</v>
      </c>
      <c r="BF38" s="8">
        <f>(Mix_2!BF38+Mix_1!BF38-SQRT(((Mix_2!BF38+Mix_1!BF38)^2)-4*((Mix_2!BF38*Mix_1!BF38)-WMA_R1!$B$3)))/2/$B$6</f>
        <v>4.8725008916505885E-8</v>
      </c>
      <c r="BG38" s="8">
        <f>(Mix_2!BG38+Mix_1!BG38-SQRT(((Mix_2!BG38+Mix_1!BG38)^2)-4*((Mix_2!BG38*Mix_1!BG38)-WMA_R1!$B$3)))/2/$B$6</f>
        <v>5.5325294567865058E-8</v>
      </c>
      <c r="BH38" s="8">
        <f>(Mix_2!BH38+Mix_1!BH38-SQRT(((Mix_2!BH38+Mix_1!BH38)^2)-4*((Mix_2!BH38*Mix_1!BH38)-WMA_R1!$B$3)))/2/$B$6</f>
        <v>6.2392451205539601E-8</v>
      </c>
      <c r="BI38" s="8">
        <f>(Mix_2!BI38+Mix_1!BI38-SQRT(((Mix_2!BI38+Mix_1!BI38)^2)-4*((Mix_2!BI38*Mix_1!BI38)-WMA_R1!$B$3)))/2/$B$6</f>
        <v>6.9924861456627241E-8</v>
      </c>
      <c r="BJ38" s="8">
        <f>(Mix_2!BJ38+Mix_1!BJ38-SQRT(((Mix_2!BJ38+Mix_1!BJ38)^2)-4*((Mix_2!BJ38*Mix_1!BJ38)-WMA_R1!$B$3)))/2/$B$6</f>
        <v>7.7916011864687107E-8</v>
      </c>
      <c r="BK38" s="8">
        <f>(Mix_2!BK38+Mix_1!BK38-SQRT(((Mix_2!BK38+Mix_1!BK38)^2)-4*((Mix_2!BK38*Mix_1!BK38)-WMA_R1!$B$3)))/2/$B$6</f>
        <v>8.6353541650652232E-8</v>
      </c>
      <c r="BL38" s="8">
        <f>(Mix_2!BL38+Mix_1!BL38-SQRT(((Mix_2!BL38+Mix_1!BL38)^2)-4*((Mix_2!BL38*Mix_1!BL38)-WMA_R1!$B$3)))/2/$B$6</f>
        <v>9.5218294582366525E-8</v>
      </c>
      <c r="BM38" s="8">
        <f>(Mix_2!BM38+Mix_1!BM38-SQRT(((Mix_2!BM38+Mix_1!BM38)^2)-4*((Mix_2!BM38*Mix_1!BM38)-WMA_R1!$B$3)))/2/$B$6</f>
        <v>1.0448338505497645E-7</v>
      </c>
      <c r="BN38" s="8">
        <f>(Mix_2!BN38+Mix_1!BN38-SQRT(((Mix_2!BN38+Mix_1!BN38)^2)-4*((Mix_2!BN38*Mix_1!BN38)-WMA_R1!$B$3)))/2/$B$6</f>
        <v>1.1411331657384949E-7</v>
      </c>
      <c r="BO38" s="8">
        <f>(Mix_2!BO38+Mix_1!BO38-SQRT(((Mix_2!BO38+Mix_1!BO38)^2)-4*((Mix_2!BO38*Mix_1!BO38)-WMA_R1!$B$3)))/2/$B$6</f>
        <v>1.2406318150581797E-7</v>
      </c>
      <c r="BP38" s="8">
        <f>(Mix_2!BP38+Mix_1!BP38-SQRT(((Mix_2!BP38+Mix_1!BP38)^2)-4*((Mix_2!BP38*Mix_1!BP38)-WMA_R1!$B$3)))/2/$B$6</f>
        <v>1.3427799405718588E-7</v>
      </c>
      <c r="BQ38" s="8">
        <f>(Mix_2!BQ38+Mix_1!BQ38-SQRT(((Mix_2!BQ38+Mix_1!BQ38)^2)-4*((Mix_2!BQ38*Mix_1!BQ38)-WMA_R1!$B$3)))/2/$B$6</f>
        <v>1.4469218712065413E-7</v>
      </c>
      <c r="BR38" s="8">
        <f>(Mix_2!BR38+Mix_1!BR38-SQRT(((Mix_2!BR38+Mix_1!BR38)^2)-4*((Mix_2!BR38*Mix_1!BR38)-WMA_R1!$B$3)))/2/$B$6</f>
        <v>1.5522934759815143E-7</v>
      </c>
      <c r="BS38" s="8">
        <f>(Mix_2!BS38+Mix_1!BS38-SQRT(((Mix_2!BS38+Mix_1!BS38)^2)-4*((Mix_2!BS38*Mix_1!BS38)-WMA_R1!$B$3)))/2/$B$6</f>
        <v>1.65802217733102E-7</v>
      </c>
      <c r="BT38" s="8">
        <f>(Mix_2!BT38+Mix_1!BT38-SQRT(((Mix_2!BT38+Mix_1!BT38)^2)-4*((Mix_2!BT38*Mix_1!BT38)-WMA_R1!$B$3)))/2/$B$6</f>
        <v>1.7631303883547389E-7</v>
      </c>
      <c r="BU38" s="8">
        <f>(Mix_2!BU38+Mix_1!BU38-SQRT(((Mix_2!BU38+Mix_1!BU38)^2)-4*((Mix_2!BU38*Mix_1!BU38)-WMA_R1!$B$3)))/2/$B$6</f>
        <v>1.8665426715358535E-7</v>
      </c>
      <c r="BV38" s="8">
        <f>(Mix_2!BV38+Mix_1!BV38-SQRT(((Mix_2!BV38+Mix_1!BV38)^2)-4*((Mix_2!BV38*Mix_1!BV38)-WMA_R1!$B$3)))/2/$B$6</f>
        <v>1.9670972006835541E-7</v>
      </c>
      <c r="BW38" s="8">
        <f>(Mix_2!BW38+Mix_1!BW38-SQRT(((Mix_2!BW38+Mix_1!BW38)^2)-4*((Mix_2!BW38*Mix_1!BW38)-WMA_R1!$B$3)))/2/$B$6</f>
        <v>2.063561641563183E-7</v>
      </c>
      <c r="BX38" s="8">
        <f>(Mix_2!BX38+Mix_1!BX38-SQRT(((Mix_2!BX38+Mix_1!BX38)^2)-4*((Mix_2!BX38*Mix_1!BX38)-WMA_R1!$B$3)))/2/$B$6</f>
        <v>2.1546537087857587E-7</v>
      </c>
      <c r="BY38" s="8">
        <f>(Mix_2!BY38+Mix_1!BY38-SQRT(((Mix_2!BY38+Mix_1!BY38)^2)-4*((Mix_2!BY38*Mix_1!BY38)-WMA_R1!$B$3)))/2/$B$6</f>
        <v>2.2390662346438717E-7</v>
      </c>
      <c r="BZ38" s="8">
        <f>(Mix_2!BZ38+Mix_1!BZ38-SQRT(((Mix_2!BZ38+Mix_1!BZ38)^2)-4*((Mix_2!BZ38*Mix_1!BZ38)-WMA_R1!$B$3)))/2/$B$6</f>
        <v>2.3154963524341099E-7</v>
      </c>
      <c r="CA38" s="8">
        <f>(Mix_2!CA38+Mix_1!CA38-SQRT(((Mix_2!CA38+Mix_1!CA38)^2)-4*((Mix_2!CA38*Mix_1!CA38)-WMA_R1!$B$3)))/2/$B$6</f>
        <v>2.3826782591385154E-7</v>
      </c>
      <c r="CB38" s="8">
        <f>(Mix_2!CB38+Mix_1!CB38-SQRT(((Mix_2!CB38+Mix_1!CB38)^2)-4*((Mix_2!CB38*Mix_1!CB38)-WMA_R1!$B$3)))/2/$B$6</f>
        <v>2.4394184938714147E-7</v>
      </c>
      <c r="CC38" s="8">
        <f>(Mix_2!CC38+Mix_1!CC38-SQRT(((Mix_2!CC38+Mix_1!CC38)^2)-4*((Mix_2!CC38*Mix_1!CC38)-WMA_R1!$B$3)))/2/$B$6</f>
        <v>2.4846325974436922E-7</v>
      </c>
      <c r="CD38" s="8">
        <f>(Mix_2!CD38+Mix_1!CD38-SQRT(((Mix_2!CD38+Mix_1!CD38)^2)-4*((Mix_2!CD38*Mix_1!CD38)-WMA_R1!$B$3)))/2/$B$6</f>
        <v>2.5173816320389619E-7</v>
      </c>
      <c r="CE38" s="8">
        <f>(Mix_2!CE38+Mix_1!CE38-SQRT(((Mix_2!CE38+Mix_1!CE38)^2)-4*((Mix_2!CE38*Mix_1!CE38)-WMA_R1!$B$3)))/2/$B$6</f>
        <v>2.53690682905372E-7</v>
      </c>
      <c r="CF38" s="8">
        <f>(Mix_2!CF38+Mix_1!CF38-SQRT(((Mix_2!CF38+Mix_1!CF38)^2)-4*((Mix_2!CF38*Mix_1!CF38)-WMA_R1!$B$3)))/2/$B$6</f>
        <v>2.5426607153100633E-7</v>
      </c>
      <c r="CG38" s="8">
        <f>(Mix_2!CG38+Mix_1!CG38-SQRT(((Mix_2!CG38+Mix_1!CG38)^2)-4*((Mix_2!CG38*Mix_1!CG38)-WMA_R1!$B$3)))/2/$B$6</f>
        <v>2.5343327725302345E-7</v>
      </c>
      <c r="CH38" s="8">
        <f>(Mix_2!CH38+Mix_1!CH38-SQRT(((Mix_2!CH38+Mix_1!CH38)^2)-4*((Mix_2!CH38*Mix_1!CH38)-WMA_R1!$B$3)))/2/$B$6</f>
        <v>2.5118681357128025E-7</v>
      </c>
      <c r="CI38" s="8">
        <f>(Mix_2!CI38+Mix_1!CI38-SQRT(((Mix_2!CI38+Mix_1!CI38)^2)-4*((Mix_2!CI38*Mix_1!CI38)-WMA_R1!$B$3)))/2/$B$6</f>
        <v>2.475477869356979E-7</v>
      </c>
      <c r="CJ38" s="8">
        <f>(Mix_2!CJ38+Mix_1!CJ38-SQRT(((Mix_2!CJ38+Mix_1!CJ38)^2)-4*((Mix_2!CJ38*Mix_1!CJ38)-WMA_R1!$B$3)))/2/$B$6</f>
        <v>2.4256398667432677E-7</v>
      </c>
      <c r="CK38" s="8">
        <f>(Mix_2!CK38+Mix_1!CK38-SQRT(((Mix_2!CK38+Mix_1!CK38)^2)-4*((Mix_2!CK38*Mix_1!CK38)-WMA_R1!$B$3)))/2/$B$6</f>
        <v>2.3630899081972245E-7</v>
      </c>
      <c r="CL38" s="8">
        <f>(Mix_2!CL38+Mix_1!CL38-SQRT(((Mix_2!CL38+Mix_1!CL38)^2)-4*((Mix_2!CL38*Mix_1!CL38)-WMA_R1!$B$3)))/2/$B$6</f>
        <v>2.2888029260759168E-7</v>
      </c>
      <c r="CM38" s="8">
        <f>(Mix_2!CM38+Mix_1!CM38-SQRT(((Mix_2!CM38+Mix_1!CM38)^2)-4*((Mix_2!CM38*Mix_1!CM38)-WMA_R1!$B$3)))/2/$B$6</f>
        <v>2.2039652058936099E-7</v>
      </c>
      <c r="CN38" s="8">
        <f>(Mix_2!CN38+Mix_1!CN38-SQRT(((Mix_2!CN38+Mix_1!CN38)^2)-4*((Mix_2!CN38*Mix_1!CN38)-WMA_R1!$B$3)))/2/$B$6</f>
        <v>2.1099387148559856E-7</v>
      </c>
      <c r="CO38" s="8">
        <f>(Mix_2!CO38+Mix_1!CO38-SQRT(((Mix_2!CO38+Mix_1!CO38)^2)-4*((Mix_2!CO38*Mix_1!CO38)-WMA_R1!$B$3)))/2/$B$6</f>
        <v>2.0082193108450497E-7</v>
      </c>
      <c r="CP38" s="8">
        <f>(Mix_2!CP38+Mix_1!CP38-SQRT(((Mix_2!CP38+Mix_1!CP38)^2)-4*((Mix_2!CP38*Mix_1!CP38)-WMA_R1!$B$3)))/2/$B$6</f>
        <v>1.9003909446091427E-7</v>
      </c>
      <c r="CQ38" s="8">
        <f>(Mix_2!CQ38+Mix_1!CQ38-SQRT(((Mix_2!CQ38+Mix_1!CQ38)^2)-4*((Mix_2!CQ38*Mix_1!CQ38)-WMA_R1!$B$3)))/2/$B$6</f>
        <v>1.7880781155721337E-7</v>
      </c>
      <c r="CR38" s="8">
        <f>(Mix_2!CR38+Mix_1!CR38-SQRT(((Mix_2!CR38+Mix_1!CR38)^2)-4*((Mix_2!CR38*Mix_1!CR38)-WMA_R1!$B$3)))/2/$B$6</f>
        <v>1.6728989737924138E-7</v>
      </c>
    </row>
    <row r="39" spans="1:96" x14ac:dyDescent="0.35">
      <c r="A39">
        <f t="shared" si="8"/>
        <v>27</v>
      </c>
      <c r="B39">
        <f t="shared" si="7"/>
        <v>26.5</v>
      </c>
      <c r="C39">
        <f>B39-Data!$B$9</f>
        <v>16</v>
      </c>
      <c r="F39" s="3">
        <f>(Mix_2!F39+Mix_1!F39-SQRT(((Mix_2!F39+Mix_1!F39)^2)-4*((Mix_2!F39*Mix_1!F39)-WMA_R1!$B$3)))/2</f>
        <v>0</v>
      </c>
      <c r="G39" s="8">
        <f>(Mix_2!G39+Mix_1!G39-SQRT(((Mix_2!G39+Mix_1!G39)^2)-4*((Mix_2!G39*Mix_1!G39)-WMA_R1!$B$3)))/2/$B$6</f>
        <v>1.7096246640591062E-10</v>
      </c>
      <c r="H39" s="8">
        <f>(Mix_2!H39+Mix_1!H39-SQRT(((Mix_2!H39+Mix_1!H39)^2)-4*((Mix_2!H39*Mix_1!H39)-WMA_R1!$B$3)))/2/$B$6</f>
        <v>5.2327286947928542E-10</v>
      </c>
      <c r="I39" s="8">
        <f>(Mix_2!I39+Mix_1!I39-SQRT(((Mix_2!I39+Mix_1!I39)^2)-4*((Mix_2!I39*Mix_1!I39)-WMA_R1!$B$3)))/2/$B$6</f>
        <v>1.6030321514648449E-9</v>
      </c>
      <c r="J39" s="8">
        <f>(Mix_2!J39+Mix_1!J39-SQRT(((Mix_2!J39+Mix_1!J39)^2)-4*((Mix_2!J39*Mix_1!J39)-WMA_R1!$B$3)))/2/$B$6</f>
        <v>4.5600966336323268E-9</v>
      </c>
      <c r="K39" s="8">
        <f>(Mix_2!K39+Mix_1!K39-SQRT(((Mix_2!K39+Mix_1!K39)^2)-4*((Mix_2!K39*Mix_1!K39)-WMA_R1!$B$3)))/2/$B$6</f>
        <v>1.2150146999623246E-8</v>
      </c>
      <c r="L39" s="8">
        <f>(Mix_2!L39+Mix_1!L39-SQRT(((Mix_2!L39+Mix_1!L39)^2)-4*((Mix_2!L39*Mix_1!L39)-WMA_R1!$B$3)))/2/$B$6</f>
        <v>3.0205895007462402E-8</v>
      </c>
      <c r="M39" s="8">
        <f>(Mix_2!M39+Mix_1!M39-SQRT(((Mix_2!M39+Mix_1!M39)^2)-4*((Mix_2!M39*Mix_1!M39)-WMA_R1!$B$3)))/2/$B$6</f>
        <v>6.9276862135758677E-8</v>
      </c>
      <c r="N39" s="8">
        <f>(Mix_2!N39+Mix_1!N39-SQRT(((Mix_2!N39+Mix_1!N39)^2)-4*((Mix_2!N39*Mix_1!N39)-WMA_R1!$B$3)))/2/$B$6</f>
        <v>1.4463761621730242E-7</v>
      </c>
      <c r="O39" s="8">
        <f>(Mix_2!O39+Mix_1!O39-SQRT(((Mix_2!O39+Mix_1!O39)^2)-4*((Mix_2!O39*Mix_1!O39)-WMA_R1!$B$3)))/2/$B$6</f>
        <v>2.716479134967642E-7</v>
      </c>
      <c r="P39" s="8">
        <f>(Mix_2!P39+Mix_1!P39-SQRT(((Mix_2!P39+Mix_1!P39)^2)-4*((Mix_2!P39*Mix_1!P39)-WMA_R1!$B$3)))/2/$B$6</f>
        <v>4.5501127521330176E-7</v>
      </c>
      <c r="Q39" s="8">
        <f>(Mix_2!Q39+Mix_1!Q39-SQRT(((Mix_2!Q39+Mix_1!Q39)^2)-4*((Mix_2!Q39*Mix_1!Q39)-WMA_R1!$B$3)))/2/$B$6</f>
        <v>6.7692313554523764E-7</v>
      </c>
      <c r="R39" s="8">
        <f>(Mix_2!R39+Mix_1!R39-SQRT(((Mix_2!R39+Mix_1!R39)^2)-4*((Mix_2!R39*Mix_1!R39)-WMA_R1!$B$3)))/2/$B$6</f>
        <v>8.9564542138376169E-7</v>
      </c>
      <c r="S39" s="8">
        <f>(Mix_2!S39+Mix_1!S39-SQRT(((Mix_2!S39+Mix_1!S39)^2)-4*((Mix_2!S39*Mix_1!S39)-WMA_R1!$B$3)))/2/$B$6</f>
        <v>1.0614430041577805E-6</v>
      </c>
      <c r="T39" s="8">
        <f>(Mix_2!T39+Mix_1!T39-SQRT(((Mix_2!T39+Mix_1!T39)^2)-4*((Mix_2!T39*Mix_1!T39)-WMA_R1!$B$3)))/2/$B$6</f>
        <v>1.1404408553072898E-6</v>
      </c>
      <c r="U39" s="8">
        <f>(Mix_2!U39+Mix_1!U39-SQRT(((Mix_2!U39+Mix_1!U39)^2)-4*((Mix_2!U39*Mix_1!U39)-WMA_R1!$B$3)))/2/$B$6</f>
        <v>1.1279666833896584E-6</v>
      </c>
      <c r="V39" s="8">
        <f>(Mix_2!V39+Mix_1!V39-SQRT(((Mix_2!V39+Mix_1!V39)^2)-4*((Mix_2!V39*Mix_1!V39)-WMA_R1!$B$3)))/2/$B$6</f>
        <v>1.0438044131255708E-6</v>
      </c>
      <c r="W39" s="8">
        <f>(Mix_2!W39+Mix_1!W39-SQRT(((Mix_2!W39+Mix_1!W39)^2)-4*((Mix_2!W39*Mix_1!W39)-WMA_R1!$B$3)))/2/$B$6</f>
        <v>9.1769417065457048E-7</v>
      </c>
      <c r="X39" s="8">
        <f>(Mix_2!X39+Mix_1!X39-SQRT(((Mix_2!X39+Mix_1!X39)^2)-4*((Mix_2!X39*Mix_1!X39)-WMA_R1!$B$3)))/2/$B$6</f>
        <v>7.7677028831324435E-7</v>
      </c>
      <c r="Y39" s="8">
        <f>(Mix_2!Y39+Mix_1!Y39-SQRT(((Mix_2!Y39+Mix_1!Y39)^2)-4*((Mix_2!Y39*Mix_1!Y39)-WMA_R1!$B$3)))/2/$B$6</f>
        <v>6.3984119624826974E-7</v>
      </c>
      <c r="Z39" s="8">
        <f>(Mix_2!Z39+Mix_1!Z39-SQRT(((Mix_2!Z39+Mix_1!Z39)^2)-4*((Mix_2!Z39*Mix_1!Z39)-WMA_R1!$B$3)))/2/$B$6</f>
        <v>5.1716969018400505E-7</v>
      </c>
      <c r="AA39" s="8">
        <f>(Mix_2!AA39+Mix_1!AA39-SQRT(((Mix_2!AA39+Mix_1!AA39)^2)-4*((Mix_2!AA39*Mix_1!AA39)-WMA_R1!$B$3)))/2/$B$6</f>
        <v>4.1269108352892658E-7</v>
      </c>
      <c r="AB39" s="8">
        <f>(Mix_2!AB39+Mix_1!AB39-SQRT(((Mix_2!AB39+Mix_1!AB39)^2)-4*((Mix_2!AB39*Mix_1!AB39)-WMA_R1!$B$3)))/2/$B$6</f>
        <v>3.2652306547475973E-7</v>
      </c>
      <c r="AC39" s="8">
        <f>(Mix_2!AC39+Mix_1!AC39-SQRT(((Mix_2!AC39+Mix_1!AC39)^2)-4*((Mix_2!AC39*Mix_1!AC39)-WMA_R1!$B$3)))/2/$B$6</f>
        <v>2.5688451499306098E-7</v>
      </c>
      <c r="AD39" s="8">
        <f>(Mix_2!AD39+Mix_1!AD39-SQRT(((Mix_2!AD39+Mix_1!AD39)^2)-4*((Mix_2!AD39*Mix_1!AD39)-WMA_R1!$B$3)))/2/$B$6</f>
        <v>2.0129953659520083E-7</v>
      </c>
      <c r="AE39" s="8">
        <f>(Mix_2!AE39+Mix_1!AE39-SQRT(((Mix_2!AE39+Mix_1!AE39)^2)-4*((Mix_2!AE39*Mix_1!AE39)-WMA_R1!$B$3)))/2/$B$6</f>
        <v>1.5724845781051044E-7</v>
      </c>
      <c r="AF39" s="8">
        <f>(Mix_2!AF39+Mix_1!AF39-SQRT(((Mix_2!AF39+Mix_1!AF39)^2)-4*((Mix_2!AF39*Mix_1!AF39)-WMA_R1!$B$3)))/2/$B$6</f>
        <v>1.2246634284451829E-7</v>
      </c>
      <c r="AG39" s="8">
        <f>(Mix_2!AG39+Mix_1!AG39-SQRT(((Mix_2!AG39+Mix_1!AG39)^2)-4*((Mix_2!AG39*Mix_1!AG39)-WMA_R1!$B$3)))/2/$B$6</f>
        <v>9.5043902526015245E-8</v>
      </c>
      <c r="AH39" s="8">
        <f>(Mix_2!AH39+Mix_1!AH39-SQRT(((Mix_2!AH39+Mix_1!AH39)^2)-4*((Mix_2!AH39*Mix_1!AH39)-WMA_R1!$B$3)))/2/$B$6</f>
        <v>7.3429817781800466E-8</v>
      </c>
      <c r="AI39" s="8">
        <f>(Mix_2!AI39+Mix_1!AI39-SQRT(((Mix_2!AI39+Mix_1!AI39)^2)-4*((Mix_2!AI39*Mix_1!AI39)-WMA_R1!$B$3)))/2/$B$6</f>
        <v>5.6390963010244377E-8</v>
      </c>
      <c r="AJ39" s="8">
        <f>(Mix_2!AJ39+Mix_1!AJ39-SQRT(((Mix_2!AJ39+Mix_1!AJ39)^2)-4*((Mix_2!AJ39*Mix_1!AJ39)-WMA_R1!$B$3)))/2/$B$6</f>
        <v>4.295987832136916E-8</v>
      </c>
      <c r="AK39" s="8">
        <f>(Mix_2!AK39+Mix_1!AK39-SQRT(((Mix_2!AK39+Mix_1!AK39)^2)-4*((Mix_2!AK39*Mix_1!AK39)-WMA_R1!$B$3)))/2/$B$6</f>
        <v>3.2383224102261465E-8</v>
      </c>
      <c r="AL39" s="8">
        <f>(Mix_2!AL39+Mix_1!AL39-SQRT(((Mix_2!AL39+Mix_1!AL39)^2)-4*((Mix_2!AL39*Mix_1!AL39)-WMA_R1!$B$3)))/2/$B$6</f>
        <v>2.4076768134762006E-8</v>
      </c>
      <c r="AM39" s="8">
        <f>(Mix_2!AM39+Mix_1!AM39-SQRT(((Mix_2!AM39+Mix_1!AM39)^2)-4*((Mix_2!AM39*Mix_1!AM39)-WMA_R1!$B$3)))/2/$B$6</f>
        <v>1.7588248191202638E-8</v>
      </c>
      <c r="AN39" s="8">
        <f>(Mix_2!AN39+Mix_1!AN39-SQRT(((Mix_2!AN39+Mix_1!AN39)^2)-4*((Mix_2!AN39*Mix_1!AN39)-WMA_R1!$B$3)))/2/$B$6</f>
        <v>1.2567793028495089E-8</v>
      </c>
      <c r="AO39" s="8">
        <f>(Mix_2!AO39+Mix_1!AO39-SQRT(((Mix_2!AO39+Mix_1!AO39)^2)-4*((Mix_2!AO39*Mix_1!AO39)-WMA_R1!$B$3)))/2/$B$6</f>
        <v>8.7447524776962382E-9</v>
      </c>
      <c r="AP39" s="8">
        <f>(Mix_2!AP39+Mix_1!AP39-SQRT(((Mix_2!AP39+Mix_1!AP39)^2)-4*((Mix_2!AP39*Mix_1!AP39)-WMA_R1!$B$3)))/2/$B$6</f>
        <v>5.9098139715274556E-9</v>
      </c>
      <c r="AQ39" s="8">
        <f>(Mix_2!AQ39+Mix_1!AQ39-SQRT(((Mix_2!AQ39+Mix_1!AQ39)^2)-4*((Mix_2!AQ39*Mix_1!AQ39)-WMA_R1!$B$3)))/2/$B$6</f>
        <v>3.9012224561929543E-9</v>
      </c>
      <c r="AR39" s="8">
        <f>(Mix_2!AR39+Mix_1!AR39-SQRT(((Mix_2!AR39+Mix_1!AR39)^2)-4*((Mix_2!AR39*Mix_1!AR39)-WMA_R1!$B$3)))/2/$B$6</f>
        <v>2.5942483716789866E-9</v>
      </c>
      <c r="AS39" s="8">
        <f>(Mix_2!AS39+Mix_1!AS39-SQRT(((Mix_2!AS39+Mix_1!AS39)^2)-4*((Mix_2!AS39*Mix_1!AS39)-WMA_R1!$B$3)))/2/$B$6</f>
        <v>1.8930981227072152E-9</v>
      </c>
      <c r="AT39" s="8">
        <f>(Mix_2!AT39+Mix_1!AT39-SQRT(((Mix_2!AT39+Mix_1!AT39)^2)-4*((Mix_2!AT39*Mix_1!AT39)-WMA_R1!$B$3)))/2/$B$6</f>
        <v>1.7247030470457503E-9</v>
      </c>
      <c r="AU39" s="8">
        <f>(Mix_2!AU39+Mix_1!AU39-SQRT(((Mix_2!AU39+Mix_1!AU39)^2)-4*((Mix_2!AU39*Mix_1!AU39)-WMA_R1!$B$3)))/2/$B$6</f>
        <v>2.0339534501090384E-9</v>
      </c>
      <c r="AV39" s="8">
        <f>(Mix_2!AV39+Mix_1!AV39-SQRT(((Mix_2!AV39+Mix_1!AV39)^2)-4*((Mix_2!AV39*Mix_1!AV39)-WMA_R1!$B$3)))/2/$B$6</f>
        <v>2.7799886836987753E-9</v>
      </c>
      <c r="AW39" s="8">
        <f>(Mix_2!AW39+Mix_1!AW39-SQRT(((Mix_2!AW39+Mix_1!AW39)^2)-4*((Mix_2!AW39*Mix_1!AW39)-WMA_R1!$B$3)))/2/$B$6</f>
        <v>3.9333301060651138E-9</v>
      </c>
      <c r="AX39" s="8">
        <f>(Mix_2!AX39+Mix_1!AX39-SQRT(((Mix_2!AX39+Mix_1!AX39)^2)-4*((Mix_2!AX39*Mix_1!AX39)-WMA_R1!$B$3)))/2/$B$6</f>
        <v>5.4736100096874907E-9</v>
      </c>
      <c r="AY39" s="8">
        <f>(Mix_2!AY39+Mix_1!AY39-SQRT(((Mix_2!AY39+Mix_1!AY39)^2)-4*((Mix_2!AY39*Mix_1!AY39)-WMA_R1!$B$3)))/2/$B$6</f>
        <v>7.3877810535805111E-9</v>
      </c>
      <c r="AZ39" s="8">
        <f>(Mix_2!AZ39+Mix_1!AZ39-SQRT(((Mix_2!AZ39+Mix_1!AZ39)^2)-4*((Mix_2!AZ39*Mix_1!AZ39)-WMA_R1!$B$3)))/2/$B$6</f>
        <v>9.6686632033993192E-9</v>
      </c>
      <c r="BA39" s="8">
        <f>(Mix_2!BA39+Mix_1!BA39-SQRT(((Mix_2!BA39+Mix_1!BA39)^2)-4*((Mix_2!BA39*Mix_1!BA39)-WMA_R1!$B$3)))/2/$B$6</f>
        <v>1.2313760677784558E-8</v>
      </c>
      <c r="BB39" s="8">
        <f>(Mix_2!BB39+Mix_1!BB39-SQRT(((Mix_2!BB39+Mix_1!BB39)^2)-4*((Mix_2!BB39*Mix_1!BB39)-WMA_R1!$B$3)))/2/$B$6</f>
        <v>1.5324252977677588E-8</v>
      </c>
      <c r="BC39" s="8">
        <f>(Mix_2!BC39+Mix_1!BC39-SQRT(((Mix_2!BC39+Mix_1!BC39)^2)-4*((Mix_2!BC39*Mix_1!BC39)-WMA_R1!$B$3)))/2/$B$6</f>
        <v>1.8704139570502321E-8</v>
      </c>
      <c r="BD39" s="8">
        <f>(Mix_2!BD39+Mix_1!BD39-SQRT(((Mix_2!BD39+Mix_1!BD39)^2)-4*((Mix_2!BD39*Mix_1!BD39)-WMA_R1!$B$3)))/2/$B$6</f>
        <v>2.2459453852263778E-8</v>
      </c>
      <c r="BE39" s="8">
        <f>(Mix_2!BE39+Mix_1!BE39-SQRT(((Mix_2!BE39+Mix_1!BE39)^2)-4*((Mix_2!BE39*Mix_1!BE39)-WMA_R1!$B$3)))/2/$B$6</f>
        <v>2.6597554381169175E-8</v>
      </c>
      <c r="BF39" s="8">
        <f>(Mix_2!BF39+Mix_1!BF39-SQRT(((Mix_2!BF39+Mix_1!BF39)^2)-4*((Mix_2!BF39*Mix_1!BF39)-WMA_R1!$B$3)))/2/$B$6</f>
        <v>3.1126442756601591E-8</v>
      </c>
      <c r="BG39" s="8">
        <f>(Mix_2!BG39+Mix_1!BG39-SQRT(((Mix_2!BG39+Mix_1!BG39)^2)-4*((Mix_2!BG39*Mix_1!BG39)-WMA_R1!$B$3)))/2/$B$6</f>
        <v>3.6054081498093637E-8</v>
      </c>
      <c r="BH39" s="8">
        <f>(Mix_2!BH39+Mix_1!BH39-SQRT(((Mix_2!BH39+Mix_1!BH39)^2)-4*((Mix_2!BH39*Mix_1!BH39)-WMA_R1!$B$3)))/2/$B$6</f>
        <v>4.1387724358799005E-8</v>
      </c>
      <c r="BI39" s="8">
        <f>(Mix_2!BI39+Mix_1!BI39-SQRT(((Mix_2!BI39+Mix_1!BI39)^2)-4*((Mix_2!BI39*Mix_1!BI39)-WMA_R1!$B$3)))/2/$B$6</f>
        <v>4.7133216440897741E-8</v>
      </c>
      <c r="BJ39" s="8">
        <f>(Mix_2!BJ39+Mix_1!BJ39-SQRT(((Mix_2!BJ39+Mix_1!BJ39)^2)-4*((Mix_2!BJ39*Mix_1!BJ39)-WMA_R1!$B$3)))/2/$B$6</f>
        <v>5.329427121836261E-8</v>
      </c>
      <c r="BK39" s="8">
        <f>(Mix_2!BK39+Mix_1!BK39-SQRT(((Mix_2!BK39+Mix_1!BK39)^2)-4*((Mix_2!BK39*Mix_1!BK39)-WMA_R1!$B$3)))/2/$B$6</f>
        <v>5.9871724467086551E-8</v>
      </c>
      <c r="BL39" s="8">
        <f>(Mix_2!BL39+Mix_1!BL39-SQRT(((Mix_2!BL39+Mix_1!BL39)^2)-4*((Mix_2!BL39*Mix_1!BL39)-WMA_R1!$B$3)))/2/$B$6</f>
        <v>6.6862751779694918E-8</v>
      </c>
      <c r="BM39" s="8">
        <f>(Mix_2!BM39+Mix_1!BM39-SQRT(((Mix_2!BM39+Mix_1!BM39)^2)-4*((Mix_2!BM39*Mix_1!BM39)-WMA_R1!$B$3)))/2/$B$6</f>
        <v>7.4260073201770638E-8</v>
      </c>
      <c r="BN39" s="8">
        <f>(Mix_2!BN39+Mix_1!BN39-SQRT(((Mix_2!BN39+Mix_1!BN39)^2)-4*((Mix_2!BN39*Mix_1!BN39)-WMA_R1!$B$3)))/2/$B$6</f>
        <v>8.2051127670013102E-8</v>
      </c>
      <c r="BO39" s="8">
        <f>(Mix_2!BO39+Mix_1!BO39-SQRT(((Mix_2!BO39+Mix_1!BO39)^2)-4*((Mix_2!BO39*Mix_1!BO39)-WMA_R1!$B$3)))/2/$B$6</f>
        <v>9.0217265213965447E-8</v>
      </c>
      <c r="BP39" s="8">
        <f>(Mix_2!BP39+Mix_1!BP39-SQRT(((Mix_2!BP39+Mix_1!BP39)^2)-4*((Mix_2!BP39*Mix_1!BP39)-WMA_R1!$B$3)))/2/$B$6</f>
        <v>9.8732948039526036E-8</v>
      </c>
      <c r="BQ39" s="8">
        <f>(Mix_2!BQ39+Mix_1!BQ39-SQRT(((Mix_2!BQ39+Mix_1!BQ39)^2)-4*((Mix_2!BQ39*Mix_1!BQ39)-WMA_R1!$B$3)))/2/$B$6</f>
        <v>1.0756500001818381E-7</v>
      </c>
      <c r="BR39" s="8">
        <f>(Mix_2!BR39+Mix_1!BR39-SQRT(((Mix_2!BR39+Mix_1!BR39)^2)-4*((Mix_2!BR39*Mix_1!BR39)-WMA_R1!$B$3)))/2/$B$6</f>
        <v>1.1667193478004378E-7</v>
      </c>
      <c r="BS39" s="8">
        <f>(Mix_2!BS39+Mix_1!BS39-SQRT(((Mix_2!BS39+Mix_1!BS39)^2)-4*((Mix_2!BS39*Mix_1!BS39)-WMA_R1!$B$3)))/2/$B$6</f>
        <v>1.2600339571733343E-7</v>
      </c>
      <c r="BT39" s="8">
        <f>(Mix_2!BT39+Mix_1!BT39-SQRT(((Mix_2!BT39+Mix_1!BT39)^2)-4*((Mix_2!BT39*Mix_1!BT39)-WMA_R1!$B$3)))/2/$B$6</f>
        <v>1.3549974475779436E-7</v>
      </c>
      <c r="BU39" s="8">
        <f>(Mix_2!BU39+Mix_1!BU39-SQRT(((Mix_2!BU39+Mix_1!BU39)^2)-4*((Mix_2!BU39*Mix_1!BU39)-WMA_R1!$B$3)))/2/$B$6</f>
        <v>1.4509185808364577E-7</v>
      </c>
      <c r="BV39" s="8">
        <f>(Mix_2!BV39+Mix_1!BV39-SQRT(((Mix_2!BV39+Mix_1!BV39)^2)-4*((Mix_2!BV39*Mix_1!BV39)-WMA_R1!$B$3)))/2/$B$6</f>
        <v>1.5470115100058024E-7</v>
      </c>
      <c r="BW39" s="8">
        <f>(Mix_2!BW39+Mix_1!BW39-SQRT(((Mix_2!BW39+Mix_1!BW39)^2)-4*((Mix_2!BW39*Mix_1!BW39)-WMA_R1!$B$3)))/2/$B$6</f>
        <v>1.6423990212288686E-7</v>
      </c>
      <c r="BX39" s="8">
        <f>(Mix_2!BX39+Mix_1!BX39-SQRT(((Mix_2!BX39+Mix_1!BX39)^2)-4*((Mix_2!BX39*Mix_1!BX39)-WMA_R1!$B$3)))/2/$B$6</f>
        <v>1.7361189907916241E-7</v>
      </c>
      <c r="BY39" s="8">
        <f>(Mix_2!BY39+Mix_1!BY39-SQRT(((Mix_2!BY39+Mix_1!BY39)^2)-4*((Mix_2!BY39*Mix_1!BY39)-WMA_R1!$B$3)))/2/$B$6</f>
        <v>1.8271344881526375E-7</v>
      </c>
      <c r="BZ39" s="8">
        <f>(Mix_2!BZ39+Mix_1!BZ39-SQRT(((Mix_2!BZ39+Mix_1!BZ39)^2)-4*((Mix_2!BZ39*Mix_1!BZ39)-WMA_R1!$B$3)))/2/$B$6</f>
        <v>1.9143477958394328E-7</v>
      </c>
      <c r="CA39" s="8">
        <f>(Mix_2!CA39+Mix_1!CA39-SQRT(((Mix_2!CA39+Mix_1!CA39)^2)-4*((Mix_2!CA39*Mix_1!CA39)-WMA_R1!$B$3)))/2/$B$6</f>
        <v>1.9966183106845392E-7</v>
      </c>
      <c r="CB39" s="8">
        <f>(Mix_2!CB39+Mix_1!CB39-SQRT(((Mix_2!CB39+Mix_1!CB39)^2)-4*((Mix_2!CB39*Mix_1!CB39)-WMA_R1!$B$3)))/2/$B$6</f>
        <v>2.0727844529666584E-7</v>
      </c>
      <c r="CC39" s="8">
        <f>(Mix_2!CC39+Mix_1!CC39-SQRT(((Mix_2!CC39+Mix_1!CC39)^2)-4*((Mix_2!CC39*Mix_1!CC39)-WMA_R1!$B$3)))/2/$B$6</f>
        <v>2.1416890683134682E-7</v>
      </c>
      <c r="CD39" s="8">
        <f>(Mix_2!CD39+Mix_1!CD39-SQRT(((Mix_2!CD39+Mix_1!CD39)^2)-4*((Mix_2!CD39*Mix_1!CD39)-WMA_R1!$B$3)))/2/$B$6</f>
        <v>2.2022079271266648E-7</v>
      </c>
      <c r="CE39" s="8">
        <f>(Mix_2!CE39+Mix_1!CE39-SQRT(((Mix_2!CE39+Mix_1!CE39)^2)-4*((Mix_2!CE39*Mix_1!CE39)-WMA_R1!$B$3)))/2/$B$6</f>
        <v>2.2532804599961764E-7</v>
      </c>
      <c r="CF39" s="8">
        <f>(Mix_2!CF39+Mix_1!CF39-SQRT(((Mix_2!CF39+Mix_1!CF39)^2)-4*((Mix_2!CF39*Mix_1!CF39)-WMA_R1!$B$3)))/2/$B$6</f>
        <v>2.2939417276823804E-7</v>
      </c>
      <c r="CG39" s="8">
        <f>(Mix_2!CG39+Mix_1!CG39-SQRT(((Mix_2!CG39+Mix_1!CG39)^2)-4*((Mix_2!CG39*Mix_1!CG39)-WMA_R1!$B$3)))/2/$B$6</f>
        <v>2.3233543244849386E-7</v>
      </c>
      <c r="CH39" s="8">
        <f>(Mix_2!CH39+Mix_1!CH39-SQRT(((Mix_2!CH39+Mix_1!CH39)^2)-4*((Mix_2!CH39*Mix_1!CH39)-WMA_R1!$B$3)))/2/$B$6</f>
        <v>2.3408388227785792E-7</v>
      </c>
      <c r="CI39" s="8">
        <f>(Mix_2!CI39+Mix_1!CI39-SQRT(((Mix_2!CI39+Mix_1!CI39)^2)-4*((Mix_2!CI39*Mix_1!CI39)-WMA_R1!$B$3)))/2/$B$6</f>
        <v>2.3459012088444808E-7</v>
      </c>
      <c r="CJ39" s="8">
        <f>(Mix_2!CJ39+Mix_1!CJ39-SQRT(((Mix_2!CJ39+Mix_1!CJ39)^2)-4*((Mix_2!CJ39*Mix_1!CJ39)-WMA_R1!$B$3)))/2/$B$6</f>
        <v>2.3382557845508245E-7</v>
      </c>
      <c r="CK39" s="8">
        <f>(Mix_2!CK39+Mix_1!CK39-SQRT(((Mix_2!CK39+Mix_1!CK39)^2)-4*((Mix_2!CK39*Mix_1!CK39)-WMA_R1!$B$3)))/2/$B$6</f>
        <v>2.3178421071357036E-7</v>
      </c>
      <c r="CL39" s="8">
        <f>(Mix_2!CL39+Mix_1!CL39-SQRT(((Mix_2!CL39+Mix_1!CL39)^2)-4*((Mix_2!CL39*Mix_1!CL39)-WMA_R1!$B$3)))/2/$B$6</f>
        <v>2.2848347436266181E-7</v>
      </c>
      <c r="CM39" s="8">
        <f>(Mix_2!CM39+Mix_1!CM39-SQRT(((Mix_2!CM39+Mix_1!CM39)^2)-4*((Mix_2!CM39*Mix_1!CM39)-WMA_R1!$B$3)))/2/$B$6</f>
        <v>2.2396449428363496E-7</v>
      </c>
      <c r="CN39" s="8">
        <f>(Mix_2!CN39+Mix_1!CN39-SQRT(((Mix_2!CN39+Mix_1!CN39)^2)-4*((Mix_2!CN39*Mix_1!CN39)-WMA_R1!$B$3)))/2/$B$6</f>
        <v>2.1829137653028852E-7</v>
      </c>
      <c r="CO39" s="8">
        <f>(Mix_2!CO39+Mix_1!CO39-SQRT(((Mix_2!CO39+Mix_1!CO39)^2)-4*((Mix_2!CO39*Mix_1!CO39)-WMA_R1!$B$3)))/2/$B$6</f>
        <v>2.1154966567404898E-7</v>
      </c>
      <c r="CP39" s="8">
        <f>(Mix_2!CP39+Mix_1!CP39-SQRT(((Mix_2!CP39+Mix_1!CP39)^2)-4*((Mix_2!CP39*Mix_1!CP39)-WMA_R1!$B$3)))/2/$B$6</f>
        <v>2.0384399479489446E-7</v>
      </c>
      <c r="CQ39" s="8">
        <f>(Mix_2!CQ39+Mix_1!CQ39-SQRT(((Mix_2!CQ39+Mix_1!CQ39)^2)-4*((Mix_2!CQ39*Mix_1!CQ39)-WMA_R1!$B$3)))/2/$B$6</f>
        <v>1.9529503403337145E-7</v>
      </c>
      <c r="CR39" s="8">
        <f>(Mix_2!CR39+Mix_1!CR39-SQRT(((Mix_2!CR39+Mix_1!CR39)^2)-4*((Mix_2!CR39*Mix_1!CR39)-WMA_R1!$B$3)))/2/$B$6</f>
        <v>1.8603587526033749E-7</v>
      </c>
    </row>
    <row r="40" spans="1:96" x14ac:dyDescent="0.35">
      <c r="A40">
        <f t="shared" si="8"/>
        <v>28</v>
      </c>
      <c r="B40">
        <f t="shared" si="7"/>
        <v>27.5</v>
      </c>
      <c r="C40">
        <f>B40-Data!$B$9</f>
        <v>17</v>
      </c>
      <c r="F40" s="3">
        <f>(Mix_2!F40+Mix_1!F40-SQRT(((Mix_2!F40+Mix_1!F40)^2)-4*((Mix_2!F40*Mix_1!F40)-WMA_R1!$B$3)))/2</f>
        <v>0</v>
      </c>
      <c r="G40" s="8">
        <f>(Mix_2!G40+Mix_1!G40-SQRT(((Mix_2!G40+Mix_1!G40)^2)-4*((Mix_2!G40*Mix_1!G40)-WMA_R1!$B$3)))/2/$B$6</f>
        <v>5.9278582043020833E-11</v>
      </c>
      <c r="H40" s="8">
        <f>(Mix_2!H40+Mix_1!H40-SQRT(((Mix_2!H40+Mix_1!H40)^2)-4*((Mix_2!H40*Mix_1!H40)-WMA_R1!$B$3)))/2/$B$6</f>
        <v>1.8145651647927252E-10</v>
      </c>
      <c r="I40" s="8">
        <f>(Mix_2!I40+Mix_1!I40-SQRT(((Mix_2!I40+Mix_1!I40)^2)-4*((Mix_2!I40*Mix_1!I40)-WMA_R1!$B$3)))/2/$B$6</f>
        <v>5.5639060025924891E-10</v>
      </c>
      <c r="J40" s="8">
        <f>(Mix_2!J40+Mix_1!J40-SQRT(((Mix_2!J40+Mix_1!J40)^2)-4*((Mix_2!J40*Mix_1!J40)-WMA_R1!$B$3)))/2/$B$6</f>
        <v>1.5890525562056723E-9</v>
      </c>
      <c r="K40" s="8">
        <f>(Mix_2!K40+Mix_1!K40-SQRT(((Mix_2!K40+Mix_1!K40)^2)-4*((Mix_2!K40*Mix_1!K40)-WMA_R1!$B$3)))/2/$B$6</f>
        <v>4.2823004031689038E-9</v>
      </c>
      <c r="L40" s="8">
        <f>(Mix_2!L40+Mix_1!L40-SQRT(((Mix_2!L40+Mix_1!L40)^2)-4*((Mix_2!L40*Mix_1!L40)-WMA_R1!$B$3)))/2/$B$6</f>
        <v>1.0904534053501891E-8</v>
      </c>
      <c r="M40" s="8">
        <f>(Mix_2!M40+Mix_1!M40-SQRT(((Mix_2!M40+Mix_1!M40)^2)-4*((Mix_2!M40*Mix_1!M40)-WMA_R1!$B$3)))/2/$B$6</f>
        <v>2.605670967881224E-8</v>
      </c>
      <c r="N40" s="8">
        <f>(Mix_2!N40+Mix_1!N40-SQRT(((Mix_2!N40+Mix_1!N40)^2)-4*((Mix_2!N40*Mix_1!N40)-WMA_R1!$B$3)))/2/$B$6</f>
        <v>5.7800368491456311E-8</v>
      </c>
      <c r="O40" s="8">
        <f>(Mix_2!O40+Mix_1!O40-SQRT(((Mix_2!O40+Mix_1!O40)^2)-4*((Mix_2!O40*Mix_1!O40)-WMA_R1!$B$3)))/2/$B$6</f>
        <v>1.1770068519822985E-7</v>
      </c>
      <c r="P40" s="8">
        <f>(Mix_2!P40+Mix_1!P40-SQRT(((Mix_2!P40+Mix_1!P40)^2)-4*((Mix_2!P40*Mix_1!P40)-WMA_R1!$B$3)))/2/$B$6</f>
        <v>2.1790662985132769E-7</v>
      </c>
      <c r="Q40" s="8">
        <f>(Mix_2!Q40+Mix_1!Q40-SQRT(((Mix_2!Q40+Mix_1!Q40)^2)-4*((Mix_2!Q40*Mix_1!Q40)-WMA_R1!$B$3)))/2/$B$6</f>
        <v>3.6417358229012819E-7</v>
      </c>
      <c r="R40" s="8">
        <f>(Mix_2!R40+Mix_1!R40-SQRT(((Mix_2!R40+Mix_1!R40)^2)-4*((Mix_2!R40*Mix_1!R40)-WMA_R1!$B$3)))/2/$B$6</f>
        <v>5.4728881127008577E-7</v>
      </c>
      <c r="S40" s="8">
        <f>(Mix_2!S40+Mix_1!S40-SQRT(((Mix_2!S40+Mix_1!S40)^2)-4*((Mix_2!S40*Mix_1!S40)-WMA_R1!$B$3)))/2/$B$6</f>
        <v>7.3969172276200368E-7</v>
      </c>
      <c r="T40" s="8">
        <f>(Mix_2!T40+Mix_1!T40-SQRT(((Mix_2!T40+Mix_1!T40)^2)-4*((Mix_2!T40*Mix_1!T40)-WMA_R1!$B$3)))/2/$B$6</f>
        <v>9.0320565282464571E-7</v>
      </c>
      <c r="U40" s="8">
        <f>(Mix_2!U40+Mix_1!U40-SQRT(((Mix_2!U40+Mix_1!U40)^2)-4*((Mix_2!U40*Mix_1!U40)-WMA_R1!$B$3)))/2/$B$6</f>
        <v>1.0051063568106144E-6</v>
      </c>
      <c r="V40" s="8">
        <f>(Mix_2!V40+Mix_1!V40-SQRT(((Mix_2!V40+Mix_1!V40)^2)-4*((Mix_2!V40*Mix_1!V40)-WMA_R1!$B$3)))/2/$B$6</f>
        <v>1.0315102059177406E-6</v>
      </c>
      <c r="W40" s="8">
        <f>(Mix_2!W40+Mix_1!W40-SQRT(((Mix_2!W40+Mix_1!W40)^2)-4*((Mix_2!W40*Mix_1!W40)-WMA_R1!$B$3)))/2/$B$6</f>
        <v>9.8947561477658041E-7</v>
      </c>
      <c r="X40" s="8">
        <f>(Mix_2!X40+Mix_1!X40-SQRT(((Mix_2!X40+Mix_1!X40)^2)-4*((Mix_2!X40*Mix_1!X40)-WMA_R1!$B$3)))/2/$B$6</f>
        <v>8.9919477908040335E-7</v>
      </c>
      <c r="Y40" s="8">
        <f>(Mix_2!Y40+Mix_1!Y40-SQRT(((Mix_2!Y40+Mix_1!Y40)^2)-4*((Mix_2!Y40*Mix_1!Y40)-WMA_R1!$B$3)))/2/$B$6</f>
        <v>7.837393090071032E-7</v>
      </c>
      <c r="Z40" s="8">
        <f>(Mix_2!Z40+Mix_1!Z40-SQRT(((Mix_2!Z40+Mix_1!Z40)^2)-4*((Mix_2!Z40*Mix_1!Z40)-WMA_R1!$B$3)))/2/$B$6</f>
        <v>6.6211065052890206E-7</v>
      </c>
      <c r="AA40" s="8">
        <f>(Mix_2!AA40+Mix_1!AA40-SQRT(((Mix_2!AA40+Mix_1!AA40)^2)-4*((Mix_2!AA40*Mix_1!AA40)-WMA_R1!$B$3)))/2/$B$6</f>
        <v>5.4680089212055805E-7</v>
      </c>
      <c r="AB40" s="8">
        <f>(Mix_2!AB40+Mix_1!AB40-SQRT(((Mix_2!AB40+Mix_1!AB40)^2)-4*((Mix_2!AB40*Mix_1!AB40)-WMA_R1!$B$3)))/2/$B$6</f>
        <v>4.4435122736885546E-7</v>
      </c>
      <c r="AC40" s="8">
        <f>(Mix_2!AC40+Mix_1!AC40-SQRT(((Mix_2!AC40+Mix_1!AC40)^2)-4*((Mix_2!AC40*Mix_1!AC40)-WMA_R1!$B$3)))/2/$B$6</f>
        <v>3.5705899037452582E-7</v>
      </c>
      <c r="AD40" s="8">
        <f>(Mix_2!AD40+Mix_1!AD40-SQRT(((Mix_2!AD40+Mix_1!AD40)^2)-4*((Mix_2!AD40*Mix_1!AD40)-WMA_R1!$B$3)))/2/$B$6</f>
        <v>2.8468690516092465E-7</v>
      </c>
      <c r="AE40" s="8">
        <f>(Mix_2!AE40+Mix_1!AE40-SQRT(((Mix_2!AE40+Mix_1!AE40)^2)-4*((Mix_2!AE40*Mix_1!AE40)-WMA_R1!$B$3)))/2/$B$6</f>
        <v>2.2573696911720731E-7</v>
      </c>
      <c r="AF40" s="8">
        <f>(Mix_2!AF40+Mix_1!AF40-SQRT(((Mix_2!AF40+Mix_1!AF40)^2)-4*((Mix_2!AF40*Mix_1!AF40)-WMA_R1!$B$3)))/2/$B$6</f>
        <v>1.7825249898351103E-7</v>
      </c>
      <c r="AG40" s="8">
        <f>(Mix_2!AG40+Mix_1!AG40-SQRT(((Mix_2!AG40+Mix_1!AG40)^2)-4*((Mix_2!AG40*Mix_1!AG40)-WMA_R1!$B$3)))/2/$B$6</f>
        <v>1.4025930283878552E-7</v>
      </c>
      <c r="AH40" s="8">
        <f>(Mix_2!AH40+Mix_1!AH40-SQRT(((Mix_2!AH40+Mix_1!AH40)^2)-4*((Mix_2!AH40*Mix_1!AH40)-WMA_R1!$B$3)))/2/$B$6</f>
        <v>1.099737918508481E-7</v>
      </c>
      <c r="AI40" s="8">
        <f>(Mix_2!AI40+Mix_1!AI40-SQRT(((Mix_2!AI40+Mix_1!AI40)^2)-4*((Mix_2!AI40*Mix_1!AI40)-WMA_R1!$B$3)))/2/$B$6</f>
        <v>8.5877104538667481E-8</v>
      </c>
      <c r="AJ40" s="8">
        <f>(Mix_2!AJ40+Mix_1!AJ40-SQRT(((Mix_2!AJ40+Mix_1!AJ40)^2)-4*((Mix_2!AJ40*Mix_1!AJ40)-WMA_R1!$B$3)))/2/$B$6</f>
        <v>6.6719994862296517E-8</v>
      </c>
      <c r="AK40" s="8">
        <f>(Mix_2!AK40+Mix_1!AK40-SQRT(((Mix_2!AK40+Mix_1!AK40)^2)-4*((Mix_2!AK40*Mix_1!AK40)-WMA_R1!$B$3)))/2/$B$6</f>
        <v>5.1496556352503831E-8</v>
      </c>
      <c r="AL40" s="8">
        <f>(Mix_2!AL40+Mix_1!AL40-SQRT(((Mix_2!AL40+Mix_1!AL40)^2)-4*((Mix_2!AL40*Mix_1!AL40)-WMA_R1!$B$3)))/2/$B$6</f>
        <v>3.9407319185613687E-8</v>
      </c>
      <c r="AM40" s="8">
        <f>(Mix_2!AM40+Mix_1!AM40-SQRT(((Mix_2!AM40+Mix_1!AM40)^2)-4*((Mix_2!AM40*Mix_1!AM40)-WMA_R1!$B$3)))/2/$B$6</f>
        <v>2.9821864089285555E-8</v>
      </c>
      <c r="AN40" s="8">
        <f>(Mix_2!AN40+Mix_1!AN40-SQRT(((Mix_2!AN40+Mix_1!AN40)^2)-4*((Mix_2!AN40*Mix_1!AN40)-WMA_R1!$B$3)))/2/$B$6</f>
        <v>2.2245315811630917E-8</v>
      </c>
      <c r="AO40" s="8">
        <f>(Mix_2!AO40+Mix_1!AO40-SQRT(((Mix_2!AO40+Mix_1!AO40)^2)-4*((Mix_2!AO40*Mix_1!AO40)-WMA_R1!$B$3)))/2/$B$6</f>
        <v>1.6290128357354661E-8</v>
      </c>
      <c r="AP40" s="8">
        <f>(Mix_2!AP40+Mix_1!AP40-SQRT(((Mix_2!AP40+Mix_1!AP40)^2)-4*((Mix_2!AP40*Mix_1!AP40)-WMA_R1!$B$3)))/2/$B$6</f>
        <v>1.1653152220958418E-8</v>
      </c>
      <c r="AQ40" s="8">
        <f>(Mix_2!AQ40+Mix_1!AQ40-SQRT(((Mix_2!AQ40+Mix_1!AQ40)^2)-4*((Mix_2!AQ40*Mix_1!AQ40)-WMA_R1!$B$3)))/2/$B$6</f>
        <v>8.0973814320373094E-9</v>
      </c>
      <c r="AR40" s="8">
        <f>(Mix_2!AR40+Mix_1!AR40-SQRT(((Mix_2!AR40+Mix_1!AR40)^2)-4*((Mix_2!AR40*Mix_1!AR40)-WMA_R1!$B$3)))/2/$B$6</f>
        <v>5.4376085856233658E-9</v>
      </c>
      <c r="AS40" s="8">
        <f>(Mix_2!AS40+Mix_1!AS40-SQRT(((Mix_2!AS40+Mix_1!AS40)^2)-4*((Mix_2!AS40*Mix_1!AS40)-WMA_R1!$B$3)))/2/$B$6</f>
        <v>3.5292373468109872E-9</v>
      </c>
      <c r="AT40" s="8">
        <f>(Mix_2!AT40+Mix_1!AT40-SQRT(((Mix_2!AT40+Mix_1!AT40)^2)-4*((Mix_2!AT40*Mix_1!AT40)-WMA_R1!$B$3)))/2/$B$6</f>
        <v>2.2595925130985961E-9</v>
      </c>
      <c r="AU40" s="8">
        <f>(Mix_2!AU40+Mix_1!AU40-SQRT(((Mix_2!AU40+Mix_1!AU40)^2)-4*((Mix_2!AU40*Mix_1!AU40)-WMA_R1!$B$3)))/2/$B$6</f>
        <v>1.5411698583989164E-9</v>
      </c>
      <c r="AV40" s="8">
        <f>(Mix_2!AV40+Mix_1!AV40-SQRT(((Mix_2!AV40+Mix_1!AV40)^2)-4*((Mix_2!AV40*Mix_1!AV40)-WMA_R1!$B$3)))/2/$B$6</f>
        <v>1.3064065385037793E-9</v>
      </c>
      <c r="AW40" s="8">
        <f>(Mix_2!AW40+Mix_1!AW40-SQRT(((Mix_2!AW40+Mix_1!AW40)^2)-4*((Mix_2!AW40*Mix_1!AW40)-WMA_R1!$B$3)))/2/$B$6</f>
        <v>1.5035963585319223E-9</v>
      </c>
      <c r="AX40" s="8">
        <f>(Mix_2!AX40+Mix_1!AX40-SQRT(((Mix_2!AX40+Mix_1!AX40)^2)-4*((Mix_2!AX40*Mix_1!AX40)-WMA_R1!$B$3)))/2/$B$6</f>
        <v>2.0937127587217219E-9</v>
      </c>
      <c r="AY40" s="8">
        <f>(Mix_2!AY40+Mix_1!AY40-SQRT(((Mix_2!AY40+Mix_1!AY40)^2)-4*((Mix_2!AY40*Mix_1!AY40)-WMA_R1!$B$3)))/2/$B$6</f>
        <v>3.0479059276444787E-9</v>
      </c>
      <c r="AZ40" s="8">
        <f>(Mix_2!AZ40+Mix_1!AZ40-SQRT(((Mix_2!AZ40+Mix_1!AZ40)^2)-4*((Mix_2!AZ40*Mix_1!AZ40)-WMA_R1!$B$3)))/2/$B$6</f>
        <v>4.3455283815774237E-9</v>
      </c>
      <c r="BA40" s="8">
        <f>(Mix_2!BA40+Mix_1!BA40-SQRT(((Mix_2!BA40+Mix_1!BA40)^2)-4*((Mix_2!BA40*Mix_1!BA40)-WMA_R1!$B$3)))/2/$B$6</f>
        <v>5.9725522305598133E-9</v>
      </c>
      <c r="BB40" s="8">
        <f>(Mix_2!BB40+Mix_1!BB40-SQRT(((Mix_2!BB40+Mix_1!BB40)^2)-4*((Mix_2!BB40*Mix_1!BB40)-WMA_R1!$B$3)))/2/$B$6</f>
        <v>7.9202964187174985E-9</v>
      </c>
      <c r="BC40" s="8">
        <f>(Mix_2!BC40+Mix_1!BC40-SQRT(((Mix_2!BC40+Mix_1!BC40)^2)-4*((Mix_2!BC40*Mix_1!BC40)-WMA_R1!$B$3)))/2/$B$6</f>
        <v>1.0184377785549259E-8</v>
      </c>
      <c r="BD40" s="8">
        <f>(Mix_2!BD40+Mix_1!BD40-SQRT(((Mix_2!BD40+Mix_1!BD40)^2)-4*((Mix_2!BD40*Mix_1!BD40)-WMA_R1!$B$3)))/2/$B$6</f>
        <v>1.276383265746972E-8</v>
      </c>
      <c r="BE40" s="8">
        <f>(Mix_2!BE40+Mix_1!BE40-SQRT(((Mix_2!BE40+Mix_1!BE40)^2)-4*((Mix_2!BE40*Mix_1!BE40)-WMA_R1!$B$3)))/2/$B$6</f>
        <v>1.566035479072525E-8</v>
      </c>
      <c r="BF40" s="8">
        <f>(Mix_2!BF40+Mix_1!BF40-SQRT(((Mix_2!BF40+Mix_1!BF40)^2)-4*((Mix_2!BF40*Mix_1!BF40)-WMA_R1!$B$3)))/2/$B$6</f>
        <v>1.8877634566649704E-8</v>
      </c>
      <c r="BG40" s="8">
        <f>(Mix_2!BG40+Mix_1!BG40-SQRT(((Mix_2!BG40+Mix_1!BG40)^2)-4*((Mix_2!BG40*Mix_1!BG40)-WMA_R1!$B$3)))/2/$B$6</f>
        <v>2.2420739043127469E-8</v>
      </c>
      <c r="BH40" s="8">
        <f>(Mix_2!BH40+Mix_1!BH40-SQRT(((Mix_2!BH40+Mix_1!BH40)^2)-4*((Mix_2!BH40*Mix_1!BH40)-WMA_R1!$B$3)))/2/$B$6</f>
        <v>2.6295541744048023E-8</v>
      </c>
      <c r="BI40" s="8">
        <f>(Mix_2!BI40+Mix_1!BI40-SQRT(((Mix_2!BI40+Mix_1!BI40)^2)-4*((Mix_2!BI40*Mix_1!BI40)-WMA_R1!$B$3)))/2/$B$6</f>
        <v>3.0508157777831002E-8</v>
      </c>
      <c r="BJ40" s="8">
        <f>(Mix_2!BJ40+Mix_1!BJ40-SQRT(((Mix_2!BJ40+Mix_1!BJ40)^2)-4*((Mix_2!BJ40*Mix_1!BJ40)-WMA_R1!$B$3)))/2/$B$6</f>
        <v>3.5064386949557047E-8</v>
      </c>
      <c r="BK40" s="8">
        <f>(Mix_2!BK40+Mix_1!BK40-SQRT(((Mix_2!BK40+Mix_1!BK40)^2)-4*((Mix_2!BK40*Mix_1!BK40)-WMA_R1!$B$3)))/2/$B$6</f>
        <v>3.9969145326779199E-8</v>
      </c>
      <c r="BL40" s="8">
        <f>(Mix_2!BL40+Mix_1!BL40-SQRT(((Mix_2!BL40+Mix_1!BL40)^2)-4*((Mix_2!BL40*Mix_1!BL40)-WMA_R1!$B$3)))/2/$B$6</f>
        <v>4.5225879929944313E-8</v>
      </c>
      <c r="BM40" s="8">
        <f>(Mix_2!BM40+Mix_1!BM40-SQRT(((Mix_2!BM40+Mix_1!BM40)^2)-4*((Mix_2!BM40*Mix_1!BM40)-WMA_R1!$B$3)))/2/$B$6</f>
        <v>5.0835960330175567E-8</v>
      </c>
      <c r="BN40" s="8">
        <f>(Mix_2!BN40+Mix_1!BN40-SQRT(((Mix_2!BN40+Mix_1!BN40)^2)-4*((Mix_2!BN40*Mix_1!BN40)-WMA_R1!$B$3)))/2/$B$6</f>
        <v>5.6798053371664992E-8</v>
      </c>
      <c r="BO40" s="8">
        <f>(Mix_2!BO40+Mix_1!BO40-SQRT(((Mix_2!BO40+Mix_1!BO40)^2)-4*((Mix_2!BO40*Mix_1!BO40)-WMA_R1!$B$3)))/2/$B$6</f>
        <v>6.3107460590572373E-8</v>
      </c>
      <c r="BP40" s="8">
        <f>(Mix_2!BP40+Mix_1!BP40-SQRT(((Mix_2!BP40+Mix_1!BP40)^2)-4*((Mix_2!BP40*Mix_1!BP40)-WMA_R1!$B$3)))/2/$B$6</f>
        <v>6.9755465403886774E-8</v>
      </c>
      <c r="BQ40" s="8">
        <f>(Mix_2!BQ40+Mix_1!BQ40-SQRT(((Mix_2!BQ40+Mix_1!BQ40)^2)-4*((Mix_2!BQ40*Mix_1!BQ40)-WMA_R1!$B$3)))/2/$B$6</f>
        <v>7.6728642550705217E-8</v>
      </c>
      <c r="BR40" s="8">
        <f>(Mix_2!BR40+Mix_1!BR40-SQRT(((Mix_2!BR40+Mix_1!BR40)^2)-4*((Mix_2!BR40*Mix_1!BR40)-WMA_R1!$B$3)))/2/$B$6</f>
        <v>8.4008197731577638E-8</v>
      </c>
      <c r="BS40" s="8">
        <f>(Mix_2!BS40+Mix_1!BS40-SQRT(((Mix_2!BS40+Mix_1!BS40)^2)-4*((Mix_2!BS40*Mix_1!BS40)-WMA_R1!$B$3)))/2/$B$6</f>
        <v>9.1569324123241813E-8</v>
      </c>
      <c r="BT40" s="8">
        <f>(Mix_2!BT40+Mix_1!BT40-SQRT(((Mix_2!BT40+Mix_1!BT40)^2)-4*((Mix_2!BT40*Mix_1!BT40)-WMA_R1!$B$3)))/2/$B$6</f>
        <v>9.9380597973208751E-8</v>
      </c>
      <c r="BU40" s="8">
        <f>(Mix_2!BU40+Mix_1!BU40-SQRT(((Mix_2!BU40+Mix_1!BU40)^2)-4*((Mix_2!BU40*Mix_1!BU40)-WMA_R1!$B$3)))/2/$B$6</f>
        <v>1.0740345901538717E-7</v>
      </c>
      <c r="BV40" s="8">
        <f>(Mix_2!BV40+Mix_1!BV40-SQRT(((Mix_2!BV40+Mix_1!BV40)^2)-4*((Mix_2!BV40*Mix_1!BV40)-WMA_R1!$B$3)))/2/$B$6</f>
        <v>1.1559178769715572E-7</v>
      </c>
      <c r="BW40" s="8">
        <f>(Mix_2!BW40+Mix_1!BW40-SQRT(((Mix_2!BW40+Mix_1!BW40)^2)-4*((Mix_2!BW40*Mix_1!BW40)-WMA_R1!$B$3)))/2/$B$6</f>
        <v>1.2389162185044711E-7</v>
      </c>
      <c r="BX40" s="8">
        <f>(Mix_2!BX40+Mix_1!BX40-SQRT(((Mix_2!BX40+Mix_1!BX40)^2)-4*((Mix_2!BX40*Mix_1!BX40)-WMA_R1!$B$3)))/2/$B$6</f>
        <v>1.3224104611353482E-7</v>
      </c>
      <c r="BY40" s="8">
        <f>(Mix_2!BY40+Mix_1!BY40-SQRT(((Mix_2!BY40+Mix_1!BY40)^2)-4*((Mix_2!BY40*Mix_1!BY40)-WMA_R1!$B$3)))/2/$B$6</f>
        <v>1.405702980683543E-7</v>
      </c>
      <c r="BZ40" s="8">
        <f>(Mix_2!BZ40+Mix_1!BZ40-SQRT(((Mix_2!BZ40+Mix_1!BZ40)^2)-4*((Mix_2!BZ40*Mix_1!BZ40)-WMA_R1!$B$3)))/2/$B$6</f>
        <v>1.4880211374190822E-7</v>
      </c>
      <c r="CA40" s="8">
        <f>(Mix_2!CA40+Mix_1!CA40-SQRT(((Mix_2!CA40+Mix_1!CA40)^2)-4*((Mix_2!CA40*Mix_1!CA40)-WMA_R1!$B$3)))/2/$B$6</f>
        <v>1.5685236309792572E-7</v>
      </c>
      <c r="CB40" s="8">
        <f>(Mix_2!CB40+Mix_1!CB40-SQRT(((Mix_2!CB40+Mix_1!CB40)^2)-4*((Mix_2!CB40*Mix_1!CB40)-WMA_R1!$B$3)))/2/$B$6</f>
        <v>1.6463098528873843E-7</v>
      </c>
      <c r="CC40" s="8">
        <f>(Mix_2!CC40+Mix_1!CC40-SQRT(((Mix_2!CC40+Mix_1!CC40)^2)-4*((Mix_2!CC40*Mix_1!CC40)-WMA_R1!$B$3)))/2/$B$6</f>
        <v>1.7204325364339468E-7</v>
      </c>
      <c r="CD40" s="8">
        <f>(Mix_2!CD40+Mix_1!CD40-SQRT(((Mix_2!CD40+Mix_1!CD40)^2)-4*((Mix_2!CD40*Mix_1!CD40)-WMA_R1!$B$3)))/2/$B$6</f>
        <v>1.7899136861565523E-7</v>
      </c>
      <c r="CE40" s="8">
        <f>(Mix_2!CE40+Mix_1!CE40-SQRT(((Mix_2!CE40+Mix_1!CE40)^2)-4*((Mix_2!CE40*Mix_1!CE40)-WMA_R1!$B$3)))/2/$B$6</f>
        <v>1.8537636958804171E-7</v>
      </c>
      <c r="CF40" s="8">
        <f>(Mix_2!CF40+Mix_1!CF40-SQRT(((Mix_2!CF40+Mix_1!CF40)^2)-4*((Mix_2!CF40*Mix_1!CF40)-WMA_R1!$B$3)))/2/$B$6</f>
        <v>1.9110033822045125E-7</v>
      </c>
      <c r="CG40" s="8">
        <f>(Mix_2!CG40+Mix_1!CG40-SQRT(((Mix_2!CG40+Mix_1!CG40)^2)-4*((Mix_2!CG40*Mix_1!CG40)-WMA_R1!$B$3)))/2/$B$6</f>
        <v>1.9606884338330133E-7</v>
      </c>
      <c r="CH40" s="8">
        <f>(Mix_2!CH40+Mix_1!CH40-SQRT(((Mix_2!CH40+Mix_1!CH40)^2)-4*((Mix_2!CH40*Mix_1!CH40)-WMA_R1!$B$3)))/2/$B$6</f>
        <v>2.0019355417844054E-7</v>
      </c>
      <c r="CI40" s="8">
        <f>(Mix_2!CI40+Mix_1!CI40-SQRT(((Mix_2!CI40+Mix_1!CI40)^2)-4*((Mix_2!CI40*Mix_1!CI40)-WMA_R1!$B$3)))/2/$B$6</f>
        <v>2.0339494066767827E-7</v>
      </c>
      <c r="CJ40" s="8">
        <f>(Mix_2!CJ40+Mix_1!CJ40-SQRT(((Mix_2!CJ40+Mix_1!CJ40)^2)-4*((Mix_2!CJ40*Mix_1!CJ40)-WMA_R1!$B$3)))/2/$B$6</f>
        <v>2.0560494395915896E-7</v>
      </c>
      <c r="CK40" s="8">
        <f>(Mix_2!CK40+Mix_1!CK40-SQRT(((Mix_2!CK40+Mix_1!CK40)^2)-4*((Mix_2!CK40*Mix_1!CK40)-WMA_R1!$B$3)))/2/$B$6</f>
        <v>2.067694981899848E-7</v>
      </c>
      <c r="CL40" s="8">
        <f>(Mix_2!CL40+Mix_1!CL40-SQRT(((Mix_2!CL40+Mix_1!CL40)^2)-4*((Mix_2!CL40*Mix_1!CL40)-WMA_R1!$B$3)))/2/$B$6</f>
        <v>2.0685078361282194E-7</v>
      </c>
      <c r="CM40" s="8">
        <f>(Mix_2!CM40+Mix_1!CM40-SQRT(((Mix_2!CM40+Mix_1!CM40)^2)-4*((Mix_2!CM40*Mix_1!CM40)-WMA_R1!$B$3)))/2/$B$6</f>
        <v>2.0582907001021056E-7</v>
      </c>
      <c r="CN40" s="8">
        <f>(Mix_2!CN40+Mix_1!CN40-SQRT(((Mix_2!CN40+Mix_1!CN40)^2)-4*((Mix_2!CN40*Mix_1!CN40)-WMA_R1!$B$3)))/2/$B$6</f>
        <v>2.0370404385516849E-7</v>
      </c>
      <c r="CO40" s="8">
        <f>(Mix_2!CO40+Mix_1!CO40-SQRT(((Mix_2!CO40+Mix_1!CO40)^2)-4*((Mix_2!CO40*Mix_1!CO40)-WMA_R1!$B$3)))/2/$B$6</f>
        <v>2.0049551530121335E-7</v>
      </c>
      <c r="CP40" s="8">
        <f>(Mix_2!CP40+Mix_1!CP40-SQRT(((Mix_2!CP40+Mix_1!CP40)^2)-4*((Mix_2!CP40*Mix_1!CP40)-WMA_R1!$B$3)))/2/$B$6</f>
        <v>1.9624343616797546E-7</v>
      </c>
      <c r="CQ40" s="8">
        <f>(Mix_2!CQ40+Mix_1!CQ40-SQRT(((Mix_2!CQ40+Mix_1!CQ40)^2)-4*((Mix_2!CQ40*Mix_1!CQ40)-WMA_R1!$B$3)))/2/$B$6</f>
        <v>1.9100719272913125E-7</v>
      </c>
      <c r="CR40" s="8">
        <f>(Mix_2!CR40+Mix_1!CR40-SQRT(((Mix_2!CR40+Mix_1!CR40)^2)-4*((Mix_2!CR40*Mix_1!CR40)-WMA_R1!$B$3)))/2/$B$6</f>
        <v>1.848641772994597E-7</v>
      </c>
    </row>
    <row r="41" spans="1:96" x14ac:dyDescent="0.35">
      <c r="A41">
        <f t="shared" si="8"/>
        <v>29</v>
      </c>
      <c r="B41">
        <f t="shared" si="7"/>
        <v>28.5</v>
      </c>
      <c r="C41">
        <f>B41-Data!$B$9</f>
        <v>18</v>
      </c>
      <c r="F41" s="3">
        <f>(Mix_2!F41+Mix_1!F41-SQRT(((Mix_2!F41+Mix_1!F41)^2)-4*((Mix_2!F41*Mix_1!F41)-WMA_R1!$B$3)))/2</f>
        <v>0</v>
      </c>
      <c r="G41" s="8">
        <f>(Mix_2!G41+Mix_1!G41-SQRT(((Mix_2!G41+Mix_1!G41)^2)-4*((Mix_2!G41*Mix_1!G41)-WMA_R1!$B$3)))/2/$B$6</f>
        <v>2.0618617924128557E-11</v>
      </c>
      <c r="H41" s="8">
        <f>(Mix_2!H41+Mix_1!H41-SQRT(((Mix_2!H41+Mix_1!H41)^2)-4*((Mix_2!H41*Mix_1!H41)-WMA_R1!$B$3)))/2/$B$6</f>
        <v>6.3118066329082012E-11</v>
      </c>
      <c r="I41" s="8">
        <f>(Mix_2!I41+Mix_1!I41-SQRT(((Mix_2!I41+Mix_1!I41)^2)-4*((Mix_2!I41*Mix_1!I41)-WMA_R1!$B$3)))/2/$B$6</f>
        <v>1.9361257042049829E-10</v>
      </c>
      <c r="J41" s="8">
        <f>(Mix_2!J41+Mix_1!J41-SQRT(((Mix_2!J41+Mix_1!J41)^2)-4*((Mix_2!J41*Mix_1!J41)-WMA_R1!$B$3)))/2/$B$6</f>
        <v>5.5404081322762977E-10</v>
      </c>
      <c r="K41" s="8">
        <f>(Mix_2!K41+Mix_1!K41-SQRT(((Mix_2!K41+Mix_1!K41)^2)-4*((Mix_2!K41*Mix_1!K41)-WMA_R1!$B$3)))/2/$B$6</f>
        <v>1.5023655652868229E-9</v>
      </c>
      <c r="L41" s="8">
        <f>(Mix_2!L41+Mix_1!L41-SQRT(((Mix_2!L41+Mix_1!L41)^2)-4*((Mix_2!L41*Mix_1!L41)-WMA_R1!$B$3)))/2/$B$6</f>
        <v>3.8810111790965607E-9</v>
      </c>
      <c r="M41" s="8">
        <f>(Mix_2!M41+Mix_1!M41-SQRT(((Mix_2!M41+Mix_1!M41)^2)-4*((Mix_2!M41*Mix_1!M41)-WMA_R1!$B$3)))/2/$B$6</f>
        <v>9.5223735563365608E-9</v>
      </c>
      <c r="N41" s="8">
        <f>(Mix_2!N41+Mix_1!N41-SQRT(((Mix_2!N41+Mix_1!N41)^2)-4*((Mix_2!N41*Mix_1!N41)-WMA_R1!$B$3)))/2/$B$6</f>
        <v>2.2014739253783944E-8</v>
      </c>
      <c r="O41" s="8">
        <f>(Mix_2!O41+Mix_1!O41-SQRT(((Mix_2!O41+Mix_1!O41)^2)-4*((Mix_2!O41*Mix_1!O41)-WMA_R1!$B$3)))/2/$B$6</f>
        <v>4.7488992849231693E-8</v>
      </c>
      <c r="P41" s="8">
        <f>(Mix_2!P41+Mix_1!P41-SQRT(((Mix_2!P41+Mix_1!P41)^2)-4*((Mix_2!P41*Mix_1!P41)-WMA_R1!$B$3)))/2/$B$6</f>
        <v>9.4681549489550321E-8</v>
      </c>
      <c r="Q41" s="8">
        <f>(Mix_2!Q41+Mix_1!Q41-SQRT(((Mix_2!Q41+Mix_1!Q41)^2)-4*((Mix_2!Q41*Mix_1!Q41)-WMA_R1!$B$3)))/2/$B$6</f>
        <v>1.7307047250891827E-7</v>
      </c>
      <c r="R41" s="8">
        <f>(Mix_2!R41+Mix_1!R41-SQRT(((Mix_2!R41+Mix_1!R41)^2)-4*((Mix_2!R41*Mix_1!R41)-WMA_R1!$B$3)))/2/$B$6</f>
        <v>2.8826917231050686E-7</v>
      </c>
      <c r="S41" s="8">
        <f>(Mix_2!S41+Mix_1!S41-SQRT(((Mix_2!S41+Mix_1!S41)^2)-4*((Mix_2!S41*Mix_1!S41)-WMA_R1!$B$3)))/2/$B$6</f>
        <v>4.3588013964868111E-7</v>
      </c>
      <c r="T41" s="8">
        <f>(Mix_2!T41+Mix_1!T41-SQRT(((Mix_2!T41+Mix_1!T41)^2)-4*((Mix_2!T41*Mix_1!T41)-WMA_R1!$B$3)))/2/$B$6</f>
        <v>5.978535658757167E-7</v>
      </c>
      <c r="U41" s="8">
        <f>(Mix_2!U41+Mix_1!U41-SQRT(((Mix_2!U41+Mix_1!U41)^2)-4*((Mix_2!U41*Mix_1!U41)-WMA_R1!$B$3)))/2/$B$6</f>
        <v>7.4583839670960828E-7</v>
      </c>
      <c r="V41" s="8">
        <f>(Mix_2!V41+Mix_1!V41-SQRT(((Mix_2!V41+Mix_1!V41)^2)-4*((Mix_2!V41*Mix_1!V41)-WMA_R1!$B$3)))/2/$B$6</f>
        <v>8.5155519280455394E-7</v>
      </c>
      <c r="W41" s="8">
        <f>(Mix_2!W41+Mix_1!W41-SQRT(((Mix_2!W41+Mix_1!W41)^2)-4*((Mix_2!W41*Mix_1!W41)-WMA_R1!$B$3)))/2/$B$6</f>
        <v>8.980540340264298E-7</v>
      </c>
      <c r="X41" s="8">
        <f>(Mix_2!X41+Mix_1!X41-SQRT(((Mix_2!X41+Mix_1!X41)^2)-4*((Mix_2!X41*Mix_1!X41)-WMA_R1!$B$3)))/2/$B$6</f>
        <v>8.8465426750783394E-7</v>
      </c>
      <c r="Y41" s="8">
        <f>(Mix_2!Y41+Mix_1!Y41-SQRT(((Mix_2!Y41+Mix_1!Y41)^2)-4*((Mix_2!Y41*Mix_1!Y41)-WMA_R1!$B$3)))/2/$B$6</f>
        <v>8.2375276555524124E-7</v>
      </c>
      <c r="Z41" s="8">
        <f>(Mix_2!Z41+Mix_1!Z41-SQRT(((Mix_2!Z41+Mix_1!Z41)^2)-4*((Mix_2!Z41*Mix_1!Z41)-WMA_R1!$B$3)))/2/$B$6</f>
        <v>7.3343541817649793E-7</v>
      </c>
      <c r="AA41" s="8">
        <f>(Mix_2!AA41+Mix_1!AA41-SQRT(((Mix_2!AA41+Mix_1!AA41)^2)-4*((Mix_2!AA41*Mix_1!AA41)-WMA_R1!$B$3)))/2/$B$6</f>
        <v>6.3085720136690782E-7</v>
      </c>
      <c r="AB41" s="8">
        <f>(Mix_2!AB41+Mix_1!AB41-SQRT(((Mix_2!AB41+Mix_1!AB41)^2)-4*((Mix_2!AB41*Mix_1!AB41)-WMA_R1!$B$3)))/2/$B$6</f>
        <v>5.2876299339033039E-7</v>
      </c>
      <c r="AC41" s="8">
        <f>(Mix_2!AC41+Mix_1!AC41-SQRT(((Mix_2!AC41+Mix_1!AC41)^2)-4*((Mix_2!AC41*Mix_1!AC41)-WMA_R1!$B$3)))/2/$B$6</f>
        <v>4.3487075362946825E-7</v>
      </c>
      <c r="AD41" s="8">
        <f>(Mix_2!AD41+Mix_1!AD41-SQRT(((Mix_2!AD41+Mix_1!AD41)^2)-4*((Mix_2!AD41*Mix_1!AD41)-WMA_R1!$B$3)))/2/$B$6</f>
        <v>3.5280468990706026E-7</v>
      </c>
      <c r="AE41" s="8">
        <f>(Mix_2!AE41+Mix_1!AE41-SQRT(((Mix_2!AE41+Mix_1!AE41)^2)-4*((Mix_2!AE41*Mix_1!AE41)-WMA_R1!$B$3)))/2/$B$6</f>
        <v>2.8344969971172418E-7</v>
      </c>
      <c r="AF41" s="8">
        <f>(Mix_2!AF41+Mix_1!AF41-SQRT(((Mix_2!AF41+Mix_1!AF41)^2)-4*((Mix_2!AF41*Mix_1!AF41)-WMA_R1!$B$3)))/2/$B$6</f>
        <v>2.2613370465052185E-7</v>
      </c>
      <c r="AG41" s="8">
        <f>(Mix_2!AG41+Mix_1!AG41-SQRT(((Mix_2!AG41+Mix_1!AG41)^2)-4*((Mix_2!AG41*Mix_1!AG41)-WMA_R1!$B$3)))/2/$B$6</f>
        <v>1.7945858266088521E-7</v>
      </c>
      <c r="AH41" s="8">
        <f>(Mix_2!AH41+Mix_1!AH41-SQRT(((Mix_2!AH41+Mix_1!AH41)^2)-4*((Mix_2!AH41*Mix_1!AH41)-WMA_R1!$B$3)))/2/$B$6</f>
        <v>1.4180623209014698E-7</v>
      </c>
      <c r="AI41" s="8">
        <f>(Mix_2!AI41+Mix_1!AI41-SQRT(((Mix_2!AI41+Mix_1!AI41)^2)-4*((Mix_2!AI41*Mix_1!AI41)-WMA_R1!$B$3)))/2/$B$6</f>
        <v>1.116096619568907E-7</v>
      </c>
      <c r="AJ41" s="8">
        <f>(Mix_2!AJ41+Mix_1!AJ41-SQRT(((Mix_2!AJ41+Mix_1!AJ41)^2)-4*((Mix_2!AJ41*Mix_1!AJ41)-WMA_R1!$B$3)))/2/$B$6</f>
        <v>8.7476101029437814E-8</v>
      </c>
      <c r="AK41" s="8">
        <f>(Mix_2!AK41+Mix_1!AK41-SQRT(((Mix_2!AK41+Mix_1!AK41)^2)-4*((Mix_2!AK41*Mix_1!AK41)-WMA_R1!$B$3)))/2/$B$6</f>
        <v>6.8226141181071398E-8</v>
      </c>
      <c r="AL41" s="8">
        <f>(Mix_2!AL41+Mix_1!AL41-SQRT(((Mix_2!AL41+Mix_1!AL41)^2)-4*((Mix_2!AL41*Mix_1!AL41)-WMA_R1!$B$3)))/2/$B$6</f>
        <v>5.2889936874578325E-8</v>
      </c>
      <c r="AM41" s="8">
        <f>(Mix_2!AM41+Mix_1!AM41-SQRT(((Mix_2!AM41+Mix_1!AM41)^2)-4*((Mix_2!AM41*Mix_1!AM41)-WMA_R1!$B$3)))/2/$B$6</f>
        <v>4.0684445146155213E-8</v>
      </c>
      <c r="AN41" s="8">
        <f>(Mix_2!AN41+Mix_1!AN41-SQRT(((Mix_2!AN41+Mix_1!AN41)^2)-4*((Mix_2!AN41*Mix_1!AN41)-WMA_R1!$B$3)))/2/$B$6</f>
        <v>3.0984661059108021E-8</v>
      </c>
      <c r="AO41" s="8">
        <f>(Mix_2!AO41+Mix_1!AO41-SQRT(((Mix_2!AO41+Mix_1!AO41)^2)-4*((Mix_2!AO41*Mix_1!AO41)-WMA_R1!$B$3)))/2/$B$6</f>
        <v>2.32952164225253E-8</v>
      </c>
      <c r="AP41" s="8">
        <f>(Mix_2!AP41+Mix_1!AP41-SQRT(((Mix_2!AP41+Mix_1!AP41)^2)-4*((Mix_2!AP41*Mix_1!AP41)-WMA_R1!$B$3)))/2/$B$6</f>
        <v>1.7225118220665081E-8</v>
      </c>
      <c r="AQ41" s="8">
        <f>(Mix_2!AQ41+Mix_1!AQ41-SQRT(((Mix_2!AQ41+Mix_1!AQ41)^2)-4*((Mix_2!AQ41*Mix_1!AQ41)-WMA_R1!$B$3)))/2/$B$6</f>
        <v>1.2466456311699403E-8</v>
      </c>
      <c r="AR41" s="8">
        <f>(Mix_2!AR41+Mix_1!AR41-SQRT(((Mix_2!AR41+Mix_1!AR41)^2)-4*((Mix_2!AR41*Mix_1!AR41)-WMA_R1!$B$3)))/2/$B$6</f>
        <v>8.7770377632523378E-9</v>
      </c>
      <c r="AS41" s="8">
        <f>(Mix_2!AS41+Mix_1!AS41-SQRT(((Mix_2!AS41+Mix_1!AS41)^2)-4*((Mix_2!AS41*Mix_1!AS41)-WMA_R1!$B$3)))/2/$B$6</f>
        <v>5.9664619911359296E-9</v>
      </c>
      <c r="AT41" s="8">
        <f>(Mix_2!AT41+Mix_1!AT41-SQRT(((Mix_2!AT41+Mix_1!AT41)^2)-4*((Mix_2!AT41*Mix_1!AT41)-WMA_R1!$B$3)))/2/$B$6</f>
        <v>3.8851402095474441E-9</v>
      </c>
      <c r="AU41" s="8">
        <f>(Mix_2!AU41+Mix_1!AU41-SQRT(((Mix_2!AU41+Mix_1!AU41)^2)-4*((Mix_2!AU41*Mix_1!AU41)-WMA_R1!$B$3)))/2/$B$6</f>
        <v>2.4156419087262293E-9</v>
      </c>
      <c r="AV41" s="8">
        <f>(Mix_2!AV41+Mix_1!AV41-SQRT(((Mix_2!AV41+Mix_1!AV41)^2)-4*((Mix_2!AV41*Mix_1!AV41)-WMA_R1!$B$3)))/2/$B$6</f>
        <v>1.4659518043913522E-9</v>
      </c>
      <c r="AW41" s="8">
        <f>(Mix_2!AW41+Mix_1!AW41-SQRT(((Mix_2!AW41+Mix_1!AW41)^2)-4*((Mix_2!AW41*Mix_1!AW41)-WMA_R1!$B$3)))/2/$B$6</f>
        <v>9.6418162343070435E-10</v>
      </c>
      <c r="AX41" s="8">
        <f>(Mix_2!AX41+Mix_1!AX41-SQRT(((Mix_2!AX41+Mix_1!AX41)^2)-4*((Mix_2!AX41*Mix_1!AX41)-WMA_R1!$B$3)))/2/$B$6</f>
        <v>8.5444717967675388E-10</v>
      </c>
      <c r="AY41" s="8">
        <f>(Mix_2!AY41+Mix_1!AY41-SQRT(((Mix_2!AY41+Mix_1!AY41)^2)-4*((Mix_2!AY41*Mix_1!AY41)-WMA_R1!$B$3)))/2/$B$6</f>
        <v>1.0936425098861946E-9</v>
      </c>
      <c r="AZ41" s="8">
        <f>(Mix_2!AZ41+Mix_1!AZ41-SQRT(((Mix_2!AZ41+Mix_1!AZ41)^2)-4*((Mix_2!AZ41*Mix_1!AZ41)-WMA_R1!$B$3)))/2/$B$6</f>
        <v>1.6489032361732825E-9</v>
      </c>
      <c r="BA41" s="8">
        <f>(Mix_2!BA41+Mix_1!BA41-SQRT(((Mix_2!BA41+Mix_1!BA41)^2)-4*((Mix_2!BA41*Mix_1!BA41)-WMA_R1!$B$3)))/2/$B$6</f>
        <v>2.4955983946028937E-9</v>
      </c>
      <c r="BB41" s="8">
        <f>(Mix_2!BB41+Mix_1!BB41-SQRT(((Mix_2!BB41+Mix_1!BB41)^2)-4*((Mix_2!BB41*Mix_1!BB41)-WMA_R1!$B$3)))/2/$B$6</f>
        <v>3.6157548066739764E-9</v>
      </c>
      <c r="BC41" s="8">
        <f>(Mix_2!BC41+Mix_1!BC41-SQRT(((Mix_2!BC41+Mix_1!BC41)^2)-4*((Mix_2!BC41*Mix_1!BC41)-WMA_R1!$B$3)))/2/$B$6</f>
        <v>4.9967692206109859E-9</v>
      </c>
      <c r="BD41" s="8">
        <f>(Mix_2!BD41+Mix_1!BD41-SQRT(((Mix_2!BD41+Mix_1!BD41)^2)-4*((Mix_2!BD41*Mix_1!BD41)-WMA_R1!$B$3)))/2/$B$6</f>
        <v>6.6303851298243899E-9</v>
      </c>
      <c r="BE41" s="8">
        <f>(Mix_2!BE41+Mix_1!BE41-SQRT(((Mix_2!BE41+Mix_1!BE41)^2)-4*((Mix_2!BE41*Mix_1!BE41)-WMA_R1!$B$3)))/2/$B$6</f>
        <v>8.5118418979845956E-9</v>
      </c>
      <c r="BF41" s="8">
        <f>(Mix_2!BF41+Mix_1!BF41-SQRT(((Mix_2!BF41+Mix_1!BF41)^2)-4*((Mix_2!BF41*Mix_1!BF41)-WMA_R1!$B$3)))/2/$B$6</f>
        <v>1.0639167768999869E-8</v>
      </c>
      <c r="BG41" s="8">
        <f>(Mix_2!BG41+Mix_1!BG41-SQRT(((Mix_2!BG41+Mix_1!BG41)^2)-4*((Mix_2!BG41*Mix_1!BG41)-WMA_R1!$B$3)))/2/$B$6</f>
        <v>1.3012565247549901E-8</v>
      </c>
      <c r="BH41" s="8">
        <f>(Mix_2!BH41+Mix_1!BH41-SQRT(((Mix_2!BH41+Mix_1!BH41)^2)-4*((Mix_2!BH41*Mix_1!BH41)-WMA_R1!$B$3)))/2/$B$6</f>
        <v>1.5633886185639767E-8</v>
      </c>
      <c r="BI41" s="8">
        <f>(Mix_2!BI41+Mix_1!BI41-SQRT(((Mix_2!BI41+Mix_1!BI41)^2)-4*((Mix_2!BI41*Mix_1!BI41)-WMA_R1!$B$3)))/2/$B$6</f>
        <v>1.8506132626328053E-8</v>
      </c>
      <c r="BJ41" s="8">
        <f>(Mix_2!BJ41+Mix_1!BJ41-SQRT(((Mix_2!BJ41+Mix_1!BJ41)^2)-4*((Mix_2!BJ41*Mix_1!BJ41)-WMA_R1!$B$3)))/2/$B$6</f>
        <v>2.1633018931765946E-8</v>
      </c>
      <c r="BK41" s="8">
        <f>(Mix_2!BK41+Mix_1!BK41-SQRT(((Mix_2!BK41+Mix_1!BK41)^2)-4*((Mix_2!BK41*Mix_1!BK41)-WMA_R1!$B$3)))/2/$B$6</f>
        <v>2.5018524141273701E-8</v>
      </c>
      <c r="BL41" s="8">
        <f>(Mix_2!BL41+Mix_1!BL41-SQRT(((Mix_2!BL41+Mix_1!BL41)^2)-4*((Mix_2!BL41*Mix_1!BL41)-WMA_R1!$B$3)))/2/$B$6</f>
        <v>2.866646742205603E-8</v>
      </c>
      <c r="BM41" s="8">
        <f>(Mix_2!BM41+Mix_1!BM41-SQRT(((Mix_2!BM41+Mix_1!BM41)^2)-4*((Mix_2!BM41*Mix_1!BM41)-WMA_R1!$B$3)))/2/$B$6</f>
        <v>3.2580071973598024E-8</v>
      </c>
      <c r="BN41" s="8">
        <f>(Mix_2!BN41+Mix_1!BN41-SQRT(((Mix_2!BN41+Mix_1!BN41)^2)-4*((Mix_2!BN41*Mix_1!BN41)-WMA_R1!$B$3)))/2/$B$6</f>
        <v>3.6761522714812145E-8</v>
      </c>
      <c r="BO41" s="8">
        <f>(Mix_2!BO41+Mix_1!BO41-SQRT(((Mix_2!BO41+Mix_1!BO41)^2)-4*((Mix_2!BO41*Mix_1!BO41)-WMA_R1!$B$3)))/2/$B$6</f>
        <v>4.1211508872152081E-8</v>
      </c>
      <c r="BP41" s="8">
        <f>(Mix_2!BP41+Mix_1!BP41-SQRT(((Mix_2!BP41+Mix_1!BP41)^2)-4*((Mix_2!BP41*Mix_1!BP41)-WMA_R1!$B$3)))/2/$B$6</f>
        <v>4.5928745251444525E-8</v>
      </c>
      <c r="BQ41" s="8">
        <f>(Mix_2!BQ41+Mix_1!BQ41-SQRT(((Mix_2!BQ41+Mix_1!BQ41)^2)-4*((Mix_2!BQ41*Mix_1!BQ41)-WMA_R1!$B$3)))/2/$B$6</f>
        <v>5.0909491733364121E-8</v>
      </c>
      <c r="BR41" s="8">
        <f>(Mix_2!BR41+Mix_1!BR41-SQRT(((Mix_2!BR41+Mix_1!BR41)^2)-4*((Mix_2!BR41*Mix_1!BR41)-WMA_R1!$B$3)))/2/$B$6</f>
        <v>5.6147041238574502E-8</v>
      </c>
      <c r="BS41" s="8">
        <f>(Mix_2!BS41+Mix_1!BS41-SQRT(((Mix_2!BS41+Mix_1!BS41)^2)-4*((Mix_2!BS41*Mix_1!BS41)-WMA_R1!$B$3)))/2/$B$6</f>
        <v>6.1631219683278005E-8</v>
      </c>
      <c r="BT41" s="8">
        <f>(Mix_2!BT41+Mix_1!BT41-SQRT(((Mix_2!BT41+Mix_1!BT41)^2)-4*((Mix_2!BT41*Mix_1!BT41)-WMA_R1!$B$3)))/2/$B$6</f>
        <v>6.7347879717516435E-8</v>
      </c>
      <c r="BU41" s="8">
        <f>(Mix_2!BU41+Mix_1!BU41-SQRT(((Mix_2!BU41+Mix_1!BU41)^2)-4*((Mix_2!BU41*Mix_1!BU41)-WMA_R1!$B$3)))/2/$B$6</f>
        <v>7.3278408674326556E-8</v>
      </c>
      <c r="BV41" s="8">
        <f>(Mix_2!BV41+Mix_1!BV41-SQRT(((Mix_2!BV41+Mix_1!BV41)^2)-4*((Mix_2!BV41*Mix_1!BV41)-WMA_R1!$B$3)))/2/$B$6</f>
        <v>7.9399272046032365E-8</v>
      </c>
      <c r="BW41" s="8">
        <f>(Mix_2!BW41+Mix_1!BW41-SQRT(((Mix_2!BW41+Mix_1!BW41)^2)-4*((Mix_2!BW41*Mix_1!BW41)-WMA_R1!$B$3)))/2/$B$6</f>
        <v>8.5681606254439657E-8</v>
      </c>
      <c r="BX41" s="8">
        <f>(Mix_2!BX41+Mix_1!BX41-SQRT(((Mix_2!BX41+Mix_1!BX41)^2)-4*((Mix_2!BX41*Mix_1!BX41)-WMA_R1!$B$3)))/2/$B$6</f>
        <v>9.2090877146233652E-8</v>
      </c>
      <c r="BY41" s="8">
        <f>(Mix_2!BY41+Mix_1!BY41-SQRT(((Mix_2!BY41+Mix_1!BY41)^2)-4*((Mix_2!BY41*Mix_1!BY41)-WMA_R1!$B$3)))/2/$B$6</f>
        <v>9.8586646846143822E-8</v>
      </c>
      <c r="BZ41" s="8">
        <f>(Mix_2!BZ41+Mix_1!BZ41-SQRT(((Mix_2!BZ41+Mix_1!BZ41)^2)-4*((Mix_2!BZ41*Mix_1!BZ41)-WMA_R1!$B$3)))/2/$B$6</f>
        <v>1.0512244807969751E-7</v>
      </c>
      <c r="CA41" s="8">
        <f>(Mix_2!CA41+Mix_1!CA41-SQRT(((Mix_2!CA41+Mix_1!CA41)^2)-4*((Mix_2!CA41*Mix_1!CA41)-WMA_R1!$B$3)))/2/$B$6</f>
        <v>1.1164582724987326E-7</v>
      </c>
      <c r="CB41" s="8">
        <f>(Mix_2!CB41+Mix_1!CB41-SQRT(((Mix_2!CB41+Mix_1!CB41)^2)-4*((Mix_2!CB41*Mix_1!CB41)-WMA_R1!$B$3)))/2/$B$6</f>
        <v>1.1809855404720793E-7</v>
      </c>
      <c r="CC41" s="8">
        <f>(Mix_2!CC41+Mix_1!CC41-SQRT(((Mix_2!CC41+Mix_1!CC41)^2)-4*((Mix_2!CC41*Mix_1!CC41)-WMA_R1!$B$3)))/2/$B$6</f>
        <v>1.2441703933774306E-7</v>
      </c>
      <c r="CD41" s="8">
        <f>(Mix_2!CD41+Mix_1!CD41-SQRT(((Mix_2!CD41+Mix_1!CD41)^2)-4*((Mix_2!CD41*Mix_1!CD41)-WMA_R1!$B$3)))/2/$B$6</f>
        <v>1.305329853096282E-7</v>
      </c>
      <c r="CE41" s="8">
        <f>(Mix_2!CE41+Mix_1!CE41-SQRT(((Mix_2!CE41+Mix_1!CE41)^2)-4*((Mix_2!CE41*Mix_1!CE41)-WMA_R1!$B$3)))/2/$B$6</f>
        <v>1.3637427009882686E-7</v>
      </c>
      <c r="CF41" s="8">
        <f>(Mix_2!CF41+Mix_1!CF41-SQRT(((Mix_2!CF41+Mix_1!CF41)^2)-4*((Mix_2!CF41*Mix_1!CF41)-WMA_R1!$B$3)))/2/$B$6</f>
        <v>1.4186608909838583E-7</v>
      </c>
      <c r="CG41" s="8">
        <f>(Mix_2!CG41+Mix_1!CG41-SQRT(((Mix_2!CG41+Mix_1!CG41)^2)-4*((Mix_2!CG41*Mix_1!CG41)-WMA_R1!$B$3)))/2/$B$6</f>
        <v>1.4693234007268074E-7</v>
      </c>
      <c r="CH41" s="8">
        <f>(Mix_2!CH41+Mix_1!CH41-SQRT(((Mix_2!CH41+Mix_1!CH41)^2)-4*((Mix_2!CH41*Mix_1!CH41)-WMA_R1!$B$3)))/2/$B$6</f>
        <v>1.5149724008622911E-7</v>
      </c>
      <c r="CI41" s="8">
        <f>(Mix_2!CI41+Mix_1!CI41-SQRT(((Mix_2!CI41+Mix_1!CI41)^2)-4*((Mix_2!CI41*Mix_1!CI41)-WMA_R1!$B$3)))/2/$B$6</f>
        <v>1.5548714049629098E-7</v>
      </c>
      <c r="CJ41" s="8">
        <f>(Mix_2!CJ41+Mix_1!CJ41-SQRT(((Mix_2!CJ41+Mix_1!CJ41)^2)-4*((Mix_2!CJ41*Mix_1!CJ41)-WMA_R1!$B$3)))/2/$B$6</f>
        <v>1.5883249204762251E-7</v>
      </c>
      <c r="CK41" s="8">
        <f>(Mix_2!CK41+Mix_1!CK41-SQRT(((Mix_2!CK41+Mix_1!CK41)^2)-4*((Mix_2!CK41*Mix_1!CK41)-WMA_R1!$B$3)))/2/$B$6</f>
        <v>1.6146990322596366E-7</v>
      </c>
      <c r="CL41" s="8">
        <f>(Mix_2!CL41+Mix_1!CL41-SQRT(((Mix_2!CL41+Mix_1!CL41)^2)-4*((Mix_2!CL41*Mix_1!CL41)-WMA_R1!$B$3)))/2/$B$6</f>
        <v>1.6334420371855174E-7</v>
      </c>
      <c r="CM41" s="8">
        <f>(Mix_2!CM41+Mix_1!CM41-SQRT(((Mix_2!CM41+Mix_1!CM41)^2)-4*((Mix_2!CM41*Mix_1!CM41)-WMA_R1!$B$3)))/2/$B$6</f>
        <v>1.644104374864952E-7</v>
      </c>
      <c r="CN41" s="8">
        <f>(Mix_2!CN41+Mix_1!CN41-SQRT(((Mix_2!CN41+Mix_1!CN41)^2)-4*((Mix_2!CN41*Mix_1!CN41)-WMA_R1!$B$3)))/2/$B$6</f>
        <v>1.6463567376057142E-7</v>
      </c>
      <c r="CO41" s="8">
        <f>(Mix_2!CO41+Mix_1!CO41-SQRT(((Mix_2!CO41+Mix_1!CO41)^2)-4*((Mix_2!CO41*Mix_1!CO41)-WMA_R1!$B$3)))/2/$B$6</f>
        <v>1.6400055202758779E-7</v>
      </c>
      <c r="CP41" s="8">
        <f>(Mix_2!CP41+Mix_1!CP41-SQRT(((Mix_2!CP41+Mix_1!CP41)^2)-4*((Mix_2!CP41*Mix_1!CP41)-WMA_R1!$B$3)))/2/$B$6</f>
        <v>1.6250045442589567E-7</v>
      </c>
      <c r="CQ41" s="8">
        <f>(Mix_2!CQ41+Mix_1!CQ41-SQRT(((Mix_2!CQ41+Mix_1!CQ41)^2)-4*((Mix_2!CQ41*Mix_1!CQ41)-WMA_R1!$B$3)))/2/$B$6</f>
        <v>1.6014623094307012E-7</v>
      </c>
      <c r="CR41" s="8">
        <f>(Mix_2!CR41+Mix_1!CR41-SQRT(((Mix_2!CR41+Mix_1!CR41)^2)-4*((Mix_2!CR41*Mix_1!CR41)-WMA_R1!$B$3)))/2/$B$6</f>
        <v>1.5696440924806154E-7</v>
      </c>
    </row>
    <row r="42" spans="1:96" x14ac:dyDescent="0.35">
      <c r="A42">
        <f t="shared" si="8"/>
        <v>30</v>
      </c>
      <c r="B42">
        <f t="shared" si="7"/>
        <v>29.5</v>
      </c>
      <c r="C42">
        <f>B42-Data!$B$9</f>
        <v>19</v>
      </c>
      <c r="F42" s="3">
        <f>(Mix_2!F42+Mix_1!F42-SQRT(((Mix_2!F42+Mix_1!F42)^2)-4*((Mix_2!F42*Mix_1!F42)-WMA_R1!$B$3)))/2</f>
        <v>0</v>
      </c>
      <c r="G42" s="8">
        <f>(Mix_2!G42+Mix_1!G42-SQRT(((Mix_2!G42+Mix_1!G42)^2)-4*((Mix_2!G42*Mix_1!G42)-WMA_R1!$B$3)))/2/$B$6</f>
        <v>7.7319262103969777E-12</v>
      </c>
      <c r="H42" s="8">
        <f>(Mix_2!H42+Mix_1!H42-SQRT(((Mix_2!H42+Mix_1!H42)^2)-4*((Mix_2!H42*Mix_1!H42)-WMA_R1!$B$3)))/2/$B$6</f>
        <v>2.3669732840403412E-11</v>
      </c>
      <c r="I42" s="8">
        <f>(Mix_2!I42+Mix_1!I42-SQRT(((Mix_2!I42+Mix_1!I42)^2)-4*((Mix_2!I42*Mix_1!I42)-WMA_R1!$B$3)))/2/$B$6</f>
        <v>7.2617689639287164E-11</v>
      </c>
      <c r="J42" s="8">
        <f>(Mix_2!J42+Mix_1!J42-SQRT(((Mix_2!J42+Mix_1!J42)^2)-4*((Mix_2!J42*Mix_1!J42)-WMA_R1!$B$3)))/2/$B$6</f>
        <v>2.0798673894262265E-10</v>
      </c>
      <c r="K42" s="8">
        <f>(Mix_2!K42+Mix_1!K42-SQRT(((Mix_2!K42+Mix_1!K42)^2)-4*((Mix_2!K42*Mix_1!K42)-WMA_R1!$B$3)))/2/$B$6</f>
        <v>5.6572591056180954E-10</v>
      </c>
      <c r="L42" s="8">
        <f>(Mix_2!L42+Mix_1!L42-SQRT(((Mix_2!L42+Mix_1!L42)^2)-4*((Mix_2!L42*Mix_1!L42)-WMA_R1!$B$3)))/2/$B$6</f>
        <v>1.4727589148222364E-9</v>
      </c>
      <c r="M42" s="8">
        <f>(Mix_2!M42+Mix_1!M42-SQRT(((Mix_2!M42+Mix_1!M42)^2)-4*((Mix_2!M42*Mix_1!M42)-WMA_R1!$B$3)))/2/$B$6</f>
        <v>3.6689477012075145E-9</v>
      </c>
      <c r="N42" s="8">
        <f>(Mix_2!N42+Mix_1!N42-SQRT(((Mix_2!N42+Mix_1!N42)^2)-4*((Mix_2!N42*Mix_1!N42)-WMA_R1!$B$3)))/2/$B$6</f>
        <v>8.6972768986726123E-9</v>
      </c>
      <c r="O42" s="8">
        <f>(Mix_2!O42+Mix_1!O42-SQRT(((Mix_2!O42+Mix_1!O42)^2)-4*((Mix_2!O42*Mix_1!O42)-WMA_R1!$B$3)))/2/$B$6</f>
        <v>1.9452654931306768E-8</v>
      </c>
      <c r="P42" s="8">
        <f>(Mix_2!P42+Mix_1!P42-SQRT(((Mix_2!P42+Mix_1!P42)^2)-4*((Mix_2!P42*Mix_1!P42)-WMA_R1!$B$3)))/2/$B$6</f>
        <v>4.0680606216980664E-8</v>
      </c>
      <c r="Q42" s="8">
        <f>(Mix_2!Q42+Mix_1!Q42-SQRT(((Mix_2!Q42+Mix_1!Q42)^2)-4*((Mix_2!Q42*Mix_1!Q42)-WMA_R1!$B$3)))/2/$B$6</f>
        <v>7.8882366749688515E-8</v>
      </c>
      <c r="R42" s="8">
        <f>(Mix_2!R42+Mix_1!R42-SQRT(((Mix_2!R42+Mix_1!R42)^2)-4*((Mix_2!R42*Mix_1!R42)-WMA_R1!$B$3)))/2/$B$6</f>
        <v>1.4082939014947726E-7</v>
      </c>
      <c r="S42" s="8">
        <f>(Mix_2!S42+Mix_1!S42-SQRT(((Mix_2!S42+Mix_1!S42)^2)-4*((Mix_2!S42*Mix_1!S42)-WMA_R1!$B$3)))/2/$B$6</f>
        <v>2.3022932160721155E-7</v>
      </c>
      <c r="T42" s="8">
        <f>(Mix_2!T42+Mix_1!T42-SQRT(((Mix_2!T42+Mix_1!T42)^2)-4*((Mix_2!T42*Mix_1!T42)-WMA_R1!$B$3)))/2/$B$6</f>
        <v>3.4345723909368076E-7</v>
      </c>
      <c r="U42" s="8">
        <f>(Mix_2!U42+Mix_1!U42-SQRT(((Mix_2!U42+Mix_1!U42)^2)-4*((Mix_2!U42*Mix_1!U42)-WMA_R1!$B$3)))/2/$B$6</f>
        <v>4.6709564471836273E-7</v>
      </c>
      <c r="V42" s="8">
        <f>(Mix_2!V42+Mix_1!V42-SQRT(((Mix_2!V42+Mix_1!V42)^2)-4*((Mix_2!V42*Mix_1!V42)-WMA_R1!$B$3)))/2/$B$6</f>
        <v>5.8028570648627209E-7</v>
      </c>
      <c r="W42" s="8">
        <f>(Mix_2!W42+Mix_1!W42-SQRT(((Mix_2!W42+Mix_1!W42)^2)-4*((Mix_2!W42*Mix_1!W42)-WMA_R1!$B$3)))/2/$B$6</f>
        <v>6.6199336012928711E-7</v>
      </c>
      <c r="X42" s="8">
        <f>(Mix_2!X42+Mix_1!X42-SQRT(((Mix_2!X42+Mix_1!X42)^2)-4*((Mix_2!X42*Mix_1!X42)-WMA_R1!$B$3)))/2/$B$6</f>
        <v>6.9913936295851187E-7</v>
      </c>
      <c r="Y42" s="8">
        <f>(Mix_2!Y42+Mix_1!Y42-SQRT(((Mix_2!Y42+Mix_1!Y42)^2)-4*((Mix_2!Y42*Mix_1!Y42)-WMA_R1!$B$3)))/2/$B$6</f>
        <v>6.9052767326382991E-7</v>
      </c>
      <c r="Z42" s="8">
        <f>(Mix_2!Z42+Mix_1!Z42-SQRT(((Mix_2!Z42+Mix_1!Z42)^2)-4*((Mix_2!Z42*Mix_1!Z42)-WMA_R1!$B$3)))/2/$B$6</f>
        <v>6.4493321039194029E-7</v>
      </c>
      <c r="AA42" s="8">
        <f>(Mix_2!AA42+Mix_1!AA42-SQRT(((Mix_2!AA42+Mix_1!AA42)^2)-4*((Mix_2!AA42*Mix_1!AA42)-WMA_R1!$B$3)))/2/$B$6</f>
        <v>5.7584020574097394E-7</v>
      </c>
      <c r="AB42" s="8">
        <f>(Mix_2!AB42+Mix_1!AB42-SQRT(((Mix_2!AB42+Mix_1!AB42)^2)-4*((Mix_2!AB42*Mix_1!AB42)-WMA_R1!$B$3)))/2/$B$6</f>
        <v>4.9642376387382114E-7</v>
      </c>
      <c r="AC42" s="8">
        <f>(Mix_2!AC42+Mix_1!AC42-SQRT(((Mix_2!AC42+Mix_1!AC42)^2)-4*((Mix_2!AC42*Mix_1!AC42)-WMA_R1!$B$3)))/2/$B$6</f>
        <v>4.1672202288900451E-7</v>
      </c>
      <c r="AD42" s="8">
        <f>(Mix_2!AD42+Mix_1!AD42-SQRT(((Mix_2!AD42+Mix_1!AD42)^2)-4*((Mix_2!AD42*Mix_1!AD42)-WMA_R1!$B$3)))/2/$B$6</f>
        <v>3.4297888085177419E-7</v>
      </c>
      <c r="AE42" s="8">
        <f>(Mix_2!AE42+Mix_1!AE42-SQRT(((Mix_2!AE42+Mix_1!AE42)^2)-4*((Mix_2!AE42*Mix_1!AE42)-WMA_R1!$B$3)))/2/$B$6</f>
        <v>2.7824610882021261E-7</v>
      </c>
      <c r="AF42" s="8">
        <f>(Mix_2!AF42+Mix_1!AF42-SQRT(((Mix_2!AF42+Mix_1!AF42)^2)-4*((Mix_2!AF42*Mix_1!AF42)-WMA_R1!$B$3)))/2/$B$6</f>
        <v>2.2338330829541064E-7</v>
      </c>
      <c r="AG42" s="8">
        <f>(Mix_2!AG42+Mix_1!AG42-SQRT(((Mix_2!AG42+Mix_1!AG42)^2)-4*((Mix_2!AG42*Mix_1!AG42)-WMA_R1!$B$3)))/2/$B$6</f>
        <v>1.7797065732239048E-7</v>
      </c>
      <c r="AH42" s="8">
        <f>(Mix_2!AH42+Mix_1!AH42-SQRT(((Mix_2!AH42+Mix_1!AH42)^2)-4*((Mix_2!AH42*Mix_1!AH42)-WMA_R1!$B$3)))/2/$B$6</f>
        <v>1.4096902711813186E-7</v>
      </c>
      <c r="AI42" s="8">
        <f>(Mix_2!AI42+Mix_1!AI42-SQRT(((Mix_2!AI42+Mix_1!AI42)^2)-4*((Mix_2!AI42*Mix_1!AI42)-WMA_R1!$B$3)))/2/$B$6</f>
        <v>1.1113185394151515E-7</v>
      </c>
      <c r="AJ42" s="8">
        <f>(Mix_2!AJ42+Mix_1!AJ42-SQRT(((Mix_2!AJ42+Mix_1!AJ42)^2)-4*((Mix_2!AJ42*Mix_1!AJ42)-WMA_R1!$B$3)))/2/$B$6</f>
        <v>8.7231512235774744E-8</v>
      </c>
      <c r="AK42" s="8">
        <f>(Mix_2!AK42+Mix_1!AK42-SQRT(((Mix_2!AK42+Mix_1!AK42)^2)-4*((Mix_2!AK42*Mix_1!AK42)-WMA_R1!$B$3)))/2/$B$6</f>
        <v>6.8165968425404344E-8</v>
      </c>
      <c r="AL42" s="8">
        <f>(Mix_2!AL42+Mix_1!AL42-SQRT(((Mix_2!AL42+Mix_1!AL42)^2)-4*((Mix_2!AL42*Mix_1!AL42)-WMA_R1!$B$3)))/2/$B$6</f>
        <v>5.2995979160641582E-8</v>
      </c>
      <c r="AM42" s="8">
        <f>(Mix_2!AM42+Mix_1!AM42-SQRT(((Mix_2!AM42+Mix_1!AM42)^2)-4*((Mix_2!AM42*Mix_1!AM42)-WMA_R1!$B$3)))/2/$B$6</f>
        <v>4.0945866253139229E-8</v>
      </c>
      <c r="AN42" s="8">
        <f>(Mix_2!AN42+Mix_1!AN42-SQRT(((Mix_2!AN42+Mix_1!AN42)^2)-4*((Mix_2!AN42*Mix_1!AN42)-WMA_R1!$B$3)))/2/$B$6</f>
        <v>3.1387576981956045E-8</v>
      </c>
      <c r="AO42" s="8">
        <f>(Mix_2!AO42+Mix_1!AO42-SQRT(((Mix_2!AO42+Mix_1!AO42)^2)-4*((Mix_2!AO42*Mix_1!AO42)-WMA_R1!$B$3)))/2/$B$6</f>
        <v>2.3818916616846764E-8</v>
      </c>
      <c r="AP42" s="8">
        <f>(Mix_2!AP42+Mix_1!AP42-SQRT(((Mix_2!AP42+Mix_1!AP42)^2)-4*((Mix_2!AP42*Mix_1!AP42)-WMA_R1!$B$3)))/2/$B$6</f>
        <v>1.7841456312339687E-8</v>
      </c>
      <c r="AQ42" s="8">
        <f>(Mix_2!AQ42+Mix_1!AQ42-SQRT(((Mix_2!AQ42+Mix_1!AQ42)^2)-4*((Mix_2!AQ42*Mix_1!AQ42)-WMA_R1!$B$3)))/2/$B$6</f>
        <v>1.3140575738646021E-8</v>
      </c>
      <c r="AR42" s="8">
        <f>(Mix_2!AR42+Mix_1!AR42-SQRT(((Mix_2!AR42+Mix_1!AR42)^2)-4*((Mix_2!AR42*Mix_1!AR42)-WMA_R1!$B$3)))/2/$B$6</f>
        <v>9.4684899920594034E-9</v>
      </c>
      <c r="AS42" s="8">
        <f>(Mix_2!AS42+Mix_1!AS42-SQRT(((Mix_2!AS42+Mix_1!AS42)^2)-4*((Mix_2!AS42*Mix_1!AS42)-WMA_R1!$B$3)))/2/$B$6</f>
        <v>6.6303220691565912E-9</v>
      </c>
      <c r="AT42" s="8">
        <f>(Mix_2!AT42+Mix_1!AT42-SQRT(((Mix_2!AT42+Mix_1!AT42)^2)-4*((Mix_2!AT42*Mix_1!AT42)-WMA_R1!$B$3)))/2/$B$6</f>
        <v>4.4729020487466187E-9</v>
      </c>
      <c r="AU42" s="8">
        <f>(Mix_2!AU42+Mix_1!AU42-SQRT(((Mix_2!AU42+Mix_1!AU42)^2)-4*((Mix_2!AU42*Mix_1!AU42)-WMA_R1!$B$3)))/2/$B$6</f>
        <v>2.875881754960119E-9</v>
      </c>
      <c r="AV42" s="8">
        <f>(Mix_2!AV42+Mix_1!AV42-SQRT(((Mix_2!AV42+Mix_1!AV42)^2)-4*((Mix_2!AV42*Mix_1!AV42)-WMA_R1!$B$3)))/2/$B$6</f>
        <v>1.7447625566546776E-9</v>
      </c>
      <c r="AW42" s="8">
        <f>(Mix_2!AW42+Mix_1!AW42-SQRT(((Mix_2!AW42+Mix_1!AW42)^2)-4*((Mix_2!AW42*Mix_1!AW42)-WMA_R1!$B$3)))/2/$B$6</f>
        <v>1.0054099774947645E-9</v>
      </c>
      <c r="AX42" s="8">
        <f>(Mix_2!AX42+Mix_1!AX42-SQRT(((Mix_2!AX42+Mix_1!AX42)^2)-4*((Mix_2!AX42*Mix_1!AX42)-WMA_R1!$B$3)))/2/$B$6</f>
        <v>5.9979488042927187E-10</v>
      </c>
      <c r="AY42" s="8">
        <f>(Mix_2!AY42+Mix_1!AY42-SQRT(((Mix_2!AY42+Mix_1!AY42)^2)-4*((Mix_2!AY42*Mix_1!AY42)-WMA_R1!$B$3)))/2/$B$6</f>
        <v>4.8264681140608445E-10</v>
      </c>
      <c r="AZ42" s="8">
        <f>(Mix_2!AZ42+Mix_1!AZ42-SQRT(((Mix_2!AZ42+Mix_1!AZ42)^2)-4*((Mix_2!AZ42*Mix_1!AZ42)-WMA_R1!$B$3)))/2/$B$6</f>
        <v>6.1884897206709866E-10</v>
      </c>
      <c r="BA42" s="8">
        <f>(Mix_2!BA42+Mix_1!BA42-SQRT(((Mix_2!BA42+Mix_1!BA42)^2)-4*((Mix_2!BA42*Mix_1!BA42)-WMA_R1!$B$3)))/2/$B$6</f>
        <v>9.8139096849081398E-10</v>
      </c>
      <c r="BB42" s="8">
        <f>(Mix_2!BB42+Mix_1!BB42-SQRT(((Mix_2!BB42+Mix_1!BB42)^2)-4*((Mix_2!BB42*Mix_1!BB42)-WMA_R1!$B$3)))/2/$B$6</f>
        <v>1.549760320074256E-9</v>
      </c>
      <c r="BC42" s="8">
        <f>(Mix_2!BC42+Mix_1!BC42-SQRT(((Mix_2!BC42+Mix_1!BC42)^2)-4*((Mix_2!BC42*Mix_1!BC42)-WMA_R1!$B$3)))/2/$B$6</f>
        <v>2.3086670353222871E-9</v>
      </c>
      <c r="BD42" s="8">
        <f>(Mix_2!BD42+Mix_1!BD42-SQRT(((Mix_2!BD42+Mix_1!BD42)^2)-4*((Mix_2!BD42*Mix_1!BD42)-WMA_R1!$B$3)))/2/$B$6</f>
        <v>3.2470284239138891E-9</v>
      </c>
      <c r="BE42" s="8">
        <f>(Mix_2!BE42+Mix_1!BE42-SQRT(((Mix_2!BE42+Mix_1!BE42)^2)-4*((Mix_2!BE42*Mix_1!BE42)-WMA_R1!$B$3)))/2/$B$6</f>
        <v>4.3571599661618166E-9</v>
      </c>
      <c r="BF42" s="8">
        <f>(Mix_2!BF42+Mix_1!BF42-SQRT(((Mix_2!BF42+Mix_1!BF42)^2)-4*((Mix_2!BF42*Mix_1!BF42)-WMA_R1!$B$3)))/2/$B$6</f>
        <v>5.6341029619488836E-9</v>
      </c>
      <c r="BG42" s="8">
        <f>(Mix_2!BG42+Mix_1!BG42-SQRT(((Mix_2!BG42+Mix_1!BG42)^2)-4*((Mix_2!BG42*Mix_1!BG42)-WMA_R1!$B$3)))/2/$B$6</f>
        <v>7.0750818537135274E-9</v>
      </c>
      <c r="BH42" s="8">
        <f>(Mix_2!BH42+Mix_1!BH42-SQRT(((Mix_2!BH42+Mix_1!BH42)^2)-4*((Mix_2!BH42*Mix_1!BH42)-WMA_R1!$B$3)))/2/$B$6</f>
        <v>8.6790423736715638E-9</v>
      </c>
      <c r="BI42" s="8">
        <f>(Mix_2!BI42+Mix_1!BI42-SQRT(((Mix_2!BI42+Mix_1!BI42)^2)-4*((Mix_2!BI42*Mix_1!BI42)-WMA_R1!$B$3)))/2/$B$6</f>
        <v>1.0446249198992064E-8</v>
      </c>
      <c r="BJ42" s="8">
        <f>(Mix_2!BJ42+Mix_1!BJ42-SQRT(((Mix_2!BJ42+Mix_1!BJ42)^2)-4*((Mix_2!BJ42*Mix_1!BJ42)-WMA_R1!$B$3)))/2/$B$6</f>
        <v>1.237793689767841E-8</v>
      </c>
      <c r="BK42" s="8">
        <f>(Mix_2!BK42+Mix_1!BK42-SQRT(((Mix_2!BK42+Mix_1!BK42)^2)-4*((Mix_2!BK42*Mix_1!BK42)-WMA_R1!$B$3)))/2/$B$6</f>
        <v>1.4475987519801947E-8</v>
      </c>
      <c r="BL42" s="8">
        <f>(Mix_2!BL42+Mix_1!BL42-SQRT(((Mix_2!BL42+Mix_1!BL42)^2)-4*((Mix_2!BL42*Mix_1!BL42)-WMA_R1!$B$3)))/2/$B$6</f>
        <v>1.6742624175947185E-8</v>
      </c>
      <c r="BM42" s="8">
        <f>(Mix_2!BM42+Mix_1!BM42-SQRT(((Mix_2!BM42+Mix_1!BM42)^2)-4*((Mix_2!BM42*Mix_1!BM42)-WMA_R1!$B$3)))/2/$B$6</f>
        <v>1.9180125043760654E-8</v>
      </c>
      <c r="BN42" s="8">
        <f>(Mix_2!BN42+Mix_1!BN42-SQRT(((Mix_2!BN42+Mix_1!BN42)^2)-4*((Mix_2!BN42*Mix_1!BN42)-WMA_R1!$B$3)))/2/$B$6</f>
        <v>2.1790526716358727E-8</v>
      </c>
      <c r="BO42" s="8">
        <f>(Mix_2!BO42+Mix_1!BO42-SQRT(((Mix_2!BO42+Mix_1!BO42)^2)-4*((Mix_2!BO42*Mix_1!BO42)-WMA_R1!$B$3)))/2/$B$6</f>
        <v>2.4575339097054894E-8</v>
      </c>
      <c r="BP42" s="8">
        <f>(Mix_2!BP42+Mix_1!BP42-SQRT(((Mix_2!BP42+Mix_1!BP42)^2)-4*((Mix_2!BP42*Mix_1!BP42)-WMA_R1!$B$3)))/2/$B$6</f>
        <v>2.7535239865983385E-8</v>
      </c>
      <c r="BQ42" s="8">
        <f>(Mix_2!BQ42+Mix_1!BQ42-SQRT(((Mix_2!BQ42+Mix_1!BQ42)^2)-4*((Mix_2!BQ42*Mix_1!BQ42)-WMA_R1!$B$3)))/2/$B$6</f>
        <v>3.0669771611258057E-8</v>
      </c>
      <c r="BR42" s="8">
        <f>(Mix_2!BR42+Mix_1!BR42-SQRT(((Mix_2!BR42+Mix_1!BR42)^2)-4*((Mix_2!BR42*Mix_1!BR42)-WMA_R1!$B$3)))/2/$B$6</f>
        <v>3.3977024749276552E-8</v>
      </c>
      <c r="BS42" s="8">
        <f>(Mix_2!BS42+Mix_1!BS42-SQRT(((Mix_2!BS42+Mix_1!BS42)^2)-4*((Mix_2!BS42*Mix_1!BS42)-WMA_R1!$B$3)))/2/$B$6</f>
        <v>3.7453310675061857E-8</v>
      </c>
      <c r="BT42" s="8">
        <f>(Mix_2!BT42+Mix_1!BT42-SQRT(((Mix_2!BT42+Mix_1!BT42)^2)-4*((Mix_2!BT42*Mix_1!BT42)-WMA_R1!$B$3)))/2/$B$6</f>
        <v>4.109283002762254E-8</v>
      </c>
      <c r="BU42" s="8">
        <f>(Mix_2!BU42+Mix_1!BU42-SQRT(((Mix_2!BU42+Mix_1!BU42)^2)-4*((Mix_2!BU42*Mix_1!BU42)-WMA_R1!$B$3)))/2/$B$6</f>
        <v>4.4887344952115882E-8</v>
      </c>
      <c r="BV42" s="8">
        <f>(Mix_2!BV42+Mix_1!BV42-SQRT(((Mix_2!BV42+Mix_1!BV42)^2)-4*((Mix_2!BV42*Mix_1!BV42)-WMA_R1!$B$3)))/2/$B$6</f>
        <v>4.8825848253386539E-8</v>
      </c>
      <c r="BW42" s="8">
        <f>(Mix_2!BW42+Mix_1!BW42-SQRT(((Mix_2!BW42+Mix_1!BW42)^2)-4*((Mix_2!BW42*Mix_1!BW42)-WMA_R1!$B$3)))/2/$B$6</f>
        <v>5.2894255198054907E-8</v>
      </c>
      <c r="BX42" s="8">
        <f>(Mix_2!BX42+Mix_1!BX42-SQRT(((Mix_2!BX42+Mix_1!BX42)^2)-4*((Mix_2!BX42*Mix_1!BX42)-WMA_R1!$B$3)))/2/$B$6</f>
        <v>5.7075113968352298E-8</v>
      </c>
      <c r="BY42" s="8">
        <f>(Mix_2!BY42+Mix_1!BY42-SQRT(((Mix_2!BY42+Mix_1!BY42)^2)-4*((Mix_2!BY42*Mix_1!BY42)-WMA_R1!$B$3)))/2/$B$6</f>
        <v>6.1347363633501573E-8</v>
      </c>
      <c r="BZ42" s="8">
        <f>(Mix_2!BZ42+Mix_1!BZ42-SQRT(((Mix_2!BZ42+Mix_1!BZ42)^2)-4*((Mix_2!BZ42*Mix_1!BZ42)-WMA_R1!$B$3)))/2/$B$6</f>
        <v>6.5686134753661918E-8</v>
      </c>
      <c r="CA42" s="8">
        <f>(Mix_2!CA42+Mix_1!CA42-SQRT(((Mix_2!CA42+Mix_1!CA42)^2)-4*((Mix_2!CA42*Mix_1!CA42)-WMA_R1!$B$3)))/2/$B$6</f>
        <v>7.0062632584466655E-8</v>
      </c>
      <c r="CB42" s="8">
        <f>(Mix_2!CB42+Mix_1!CB42-SQRT(((Mix_2!CB42+Mix_1!CB42)^2)-4*((Mix_2!CB42*Mix_1!CB42)-WMA_R1!$B$3)))/2/$B$6</f>
        <v>7.4444098885351195E-8</v>
      </c>
      <c r="CC42" s="8">
        <f>(Mix_2!CC42+Mix_1!CC42-SQRT(((Mix_2!CC42+Mix_1!CC42)^2)-4*((Mix_2!CC42*Mix_1!CC42)-WMA_R1!$B$3)))/2/$B$6</f>
        <v>7.879388874698634E-8</v>
      </c>
      <c r="CD42" s="8">
        <f>(Mix_2!CD42+Mix_1!CD42-SQRT(((Mix_2!CD42+Mix_1!CD42)^2)-4*((Mix_2!CD42*Mix_1!CD42)-WMA_R1!$B$3)))/2/$B$6</f>
        <v>8.3071665102352199E-8</v>
      </c>
      <c r="CE42" s="8">
        <f>(Mix_2!CE42+Mix_1!CE42-SQRT(((Mix_2!CE42+Mix_1!CE42)^2)-4*((Mix_2!CE42*Mix_1!CE42)-WMA_R1!$B$3)))/2/$B$6</f>
        <v>8.7233741563608191E-8</v>
      </c>
      <c r="CF42" s="8">
        <f>(Mix_2!CF42+Mix_1!CF42-SQRT(((Mix_2!CF42+Mix_1!CF42)^2)-4*((Mix_2!CF42*Mix_1!CF42)-WMA_R1!$B$3)))/2/$B$6</f>
        <v>9.1233573584759142E-8</v>
      </c>
      <c r="CG42" s="8">
        <f>(Mix_2!CG42+Mix_1!CG42-SQRT(((Mix_2!CG42+Mix_1!CG42)^2)-4*((Mix_2!CG42*Mix_1!CG42)-WMA_R1!$B$3)))/2/$B$6</f>
        <v>9.5022415713685859E-8</v>
      </c>
      <c r="CH42" s="8">
        <f>(Mix_2!CH42+Mix_1!CH42-SQRT(((Mix_2!CH42+Mix_1!CH42)^2)-4*((Mix_2!CH42*Mix_1!CH42)-WMA_R1!$B$3)))/2/$B$6</f>
        <v>9.8550143601272566E-8</v>
      </c>
      <c r="CI42" s="8">
        <f>(Mix_2!CI42+Mix_1!CI42-SQRT(((Mix_2!CI42+Mix_1!CI42)^2)-4*((Mix_2!CI42*Mix_1!CI42)-WMA_R1!$B$3)))/2/$B$6</f>
        <v>1.0176623477242686E-7</v>
      </c>
      <c r="CJ42" s="8">
        <f>(Mix_2!CJ42+Mix_1!CJ42-SQRT(((Mix_2!CJ42+Mix_1!CJ42)^2)-4*((Mix_2!CJ42*Mix_1!CJ42)-WMA_R1!$B$3)))/2/$B$6</f>
        <v>1.0462089594653889E-7</v>
      </c>
      <c r="CK42" s="8">
        <f>(Mix_2!CK42+Mix_1!CK42-SQRT(((Mix_2!CK42+Mix_1!CK42)^2)-4*((Mix_2!CK42*Mix_1!CK42)-WMA_R1!$B$3)))/2/$B$6</f>
        <v>1.0706630981793808E-7</v>
      </c>
      <c r="CL42" s="8">
        <f>(Mix_2!CL42+Mix_1!CL42-SQRT(((Mix_2!CL42+Mix_1!CL42)^2)-4*((Mix_2!CL42*Mix_1!CL42)-WMA_R1!$B$3)))/2/$B$6</f>
        <v>1.0905797021010244E-7</v>
      </c>
      <c r="CM42" s="8">
        <f>(Mix_2!CM42+Mix_1!CM42-SQRT(((Mix_2!CM42+Mix_1!CM42)^2)-4*((Mix_2!CM42*Mix_1!CM42)-WMA_R1!$B$3)))/2/$B$6</f>
        <v>1.1055605386722789E-7</v>
      </c>
      <c r="CN42" s="8">
        <f>(Mix_2!CN42+Mix_1!CN42-SQRT(((Mix_2!CN42+Mix_1!CN42)^2)-4*((Mix_2!CN42*Mix_1!CN42)-WMA_R1!$B$3)))/2/$B$6</f>
        <v>1.115267820317456E-7</v>
      </c>
      <c r="CO42" s="8">
        <f>(Mix_2!CO42+Mix_1!CO42-SQRT(((Mix_2!CO42+Mix_1!CO42)^2)-4*((Mix_2!CO42*Mix_1!CO42)-WMA_R1!$B$3)))/2/$B$6</f>
        <v>1.1194370297396006E-7</v>
      </c>
      <c r="CP42" s="8">
        <f>(Mix_2!CP42+Mix_1!CP42-SQRT(((Mix_2!CP42+Mix_1!CP42)^2)-4*((Mix_2!CP42*Mix_1!CP42)-WMA_R1!$B$3)))/2/$B$6</f>
        <v>1.1178883640994286E-7</v>
      </c>
      <c r="CQ42" s="8">
        <f>(Mix_2!CQ42+Mix_1!CQ42-SQRT(((Mix_2!CQ42+Mix_1!CQ42)^2)-4*((Mix_2!CQ42*Mix_1!CQ42)-WMA_R1!$B$3)))/2/$B$6</f>
        <v>1.1105361030772087E-7</v>
      </c>
      <c r="CR42" s="8">
        <f>(Mix_2!CR42+Mix_1!CR42-SQRT(((Mix_2!CR42+Mix_1!CR42)^2)-4*((Mix_2!CR42*Mix_1!CR42)-WMA_R1!$B$3)))/2/$B$6</f>
        <v>1.0973953212811693E-7</v>
      </c>
    </row>
  </sheetData>
  <pageMargins left="0.75" right="0.75" top="1" bottom="1" header="0" footer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6DF9-2BD2-42F1-A8D2-DC9B68C4F896}">
  <dimension ref="A2:AH34"/>
  <sheetViews>
    <sheetView workbookViewId="0">
      <selection activeCell="F36" sqref="F36"/>
    </sheetView>
  </sheetViews>
  <sheetFormatPr baseColWidth="10" defaultRowHeight="12.75" x14ac:dyDescent="0.35"/>
  <cols>
    <col min="2" max="2" width="13.06640625" customWidth="1"/>
  </cols>
  <sheetData>
    <row r="2" spans="1:34" ht="13.15" x14ac:dyDescent="0.4">
      <c r="C2" s="2" t="s">
        <v>132</v>
      </c>
      <c r="D2" s="2" t="s">
        <v>133</v>
      </c>
    </row>
    <row r="3" spans="1:34" x14ac:dyDescent="0.3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</row>
    <row r="4" spans="1:34" x14ac:dyDescent="0.35">
      <c r="A4" t="str">
        <f>IF(Data!$B$18=1,L_I!A4,L_cor!A4)</f>
        <v>i</v>
      </c>
      <c r="B4" s="2" t="s">
        <v>141</v>
      </c>
      <c r="C4" t="str">
        <f>IF(Data!$B$18=1,L_I!B4,L_cor!B4)</f>
        <v>L_r</v>
      </c>
      <c r="D4" t="str">
        <f>IF(Data!$B$18=1,L_I!C4,L_cor!C4)</f>
        <v>L_inf</v>
      </c>
      <c r="E4" t="str">
        <f>IF(Data!$B$18=1,L_I!D4,L_cor!D4)</f>
        <v>L1</v>
      </c>
      <c r="F4" t="str">
        <f>IF(Data!$B$18=1,L_I!E4,L_cor!E4)</f>
        <v>L2</v>
      </c>
      <c r="G4" t="str">
        <f>IF(Data!$B$18=1,L_I!F4,L_cor!F4)</f>
        <v>L3</v>
      </c>
      <c r="H4" t="str">
        <f>IF(Data!$B$18=1,L_I!G4,L_cor!G4)</f>
        <v>L4</v>
      </c>
      <c r="I4" t="str">
        <f>IF(Data!$B$18=1,L_I!H4,L_cor!H4)</f>
        <v>L5</v>
      </c>
      <c r="J4" t="str">
        <f>IF(Data!$B$18=1,L_I!I4,L_cor!I4)</f>
        <v>L6</v>
      </c>
      <c r="K4" t="str">
        <f>IF(Data!$B$18=1,L_I!J4,L_cor!J4)</f>
        <v>L7</v>
      </c>
      <c r="L4" t="str">
        <f>IF(Data!$B$18=1,L_I!K4,L_cor!K4)</f>
        <v>L8</v>
      </c>
      <c r="M4" t="str">
        <f>IF(Data!$B$18=1,L_I!L4,L_cor!L4)</f>
        <v>L9</v>
      </c>
      <c r="N4" t="str">
        <f>IF(Data!$B$18=1,L_I!M4,L_cor!M4)</f>
        <v>L10</v>
      </c>
      <c r="O4" t="str">
        <f>IF(Data!$B$18=1,L_I!N4,L_cor!N4)</f>
        <v>L11</v>
      </c>
      <c r="P4" t="str">
        <f>IF(Data!$B$18=1,L_I!O4,L_cor!O4)</f>
        <v>L12</v>
      </c>
      <c r="Q4" t="str">
        <f>IF(Data!$B$18=1,L_I!P4,L_cor!P4)</f>
        <v>L13</v>
      </c>
      <c r="R4" t="str">
        <f>IF(Data!$B$18=1,L_I!Q4,L_cor!Q4)</f>
        <v>L14</v>
      </c>
      <c r="S4" t="str">
        <f>IF(Data!$B$18=1,L_I!R4,L_cor!R4)</f>
        <v>L15</v>
      </c>
      <c r="T4" t="str">
        <f>IF(Data!$B$18=1,L_I!S4,L_cor!S4)</f>
        <v>L16</v>
      </c>
      <c r="U4" t="str">
        <f>IF(Data!$B$18=1,L_I!T4,L_cor!T4)</f>
        <v>L17</v>
      </c>
      <c r="V4" t="str">
        <f>IF(Data!$B$18=1,L_I!U4,L_cor!U4)</f>
        <v>L18</v>
      </c>
      <c r="W4" t="str">
        <f>IF(Data!$B$18=1,L_I!V4,L_cor!V4)</f>
        <v>L19</v>
      </c>
      <c r="X4" t="str">
        <f>IF(Data!$B$18=1,L_I!W4,L_cor!W4)</f>
        <v>L20</v>
      </c>
      <c r="Y4" t="str">
        <f>IF(Data!$B$18=1,L_I!X4,L_cor!X4)</f>
        <v>L21</v>
      </c>
      <c r="Z4" t="str">
        <f>IF(Data!$B$18=1,L_I!Y4,L_cor!Y4)</f>
        <v>L22</v>
      </c>
      <c r="AA4" t="str">
        <f>IF(Data!$B$18=1,L_I!Z4,L_cor!Z4)</f>
        <v>L23</v>
      </c>
      <c r="AB4" t="str">
        <f>IF(Data!$B$18=1,L_I!AA4,L_cor!AA4)</f>
        <v>L24</v>
      </c>
      <c r="AC4" t="str">
        <f>IF(Data!$B$18=1,L_I!AB4,L_cor!AB4)</f>
        <v>L25</v>
      </c>
      <c r="AD4" t="str">
        <f>IF(Data!$B$18=1,L_I!AC4,L_cor!AC4)</f>
        <v>L26</v>
      </c>
      <c r="AE4" t="str">
        <f>IF(Data!$B$18=1,L_I!AD4,L_cor!AD4)</f>
        <v>L27</v>
      </c>
      <c r="AF4" t="str">
        <f>IF(Data!$B$18=1,L_I!AE4,L_cor!AE4)</f>
        <v>L28</v>
      </c>
      <c r="AG4" t="str">
        <f>IF(Data!$B$18=1,L_I!AF4,L_cor!AF4)</f>
        <v>L29</v>
      </c>
      <c r="AH4" t="str">
        <f>IF(Data!$B$18=1,L_I!AG4,L_cor!AG4)</f>
        <v>L30</v>
      </c>
    </row>
    <row r="5" spans="1:34" x14ac:dyDescent="0.35">
      <c r="A5">
        <f>IF(Data!$B$18=1,L_I!A5,L_cor!A5)</f>
        <v>1</v>
      </c>
      <c r="B5">
        <v>32</v>
      </c>
      <c r="C5">
        <f>IF(Data!$B$18=1,L_I!B5,L_cor!B5)</f>
        <v>0</v>
      </c>
      <c r="D5">
        <f>IF(Data!$B$18=1,L_I!C5,L_cor!C5)</f>
        <v>0.26132477258361497</v>
      </c>
      <c r="E5">
        <f>IF(Data!$B$18=1,L_I!D5,L_cor!D5)</f>
        <v>0.65331193145903743</v>
      </c>
      <c r="F5">
        <f>IF(Data!$B$18=1,L_I!E5,L_cor!E5)</f>
        <v>7.5498483890766466E-2</v>
      </c>
      <c r="G5">
        <f>IF(Data!$B$18=1,L_I!F5,L_cor!F5)</f>
        <v>8.7248078526202671E-3</v>
      </c>
      <c r="H5">
        <f>IF(Data!$B$18=1,L_I!G5,L_cor!G5)</f>
        <v>1.0082622609386479E-3</v>
      </c>
      <c r="I5">
        <f>IF(Data!$B$18=1,L_I!H5,L_cor!H5)</f>
        <v>1.1651749860918795E-4</v>
      </c>
      <c r="J5">
        <f>IF(Data!$B$18=1,L_I!I5,L_cor!I5)</f>
        <v>1.3465075514681225E-5</v>
      </c>
      <c r="K5">
        <f>IF(Data!$B$18=1,L_I!J5,L_cor!J5)</f>
        <v>1.5560603409810134E-6</v>
      </c>
      <c r="L5">
        <f>IF(Data!$B$18=1,L_I!K5,L_cor!K5)</f>
        <v>1.7982251804929976E-7</v>
      </c>
      <c r="M5">
        <f>IF(Data!$B$18=1,L_I!L5,L_cor!L5)</f>
        <v>2.0780773820894705E-8</v>
      </c>
      <c r="N5">
        <f>IF(Data!$B$18=1,L_I!M5,L_cor!M5)</f>
        <v>2.401482112917528E-9</v>
      </c>
      <c r="O5">
        <f>IF(Data!$B$18=1,L_I!N5,L_cor!N5)</f>
        <v>2.7752173178768252E-10</v>
      </c>
      <c r="P5">
        <f>IF(Data!$B$18=1,L_I!O5,L_cor!O5)</f>
        <v>3.2071157723871578E-11</v>
      </c>
      <c r="Q5">
        <f>IF(Data!$B$18=1,L_I!P5,L_cor!P5)</f>
        <v>3.7062292423872028E-12</v>
      </c>
      <c r="R5">
        <f>IF(Data!$B$18=1,L_I!Q5,L_cor!Q5)</f>
        <v>4.2830181920441831E-13</v>
      </c>
      <c r="S5">
        <f>IF(Data!$B$18=1,L_I!R5,L_cor!R5)</f>
        <v>4.9495710150853448E-14</v>
      </c>
      <c r="T5">
        <f>IF(Data!$B$18=1,L_I!S5,L_cor!S5)</f>
        <v>5.7198573844208983E-15</v>
      </c>
      <c r="U5">
        <f>IF(Data!$B$18=1,L_I!T5,L_cor!T5)</f>
        <v>6.6100210297821459E-16</v>
      </c>
      <c r="V5">
        <f>IF(Data!$B$18=1,L_I!U5,L_cor!U5)</f>
        <v>7.6387180794343893E-17</v>
      </c>
      <c r="W5">
        <f>IF(Data!$B$18=1,L_I!V5,L_cor!V5)</f>
        <v>8.8275080569601355E-18</v>
      </c>
      <c r="X5">
        <f>IF(Data!$B$18=1,L_I!W5,L_cor!W5)</f>
        <v>1.0201305727657656E-18</v>
      </c>
      <c r="Y5">
        <f>IF(Data!$B$18=1,L_I!X5,L_cor!X5)</f>
        <v>1.1788903264391898E-19</v>
      </c>
      <c r="Z5">
        <f>IF(Data!$B$18=1,L_I!Y5,L_cor!Y5)</f>
        <v>1.3623573676501663E-20</v>
      </c>
      <c r="AA5">
        <f>IF(Data!$B$18=1,L_I!Z5,L_cor!Z5)</f>
        <v>1.5743768148653299E-21</v>
      </c>
      <c r="AB5">
        <f>IF(Data!$B$18=1,L_I!AA5,L_cor!AA5)</f>
        <v>1.8193921909543452E-22</v>
      </c>
      <c r="AC5">
        <f>IF(Data!$B$18=1,L_I!AB5,L_cor!AB5)</f>
        <v>2.1025385664526717E-23</v>
      </c>
      <c r="AD5">
        <f>IF(Data!$B$18=1,L_I!AC5,L_cor!AC5)</f>
        <v>2.4297506284353409E-24</v>
      </c>
      <c r="AE5">
        <f>IF(Data!$B$18=1,L_I!AD5,L_cor!AD5)</f>
        <v>2.8078999713044886E-25</v>
      </c>
      <c r="AF5">
        <f>IF(Data!$B$18=1,L_I!AE5,L_cor!AE5)</f>
        <v>3.2453115246232771E-26</v>
      </c>
      <c r="AG5">
        <f>IF(Data!$B$18=1,L_I!AF5,L_cor!AF5)</f>
        <v>3.7626800285487297E-27</v>
      </c>
      <c r="AH5">
        <f>IF(Data!$B$18=1,L_I!AG5,L_cor!AG5)</f>
        <v>4.7033500356859121E-28</v>
      </c>
    </row>
    <row r="6" spans="1:34" x14ac:dyDescent="0.35">
      <c r="A6">
        <f>IF(Data!$B$18=1,L_I!A6,L_cor!A6)</f>
        <v>2</v>
      </c>
      <c r="B6">
        <v>32</v>
      </c>
      <c r="C6">
        <f>IF(Data!$B$18=1,L_I!B6,L_cor!B6)</f>
        <v>0</v>
      </c>
      <c r="D6">
        <f>IF(Data!$B$18=1,L_I!C6,L_cor!C6)</f>
        <v>9.0598180668919767E-2</v>
      </c>
      <c r="E6">
        <f>IF(Data!$B$18=1,L_I!D6,L_cor!D6)</f>
        <v>0.22649545167229942</v>
      </c>
      <c r="F6">
        <f>IF(Data!$B$18=1,L_I!E6,L_cor!E6)</f>
        <v>0.60398787112613173</v>
      </c>
      <c r="G6">
        <f>IF(Data!$B$18=1,L_I!F6,L_cor!F6)</f>
        <v>6.9798462820962137E-2</v>
      </c>
      <c r="H6">
        <f>IF(Data!$B$18=1,L_I!G6,L_cor!G6)</f>
        <v>8.0660980875091829E-3</v>
      </c>
      <c r="I6">
        <f>IF(Data!$B$18=1,L_I!H6,L_cor!H6)</f>
        <v>9.321399888735036E-4</v>
      </c>
      <c r="J6">
        <f>IF(Data!$B$18=1,L_I!I6,L_cor!I6)</f>
        <v>1.077206041174498E-4</v>
      </c>
      <c r="K6">
        <f>IF(Data!$B$18=1,L_I!J6,L_cor!J6)</f>
        <v>1.2448482727848107E-5</v>
      </c>
      <c r="L6">
        <f>IF(Data!$B$18=1,L_I!K6,L_cor!K6)</f>
        <v>1.4385801443943981E-6</v>
      </c>
      <c r="M6">
        <f>IF(Data!$B$18=1,L_I!L6,L_cor!L6)</f>
        <v>1.6624619056715764E-7</v>
      </c>
      <c r="N6">
        <f>IF(Data!$B$18=1,L_I!M6,L_cor!M6)</f>
        <v>1.9211856903340224E-8</v>
      </c>
      <c r="O6">
        <f>IF(Data!$B$18=1,L_I!N6,L_cor!N6)</f>
        <v>2.2201738543014601E-9</v>
      </c>
      <c r="P6">
        <f>IF(Data!$B$18=1,L_I!O6,L_cor!O6)</f>
        <v>2.5656926179097262E-10</v>
      </c>
      <c r="Q6">
        <f>IF(Data!$B$18=1,L_I!P6,L_cor!P6)</f>
        <v>2.9649833939097622E-11</v>
      </c>
      <c r="R6">
        <f>IF(Data!$B$18=1,L_I!Q6,L_cor!Q6)</f>
        <v>3.4264145536353464E-12</v>
      </c>
      <c r="S6">
        <f>IF(Data!$B$18=1,L_I!R6,L_cor!R6)</f>
        <v>3.9596568120682758E-13</v>
      </c>
      <c r="T6">
        <f>IF(Data!$B$18=1,L_I!S6,L_cor!S6)</f>
        <v>4.5758859075367186E-14</v>
      </c>
      <c r="U6">
        <f>IF(Data!$B$18=1,L_I!T6,L_cor!T6)</f>
        <v>5.2880168238257167E-15</v>
      </c>
      <c r="V6">
        <f>IF(Data!$B$18=1,L_I!U6,L_cor!U6)</f>
        <v>6.1109744635475114E-16</v>
      </c>
      <c r="W6">
        <f>IF(Data!$B$18=1,L_I!V6,L_cor!V6)</f>
        <v>7.0620064455681084E-17</v>
      </c>
      <c r="X6">
        <f>IF(Data!$B$18=1,L_I!W6,L_cor!W6)</f>
        <v>8.1610445821261246E-18</v>
      </c>
      <c r="Y6">
        <f>IF(Data!$B$18=1,L_I!X6,L_cor!X6)</f>
        <v>9.4311226115135182E-19</v>
      </c>
      <c r="Z6">
        <f>IF(Data!$B$18=1,L_I!Y6,L_cor!Y6)</f>
        <v>1.0898858941201331E-19</v>
      </c>
      <c r="AA6">
        <f>IF(Data!$B$18=1,L_I!Z6,L_cor!Z6)</f>
        <v>1.2595014518922639E-20</v>
      </c>
      <c r="AB6">
        <f>IF(Data!$B$18=1,L_I!AA6,L_cor!AA6)</f>
        <v>1.4555137527634762E-21</v>
      </c>
      <c r="AC6">
        <f>IF(Data!$B$18=1,L_I!AB6,L_cor!AB6)</f>
        <v>1.6820308531621374E-22</v>
      </c>
      <c r="AD6">
        <f>IF(Data!$B$18=1,L_I!AC6,L_cor!AC6)</f>
        <v>1.9438005027482727E-23</v>
      </c>
      <c r="AE6">
        <f>IF(Data!$B$18=1,L_I!AD6,L_cor!AD6)</f>
        <v>2.2463199770435909E-24</v>
      </c>
      <c r="AF6">
        <f>IF(Data!$B$18=1,L_I!AE6,L_cor!AE6)</f>
        <v>2.5962492196986217E-25</v>
      </c>
      <c r="AG6">
        <f>IF(Data!$B$18=1,L_I!AF6,L_cor!AF6)</f>
        <v>3.0101440228389838E-26</v>
      </c>
      <c r="AH6">
        <f>IF(Data!$B$18=1,L_I!AG6,L_cor!AG6)</f>
        <v>3.7626800285487297E-27</v>
      </c>
    </row>
    <row r="7" spans="1:34" x14ac:dyDescent="0.35">
      <c r="A7">
        <f>IF(Data!$B$18=1,L_I!A7,L_cor!A7)</f>
        <v>3</v>
      </c>
      <c r="B7">
        <v>32</v>
      </c>
      <c r="C7">
        <f>IF(Data!$B$18=1,L_I!B7,L_cor!B7)</f>
        <v>0</v>
      </c>
      <c r="D7">
        <f>IF(Data!$B$18=1,L_I!C7,L_cor!C7)</f>
        <v>3.1409308269432959E-2</v>
      </c>
      <c r="E7">
        <f>IF(Data!$B$18=1,L_I!D7,L_cor!D7)</f>
        <v>7.852327067358239E-2</v>
      </c>
      <c r="F7">
        <f>IF(Data!$B$18=1,L_I!E7,L_cor!E7)</f>
        <v>0.20939538846288644</v>
      </c>
      <c r="G7">
        <f>IF(Data!$B$18=1,L_I!F7,L_cor!F7)</f>
        <v>0.60201174183079842</v>
      </c>
      <c r="H7">
        <f>IF(Data!$B$18=1,L_I!G7,L_cor!G7)</f>
        <v>6.9570096004766713E-2</v>
      </c>
      <c r="I7">
        <f>IF(Data!$B$18=1,L_I!H7,L_cor!H7)</f>
        <v>8.0397074040339696E-3</v>
      </c>
      <c r="J7">
        <f>IF(Data!$B$18=1,L_I!I7,L_cor!I7)</f>
        <v>9.2909021051300442E-4</v>
      </c>
      <c r="K7">
        <f>IF(Data!$B$18=1,L_I!J7,L_cor!J7)</f>
        <v>1.0736816352768993E-4</v>
      </c>
      <c r="L7">
        <f>IF(Data!$B$18=1,L_I!K7,L_cor!K7)</f>
        <v>1.2407753745401682E-5</v>
      </c>
      <c r="M7">
        <f>IF(Data!$B$18=1,L_I!L7,L_cor!L7)</f>
        <v>1.4338733936417345E-6</v>
      </c>
      <c r="N7">
        <f>IF(Data!$B$18=1,L_I!M7,L_cor!M7)</f>
        <v>1.6570226579130942E-7</v>
      </c>
      <c r="O7">
        <f>IF(Data!$B$18=1,L_I!N7,L_cor!N7)</f>
        <v>1.9148999493350093E-8</v>
      </c>
      <c r="P7">
        <f>IF(Data!$B$18=1,L_I!O7,L_cor!O7)</f>
        <v>2.2129098829471389E-9</v>
      </c>
      <c r="Q7">
        <f>IF(Data!$B$18=1,L_I!P7,L_cor!P7)</f>
        <v>2.5572981772471697E-10</v>
      </c>
      <c r="R7">
        <f>IF(Data!$B$18=1,L_I!Q7,L_cor!Q7)</f>
        <v>2.9552825525104864E-11</v>
      </c>
      <c r="S7">
        <f>IF(Data!$B$18=1,L_I!R7,L_cor!R7)</f>
        <v>3.4152040004088874E-12</v>
      </c>
      <c r="T7">
        <f>IF(Data!$B$18=1,L_I!S7,L_cor!S7)</f>
        <v>3.9467015952504202E-13</v>
      </c>
      <c r="U7">
        <f>IF(Data!$B$18=1,L_I!T7,L_cor!T7)</f>
        <v>4.5609145105496808E-14</v>
      </c>
      <c r="V7">
        <f>IF(Data!$B$18=1,L_I!U7,L_cor!U7)</f>
        <v>5.2707154748097281E-15</v>
      </c>
      <c r="W7">
        <f>IF(Data!$B$18=1,L_I!V7,L_cor!V7)</f>
        <v>6.0909805593024927E-16</v>
      </c>
      <c r="X7">
        <f>IF(Data!$B$18=1,L_I!W7,L_cor!W7)</f>
        <v>7.0389009520837827E-17</v>
      </c>
      <c r="Y7">
        <f>IF(Data!$B$18=1,L_I!X7,L_cor!X7)</f>
        <v>8.1343432524304103E-18</v>
      </c>
      <c r="Z7">
        <f>IF(Data!$B$18=1,L_I!Y7,L_cor!Y7)</f>
        <v>9.4002658367861482E-19</v>
      </c>
      <c r="AA7">
        <f>IF(Data!$B$18=1,L_I!Z7,L_cor!Z7)</f>
        <v>1.0863200022570774E-19</v>
      </c>
      <c r="AB7">
        <f>IF(Data!$B$18=1,L_I!AA7,L_cor!AA7)</f>
        <v>1.2553806117584981E-20</v>
      </c>
      <c r="AC7">
        <f>IF(Data!$B$18=1,L_I!AB7,L_cor!AB7)</f>
        <v>1.4507516108523435E-21</v>
      </c>
      <c r="AD7">
        <f>IF(Data!$B$18=1,L_I!AC7,L_cor!AC7)</f>
        <v>1.6765279336203853E-22</v>
      </c>
      <c r="AE7">
        <f>IF(Data!$B$18=1,L_I!AD7,L_cor!AD7)</f>
        <v>1.9374509802000973E-23</v>
      </c>
      <c r="AF7">
        <f>IF(Data!$B$18=1,L_I!AE7,L_cor!AE7)</f>
        <v>2.2392649519900615E-24</v>
      </c>
      <c r="AG7">
        <f>IF(Data!$B$18=1,L_I!AF7,L_cor!AF7)</f>
        <v>2.596249219698624E-25</v>
      </c>
      <c r="AH7">
        <f>IF(Data!$B$18=1,L_I!AG7,L_cor!AG7)</f>
        <v>3.24531152462328E-26</v>
      </c>
    </row>
    <row r="8" spans="1:34" x14ac:dyDescent="0.35">
      <c r="A8">
        <f>IF(Data!$B$18=1,L_I!A8,L_cor!A8)</f>
        <v>4</v>
      </c>
      <c r="B8">
        <v>32</v>
      </c>
      <c r="C8">
        <f>IF(Data!$B$18=1,L_I!B8,L_cor!B8)</f>
        <v>0</v>
      </c>
      <c r="D8">
        <f>IF(Data!$B$18=1,L_I!C8,L_cor!C8)</f>
        <v>1.0889232418137398E-2</v>
      </c>
      <c r="E8">
        <f>IF(Data!$B$18=1,L_I!D8,L_cor!D8)</f>
        <v>2.7223081045343496E-2</v>
      </c>
      <c r="F8">
        <f>IF(Data!$B$18=1,L_I!E8,L_cor!E8)</f>
        <v>7.2594882787582637E-2</v>
      </c>
      <c r="G8">
        <f>IF(Data!$B$18=1,L_I!F8,L_cor!F8)</f>
        <v>0.20871028801430008</v>
      </c>
      <c r="H8">
        <f>IF(Data!$B$18=1,L_I!G8,L_cor!G8)</f>
        <v>0.60193256978037279</v>
      </c>
      <c r="I8">
        <f>IF(Data!$B$18=1,L_I!H8,L_cor!H8)</f>
        <v>6.9560946669685209E-2</v>
      </c>
      <c r="J8">
        <f>IF(Data!$B$18=1,L_I!I8,L_cor!I8)</f>
        <v>8.0386500822646912E-3</v>
      </c>
      <c r="K8">
        <f>IF(Data!$B$18=1,L_I!J8,L_cor!J8)</f>
        <v>9.2896802356566511E-4</v>
      </c>
      <c r="L8">
        <f>IF(Data!$B$18=1,L_I!K8,L_cor!K8)</f>
        <v>1.0735404327543195E-4</v>
      </c>
      <c r="M8">
        <f>IF(Data!$B$18=1,L_I!L8,L_cor!L8)</f>
        <v>1.2406121971074138E-5</v>
      </c>
      <c r="N8">
        <f>IF(Data!$B$18=1,L_I!M8,L_cor!M8)</f>
        <v>1.4336848214117643E-6</v>
      </c>
      <c r="O8">
        <f>IF(Data!$B$18=1,L_I!N8,L_cor!N8)</f>
        <v>1.6568047387724646E-7</v>
      </c>
      <c r="P8">
        <f>IF(Data!$B$18=1,L_I!O8,L_cor!O8)</f>
        <v>1.914648116115133E-8</v>
      </c>
      <c r="Q8">
        <f>IF(Data!$B$18=1,L_I!P8,L_cor!P8)</f>
        <v>2.2126188577051603E-9</v>
      </c>
      <c r="R8">
        <f>IF(Data!$B$18=1,L_I!Q8,L_cor!Q8)</f>
        <v>2.5569618606503771E-10</v>
      </c>
      <c r="S8">
        <f>IF(Data!$B$18=1,L_I!R8,L_cor!R8)</f>
        <v>2.9548938960059505E-11</v>
      </c>
      <c r="T8">
        <f>IF(Data!$B$18=1,L_I!S8,L_cor!S8)</f>
        <v>3.4147548584992765E-12</v>
      </c>
      <c r="U8">
        <f>IF(Data!$B$18=1,L_I!T8,L_cor!T8)</f>
        <v>3.9461825547799415E-13</v>
      </c>
      <c r="V8">
        <f>IF(Data!$B$18=1,L_I!U8,L_cor!U8)</f>
        <v>4.5603146934223305E-14</v>
      </c>
      <c r="W8">
        <f>IF(Data!$B$18=1,L_I!V8,L_cor!V8)</f>
        <v>5.2700223100052001E-15</v>
      </c>
      <c r="X8">
        <f>IF(Data!$B$18=1,L_I!W8,L_cor!W8)</f>
        <v>6.0901795194116212E-16</v>
      </c>
      <c r="Y8">
        <f>IF(Data!$B$18=1,L_I!X8,L_cor!X8)</f>
        <v>7.0379752488419637E-17</v>
      </c>
      <c r="Z8">
        <f>IF(Data!$B$18=1,L_I!Y8,L_cor!Y8)</f>
        <v>8.1332734848714932E-18</v>
      </c>
      <c r="AA8">
        <f>IF(Data!$B$18=1,L_I!Z8,L_cor!Z8)</f>
        <v>9.399029584746019E-19</v>
      </c>
      <c r="AB8">
        <f>IF(Data!$B$18=1,L_I!AA8,L_cor!AA8)</f>
        <v>1.0861771379997441E-19</v>
      </c>
      <c r="AC8">
        <f>IF(Data!$B$18=1,L_I!AB8,L_cor!AB8)</f>
        <v>1.2552155241722451E-20</v>
      </c>
      <c r="AD8">
        <f>IF(Data!$B$18=1,L_I!AC8,L_cor!AC8)</f>
        <v>1.4505611251758987E-21</v>
      </c>
      <c r="AE8">
        <f>IF(Data!$B$18=1,L_I!AD8,L_cor!AD8)</f>
        <v>1.6763162828687797E-22</v>
      </c>
      <c r="AF8">
        <f>IF(Data!$B$18=1,L_I!AE8,L_cor!AE8)</f>
        <v>1.9374509802000964E-23</v>
      </c>
      <c r="AG8">
        <f>IF(Data!$B$18=1,L_I!AF8,L_cor!AF8)</f>
        <v>2.2463199770435916E-24</v>
      </c>
      <c r="AH8">
        <f>IF(Data!$B$18=1,L_I!AG8,L_cor!AG8)</f>
        <v>2.8078999713044895E-25</v>
      </c>
    </row>
    <row r="9" spans="1:34" x14ac:dyDescent="0.35">
      <c r="A9">
        <f>IF(Data!$B$18=1,L_I!A9,L_cor!A9)</f>
        <v>5</v>
      </c>
      <c r="B9">
        <v>32</v>
      </c>
      <c r="C9">
        <f>IF(Data!$B$18=1,L_I!B9,L_cor!B9)</f>
        <v>0</v>
      </c>
      <c r="D9">
        <f>IF(Data!$B$18=1,L_I!C9,L_cor!C9)</f>
        <v>3.7751669549376905E-3</v>
      </c>
      <c r="E9">
        <f>IF(Data!$B$18=1,L_I!D9,L_cor!D9)</f>
        <v>9.4379173873442267E-3</v>
      </c>
      <c r="F9">
        <f>IF(Data!$B$18=1,L_I!E9,L_cor!E9)</f>
        <v>2.51677796995846E-2</v>
      </c>
      <c r="G9">
        <f>IF(Data!$B$18=1,L_I!F9,L_cor!F9)</f>
        <v>7.2357366636305723E-2</v>
      </c>
      <c r="H9">
        <f>IF(Data!$B$18=1,L_I!G9,L_cor!G9)</f>
        <v>0.20868284000905565</v>
      </c>
      <c r="I9">
        <f>IF(Data!$B$18=1,L_I!H9,L_cor!H9)</f>
        <v>0.60192939781506505</v>
      </c>
      <c r="J9">
        <f>IF(Data!$B$18=1,L_I!I9,L_cor!I9)</f>
        <v>6.9560580108843209E-2</v>
      </c>
      <c r="K9">
        <f>IF(Data!$B$18=1,L_I!J9,L_cor!J9)</f>
        <v>8.0386077215079156E-3</v>
      </c>
      <c r="L9">
        <f>IF(Data!$B$18=1,L_I!K9,L_cor!K9)</f>
        <v>9.2896312824268263E-4</v>
      </c>
      <c r="M9">
        <f>IF(Data!$B$18=1,L_I!L9,L_cor!L9)</f>
        <v>1.0735347755874205E-4</v>
      </c>
      <c r="N9">
        <f>IF(Data!$B$18=1,L_I!M9,L_cor!M9)</f>
        <v>1.2406056595331951E-5</v>
      </c>
      <c r="O9">
        <f>IF(Data!$B$18=1,L_I!N9,L_cor!N9)</f>
        <v>1.433677266415168E-6</v>
      </c>
      <c r="P9">
        <f>IF(Data!$B$18=1,L_I!O9,L_cor!O9)</f>
        <v>1.6567960080152059E-7</v>
      </c>
      <c r="Q9">
        <f>IF(Data!$B$18=1,L_I!P9,L_cor!P9)</f>
        <v>1.9146380266172292E-8</v>
      </c>
      <c r="R9">
        <f>IF(Data!$B$18=1,L_I!Q9,L_cor!Q9)</f>
        <v>2.2126071980100249E-9</v>
      </c>
      <c r="S9">
        <f>IF(Data!$B$18=1,L_I!R9,L_cor!R9)</f>
        <v>2.5569483863930891E-10</v>
      </c>
      <c r="T9">
        <f>IF(Data!$B$18=1,L_I!S9,L_cor!S9)</f>
        <v>2.9548783247918366E-11</v>
      </c>
      <c r="U9">
        <f>IF(Data!$B$18=1,L_I!T9,L_cor!T9)</f>
        <v>3.4147368639854571E-12</v>
      </c>
      <c r="V9">
        <f>IF(Data!$B$18=1,L_I!U9,L_cor!U9)</f>
        <v>3.9461617598358061E-13</v>
      </c>
      <c r="W9">
        <f>IF(Data!$B$18=1,L_I!V9,L_cor!V9)</f>
        <v>4.560290662225606E-14</v>
      </c>
      <c r="X9">
        <f>IF(Data!$B$18=1,L_I!W9,L_cor!W9)</f>
        <v>5.2699945389079462E-15</v>
      </c>
      <c r="Y9">
        <f>IF(Data!$B$18=1,L_I!X9,L_cor!X9)</f>
        <v>6.0901474263848556E-16</v>
      </c>
      <c r="Z9">
        <f>IF(Data!$B$18=1,L_I!Y9,L_cor!Y9)</f>
        <v>7.0379381612807605E-17</v>
      </c>
      <c r="AA9">
        <f>IF(Data!$B$18=1,L_I!Z9,L_cor!Z9)</f>
        <v>8.1332306255942941E-18</v>
      </c>
      <c r="AB9">
        <f>IF(Data!$B$18=1,L_I!AA9,L_cor!AA9)</f>
        <v>9.398980058470148E-19</v>
      </c>
      <c r="AC9">
        <f>IF(Data!$B$18=1,L_I!AB9,L_cor!AB9)</f>
        <v>1.0861714234294504E-19</v>
      </c>
      <c r="AD9">
        <f>IF(Data!$B$18=1,L_I!AC9,L_cor!AC9)</f>
        <v>1.2552091746496973E-20</v>
      </c>
      <c r="AE9">
        <f>IF(Data!$B$18=1,L_I!AD9,L_cor!AD9)</f>
        <v>1.450561125175899E-21</v>
      </c>
      <c r="AF9">
        <f>IF(Data!$B$18=1,L_I!AE9,L_cor!AE9)</f>
        <v>1.6765279336203853E-22</v>
      </c>
      <c r="AG9">
        <f>IF(Data!$B$18=1,L_I!AF9,L_cor!AF9)</f>
        <v>1.9438005027482742E-23</v>
      </c>
      <c r="AH9">
        <f>IF(Data!$B$18=1,L_I!AG9,L_cor!AG9)</f>
        <v>2.4297506284353428E-24</v>
      </c>
    </row>
    <row r="10" spans="1:34" x14ac:dyDescent="0.35">
      <c r="A10">
        <f>IF(Data!$B$18=1,L_I!A10,L_cor!A10)</f>
        <v>6</v>
      </c>
      <c r="B10">
        <v>32</v>
      </c>
      <c r="C10">
        <f>IF(Data!$B$18=1,L_I!B10,L_cor!B10)</f>
        <v>0</v>
      </c>
      <c r="D10">
        <f>IF(Data!$B$18=1,L_I!C10,L_cor!C10)</f>
        <v>1.3088053400270149E-3</v>
      </c>
      <c r="E10">
        <f>IF(Data!$B$18=1,L_I!D10,L_cor!D10)</f>
        <v>3.2720133500675373E-3</v>
      </c>
      <c r="F10">
        <f>IF(Data!$B$18=1,L_I!E10,L_cor!E10)</f>
        <v>8.7253689335134339E-3</v>
      </c>
      <c r="G10">
        <f>IF(Data!$B$18=1,L_I!F10,L_cor!F10)</f>
        <v>2.5085435683851121E-2</v>
      </c>
      <c r="H10">
        <f>IF(Data!$B$18=1,L_I!G10,L_cor!G10)</f>
        <v>7.2347850740382219E-2</v>
      </c>
      <c r="I10">
        <f>IF(Data!$B$18=1,L_I!H10,L_cor!H10)</f>
        <v>0.20868174032652964</v>
      </c>
      <c r="J10">
        <f>IF(Data!$B$18=1,L_I!I10,L_cor!I10)</f>
        <v>0.60192927073279479</v>
      </c>
      <c r="K10">
        <f>IF(Data!$B$18=1,L_I!J10,L_cor!J10)</f>
        <v>6.9560565422874254E-2</v>
      </c>
      <c r="L10">
        <f>IF(Data!$B$18=1,L_I!K10,L_cor!K10)</f>
        <v>8.0386060243578476E-3</v>
      </c>
      <c r="M10">
        <f>IF(Data!$B$18=1,L_I!L10,L_cor!L10)</f>
        <v>9.2896293211545597E-4</v>
      </c>
      <c r="N10">
        <f>IF(Data!$B$18=1,L_I!M10,L_cor!M10)</f>
        <v>1.0735345489375226E-4</v>
      </c>
      <c r="O10">
        <f>IF(Data!$B$18=1,L_I!N10,L_cor!N10)</f>
        <v>1.2406053976104772E-5</v>
      </c>
      <c r="P10">
        <f>IF(Data!$B$18=1,L_I!O10,L_cor!O10)</f>
        <v>1.4336769637302312E-6</v>
      </c>
      <c r="Q10">
        <f>IF(Data!$B$18=1,L_I!P10,L_cor!P10)</f>
        <v>1.6567956582243516E-7</v>
      </c>
      <c r="R10">
        <f>IF(Data!$B$18=1,L_I!Q10,L_cor!Q10)</f>
        <v>1.9146376223895109E-8</v>
      </c>
      <c r="S10">
        <f>IF(Data!$B$18=1,L_I!R10,L_cor!R10)</f>
        <v>2.2126067308736016E-9</v>
      </c>
      <c r="T10">
        <f>IF(Data!$B$18=1,L_I!S10,L_cor!S10)</f>
        <v>2.5569478465576743E-10</v>
      </c>
      <c r="U10">
        <f>IF(Data!$B$18=1,L_I!T10,L_cor!T10)</f>
        <v>2.9548777009435128E-11</v>
      </c>
      <c r="V10">
        <f>IF(Data!$B$18=1,L_I!U10,L_cor!U10)</f>
        <v>3.4147361430495554E-12</v>
      </c>
      <c r="W10">
        <f>IF(Data!$B$18=1,L_I!V10,L_cor!V10)</f>
        <v>3.9461609267028889E-13</v>
      </c>
      <c r="X10">
        <f>IF(Data!$B$18=1,L_I!W10,L_cor!W10)</f>
        <v>4.5602896994348025E-14</v>
      </c>
      <c r="Y10">
        <f>IF(Data!$B$18=1,L_I!X10,L_cor!X10)</f>
        <v>5.2699934262811113E-15</v>
      </c>
      <c r="Z10">
        <f>IF(Data!$B$18=1,L_I!Y10,L_cor!Y10)</f>
        <v>6.0901461406065389E-16</v>
      </c>
      <c r="AA10">
        <f>IF(Data!$B$18=1,L_I!Z10,L_cor!Z10)</f>
        <v>7.0379366754924831E-17</v>
      </c>
      <c r="AB10">
        <f>IF(Data!$B$18=1,L_I!AA10,L_cor!AA10)</f>
        <v>8.1332289112232089E-18</v>
      </c>
      <c r="AC10">
        <f>IF(Data!$B$18=1,L_I!AB10,L_cor!AB10)</f>
        <v>9.3989781536133786E-19</v>
      </c>
      <c r="AD10">
        <f>IF(Data!$B$18=1,L_I!AC10,L_cor!AC10)</f>
        <v>1.0861714234294507E-19</v>
      </c>
      <c r="AE10">
        <f>IF(Data!$B$18=1,L_I!AD10,L_cor!AD10)</f>
        <v>1.2552155241722457E-20</v>
      </c>
      <c r="AF10">
        <f>IF(Data!$B$18=1,L_I!AE10,L_cor!AE10)</f>
        <v>1.4507516108523437E-21</v>
      </c>
      <c r="AG10">
        <f>IF(Data!$B$18=1,L_I!AF10,L_cor!AF10)</f>
        <v>1.6820308531621388E-22</v>
      </c>
      <c r="AH10">
        <f>IF(Data!$B$18=1,L_I!AG10,L_cor!AG10)</f>
        <v>2.1025385664526735E-23</v>
      </c>
    </row>
    <row r="11" spans="1:34" x14ac:dyDescent="0.35">
      <c r="A11">
        <f>IF(Data!$B$18=1,L_I!A11,L_cor!A11)</f>
        <v>7</v>
      </c>
      <c r="B11">
        <v>32</v>
      </c>
      <c r="C11">
        <f>IF(Data!$B$18=1,L_I!B11,L_cor!B11)</f>
        <v>0</v>
      </c>
      <c r="D11">
        <f>IF(Data!$B$18=1,L_I!C11,L_cor!C11)</f>
        <v>4.5374719543006363E-4</v>
      </c>
      <c r="E11">
        <f>IF(Data!$B$18=1,L_I!D11,L_cor!D11)</f>
        <v>1.1343679885751591E-3</v>
      </c>
      <c r="F11">
        <f>IF(Data!$B$18=1,L_I!E11,L_cor!E11)</f>
        <v>3.0249813028670903E-3</v>
      </c>
      <c r="G11">
        <f>IF(Data!$B$18=1,L_I!F11,L_cor!F11)</f>
        <v>8.6968212457428883E-3</v>
      </c>
      <c r="H11">
        <f>IF(Data!$B$18=1,L_I!G11,L_cor!G11)</f>
        <v>2.5082136636272963E-2</v>
      </c>
      <c r="I11">
        <f>IF(Data!$B$18=1,L_I!H11,L_cor!H11)</f>
        <v>7.2347469493571251E-2</v>
      </c>
      <c r="J11">
        <f>IF(Data!$B$18=1,L_I!I11,L_cor!I11)</f>
        <v>0.20868169626862279</v>
      </c>
      <c r="K11">
        <f>IF(Data!$B$18=1,L_I!J11,L_cor!J11)</f>
        <v>0.60192926564134452</v>
      </c>
      <c r="L11">
        <f>IF(Data!$B$18=1,L_I!K11,L_cor!K11)</f>
        <v>6.9560564834492578E-2</v>
      </c>
      <c r="M11">
        <f>IF(Data!$B$18=1,L_I!L11,L_cor!L11)</f>
        <v>8.0386059563628768E-3</v>
      </c>
      <c r="N11">
        <f>IF(Data!$B$18=1,L_I!M11,L_cor!M11)</f>
        <v>9.2896292425777456E-4</v>
      </c>
      <c r="O11">
        <f>IF(Data!$B$18=1,L_I!N11,L_cor!N11)</f>
        <v>1.0735345398569744E-4</v>
      </c>
      <c r="P11">
        <f>IF(Data!$B$18=1,L_I!O11,L_cor!O11)</f>
        <v>1.2406053871167519E-5</v>
      </c>
      <c r="Q11">
        <f>IF(Data!$B$18=1,L_I!P11,L_cor!P11)</f>
        <v>1.4336769516033994E-6</v>
      </c>
      <c r="R11">
        <f>IF(Data!$B$18=1,L_I!Q11,L_cor!Q11)</f>
        <v>1.6567956442102592E-7</v>
      </c>
      <c r="S11">
        <f>IF(Data!$B$18=1,L_I!R11,L_cor!R11)</f>
        <v>1.9146376061944488E-8</v>
      </c>
      <c r="T11">
        <f>IF(Data!$B$18=1,L_I!S11,L_cor!S11)</f>
        <v>2.2126067121581518E-9</v>
      </c>
      <c r="U11">
        <f>IF(Data!$B$18=1,L_I!T11,L_cor!T11)</f>
        <v>2.5569478249295979E-10</v>
      </c>
      <c r="V11">
        <f>IF(Data!$B$18=1,L_I!U11,L_cor!U11)</f>
        <v>2.9548776759495255E-11</v>
      </c>
      <c r="W11">
        <f>IF(Data!$B$18=1,L_I!V11,L_cor!V11)</f>
        <v>3.4147361141658321E-12</v>
      </c>
      <c r="X11">
        <f>IF(Data!$B$18=1,L_I!W11,L_cor!W11)</f>
        <v>3.9461608933240837E-13</v>
      </c>
      <c r="Y11">
        <f>IF(Data!$B$18=1,L_I!X11,L_cor!X11)</f>
        <v>4.5602896608614543E-14</v>
      </c>
      <c r="Z11">
        <f>IF(Data!$B$18=1,L_I!Y11,L_cor!Y11)</f>
        <v>5.2699933817074623E-15</v>
      </c>
      <c r="AA11">
        <f>IF(Data!$B$18=1,L_I!Z11,L_cor!Z11)</f>
        <v>6.0901460891754061E-16</v>
      </c>
      <c r="AB11">
        <f>IF(Data!$B$18=1,L_I!AA11,L_cor!AA11)</f>
        <v>7.0379366183467829E-17</v>
      </c>
      <c r="AC11">
        <f>IF(Data!$B$18=1,L_I!AB11,L_cor!AB11)</f>
        <v>8.1332289112232058E-18</v>
      </c>
      <c r="AD11">
        <f>IF(Data!$B$18=1,L_I!AC11,L_cor!AC11)</f>
        <v>9.3989800584701461E-19</v>
      </c>
      <c r="AE11">
        <f>IF(Data!$B$18=1,L_I!AD11,L_cor!AD11)</f>
        <v>1.0861771379997441E-19</v>
      </c>
      <c r="AF11">
        <f>IF(Data!$B$18=1,L_I!AE11,L_cor!AE11)</f>
        <v>1.2553806117584979E-20</v>
      </c>
      <c r="AG11">
        <f>IF(Data!$B$18=1,L_I!AF11,L_cor!AF11)</f>
        <v>1.4555137527634767E-21</v>
      </c>
      <c r="AH11">
        <f>IF(Data!$B$18=1,L_I!AG11,L_cor!AG11)</f>
        <v>1.8193921909543459E-22</v>
      </c>
    </row>
    <row r="12" spans="1:34" x14ac:dyDescent="0.35">
      <c r="A12">
        <f>IF(Data!$B$18=1,L_I!A12,L_cor!A12)</f>
        <v>8</v>
      </c>
      <c r="B12">
        <v>32</v>
      </c>
      <c r="C12">
        <f>IF(Data!$B$18=1,L_I!B12,L_cor!B12)</f>
        <v>0</v>
      </c>
      <c r="D12">
        <f>IF(Data!$B$18=1,L_I!C12,L_cor!C12)</f>
        <v>1.5730873878952743E-4</v>
      </c>
      <c r="E12">
        <f>IF(Data!$B$18=1,L_I!D12,L_cor!D12)</f>
        <v>3.932718469738186E-4</v>
      </c>
      <c r="F12">
        <f>IF(Data!$B$18=1,L_I!E12,L_cor!E12)</f>
        <v>1.048724925263516E-3</v>
      </c>
      <c r="G12">
        <f>IF(Data!$B$18=1,L_I!F12,L_cor!F12)</f>
        <v>3.0150841601326098E-3</v>
      </c>
      <c r="H12">
        <f>IF(Data!$B$18=1,L_I!G12,L_cor!G12)</f>
        <v>8.6956775053099889E-3</v>
      </c>
      <c r="I12">
        <f>IF(Data!$B$18=1,L_I!H12,L_cor!H12)</f>
        <v>2.5082004462552432E-2</v>
      </c>
      <c r="J12">
        <f>IF(Data!$B$18=1,L_I!I12,L_cor!I12)</f>
        <v>7.2347454219220619E-2</v>
      </c>
      <c r="K12">
        <f>IF(Data!$B$18=1,L_I!J12,L_cor!J12)</f>
        <v>0.20868169450347773</v>
      </c>
      <c r="L12">
        <f>IF(Data!$B$18=1,L_I!K12,L_cor!K12)</f>
        <v>0.60192926543735958</v>
      </c>
      <c r="M12">
        <f>IF(Data!$B$18=1,L_I!L12,L_cor!L12)</f>
        <v>6.9560564810919517E-2</v>
      </c>
      <c r="N12">
        <f>IF(Data!$B$18=1,L_I!M12,L_cor!M12)</f>
        <v>8.0386059536387139E-3</v>
      </c>
      <c r="O12">
        <f>IF(Data!$B$18=1,L_I!N12,L_cor!N12)</f>
        <v>9.2896292394296259E-4</v>
      </c>
      <c r="P12">
        <f>IF(Data!$B$18=1,L_I!O12,L_cor!O12)</f>
        <v>1.0735345394931695E-4</v>
      </c>
      <c r="Q12">
        <f>IF(Data!$B$18=1,L_I!P12,L_cor!P12)</f>
        <v>1.240605386696329E-5</v>
      </c>
      <c r="R12">
        <f>IF(Data!$B$18=1,L_I!Q12,L_cor!Q12)</f>
        <v>1.4336769511175477E-6</v>
      </c>
      <c r="S12">
        <f>IF(Data!$B$18=1,L_I!R12,L_cor!R12)</f>
        <v>1.6567956436487955E-7</v>
      </c>
      <c r="T12">
        <f>IF(Data!$B$18=1,L_I!S12,L_cor!S12)</f>
        <v>1.914637605545606E-8</v>
      </c>
      <c r="U12">
        <f>IF(Data!$B$18=1,L_I!T12,L_cor!T12)</f>
        <v>2.2126067114083324E-9</v>
      </c>
      <c r="V12">
        <f>IF(Data!$B$18=1,L_I!U12,L_cor!U12)</f>
        <v>2.5569478240630859E-10</v>
      </c>
      <c r="W12">
        <f>IF(Data!$B$18=1,L_I!V12,L_cor!V12)</f>
        <v>2.954877674948162E-11</v>
      </c>
      <c r="X12">
        <f>IF(Data!$B$18=1,L_I!W12,L_cor!W12)</f>
        <v>3.4147361130086307E-12</v>
      </c>
      <c r="Y12">
        <f>IF(Data!$B$18=1,L_I!X12,L_cor!X12)</f>
        <v>3.9461608919868749E-13</v>
      </c>
      <c r="Z12">
        <f>IF(Data!$B$18=1,L_I!Y12,L_cor!Y12)</f>
        <v>4.5602896593185193E-14</v>
      </c>
      <c r="AA12">
        <f>IF(Data!$B$18=1,L_I!Z12,L_cor!Z12)</f>
        <v>5.2699933799930916E-15</v>
      </c>
      <c r="AB12">
        <f>IF(Data!$B$18=1,L_I!AA12,L_cor!AA12)</f>
        <v>6.0901460891754081E-16</v>
      </c>
      <c r="AC12">
        <f>IF(Data!$B$18=1,L_I!AB12,L_cor!AB12)</f>
        <v>7.0379366754924831E-17</v>
      </c>
      <c r="AD12">
        <f>IF(Data!$B$18=1,L_I!AC12,L_cor!AC12)</f>
        <v>8.1332306255942956E-18</v>
      </c>
      <c r="AE12">
        <f>IF(Data!$B$18=1,L_I!AD12,L_cor!AD12)</f>
        <v>9.3990295847460229E-19</v>
      </c>
      <c r="AF12">
        <f>IF(Data!$B$18=1,L_I!AE12,L_cor!AE12)</f>
        <v>1.0863200022570777E-19</v>
      </c>
      <c r="AG12">
        <f>IF(Data!$B$18=1,L_I!AF12,L_cor!AF12)</f>
        <v>1.2595014518922648E-20</v>
      </c>
      <c r="AH12">
        <f>IF(Data!$B$18=1,L_I!AG12,L_cor!AG12)</f>
        <v>1.574376814865331E-21</v>
      </c>
    </row>
    <row r="13" spans="1:34" x14ac:dyDescent="0.35">
      <c r="A13">
        <f>IF(Data!$B$18=1,L_I!A13,L_cor!A13)</f>
        <v>9</v>
      </c>
      <c r="B13">
        <v>32</v>
      </c>
      <c r="C13">
        <f>IF(Data!$B$18=1,L_I!B13,L_cor!B13)</f>
        <v>0</v>
      </c>
      <c r="D13">
        <f>IF(Data!$B$18=1,L_I!C13,L_cor!C13)</f>
        <v>5.4537062815556071E-5</v>
      </c>
      <c r="E13">
        <f>IF(Data!$B$18=1,L_I!D13,L_cor!D13)</f>
        <v>1.3634265703889016E-4</v>
      </c>
      <c r="F13">
        <f>IF(Data!$B$18=1,L_I!E13,L_cor!E13)</f>
        <v>3.6358041877037375E-4</v>
      </c>
      <c r="G13">
        <f>IF(Data!$B$18=1,L_I!F13,L_cor!F13)</f>
        <v>1.0452937039648247E-3</v>
      </c>
      <c r="H13">
        <f>IF(Data!$B$18=1,L_I!G13,L_cor!G13)</f>
        <v>3.0146876389710166E-3</v>
      </c>
      <c r="I13">
        <f>IF(Data!$B$18=1,L_I!H13,L_cor!H13)</f>
        <v>8.6956316822581065E-3</v>
      </c>
      <c r="J13">
        <f>IF(Data!$B$18=1,L_I!I13,L_cor!I13)</f>
        <v>2.5081999167117307E-2</v>
      </c>
      <c r="K13">
        <f>IF(Data!$B$18=1,L_I!J13,L_cor!J13)</f>
        <v>7.2347453607265896E-2</v>
      </c>
      <c r="L13">
        <f>IF(Data!$B$18=1,L_I!K13,L_cor!K13)</f>
        <v>0.20868169443275855</v>
      </c>
      <c r="M13">
        <f>IF(Data!$B$18=1,L_I!L13,L_cor!L13)</f>
        <v>0.60192926542918701</v>
      </c>
      <c r="N13">
        <f>IF(Data!$B$18=1,L_I!M13,L_cor!M13)</f>
        <v>6.9560564809975092E-2</v>
      </c>
      <c r="O13">
        <f>IF(Data!$B$18=1,L_I!N13,L_cor!N13)</f>
        <v>8.038605953529572E-3</v>
      </c>
      <c r="P13">
        <f>IF(Data!$B$18=1,L_I!O13,L_cor!O13)</f>
        <v>9.2896292393035006E-4</v>
      </c>
      <c r="Q13">
        <f>IF(Data!$B$18=1,L_I!P13,L_cor!P13)</f>
        <v>1.0735345394785942E-4</v>
      </c>
      <c r="R13">
        <f>IF(Data!$B$18=1,L_I!Q13,L_cor!Q13)</f>
        <v>1.2406053866794852E-5</v>
      </c>
      <c r="S13">
        <f>IF(Data!$B$18=1,L_I!R13,L_cor!R13)</f>
        <v>1.4336769510980827E-6</v>
      </c>
      <c r="T13">
        <f>IF(Data!$B$18=1,L_I!S13,L_cor!S13)</f>
        <v>1.6567956436263012E-7</v>
      </c>
      <c r="U13">
        <f>IF(Data!$B$18=1,L_I!T13,L_cor!T13)</f>
        <v>1.9146376055196113E-8</v>
      </c>
      <c r="V13">
        <f>IF(Data!$B$18=1,L_I!U13,L_cor!U13)</f>
        <v>2.2126067113782917E-9</v>
      </c>
      <c r="W13">
        <f>IF(Data!$B$18=1,L_I!V13,L_cor!V13)</f>
        <v>2.5569478240283707E-10</v>
      </c>
      <c r="X13">
        <f>IF(Data!$B$18=1,L_I!W13,L_cor!W13)</f>
        <v>2.954877674908045E-11</v>
      </c>
      <c r="Y13">
        <f>IF(Data!$B$18=1,L_I!X13,L_cor!X13)</f>
        <v>3.4147361129623437E-12</v>
      </c>
      <c r="Z13">
        <f>IF(Data!$B$18=1,L_I!Y13,L_cor!Y13)</f>
        <v>3.9461608919354436E-13</v>
      </c>
      <c r="AA13">
        <f>IF(Data!$B$18=1,L_I!Z13,L_cor!Z13)</f>
        <v>4.5602896593185206E-14</v>
      </c>
      <c r="AB13">
        <f>IF(Data!$B$18=1,L_I!AA13,L_cor!AA13)</f>
        <v>5.2699933817074631E-15</v>
      </c>
      <c r="AC13">
        <f>IF(Data!$B$18=1,L_I!AB13,L_cor!AB13)</f>
        <v>6.0901461406065389E-16</v>
      </c>
      <c r="AD13">
        <f>IF(Data!$B$18=1,L_I!AC13,L_cor!AC13)</f>
        <v>7.0379381612807617E-17</v>
      </c>
      <c r="AE13">
        <f>IF(Data!$B$18=1,L_I!AD13,L_cor!AD13)</f>
        <v>8.1332734848714963E-18</v>
      </c>
      <c r="AF13">
        <f>IF(Data!$B$18=1,L_I!AE13,L_cor!AE13)</f>
        <v>9.4002658367861501E-19</v>
      </c>
      <c r="AG13">
        <f>IF(Data!$B$18=1,L_I!AF13,L_cor!AF13)</f>
        <v>1.089885894120134E-19</v>
      </c>
      <c r="AH13">
        <f>IF(Data!$B$18=1,L_I!AG13,L_cor!AG13)</f>
        <v>1.3623573676501676E-20</v>
      </c>
    </row>
    <row r="14" spans="1:34" x14ac:dyDescent="0.35">
      <c r="A14">
        <f>IF(Data!$B$18=1,L_I!A14,L_cor!A14)</f>
        <v>10</v>
      </c>
      <c r="B14">
        <v>32</v>
      </c>
      <c r="C14">
        <f>IF(Data!$B$18=1,L_I!B14,L_cor!B14)</f>
        <v>0</v>
      </c>
      <c r="D14">
        <f>IF(Data!$B$18=1,L_I!C14,L_cor!C14)</f>
        <v>1.8907348971422286E-5</v>
      </c>
      <c r="E14">
        <f>IF(Data!$B$18=1,L_I!D14,L_cor!D14)</f>
        <v>4.7268372428555716E-5</v>
      </c>
      <c r="F14">
        <f>IF(Data!$B$18=1,L_I!E14,L_cor!E14)</f>
        <v>1.2604899314281524E-4</v>
      </c>
      <c r="G14">
        <f>IF(Data!$B$18=1,L_I!F14,L_cor!F14)</f>
        <v>3.623908552855939E-4</v>
      </c>
      <c r="H14">
        <f>IF(Data!$B$18=1,L_I!G14,L_cor!G14)</f>
        <v>1.0451562348091764E-3</v>
      </c>
      <c r="I14">
        <f>IF(Data!$B$18=1,L_I!H14,L_cor!H14)</f>
        <v>3.0146717526656642E-3</v>
      </c>
      <c r="J14">
        <f>IF(Data!$B$18=1,L_I!I14,L_cor!I14)</f>
        <v>8.6956298463939322E-3</v>
      </c>
      <c r="K14">
        <f>IF(Data!$B$18=1,L_I!J14,L_cor!J14)</f>
        <v>2.5081998954959911E-2</v>
      </c>
      <c r="L14">
        <f>IF(Data!$B$18=1,L_I!K14,L_cor!K14)</f>
        <v>7.2347453582748425E-2</v>
      </c>
      <c r="M14">
        <f>IF(Data!$B$18=1,L_I!L14,L_cor!L14)</f>
        <v>0.20868169442992526</v>
      </c>
      <c r="N14">
        <f>IF(Data!$B$18=1,L_I!M14,L_cor!M14)</f>
        <v>0.60192926542885972</v>
      </c>
      <c r="O14">
        <f>IF(Data!$B$18=1,L_I!N14,L_cor!N14)</f>
        <v>6.9560564809937261E-2</v>
      </c>
      <c r="P14">
        <f>IF(Data!$B$18=1,L_I!O14,L_cor!O14)</f>
        <v>8.0386059535252005E-3</v>
      </c>
      <c r="Q14">
        <f>IF(Data!$B$18=1,L_I!P14,L_cor!P14)</f>
        <v>9.2896292392984482E-4</v>
      </c>
      <c r="R14">
        <f>IF(Data!$B$18=1,L_I!Q14,L_cor!Q14)</f>
        <v>1.0735345394780103E-4</v>
      </c>
      <c r="S14">
        <f>IF(Data!$B$18=1,L_I!R14,L_cor!R14)</f>
        <v>1.2406053866788106E-5</v>
      </c>
      <c r="T14">
        <f>IF(Data!$B$18=1,L_I!S14,L_cor!S14)</f>
        <v>1.4336769510973032E-6</v>
      </c>
      <c r="U14">
        <f>IF(Data!$B$18=1,L_I!T14,L_cor!T14)</f>
        <v>1.6567956436254002E-7</v>
      </c>
      <c r="V14">
        <f>IF(Data!$B$18=1,L_I!U14,L_cor!U14)</f>
        <v>1.9146376055185701E-8</v>
      </c>
      <c r="W14">
        <f>IF(Data!$B$18=1,L_I!V14,L_cor!V14)</f>
        <v>2.2126067113770889E-9</v>
      </c>
      <c r="X14">
        <f>IF(Data!$B$18=1,L_I!W14,L_cor!W14)</f>
        <v>2.556947824026982E-10</v>
      </c>
      <c r="Y14">
        <f>IF(Data!$B$18=1,L_I!X14,L_cor!X14)</f>
        <v>2.9548776749065031E-11</v>
      </c>
      <c r="Z14">
        <f>IF(Data!$B$18=1,L_I!Y14,L_cor!Y14)</f>
        <v>3.4147361129623441E-12</v>
      </c>
      <c r="AA14">
        <f>IF(Data!$B$18=1,L_I!Z14,L_cor!Z14)</f>
        <v>3.9461608919868754E-13</v>
      </c>
      <c r="AB14">
        <f>IF(Data!$B$18=1,L_I!AA14,L_cor!AA14)</f>
        <v>4.5602896608614549E-14</v>
      </c>
      <c r="AC14">
        <f>IF(Data!$B$18=1,L_I!AB14,L_cor!AB14)</f>
        <v>5.2699934262811113E-15</v>
      </c>
      <c r="AD14">
        <f>IF(Data!$B$18=1,L_I!AC14,L_cor!AC14)</f>
        <v>6.0901474263848566E-16</v>
      </c>
      <c r="AE14">
        <f>IF(Data!$B$18=1,L_I!AD14,L_cor!AD14)</f>
        <v>7.0379752488419662E-17</v>
      </c>
      <c r="AF14">
        <f>IF(Data!$B$18=1,L_I!AE14,L_cor!AE14)</f>
        <v>8.1343432524304119E-18</v>
      </c>
      <c r="AG14">
        <f>IF(Data!$B$18=1,L_I!AF14,L_cor!AF14)</f>
        <v>9.4311226115135278E-19</v>
      </c>
      <c r="AH14">
        <f>IF(Data!$B$18=1,L_I!AG14,L_cor!AG14)</f>
        <v>1.178890326439191E-19</v>
      </c>
    </row>
    <row r="15" spans="1:34" x14ac:dyDescent="0.35">
      <c r="A15">
        <f>IF(Data!$B$18=1,L_I!A15,L_cor!A15)</f>
        <v>11</v>
      </c>
      <c r="B15">
        <v>32</v>
      </c>
      <c r="C15">
        <f>IF(Data!$B$18=1,L_I!B15,L_cor!B15)</f>
        <v>0</v>
      </c>
      <c r="D15">
        <f>IF(Data!$B$18=1,L_I!C15,L_cor!C15)</f>
        <v>6.5549522961323477E-6</v>
      </c>
      <c r="E15">
        <f>IF(Data!$B$18=1,L_I!D15,L_cor!D15)</f>
        <v>1.6387380740330869E-5</v>
      </c>
      <c r="F15">
        <f>IF(Data!$B$18=1,L_I!E15,L_cor!E15)</f>
        <v>4.3699681974215655E-5</v>
      </c>
      <c r="G15">
        <f>IF(Data!$B$18=1,L_I!F15,L_cor!F15)</f>
        <v>1.2563658567587004E-4</v>
      </c>
      <c r="H15">
        <f>IF(Data!$B$18=1,L_I!G15,L_cor!G15)</f>
        <v>3.6234319636953814E-4</v>
      </c>
      <c r="I15">
        <f>IF(Data!$B$18=1,L_I!H15,L_cor!H15)</f>
        <v>1.0451507272166577E-3</v>
      </c>
      <c r="J15">
        <f>IF(Data!$B$18=1,L_I!I15,L_cor!I15)</f>
        <v>3.0146711161934594E-3</v>
      </c>
      <c r="K15">
        <f>IF(Data!$B$18=1,L_I!J15,L_cor!J15)</f>
        <v>8.6956297728414938E-3</v>
      </c>
      <c r="L15">
        <f>IF(Data!$B$18=1,L_I!K15,L_cor!K15)</f>
        <v>2.5081998946459991E-2</v>
      </c>
      <c r="M15">
        <f>IF(Data!$B$18=1,L_I!L15,L_cor!L15)</f>
        <v>7.2347453581766155E-2</v>
      </c>
      <c r="N15">
        <f>IF(Data!$B$18=1,L_I!M15,L_cor!M15)</f>
        <v>0.20868169442981177</v>
      </c>
      <c r="O15">
        <f>IF(Data!$B$18=1,L_I!N15,L_cor!N15)</f>
        <v>0.60192926542884662</v>
      </c>
      <c r="P15">
        <f>IF(Data!$B$18=1,L_I!O15,L_cor!O15)</f>
        <v>6.9560564809935749E-2</v>
      </c>
      <c r="Q15">
        <f>IF(Data!$B$18=1,L_I!P15,L_cor!P15)</f>
        <v>8.0386059535250253E-3</v>
      </c>
      <c r="R15">
        <f>IF(Data!$B$18=1,L_I!Q15,L_cor!Q15)</f>
        <v>9.2896292392982466E-4</v>
      </c>
      <c r="S15">
        <f>IF(Data!$B$18=1,L_I!R15,L_cor!R15)</f>
        <v>1.073534539477987E-4</v>
      </c>
      <c r="T15">
        <f>IF(Data!$B$18=1,L_I!S15,L_cor!S15)</f>
        <v>1.2406053866787837E-5</v>
      </c>
      <c r="U15">
        <f>IF(Data!$B$18=1,L_I!T15,L_cor!T15)</f>
        <v>1.4336769510972718E-6</v>
      </c>
      <c r="V15">
        <f>IF(Data!$B$18=1,L_I!U15,L_cor!U15)</f>
        <v>1.6567956436253645E-7</v>
      </c>
      <c r="W15">
        <f>IF(Data!$B$18=1,L_I!V15,L_cor!V15)</f>
        <v>1.9146376055185287E-8</v>
      </c>
      <c r="X15">
        <f>IF(Data!$B$18=1,L_I!W15,L_cor!W15)</f>
        <v>2.2126067113770422E-9</v>
      </c>
      <c r="Y15">
        <f>IF(Data!$B$18=1,L_I!X15,L_cor!X15)</f>
        <v>2.5569478240269826E-10</v>
      </c>
      <c r="Z15">
        <f>IF(Data!$B$18=1,L_I!Y15,L_cor!Y15)</f>
        <v>2.9548776749080463E-11</v>
      </c>
      <c r="AA15">
        <f>IF(Data!$B$18=1,L_I!Z15,L_cor!Z15)</f>
        <v>3.4147361130086323E-12</v>
      </c>
      <c r="AB15">
        <f>IF(Data!$B$18=1,L_I!AA15,L_cor!AA15)</f>
        <v>3.9461608933240852E-13</v>
      </c>
      <c r="AC15">
        <f>IF(Data!$B$18=1,L_I!AB15,L_cor!AB15)</f>
        <v>4.5602896994348031E-14</v>
      </c>
      <c r="AD15">
        <f>IF(Data!$B$18=1,L_I!AC15,L_cor!AC15)</f>
        <v>5.2699945389079477E-15</v>
      </c>
      <c r="AE15">
        <f>IF(Data!$B$18=1,L_I!AD15,L_cor!AD15)</f>
        <v>6.0901795194116241E-16</v>
      </c>
      <c r="AF15">
        <f>IF(Data!$B$18=1,L_I!AE15,L_cor!AE15)</f>
        <v>7.0389009520837851E-17</v>
      </c>
      <c r="AG15">
        <f>IF(Data!$B$18=1,L_I!AF15,L_cor!AF15)</f>
        <v>8.1610445821261339E-18</v>
      </c>
      <c r="AH15">
        <f>IF(Data!$B$18=1,L_I!AG15,L_cor!AG15)</f>
        <v>1.0201305727657667E-18</v>
      </c>
    </row>
    <row r="16" spans="1:34" x14ac:dyDescent="0.35">
      <c r="A16">
        <f>IF(Data!$B$18=1,L_I!A16,L_cor!A16)</f>
        <v>12</v>
      </c>
      <c r="B16">
        <v>32</v>
      </c>
      <c r="C16">
        <f>IF(Data!$B$18=1,L_I!B16,L_cor!B16)</f>
        <v>0</v>
      </c>
      <c r="D16">
        <f>IF(Data!$B$18=1,L_I!C16,L_cor!C16)</f>
        <v>2.2725237509242716E-6</v>
      </c>
      <c r="E16">
        <f>IF(Data!$B$18=1,L_I!D16,L_cor!D16)</f>
        <v>5.6813093773106787E-6</v>
      </c>
      <c r="F16">
        <f>IF(Data!$B$18=1,L_I!E16,L_cor!E16)</f>
        <v>1.5150158339495145E-5</v>
      </c>
      <c r="G16">
        <f>IF(Data!$B$18=1,L_I!F16,L_cor!F16)</f>
        <v>4.3556705226048553E-5</v>
      </c>
      <c r="H16">
        <f>IF(Data!$B$18=1,L_I!G16,L_cor!G16)</f>
        <v>1.2562006289831392E-4</v>
      </c>
      <c r="I16">
        <f>IF(Data!$B$18=1,L_I!H16,L_cor!H16)</f>
        <v>3.6234128695292547E-4</v>
      </c>
      <c r="J16">
        <f>IF(Data!$B$18=1,L_I!I16,L_cor!I16)</f>
        <v>1.0451505065593384E-3</v>
      </c>
      <c r="K16">
        <f>IF(Data!$B$18=1,L_I!J16,L_cor!J16)</f>
        <v>3.0146710906937069E-3</v>
      </c>
      <c r="L16">
        <f>IF(Data!$B$18=1,L_I!K16,L_cor!K16)</f>
        <v>8.6956297698946739E-3</v>
      </c>
      <c r="M16">
        <f>IF(Data!$B$18=1,L_I!L16,L_cor!L16)</f>
        <v>2.5081998946119455E-2</v>
      </c>
      <c r="N16">
        <f>IF(Data!$B$18=1,L_I!M16,L_cor!M16)</f>
        <v>7.2347453581726798E-2</v>
      </c>
      <c r="O16">
        <f>IF(Data!$B$18=1,L_I!N16,L_cor!N16)</f>
        <v>0.20868169442980725</v>
      </c>
      <c r="P16">
        <f>IF(Data!$B$18=1,L_I!O16,L_cor!O16)</f>
        <v>0.60192926542884617</v>
      </c>
      <c r="Q16">
        <f>IF(Data!$B$18=1,L_I!P16,L_cor!P16)</f>
        <v>6.9560564809935693E-2</v>
      </c>
      <c r="R16">
        <f>IF(Data!$B$18=1,L_I!Q16,L_cor!Q16)</f>
        <v>8.0386059535250184E-3</v>
      </c>
      <c r="S16">
        <f>IF(Data!$B$18=1,L_I!R16,L_cor!R16)</f>
        <v>9.2896292392982401E-4</v>
      </c>
      <c r="T16">
        <f>IF(Data!$B$18=1,L_I!S16,L_cor!S16)</f>
        <v>1.0735345394779861E-4</v>
      </c>
      <c r="U16">
        <f>IF(Data!$B$18=1,L_I!T16,L_cor!T16)</f>
        <v>1.2406053866787827E-5</v>
      </c>
      <c r="V16">
        <f>IF(Data!$B$18=1,L_I!U16,L_cor!U16)</f>
        <v>1.4336769510972708E-6</v>
      </c>
      <c r="W16">
        <f>IF(Data!$B$18=1,L_I!V16,L_cor!V16)</f>
        <v>1.6567956436253631E-7</v>
      </c>
      <c r="X16">
        <f>IF(Data!$B$18=1,L_I!W16,L_cor!W16)</f>
        <v>1.9146376055185284E-8</v>
      </c>
      <c r="Y16">
        <f>IF(Data!$B$18=1,L_I!X16,L_cor!X16)</f>
        <v>2.2126067113770889E-9</v>
      </c>
      <c r="Z16">
        <f>IF(Data!$B$18=1,L_I!Y16,L_cor!Y16)</f>
        <v>2.5569478240283712E-10</v>
      </c>
      <c r="AA16">
        <f>IF(Data!$B$18=1,L_I!Z16,L_cor!Z16)</f>
        <v>2.9548776749481627E-11</v>
      </c>
      <c r="AB16">
        <f>IF(Data!$B$18=1,L_I!AA16,L_cor!AA16)</f>
        <v>3.4147361141658329E-12</v>
      </c>
      <c r="AC16">
        <f>IF(Data!$B$18=1,L_I!AB16,L_cor!AB16)</f>
        <v>3.9461609267028894E-13</v>
      </c>
      <c r="AD16">
        <f>IF(Data!$B$18=1,L_I!AC16,L_cor!AC16)</f>
        <v>4.5602906622256073E-14</v>
      </c>
      <c r="AE16">
        <f>IF(Data!$B$18=1,L_I!AD16,L_cor!AD16)</f>
        <v>5.2700223100052025E-15</v>
      </c>
      <c r="AF16">
        <f>IF(Data!$B$18=1,L_I!AE16,L_cor!AE16)</f>
        <v>6.0909805593024936E-16</v>
      </c>
      <c r="AG16">
        <f>IF(Data!$B$18=1,L_I!AF16,L_cor!AF16)</f>
        <v>7.0620064455681146E-17</v>
      </c>
      <c r="AH16">
        <f>IF(Data!$B$18=1,L_I!AG16,L_cor!AG16)</f>
        <v>8.8275080569601432E-18</v>
      </c>
    </row>
    <row r="17" spans="1:34" x14ac:dyDescent="0.35">
      <c r="A17">
        <f>IF(Data!$B$18=1,L_I!A17,L_cor!A17)</f>
        <v>13</v>
      </c>
      <c r="B17">
        <v>32</v>
      </c>
      <c r="C17">
        <f>IF(Data!$B$18=1,L_I!B17,L_cor!B17)</f>
        <v>0</v>
      </c>
      <c r="D17">
        <f>IF(Data!$B$18=1,L_I!C17,L_cor!C17)</f>
        <v>7.878568699213993E-7</v>
      </c>
      <c r="E17">
        <f>IF(Data!$B$18=1,L_I!D17,L_cor!D17)</f>
        <v>1.9696421748034985E-6</v>
      </c>
      <c r="F17">
        <f>IF(Data!$B$18=1,L_I!E17,L_cor!E17)</f>
        <v>5.2523791328093298E-6</v>
      </c>
      <c r="G17">
        <f>IF(Data!$B$18=1,L_I!F17,L_cor!F17)</f>
        <v>1.5100590006826826E-5</v>
      </c>
      <c r="H17">
        <f>IF(Data!$B$18=1,L_I!G17,L_cor!G17)</f>
        <v>4.3550976976210687E-5</v>
      </c>
      <c r="I17">
        <f>IF(Data!$B$18=1,L_I!H17,L_cor!H17)</f>
        <v>1.2561940092635645E-4</v>
      </c>
      <c r="J17">
        <f>IF(Data!$B$18=1,L_I!I17,L_cor!I17)</f>
        <v>3.6234121045366574E-4</v>
      </c>
      <c r="K17">
        <f>IF(Data!$B$18=1,L_I!J17,L_cor!J17)</f>
        <v>1.0451504977188784E-3</v>
      </c>
      <c r="L17">
        <f>IF(Data!$B$18=1,L_I!K17,L_cor!K17)</f>
        <v>3.0146710896720797E-3</v>
      </c>
      <c r="M17">
        <f>IF(Data!$B$18=1,L_I!L17,L_cor!L17)</f>
        <v>8.6956297697766138E-3</v>
      </c>
      <c r="N17">
        <f>IF(Data!$B$18=1,L_I!M17,L_cor!M17)</f>
        <v>2.5081998946105809E-2</v>
      </c>
      <c r="O17">
        <f>IF(Data!$B$18=1,L_I!N17,L_cor!N17)</f>
        <v>7.234745358172523E-2</v>
      </c>
      <c r="P17">
        <f>IF(Data!$B$18=1,L_I!O17,L_cor!O17)</f>
        <v>0.20868169442980705</v>
      </c>
      <c r="Q17">
        <f>IF(Data!$B$18=1,L_I!P17,L_cor!P17)</f>
        <v>0.60192926542884617</v>
      </c>
      <c r="R17">
        <f>IF(Data!$B$18=1,L_I!Q17,L_cor!Q17)</f>
        <v>6.9560564809935693E-2</v>
      </c>
      <c r="S17">
        <f>IF(Data!$B$18=1,L_I!R17,L_cor!R17)</f>
        <v>8.0386059535250184E-3</v>
      </c>
      <c r="T17">
        <f>IF(Data!$B$18=1,L_I!S17,L_cor!S17)</f>
        <v>9.2896292392982401E-4</v>
      </c>
      <c r="U17">
        <f>IF(Data!$B$18=1,L_I!T17,L_cor!T17)</f>
        <v>1.0735345394779861E-4</v>
      </c>
      <c r="V17">
        <f>IF(Data!$B$18=1,L_I!U17,L_cor!U17)</f>
        <v>1.2406053866787827E-5</v>
      </c>
      <c r="W17">
        <f>IF(Data!$B$18=1,L_I!V17,L_cor!V17)</f>
        <v>1.4336769510972708E-6</v>
      </c>
      <c r="X17">
        <f>IF(Data!$B$18=1,L_I!W17,L_cor!W17)</f>
        <v>1.6567956436253642E-7</v>
      </c>
      <c r="Y17">
        <f>IF(Data!$B$18=1,L_I!X17,L_cor!X17)</f>
        <v>1.9146376055185704E-8</v>
      </c>
      <c r="Z17">
        <f>IF(Data!$B$18=1,L_I!Y17,L_cor!Y17)</f>
        <v>2.2126067113782925E-9</v>
      </c>
      <c r="AA17">
        <f>IF(Data!$B$18=1,L_I!Z17,L_cor!Z17)</f>
        <v>2.5569478240630869E-10</v>
      </c>
      <c r="AB17">
        <f>IF(Data!$B$18=1,L_I!AA17,L_cor!AA17)</f>
        <v>2.9548776759495268E-11</v>
      </c>
      <c r="AC17">
        <f>IF(Data!$B$18=1,L_I!AB17,L_cor!AB17)</f>
        <v>3.4147361430495562E-12</v>
      </c>
      <c r="AD17">
        <f>IF(Data!$B$18=1,L_I!AC17,L_cor!AC17)</f>
        <v>3.9461617598358081E-13</v>
      </c>
      <c r="AE17">
        <f>IF(Data!$B$18=1,L_I!AD17,L_cor!AD17)</f>
        <v>4.5603146934223337E-14</v>
      </c>
      <c r="AF17">
        <f>IF(Data!$B$18=1,L_I!AE17,L_cor!AE17)</f>
        <v>5.2707154748097305E-15</v>
      </c>
      <c r="AG17">
        <f>IF(Data!$B$18=1,L_I!AF17,L_cor!AF17)</f>
        <v>6.1109744635475183E-16</v>
      </c>
      <c r="AH17">
        <f>IF(Data!$B$18=1,L_I!AG17,L_cor!AG17)</f>
        <v>7.6387180794343979E-17</v>
      </c>
    </row>
    <row r="18" spans="1:34" x14ac:dyDescent="0.35">
      <c r="A18">
        <f>IF(Data!$B$18=1,L_I!A18,L_cor!A18)</f>
        <v>14</v>
      </c>
      <c r="B18">
        <v>32</v>
      </c>
      <c r="C18">
        <f>IF(Data!$B$18=1,L_I!B18,L_cor!B18)</f>
        <v>0</v>
      </c>
      <c r="D18">
        <f>IF(Data!$B$18=1,L_I!C18,L_cor!C18)</f>
        <v>2.7314057651977832E-7</v>
      </c>
      <c r="E18">
        <f>IF(Data!$B$18=1,L_I!D18,L_cor!D18)</f>
        <v>6.8285144129944583E-7</v>
      </c>
      <c r="F18">
        <f>IF(Data!$B$18=1,L_I!E18,L_cor!E18)</f>
        <v>1.8209371767985227E-6</v>
      </c>
      <c r="G18">
        <f>IF(Data!$B$18=1,L_I!F18,L_cor!F18)</f>
        <v>5.2351943832957533E-6</v>
      </c>
      <c r="H18">
        <f>IF(Data!$B$18=1,L_I!G18,L_cor!G18)</f>
        <v>1.5098604090954417E-5</v>
      </c>
      <c r="I18">
        <f>IF(Data!$B$18=1,L_I!H18,L_cor!H18)</f>
        <v>4.3550747478431312E-5</v>
      </c>
      <c r="J18">
        <f>IF(Data!$B$18=1,L_I!I18,L_cor!I18)</f>
        <v>1.2561937440497582E-4</v>
      </c>
      <c r="K18">
        <f>IF(Data!$B$18=1,L_I!J18,L_cor!J18)</f>
        <v>3.6234120738878368E-4</v>
      </c>
      <c r="L18">
        <f>IF(Data!$B$18=1,L_I!K18,L_cor!K18)</f>
        <v>1.0451504973646925E-3</v>
      </c>
      <c r="M18">
        <f>IF(Data!$B$18=1,L_I!L18,L_cor!L18)</f>
        <v>3.0146710896311493E-3</v>
      </c>
      <c r="N18">
        <f>IF(Data!$B$18=1,L_I!M18,L_cor!M18)</f>
        <v>8.695629769771885E-3</v>
      </c>
      <c r="O18">
        <f>IF(Data!$B$18=1,L_I!N18,L_cor!N18)</f>
        <v>2.5081998946105272E-2</v>
      </c>
      <c r="P18">
        <f>IF(Data!$B$18=1,L_I!O18,L_cor!O18)</f>
        <v>7.2347453581725174E-2</v>
      </c>
      <c r="Q18">
        <f>IF(Data!$B$18=1,L_I!P18,L_cor!P18)</f>
        <v>0.20868169442980705</v>
      </c>
      <c r="R18">
        <f>IF(Data!$B$18=1,L_I!Q18,L_cor!Q18)</f>
        <v>0.60192926542884617</v>
      </c>
      <c r="S18">
        <f>IF(Data!$B$18=1,L_I!R18,L_cor!R18)</f>
        <v>6.9560564809935693E-2</v>
      </c>
      <c r="T18">
        <f>IF(Data!$B$18=1,L_I!S18,L_cor!S18)</f>
        <v>8.0386059535250184E-3</v>
      </c>
      <c r="U18">
        <f>IF(Data!$B$18=1,L_I!T18,L_cor!T18)</f>
        <v>9.2896292392982401E-4</v>
      </c>
      <c r="V18">
        <f>IF(Data!$B$18=1,L_I!U18,L_cor!U18)</f>
        <v>1.0735345394779861E-4</v>
      </c>
      <c r="W18">
        <f>IF(Data!$B$18=1,L_I!V18,L_cor!V18)</f>
        <v>1.2406053866787827E-5</v>
      </c>
      <c r="X18">
        <f>IF(Data!$B$18=1,L_I!W18,L_cor!W18)</f>
        <v>1.4336769510972718E-6</v>
      </c>
      <c r="Y18">
        <f>IF(Data!$B$18=1,L_I!X18,L_cor!X18)</f>
        <v>1.6567956436254005E-7</v>
      </c>
      <c r="Z18">
        <f>IF(Data!$B$18=1,L_I!Y18,L_cor!Y18)</f>
        <v>1.914637605519612E-8</v>
      </c>
      <c r="AA18">
        <f>IF(Data!$B$18=1,L_I!Z18,L_cor!Z18)</f>
        <v>2.2126067114083332E-9</v>
      </c>
      <c r="AB18">
        <f>IF(Data!$B$18=1,L_I!AA18,L_cor!AA18)</f>
        <v>2.5569478249295989E-10</v>
      </c>
      <c r="AC18">
        <f>IF(Data!$B$18=1,L_I!AB18,L_cor!AB18)</f>
        <v>2.9548777009435135E-11</v>
      </c>
      <c r="AD18">
        <f>IF(Data!$B$18=1,L_I!AC18,L_cor!AC18)</f>
        <v>3.4147368639854587E-12</v>
      </c>
      <c r="AE18">
        <f>IF(Data!$B$18=1,L_I!AD18,L_cor!AD18)</f>
        <v>3.9461825547799436E-13</v>
      </c>
      <c r="AF18">
        <f>IF(Data!$B$18=1,L_I!AE18,L_cor!AE18)</f>
        <v>4.5609145105496821E-14</v>
      </c>
      <c r="AG18">
        <f>IF(Data!$B$18=1,L_I!AF18,L_cor!AF18)</f>
        <v>5.2880168238257222E-15</v>
      </c>
      <c r="AH18">
        <f>IF(Data!$B$18=1,L_I!AG18,L_cor!AG18)</f>
        <v>6.6100210297821528E-16</v>
      </c>
    </row>
    <row r="19" spans="1:34" x14ac:dyDescent="0.35">
      <c r="A19">
        <f>IF(Data!$B$18=1,L_I!A19,L_cor!A19)</f>
        <v>15</v>
      </c>
      <c r="B19">
        <v>32</v>
      </c>
      <c r="C19">
        <f>IF(Data!$B$18=1,L_I!B19,L_cor!B19)</f>
        <v>0</v>
      </c>
      <c r="D19">
        <f>IF(Data!$B$18=1,L_I!C19,L_cor!C19)</f>
        <v>9.469457891380697E-8</v>
      </c>
      <c r="E19">
        <f>IF(Data!$B$18=1,L_I!D19,L_cor!D19)</f>
        <v>2.3673644728451743E-7</v>
      </c>
      <c r="F19">
        <f>IF(Data!$B$18=1,L_I!E19,L_cor!E19)</f>
        <v>6.3129719275871322E-7</v>
      </c>
      <c r="G19">
        <f>IF(Data!$B$18=1,L_I!F19,L_cor!F19)</f>
        <v>1.8149794291813006E-6</v>
      </c>
      <c r="H19">
        <f>IF(Data!$B$18=1,L_I!G19,L_cor!G19)</f>
        <v>5.234505889957664E-6</v>
      </c>
      <c r="I19">
        <f>IF(Data!$B$18=1,L_I!H19,L_cor!H19)</f>
        <v>1.5098524526812555E-5</v>
      </c>
      <c r="J19">
        <f>IF(Data!$B$18=1,L_I!I19,L_cor!I19)</f>
        <v>4.3550738283785108E-5</v>
      </c>
      <c r="K19">
        <f>IF(Data!$B$18=1,L_I!J19,L_cor!J19)</f>
        <v>1.2561937334241779E-4</v>
      </c>
      <c r="L19">
        <f>IF(Data!$B$18=1,L_I!K19,L_cor!K19)</f>
        <v>3.6234120726599166E-4</v>
      </c>
      <c r="M19">
        <f>IF(Data!$B$18=1,L_I!L19,L_cor!L19)</f>
        <v>1.0451504973505023E-3</v>
      </c>
      <c r="N19">
        <f>IF(Data!$B$18=1,L_I!M19,L_cor!M19)</f>
        <v>3.0146710896295096E-3</v>
      </c>
      <c r="O19">
        <f>IF(Data!$B$18=1,L_I!N19,L_cor!N19)</f>
        <v>8.6956297697716959E-3</v>
      </c>
      <c r="P19">
        <f>IF(Data!$B$18=1,L_I!O19,L_cor!O19)</f>
        <v>2.5081998946105251E-2</v>
      </c>
      <c r="Q19">
        <f>IF(Data!$B$18=1,L_I!P19,L_cor!P19)</f>
        <v>7.2347453581725174E-2</v>
      </c>
      <c r="R19">
        <f>IF(Data!$B$18=1,L_I!Q19,L_cor!Q19)</f>
        <v>0.20868169442980705</v>
      </c>
      <c r="S19">
        <f>IF(Data!$B$18=1,L_I!R19,L_cor!R19)</f>
        <v>0.60192926542884617</v>
      </c>
      <c r="T19">
        <f>IF(Data!$B$18=1,L_I!S19,L_cor!S19)</f>
        <v>6.9560564809935693E-2</v>
      </c>
      <c r="U19">
        <f>IF(Data!$B$18=1,L_I!T19,L_cor!T19)</f>
        <v>8.0386059535250184E-3</v>
      </c>
      <c r="V19">
        <f>IF(Data!$B$18=1,L_I!U19,L_cor!U19)</f>
        <v>9.2896292392982401E-4</v>
      </c>
      <c r="W19">
        <f>IF(Data!$B$18=1,L_I!V19,L_cor!V19)</f>
        <v>1.0735345394779861E-4</v>
      </c>
      <c r="X19">
        <f>IF(Data!$B$18=1,L_I!W19,L_cor!W19)</f>
        <v>1.2406053866787837E-5</v>
      </c>
      <c r="Y19">
        <f>IF(Data!$B$18=1,L_I!X19,L_cor!X19)</f>
        <v>1.4336769510973034E-6</v>
      </c>
      <c r="Z19">
        <f>IF(Data!$B$18=1,L_I!Y19,L_cor!Y19)</f>
        <v>1.6567956436263018E-7</v>
      </c>
      <c r="AA19">
        <f>IF(Data!$B$18=1,L_I!Z19,L_cor!Z19)</f>
        <v>1.914637605545607E-8</v>
      </c>
      <c r="AB19">
        <f>IF(Data!$B$18=1,L_I!AA19,L_cor!AA19)</f>
        <v>2.212606712158153E-9</v>
      </c>
      <c r="AC19">
        <f>IF(Data!$B$18=1,L_I!AB19,L_cor!AB19)</f>
        <v>2.5569478465576754E-10</v>
      </c>
      <c r="AD19">
        <f>IF(Data!$B$18=1,L_I!AC19,L_cor!AC19)</f>
        <v>2.9548783247918385E-11</v>
      </c>
      <c r="AE19">
        <f>IF(Data!$B$18=1,L_I!AD19,L_cor!AD19)</f>
        <v>3.4147548584992789E-12</v>
      </c>
      <c r="AF19">
        <f>IF(Data!$B$18=1,L_I!AE19,L_cor!AE19)</f>
        <v>3.9467015952504222E-13</v>
      </c>
      <c r="AG19">
        <f>IF(Data!$B$18=1,L_I!AF19,L_cor!AF19)</f>
        <v>4.5758859075367243E-14</v>
      </c>
      <c r="AH19">
        <f>IF(Data!$B$18=1,L_I!AG19,L_cor!AG19)</f>
        <v>5.7198573844209054E-15</v>
      </c>
    </row>
    <row r="20" spans="1:34" x14ac:dyDescent="0.35">
      <c r="A20">
        <f>IF(Data!$B$18=1,L_I!A20,L_cor!A20)</f>
        <v>16</v>
      </c>
      <c r="B20">
        <v>32</v>
      </c>
      <c r="C20">
        <f>IF(Data!$B$18=1,L_I!B20,L_cor!B20)</f>
        <v>0</v>
      </c>
      <c r="D20">
        <f>IF(Data!$B$18=1,L_I!C20,L_cor!C20)</f>
        <v>3.2829480664927511E-8</v>
      </c>
      <c r="E20">
        <f>IF(Data!$B$18=1,L_I!D20,L_cor!D20)</f>
        <v>8.2073701662318777E-8</v>
      </c>
      <c r="F20">
        <f>IF(Data!$B$18=1,L_I!E20,L_cor!E20)</f>
        <v>2.1886320443285005E-7</v>
      </c>
      <c r="G20">
        <f>IF(Data!$B$18=1,L_I!F20,L_cor!F20)</f>
        <v>6.2923171274444391E-7</v>
      </c>
      <c r="H20">
        <f>IF(Data!$B$18=1,L_I!G20,L_cor!G20)</f>
        <v>1.8147407367557151E-6</v>
      </c>
      <c r="I20">
        <f>IF(Data!$B$18=1,L_I!H20,L_cor!H20)</f>
        <v>5.2344783060189959E-6</v>
      </c>
      <c r="J20">
        <f>IF(Data!$B$18=1,L_I!I20,L_cor!I20)</f>
        <v>1.5098521339138414E-5</v>
      </c>
      <c r="K20">
        <f>IF(Data!$B$18=1,L_I!J20,L_cor!J20)</f>
        <v>4.3550737915408914E-5</v>
      </c>
      <c r="L20">
        <f>IF(Data!$B$18=1,L_I!K20,L_cor!K20)</f>
        <v>1.2561937329984727E-4</v>
      </c>
      <c r="M20">
        <f>IF(Data!$B$18=1,L_I!L20,L_cor!L20)</f>
        <v>3.6234120726107209E-4</v>
      </c>
      <c r="N20">
        <f>IF(Data!$B$18=1,L_I!M20,L_cor!M20)</f>
        <v>1.0451504973499339E-3</v>
      </c>
      <c r="O20">
        <f>IF(Data!$B$18=1,L_I!N20,L_cor!N20)</f>
        <v>3.0146710896294449E-3</v>
      </c>
      <c r="P20">
        <f>IF(Data!$B$18=1,L_I!O20,L_cor!O20)</f>
        <v>8.6956297697716872E-3</v>
      </c>
      <c r="Q20">
        <f>IF(Data!$B$18=1,L_I!P20,L_cor!P20)</f>
        <v>2.5081998946105251E-2</v>
      </c>
      <c r="R20">
        <f>IF(Data!$B$18=1,L_I!Q20,L_cor!Q20)</f>
        <v>7.2347453581725174E-2</v>
      </c>
      <c r="S20">
        <f>IF(Data!$B$18=1,L_I!R20,L_cor!R20)</f>
        <v>0.20868169442980705</v>
      </c>
      <c r="T20">
        <f>IF(Data!$B$18=1,L_I!S20,L_cor!S20)</f>
        <v>0.60192926542884617</v>
      </c>
      <c r="U20">
        <f>IF(Data!$B$18=1,L_I!T20,L_cor!T20)</f>
        <v>6.9560564809935693E-2</v>
      </c>
      <c r="V20">
        <f>IF(Data!$B$18=1,L_I!U20,L_cor!U20)</f>
        <v>8.0386059535250184E-3</v>
      </c>
      <c r="W20">
        <f>IF(Data!$B$18=1,L_I!V20,L_cor!V20)</f>
        <v>9.2896292392982401E-4</v>
      </c>
      <c r="X20">
        <f>IF(Data!$B$18=1,L_I!W20,L_cor!W20)</f>
        <v>1.0735345394779872E-4</v>
      </c>
      <c r="Y20">
        <f>IF(Data!$B$18=1,L_I!X20,L_cor!X20)</f>
        <v>1.2406053866788108E-5</v>
      </c>
      <c r="Z20">
        <f>IF(Data!$B$18=1,L_I!Y20,L_cor!Y20)</f>
        <v>1.4336769510980831E-6</v>
      </c>
      <c r="AA20">
        <f>IF(Data!$B$18=1,L_I!Z20,L_cor!Z20)</f>
        <v>1.656795643648796E-7</v>
      </c>
      <c r="AB20">
        <f>IF(Data!$B$18=1,L_I!AA20,L_cor!AA20)</f>
        <v>1.9146376061944494E-8</v>
      </c>
      <c r="AC20">
        <f>IF(Data!$B$18=1,L_I!AB20,L_cor!AB20)</f>
        <v>2.212606730873602E-9</v>
      </c>
      <c r="AD20">
        <f>IF(Data!$B$18=1,L_I!AC20,L_cor!AC20)</f>
        <v>2.5569483863930901E-10</v>
      </c>
      <c r="AE20">
        <f>IF(Data!$B$18=1,L_I!AD20,L_cor!AD20)</f>
        <v>2.9548938960059525E-11</v>
      </c>
      <c r="AF20">
        <f>IF(Data!$B$18=1,L_I!AE20,L_cor!AE20)</f>
        <v>3.4152040004088891E-12</v>
      </c>
      <c r="AG20">
        <f>IF(Data!$B$18=1,L_I!AF20,L_cor!AF20)</f>
        <v>3.9596568120682804E-13</v>
      </c>
      <c r="AH20">
        <f>IF(Data!$B$18=1,L_I!AG20,L_cor!AG20)</f>
        <v>4.9495710150853505E-14</v>
      </c>
    </row>
    <row r="21" spans="1:34" x14ac:dyDescent="0.35">
      <c r="A21">
        <f>IF(Data!$B$18=1,L_I!A21,L_cor!A21)</f>
        <v>17</v>
      </c>
      <c r="B21">
        <v>32</v>
      </c>
      <c r="C21">
        <f>IF(Data!$B$18=1,L_I!B21,L_cor!B21)</f>
        <v>0</v>
      </c>
      <c r="D21">
        <f>IF(Data!$B$18=1,L_I!C21,L_cor!C21)</f>
        <v>1.1381589242926596E-8</v>
      </c>
      <c r="E21">
        <f>IF(Data!$B$18=1,L_I!D21,L_cor!D21)</f>
        <v>2.845397310731649E-8</v>
      </c>
      <c r="F21">
        <f>IF(Data!$B$18=1,L_I!E21,L_cor!E21)</f>
        <v>7.5877261619510639E-8</v>
      </c>
      <c r="G21">
        <f>IF(Data!$B$18=1,L_I!F21,L_cor!F21)</f>
        <v>2.1814712715609307E-7</v>
      </c>
      <c r="H21">
        <f>IF(Data!$B$18=1,L_I!G21,L_cor!G21)</f>
        <v>6.2914896092844243E-7</v>
      </c>
      <c r="I21">
        <f>IF(Data!$B$18=1,L_I!H21,L_cor!H21)</f>
        <v>1.8147311737332956E-6</v>
      </c>
      <c r="J21">
        <f>IF(Data!$B$18=1,L_I!I21,L_cor!I21)</f>
        <v>5.2344772008904052E-6</v>
      </c>
      <c r="K21">
        <f>IF(Data!$B$18=1,L_I!J21,L_cor!J21)</f>
        <v>1.5098521211426783E-5</v>
      </c>
      <c r="L21">
        <f>IF(Data!$B$18=1,L_I!K21,L_cor!K21)</f>
        <v>4.3550737900650218E-5</v>
      </c>
      <c r="M21">
        <f>IF(Data!$B$18=1,L_I!L21,L_cor!L21)</f>
        <v>1.2561937329814174E-4</v>
      </c>
      <c r="N21">
        <f>IF(Data!$B$18=1,L_I!M21,L_cor!M21)</f>
        <v>3.6234120726087504E-4</v>
      </c>
      <c r="O21">
        <f>IF(Data!$B$18=1,L_I!N21,L_cor!N21)</f>
        <v>1.0451504973499116E-3</v>
      </c>
      <c r="P21">
        <f>IF(Data!$B$18=1,L_I!O21,L_cor!O21)</f>
        <v>3.0146710896294423E-3</v>
      </c>
      <c r="Q21">
        <f>IF(Data!$B$18=1,L_I!P21,L_cor!P21)</f>
        <v>8.6956297697716872E-3</v>
      </c>
      <c r="R21">
        <f>IF(Data!$B$18=1,L_I!Q21,L_cor!Q21)</f>
        <v>2.5081998946105251E-2</v>
      </c>
      <c r="S21">
        <f>IF(Data!$B$18=1,L_I!R21,L_cor!R21)</f>
        <v>7.2347453581725174E-2</v>
      </c>
      <c r="T21">
        <f>IF(Data!$B$18=1,L_I!S21,L_cor!S21)</f>
        <v>0.20868169442980705</v>
      </c>
      <c r="U21">
        <f>IF(Data!$B$18=1,L_I!T21,L_cor!T21)</f>
        <v>0.60192926542884617</v>
      </c>
      <c r="V21">
        <f>IF(Data!$B$18=1,L_I!U21,L_cor!U21)</f>
        <v>6.9560564809935693E-2</v>
      </c>
      <c r="W21">
        <f>IF(Data!$B$18=1,L_I!V21,L_cor!V21)</f>
        <v>8.0386059535250184E-3</v>
      </c>
      <c r="X21">
        <f>IF(Data!$B$18=1,L_I!W21,L_cor!W21)</f>
        <v>9.2896292392982477E-4</v>
      </c>
      <c r="Y21">
        <f>IF(Data!$B$18=1,L_I!X21,L_cor!X21)</f>
        <v>1.0735345394780105E-4</v>
      </c>
      <c r="Z21">
        <f>IF(Data!$B$18=1,L_I!Y21,L_cor!Y21)</f>
        <v>1.2406053866794857E-5</v>
      </c>
      <c r="AA21">
        <f>IF(Data!$B$18=1,L_I!Z21,L_cor!Z21)</f>
        <v>1.4336769511175481E-6</v>
      </c>
      <c r="AB21">
        <f>IF(Data!$B$18=1,L_I!AA21,L_cor!AA21)</f>
        <v>1.6567956442102598E-7</v>
      </c>
      <c r="AC21">
        <f>IF(Data!$B$18=1,L_I!AB21,L_cor!AB21)</f>
        <v>1.9146376223895113E-8</v>
      </c>
      <c r="AD21">
        <f>IF(Data!$B$18=1,L_I!AC21,L_cor!AC21)</f>
        <v>2.2126071980100262E-9</v>
      </c>
      <c r="AE21">
        <f>IF(Data!$B$18=1,L_I!AD21,L_cor!AD21)</f>
        <v>2.5569618606503781E-10</v>
      </c>
      <c r="AF21">
        <f>IF(Data!$B$18=1,L_I!AE21,L_cor!AE21)</f>
        <v>2.955282552510487E-11</v>
      </c>
      <c r="AG21">
        <f>IF(Data!$B$18=1,L_I!AF21,L_cor!AF21)</f>
        <v>3.4264145536353501E-12</v>
      </c>
      <c r="AH21">
        <f>IF(Data!$B$18=1,L_I!AG21,L_cor!AG21)</f>
        <v>4.2830181920441876E-13</v>
      </c>
    </row>
    <row r="22" spans="1:34" x14ac:dyDescent="0.35">
      <c r="A22">
        <f>IF(Data!$B$18=1,L_I!A22,L_cor!A22)</f>
        <v>18</v>
      </c>
      <c r="B22">
        <v>32</v>
      </c>
      <c r="C22">
        <f>IF(Data!$B$18=1,L_I!B22,L_cor!B22)</f>
        <v>0</v>
      </c>
      <c r="D22">
        <f>IF(Data!$B$18=1,L_I!C22,L_cor!C22)</f>
        <v>3.9458611915568184E-9</v>
      </c>
      <c r="E22">
        <f>IF(Data!$B$18=1,L_I!D22,L_cor!D22)</f>
        <v>9.864652978892046E-9</v>
      </c>
      <c r="F22">
        <f>IF(Data!$B$18=1,L_I!E22,L_cor!E22)</f>
        <v>2.6305741277045453E-8</v>
      </c>
      <c r="G22">
        <f>IF(Data!$B$18=1,L_I!F22,L_cor!F22)</f>
        <v>7.5629006171505686E-8</v>
      </c>
      <c r="H22">
        <f>IF(Data!$B$18=1,L_I!G22,L_cor!G22)</f>
        <v>2.181184380888353E-7</v>
      </c>
      <c r="I22">
        <f>IF(Data!$B$18=1,L_I!H22,L_cor!H22)</f>
        <v>6.2914564554267032E-7</v>
      </c>
      <c r="J22">
        <f>IF(Data!$B$18=1,L_I!I22,L_cor!I22)</f>
        <v>1.814730790598399E-6</v>
      </c>
      <c r="K22">
        <f>IF(Data!$B$18=1,L_I!J22,L_cor!J22)</f>
        <v>5.2344771566143066E-6</v>
      </c>
      <c r="L22">
        <f>IF(Data!$B$18=1,L_I!K22,L_cor!K22)</f>
        <v>1.5098521206310123E-5</v>
      </c>
      <c r="M22">
        <f>IF(Data!$B$18=1,L_I!L22,L_cor!L22)</f>
        <v>4.3550737900058928E-5</v>
      </c>
      <c r="N22">
        <f>IF(Data!$B$18=1,L_I!M22,L_cor!M22)</f>
        <v>1.2561937329807341E-4</v>
      </c>
      <c r="O22">
        <f>IF(Data!$B$18=1,L_I!N22,L_cor!N22)</f>
        <v>3.6234120726086729E-4</v>
      </c>
      <c r="P22">
        <f>IF(Data!$B$18=1,L_I!O22,L_cor!O22)</f>
        <v>1.0451504973499105E-3</v>
      </c>
      <c r="Q22">
        <f>IF(Data!$B$18=1,L_I!P22,L_cor!P22)</f>
        <v>3.0146710896294423E-3</v>
      </c>
      <c r="R22">
        <f>IF(Data!$B$18=1,L_I!Q22,L_cor!Q22)</f>
        <v>8.6956297697716872E-3</v>
      </c>
      <c r="S22">
        <f>IF(Data!$B$18=1,L_I!R22,L_cor!R22)</f>
        <v>2.5081998946105251E-2</v>
      </c>
      <c r="T22">
        <f>IF(Data!$B$18=1,L_I!S22,L_cor!S22)</f>
        <v>7.2347453581725174E-2</v>
      </c>
      <c r="U22">
        <f>IF(Data!$B$18=1,L_I!T22,L_cor!T22)</f>
        <v>0.20868169442980705</v>
      </c>
      <c r="V22">
        <f>IF(Data!$B$18=1,L_I!U22,L_cor!U22)</f>
        <v>0.60192926542884617</v>
      </c>
      <c r="W22">
        <f>IF(Data!$B$18=1,L_I!V22,L_cor!V22)</f>
        <v>6.9560564809935693E-2</v>
      </c>
      <c r="X22">
        <f>IF(Data!$B$18=1,L_I!W22,L_cor!W22)</f>
        <v>8.038605953525027E-3</v>
      </c>
      <c r="Y22">
        <f>IF(Data!$B$18=1,L_I!X22,L_cor!X22)</f>
        <v>9.2896292392984493E-4</v>
      </c>
      <c r="Z22">
        <f>IF(Data!$B$18=1,L_I!Y22,L_cor!Y22)</f>
        <v>1.0735345394785945E-4</v>
      </c>
      <c r="AA22">
        <f>IF(Data!$B$18=1,L_I!Z22,L_cor!Z22)</f>
        <v>1.2406053866963293E-5</v>
      </c>
      <c r="AB22">
        <f>IF(Data!$B$18=1,L_I!AA22,L_cor!AA22)</f>
        <v>1.4336769516034003E-6</v>
      </c>
      <c r="AC22">
        <f>IF(Data!$B$18=1,L_I!AB22,L_cor!AB22)</f>
        <v>1.6567956582243521E-7</v>
      </c>
      <c r="AD22">
        <f>IF(Data!$B$18=1,L_I!AC22,L_cor!AC22)</f>
        <v>1.9146380266172305E-8</v>
      </c>
      <c r="AE22">
        <f>IF(Data!$B$18=1,L_I!AD22,L_cor!AD22)</f>
        <v>2.2126188577051616E-9</v>
      </c>
      <c r="AF22">
        <f>IF(Data!$B$18=1,L_I!AE22,L_cor!AE22)</f>
        <v>2.5572981772471718E-10</v>
      </c>
      <c r="AG22">
        <f>IF(Data!$B$18=1,L_I!AF22,L_cor!AF22)</f>
        <v>2.9649833939097661E-11</v>
      </c>
      <c r="AH22">
        <f>IF(Data!$B$18=1,L_I!AG22,L_cor!AG22)</f>
        <v>3.7062292423872076E-12</v>
      </c>
    </row>
    <row r="23" spans="1:34" x14ac:dyDescent="0.35">
      <c r="A23">
        <f>IF(Data!$B$18=1,L_I!A23,L_cor!A23)</f>
        <v>19</v>
      </c>
      <c r="B23">
        <v>32</v>
      </c>
      <c r="C23">
        <f>IF(Data!$B$18=1,L_I!B23,L_cor!B23)</f>
        <v>0</v>
      </c>
      <c r="D23">
        <f>IF(Data!$B$18=1,L_I!C23,L_cor!C23)</f>
        <v>1.3679829952315749E-9</v>
      </c>
      <c r="E23">
        <f>IF(Data!$B$18=1,L_I!D23,L_cor!D23)</f>
        <v>3.4199574880789372E-9</v>
      </c>
      <c r="F23">
        <f>IF(Data!$B$18=1,L_I!E23,L_cor!E23)</f>
        <v>9.1198866348771641E-9</v>
      </c>
      <c r="G23">
        <f>IF(Data!$B$18=1,L_I!F23,L_cor!F23)</f>
        <v>2.6219674075271849E-8</v>
      </c>
      <c r="H23">
        <f>IF(Data!$B$18=1,L_I!G23,L_cor!G23)</f>
        <v>7.561906001418983E-8</v>
      </c>
      <c r="I23">
        <f>IF(Data!$B$18=1,L_I!H23,L_cor!H23)</f>
        <v>2.181172886841455E-7</v>
      </c>
      <c r="J23">
        <f>IF(Data!$B$18=1,L_I!I23,L_cor!I23)</f>
        <v>6.2914551271437326E-7</v>
      </c>
      <c r="K23">
        <f>IF(Data!$B$18=1,L_I!J23,L_cor!J23)</f>
        <v>1.814730775248404E-6</v>
      </c>
      <c r="L23">
        <f>IF(Data!$B$18=1,L_I!K23,L_cor!K23)</f>
        <v>5.2344771548404222E-6</v>
      </c>
      <c r="M23">
        <f>IF(Data!$B$18=1,L_I!L23,L_cor!L23)</f>
        <v>1.5098521206105131E-5</v>
      </c>
      <c r="N23">
        <f>IF(Data!$B$18=1,L_I!M23,L_cor!M23)</f>
        <v>4.3550737900035239E-5</v>
      </c>
      <c r="O23">
        <f>IF(Data!$B$18=1,L_I!N23,L_cor!N23)</f>
        <v>1.2561937329807072E-4</v>
      </c>
      <c r="P23">
        <f>IF(Data!$B$18=1,L_I!O23,L_cor!O23)</f>
        <v>3.6234120726086696E-4</v>
      </c>
      <c r="Q23">
        <f>IF(Data!$B$18=1,L_I!P23,L_cor!P23)</f>
        <v>1.0451504973499105E-3</v>
      </c>
      <c r="R23">
        <f>IF(Data!$B$18=1,L_I!Q23,L_cor!Q23)</f>
        <v>3.0146710896294423E-3</v>
      </c>
      <c r="S23">
        <f>IF(Data!$B$18=1,L_I!R23,L_cor!R23)</f>
        <v>8.6956297697716872E-3</v>
      </c>
      <c r="T23">
        <f>IF(Data!$B$18=1,L_I!S23,L_cor!S23)</f>
        <v>2.5081998946105251E-2</v>
      </c>
      <c r="U23">
        <f>IF(Data!$B$18=1,L_I!T23,L_cor!T23)</f>
        <v>7.2347453581725174E-2</v>
      </c>
      <c r="V23">
        <f>IF(Data!$B$18=1,L_I!U23,L_cor!U23)</f>
        <v>0.20868169442980711</v>
      </c>
      <c r="W23">
        <f>IF(Data!$B$18=1,L_I!V23,L_cor!V23)</f>
        <v>0.60192926542884617</v>
      </c>
      <c r="X23">
        <f>IF(Data!$B$18=1,L_I!W23,L_cor!W23)</f>
        <v>6.9560564809935749E-2</v>
      </c>
      <c r="Y23">
        <f>IF(Data!$B$18=1,L_I!X23,L_cor!X23)</f>
        <v>8.0386059535252005E-3</v>
      </c>
      <c r="Z23">
        <f>IF(Data!$B$18=1,L_I!Y23,L_cor!Y23)</f>
        <v>9.2896292393035039E-4</v>
      </c>
      <c r="AA23">
        <f>IF(Data!$B$18=1,L_I!Z23,L_cor!Z23)</f>
        <v>1.0735345394931699E-4</v>
      </c>
      <c r="AB23">
        <f>IF(Data!$B$18=1,L_I!AA23,L_cor!AA23)</f>
        <v>1.2406053871167523E-5</v>
      </c>
      <c r="AC23">
        <f>IF(Data!$B$18=1,L_I!AB23,L_cor!AB23)</f>
        <v>1.4336769637302315E-6</v>
      </c>
      <c r="AD23">
        <f>IF(Data!$B$18=1,L_I!AC23,L_cor!AC23)</f>
        <v>1.6567960080152064E-7</v>
      </c>
      <c r="AE23">
        <f>IF(Data!$B$18=1,L_I!AD23,L_cor!AD23)</f>
        <v>1.9146481161151339E-8</v>
      </c>
      <c r="AF23">
        <f>IF(Data!$B$18=1,L_I!AE23,L_cor!AE23)</f>
        <v>2.2129098829471397E-9</v>
      </c>
      <c r="AG23">
        <f>IF(Data!$B$18=1,L_I!AF23,L_cor!AF23)</f>
        <v>2.5656926179097288E-10</v>
      </c>
      <c r="AH23">
        <f>IF(Data!$B$18=1,L_I!AG23,L_cor!AG23)</f>
        <v>3.207115772387161E-11</v>
      </c>
    </row>
    <row r="24" spans="1:34" x14ac:dyDescent="0.35">
      <c r="A24">
        <f>IF(Data!$B$18=1,L_I!A24,L_cor!A24)</f>
        <v>20</v>
      </c>
      <c r="B24">
        <v>32</v>
      </c>
      <c r="C24">
        <f>IF(Data!$B$18=1,L_I!B24,L_cor!B24)</f>
        <v>0</v>
      </c>
      <c r="D24">
        <f>IF(Data!$B$18=1,L_I!C24,L_cor!C24)</f>
        <v>4.7426338241371606E-10</v>
      </c>
      <c r="E24">
        <f>IF(Data!$B$18=1,L_I!D24,L_cor!D24)</f>
        <v>1.1856584560342902E-9</v>
      </c>
      <c r="F24">
        <f>IF(Data!$B$18=1,L_I!E24,L_cor!E24)</f>
        <v>3.1617558827581063E-9</v>
      </c>
      <c r="G24">
        <f>IF(Data!$B$18=1,L_I!F24,L_cor!F24)</f>
        <v>9.0900481629295562E-9</v>
      </c>
      <c r="H24">
        <f>IF(Data!$B$18=1,L_I!G24,L_cor!G24)</f>
        <v>2.6216225861202637E-8</v>
      </c>
      <c r="I24">
        <f>IF(Data!$B$18=1,L_I!H24,L_cor!H24)</f>
        <v>7.5618661529298023E-8</v>
      </c>
      <c r="J24">
        <f>IF(Data!$B$18=1,L_I!I24,L_cor!I24)</f>
        <v>2.1811724263415988E-7</v>
      </c>
      <c r="K24">
        <f>IF(Data!$B$18=1,L_I!J24,L_cor!J24)</f>
        <v>6.2914550739271333E-7</v>
      </c>
      <c r="L24">
        <f>IF(Data!$B$18=1,L_I!K24,L_cor!K24)</f>
        <v>1.814730774633421E-6</v>
      </c>
      <c r="M24">
        <f>IF(Data!$B$18=1,L_I!L24,L_cor!L24)</f>
        <v>5.234477154769357E-6</v>
      </c>
      <c r="N24">
        <f>IF(Data!$B$18=1,L_I!M24,L_cor!M24)</f>
        <v>1.509852120609693E-5</v>
      </c>
      <c r="O24">
        <f>IF(Data!$B$18=1,L_I!N24,L_cor!N24)</f>
        <v>4.3550737900034344E-5</v>
      </c>
      <c r="P24">
        <f>IF(Data!$B$18=1,L_I!O24,L_cor!O24)</f>
        <v>1.2561937329807072E-4</v>
      </c>
      <c r="Q24">
        <f>IF(Data!$B$18=1,L_I!P24,L_cor!P24)</f>
        <v>3.6234120726086729E-4</v>
      </c>
      <c r="R24">
        <f>IF(Data!$B$18=1,L_I!Q24,L_cor!Q24)</f>
        <v>1.0451504973499116E-3</v>
      </c>
      <c r="S24">
        <f>IF(Data!$B$18=1,L_I!R24,L_cor!R24)</f>
        <v>3.0146710896294449E-3</v>
      </c>
      <c r="T24">
        <f>IF(Data!$B$18=1,L_I!S24,L_cor!S24)</f>
        <v>8.6956297697716976E-3</v>
      </c>
      <c r="U24">
        <f>IF(Data!$B$18=1,L_I!T24,L_cor!T24)</f>
        <v>2.5081998946105272E-2</v>
      </c>
      <c r="V24">
        <f>IF(Data!$B$18=1,L_I!U24,L_cor!U24)</f>
        <v>7.234745358172523E-2</v>
      </c>
      <c r="W24">
        <f>IF(Data!$B$18=1,L_I!V24,L_cor!V24)</f>
        <v>0.20868169442980725</v>
      </c>
      <c r="X24">
        <f>IF(Data!$B$18=1,L_I!W24,L_cor!W24)</f>
        <v>0.60192926542884662</v>
      </c>
      <c r="Y24">
        <f>IF(Data!$B$18=1,L_I!X24,L_cor!X24)</f>
        <v>6.9560564809937275E-2</v>
      </c>
      <c r="Z24">
        <f>IF(Data!$B$18=1,L_I!Y24,L_cor!Y24)</f>
        <v>8.0386059535295738E-3</v>
      </c>
      <c r="AA24">
        <f>IF(Data!$B$18=1,L_I!Z24,L_cor!Z24)</f>
        <v>9.2896292394296291E-4</v>
      </c>
      <c r="AB24">
        <f>IF(Data!$B$18=1,L_I!AA24,L_cor!AA24)</f>
        <v>1.0735345398569749E-4</v>
      </c>
      <c r="AC24">
        <f>IF(Data!$B$18=1,L_I!AB24,L_cor!AB24)</f>
        <v>1.2406053976104776E-5</v>
      </c>
      <c r="AD24">
        <f>IF(Data!$B$18=1,L_I!AC24,L_cor!AC24)</f>
        <v>1.4336772664151688E-6</v>
      </c>
      <c r="AE24">
        <f>IF(Data!$B$18=1,L_I!AD24,L_cor!AD24)</f>
        <v>1.6568047387724654E-7</v>
      </c>
      <c r="AF24">
        <f>IF(Data!$B$18=1,L_I!AE24,L_cor!AE24)</f>
        <v>1.9148999493350106E-8</v>
      </c>
      <c r="AG24">
        <f>IF(Data!$B$18=1,L_I!AF24,L_cor!AF24)</f>
        <v>2.2201738543014626E-9</v>
      </c>
      <c r="AH24">
        <f>IF(Data!$B$18=1,L_I!AG24,L_cor!AG24)</f>
        <v>2.7752173178768283E-10</v>
      </c>
    </row>
    <row r="25" spans="1:34" x14ac:dyDescent="0.35">
      <c r="A25">
        <f>IF(Data!$B$18=1,L_I!A25,L_cor!A25)</f>
        <v>21</v>
      </c>
      <c r="B25">
        <v>32</v>
      </c>
      <c r="C25">
        <f>IF(Data!$B$18=1,L_I!B25,L_cor!B25)</f>
        <v>0</v>
      </c>
      <c r="D25">
        <f>IF(Data!$B$18=1,L_I!C25,L_cor!C25)</f>
        <v>1.6442145602871873E-10</v>
      </c>
      <c r="E25">
        <f>IF(Data!$B$18=1,L_I!D25,L_cor!D25)</f>
        <v>4.1105364007179682E-10</v>
      </c>
      <c r="F25">
        <f>IF(Data!$B$18=1,L_I!E25,L_cor!E25)</f>
        <v>1.096143040191458E-9</v>
      </c>
      <c r="G25">
        <f>IF(Data!$B$18=1,L_I!F25,L_cor!F25)</f>
        <v>3.1514112405504417E-9</v>
      </c>
      <c r="H25">
        <f>IF(Data!$B$18=1,L_I!G25,L_cor!G25)</f>
        <v>9.0888527082541745E-9</v>
      </c>
      <c r="I25">
        <f>IF(Data!$B$18=1,L_I!H25,L_cor!H25)</f>
        <v>2.6216087711245697E-8</v>
      </c>
      <c r="J25">
        <f>IF(Data!$B$18=1,L_I!I25,L_cor!I25)</f>
        <v>7.5618645564319045E-8</v>
      </c>
      <c r="K25">
        <f>IF(Data!$B$18=1,L_I!J25,L_cor!J25)</f>
        <v>2.1811724078920849E-7</v>
      </c>
      <c r="L25">
        <f>IF(Data!$B$18=1,L_I!K25,L_cor!K25)</f>
        <v>6.2914550717951926E-7</v>
      </c>
      <c r="M25">
        <f>IF(Data!$B$18=1,L_I!L25,L_cor!L25)</f>
        <v>1.8147307746088217E-6</v>
      </c>
      <c r="N25">
        <f>IF(Data!$B$18=1,L_I!M25,L_cor!M25)</f>
        <v>5.2344771547666228E-6</v>
      </c>
      <c r="O25">
        <f>IF(Data!$B$18=1,L_I!N25,L_cor!N25)</f>
        <v>1.5098521206096935E-5</v>
      </c>
      <c r="P25">
        <f>IF(Data!$B$18=1,L_I!O25,L_cor!O25)</f>
        <v>4.3550737900035252E-5</v>
      </c>
      <c r="Q25">
        <f>IF(Data!$B$18=1,L_I!P25,L_cor!P25)</f>
        <v>1.2561937329807343E-4</v>
      </c>
      <c r="R25">
        <f>IF(Data!$B$18=1,L_I!Q25,L_cor!Q25)</f>
        <v>3.623412072608752E-4</v>
      </c>
      <c r="S25">
        <f>IF(Data!$B$18=1,L_I!R25,L_cor!R25)</f>
        <v>1.0451504973499341E-3</v>
      </c>
      <c r="T25">
        <f>IF(Data!$B$18=1,L_I!S25,L_cor!S25)</f>
        <v>3.0146710896295104E-3</v>
      </c>
      <c r="U25">
        <f>IF(Data!$B$18=1,L_I!T25,L_cor!T25)</f>
        <v>8.695629769771885E-3</v>
      </c>
      <c r="V25">
        <f>IF(Data!$B$18=1,L_I!U25,L_cor!U25)</f>
        <v>2.508199894610582E-2</v>
      </c>
      <c r="W25">
        <f>IF(Data!$B$18=1,L_I!V25,L_cor!V25)</f>
        <v>7.2347453581726812E-2</v>
      </c>
      <c r="X25">
        <f>IF(Data!$B$18=1,L_I!W25,L_cor!W25)</f>
        <v>0.20868169442981183</v>
      </c>
      <c r="Y25">
        <f>IF(Data!$B$18=1,L_I!X25,L_cor!X25)</f>
        <v>0.60192926542885972</v>
      </c>
      <c r="Z25">
        <f>IF(Data!$B$18=1,L_I!Y25,L_cor!Y25)</f>
        <v>6.9560564809975106E-2</v>
      </c>
      <c r="AA25">
        <f>IF(Data!$B$18=1,L_I!Z25,L_cor!Z25)</f>
        <v>8.0386059536387139E-3</v>
      </c>
      <c r="AB25">
        <f>IF(Data!$B$18=1,L_I!AA25,L_cor!AA25)</f>
        <v>9.2896292425777478E-4</v>
      </c>
      <c r="AC25">
        <f>IF(Data!$B$18=1,L_I!AB25,L_cor!AB25)</f>
        <v>1.0735345489375228E-4</v>
      </c>
      <c r="AD25">
        <f>IF(Data!$B$18=1,L_I!AC25,L_cor!AC25)</f>
        <v>1.2406056595331955E-5</v>
      </c>
      <c r="AE25">
        <f>IF(Data!$B$18=1,L_I!AD25,L_cor!AD25)</f>
        <v>1.4336848214117648E-6</v>
      </c>
      <c r="AF25">
        <f>IF(Data!$B$18=1,L_I!AE25,L_cor!AE25)</f>
        <v>1.6570226579130953E-7</v>
      </c>
      <c r="AG25">
        <f>IF(Data!$B$18=1,L_I!AF25,L_cor!AF25)</f>
        <v>1.9211856903340244E-8</v>
      </c>
      <c r="AH25">
        <f>IF(Data!$B$18=1,L_I!AG25,L_cor!AG25)</f>
        <v>2.4014821129175305E-9</v>
      </c>
    </row>
    <row r="26" spans="1:34" x14ac:dyDescent="0.35">
      <c r="A26">
        <f>IF(Data!$B$18=1,L_I!A26,L_cor!A26)</f>
        <v>22</v>
      </c>
      <c r="B26">
        <v>32</v>
      </c>
      <c r="C26">
        <f>IF(Data!$B$18=1,L_I!B26,L_cor!B26)</f>
        <v>0</v>
      </c>
      <c r="D26">
        <f>IF(Data!$B$18=1,L_I!C26,L_cor!C26)</f>
        <v>5.7002957017320307E-11</v>
      </c>
      <c r="E26">
        <f>IF(Data!$B$18=1,L_I!D26,L_cor!D26)</f>
        <v>1.4250739254330076E-10</v>
      </c>
      <c r="F26">
        <f>IF(Data!$B$18=1,L_I!E26,L_cor!E26)</f>
        <v>3.8001971344880202E-10</v>
      </c>
      <c r="G26">
        <f>IF(Data!$B$18=1,L_I!F26,L_cor!F26)</f>
        <v>1.092556676165306E-9</v>
      </c>
      <c r="H26">
        <f>IF(Data!$B$18=1,L_I!G26,L_cor!G26)</f>
        <v>3.1509967906796517E-9</v>
      </c>
      <c r="I26">
        <f>IF(Data!$B$18=1,L_I!H26,L_cor!H26)</f>
        <v>9.0888048133171796E-9</v>
      </c>
      <c r="J26">
        <f>IF(Data!$B$18=1,L_I!I26,L_cor!I26)</f>
        <v>2.6216082176391658E-8</v>
      </c>
      <c r="K26">
        <f>IF(Data!$B$18=1,L_I!J26,L_cor!J26)</f>
        <v>7.5618644924735901E-8</v>
      </c>
      <c r="L26">
        <f>IF(Data!$B$18=1,L_I!K26,L_cor!K26)</f>
        <v>2.1811724071541053E-7</v>
      </c>
      <c r="M26">
        <f>IF(Data!$B$18=1,L_I!L26,L_cor!L26)</f>
        <v>6.2914550717131967E-7</v>
      </c>
      <c r="N26">
        <f>IF(Data!$B$18=1,L_I!M26,L_cor!M26)</f>
        <v>1.8147307746088212E-6</v>
      </c>
      <c r="O26">
        <f>IF(Data!$B$18=1,L_I!N26,L_cor!N26)</f>
        <v>5.2344771547693587E-6</v>
      </c>
      <c r="P26">
        <f>IF(Data!$B$18=1,L_I!O26,L_cor!O26)</f>
        <v>1.5098521206105132E-5</v>
      </c>
      <c r="Q26">
        <f>IF(Data!$B$18=1,L_I!P26,L_cor!P26)</f>
        <v>4.3550737900058955E-5</v>
      </c>
      <c r="R26">
        <f>IF(Data!$B$18=1,L_I!Q26,L_cor!Q26)</f>
        <v>1.2561937329814177E-4</v>
      </c>
      <c r="S26">
        <f>IF(Data!$B$18=1,L_I!R26,L_cor!R26)</f>
        <v>3.6234120726107231E-4</v>
      </c>
      <c r="T26">
        <f>IF(Data!$B$18=1,L_I!S26,L_cor!S26)</f>
        <v>1.0451504973505027E-3</v>
      </c>
      <c r="U26">
        <f>IF(Data!$B$18=1,L_I!T26,L_cor!T26)</f>
        <v>3.0146710896311506E-3</v>
      </c>
      <c r="V26">
        <f>IF(Data!$B$18=1,L_I!U26,L_cor!U26)</f>
        <v>8.6956297697766156E-3</v>
      </c>
      <c r="W26">
        <f>IF(Data!$B$18=1,L_I!V26,L_cor!V26)</f>
        <v>2.5081998946119462E-2</v>
      </c>
      <c r="X26">
        <f>IF(Data!$B$18=1,L_I!W26,L_cor!W26)</f>
        <v>7.2347453581766169E-2</v>
      </c>
      <c r="Y26">
        <f>IF(Data!$B$18=1,L_I!X26,L_cor!X26)</f>
        <v>0.20868169442992529</v>
      </c>
      <c r="Z26">
        <f>IF(Data!$B$18=1,L_I!Y26,L_cor!Y26)</f>
        <v>0.60192926542918723</v>
      </c>
      <c r="AA26">
        <f>IF(Data!$B$18=1,L_I!Z26,L_cor!Z26)</f>
        <v>6.9560564810919531E-2</v>
      </c>
      <c r="AB26">
        <f>IF(Data!$B$18=1,L_I!AA26,L_cor!AA26)</f>
        <v>8.0386059563628803E-3</v>
      </c>
      <c r="AC26">
        <f>IF(Data!$B$18=1,L_I!AB26,L_cor!AB26)</f>
        <v>9.2896293211545619E-4</v>
      </c>
      <c r="AD26">
        <f>IF(Data!$B$18=1,L_I!AC26,L_cor!AC26)</f>
        <v>1.0735347755874209E-4</v>
      </c>
      <c r="AE26">
        <f>IF(Data!$B$18=1,L_I!AD26,L_cor!AD26)</f>
        <v>1.2406121971074143E-5</v>
      </c>
      <c r="AF26">
        <f>IF(Data!$B$18=1,L_I!AE26,L_cor!AE26)</f>
        <v>1.4338733936417353E-6</v>
      </c>
      <c r="AG26">
        <f>IF(Data!$B$18=1,L_I!AF26,L_cor!AF26)</f>
        <v>1.6624619056715777E-7</v>
      </c>
      <c r="AH26">
        <f>IF(Data!$B$18=1,L_I!AG26,L_cor!AG26)</f>
        <v>2.0780773820894721E-8</v>
      </c>
    </row>
    <row r="27" spans="1:34" x14ac:dyDescent="0.35">
      <c r="A27">
        <f>IF(Data!$B$18=1,L_I!A27,L_cor!A27)</f>
        <v>23</v>
      </c>
      <c r="B27">
        <v>32</v>
      </c>
      <c r="C27">
        <f>IF(Data!$B$18=1,L_I!B27,L_cor!B27)</f>
        <v>0</v>
      </c>
      <c r="D27">
        <f>IF(Data!$B$18=1,L_I!C27,L_cor!C27)</f>
        <v>1.9762245069726603E-11</v>
      </c>
      <c r="E27">
        <f>IF(Data!$B$18=1,L_I!D27,L_cor!D27)</f>
        <v>4.9405612674316512E-11</v>
      </c>
      <c r="F27">
        <f>IF(Data!$B$18=1,L_I!E27,L_cor!E27)</f>
        <v>1.3174830046484401E-10</v>
      </c>
      <c r="G27">
        <f>IF(Data!$B$18=1,L_I!F27,L_cor!F27)</f>
        <v>3.7877636383642659E-10</v>
      </c>
      <c r="H27">
        <f>IF(Data!$B$18=1,L_I!G27,L_cor!G27)</f>
        <v>1.0924129913543321E-9</v>
      </c>
      <c r="I27">
        <f>IF(Data!$B$18=1,L_I!H27,L_cor!H27)</f>
        <v>3.1509801861175186E-9</v>
      </c>
      <c r="J27">
        <f>IF(Data!$B$18=1,L_I!I27,L_cor!I27)</f>
        <v>9.0888028945677788E-9</v>
      </c>
      <c r="K27">
        <f>IF(Data!$B$18=1,L_I!J27,L_cor!J27)</f>
        <v>2.6216081954997495E-8</v>
      </c>
      <c r="L27">
        <f>IF(Data!$B$18=1,L_I!K27,L_cor!K27)</f>
        <v>7.5618644900136582E-8</v>
      </c>
      <c r="M27">
        <f>IF(Data!$B$18=1,L_I!L27,L_cor!L27)</f>
        <v>2.1811724071541053E-7</v>
      </c>
      <c r="N27">
        <f>IF(Data!$B$18=1,L_I!M27,L_cor!M27)</f>
        <v>6.2914550717951916E-7</v>
      </c>
      <c r="O27">
        <f>IF(Data!$B$18=1,L_I!N27,L_cor!N27)</f>
        <v>1.8147307746334216E-6</v>
      </c>
      <c r="P27">
        <f>IF(Data!$B$18=1,L_I!O27,L_cor!O27)</f>
        <v>5.2344771548404239E-6</v>
      </c>
      <c r="Q27">
        <f>IF(Data!$B$18=1,L_I!P27,L_cor!P27)</f>
        <v>1.509852120631013E-5</v>
      </c>
      <c r="R27">
        <f>IF(Data!$B$18=1,L_I!Q27,L_cor!Q27)</f>
        <v>4.3550737900650239E-5</v>
      </c>
      <c r="S27">
        <f>IF(Data!$B$18=1,L_I!R27,L_cor!R27)</f>
        <v>1.2561937329984732E-4</v>
      </c>
      <c r="T27">
        <f>IF(Data!$B$18=1,L_I!S27,L_cor!S27)</f>
        <v>3.6234120726599182E-4</v>
      </c>
      <c r="U27">
        <f>IF(Data!$B$18=1,L_I!T27,L_cor!T27)</f>
        <v>1.0451504973646932E-3</v>
      </c>
      <c r="V27">
        <f>IF(Data!$B$18=1,L_I!U27,L_cor!U27)</f>
        <v>3.0146710896720814E-3</v>
      </c>
      <c r="W27">
        <f>IF(Data!$B$18=1,L_I!V27,L_cor!V27)</f>
        <v>8.6956297698946774E-3</v>
      </c>
      <c r="X27">
        <f>IF(Data!$B$18=1,L_I!W27,L_cor!W27)</f>
        <v>2.5081998946460005E-2</v>
      </c>
      <c r="Y27">
        <f>IF(Data!$B$18=1,L_I!X27,L_cor!X27)</f>
        <v>7.2347453582748439E-2</v>
      </c>
      <c r="Z27">
        <f>IF(Data!$B$18=1,L_I!Y27,L_cor!Y27)</f>
        <v>0.20868169443275864</v>
      </c>
      <c r="AA27">
        <f>IF(Data!$B$18=1,L_I!Z27,L_cor!Z27)</f>
        <v>0.60192926543735958</v>
      </c>
      <c r="AB27">
        <f>IF(Data!$B$18=1,L_I!AA27,L_cor!AA27)</f>
        <v>6.9560564834492591E-2</v>
      </c>
      <c r="AC27">
        <f>IF(Data!$B$18=1,L_I!AB27,L_cor!AB27)</f>
        <v>8.0386060243578493E-3</v>
      </c>
      <c r="AD27">
        <f>IF(Data!$B$18=1,L_I!AC27,L_cor!AC27)</f>
        <v>9.2896312824268285E-4</v>
      </c>
      <c r="AE27">
        <f>IF(Data!$B$18=1,L_I!AD27,L_cor!AD27)</f>
        <v>1.0735404327543199E-4</v>
      </c>
      <c r="AF27">
        <f>IF(Data!$B$18=1,L_I!AE27,L_cor!AE27)</f>
        <v>1.2407753745401689E-5</v>
      </c>
      <c r="AG27">
        <f>IF(Data!$B$18=1,L_I!AF27,L_cor!AF27)</f>
        <v>1.4385801443943991E-6</v>
      </c>
      <c r="AH27">
        <f>IF(Data!$B$18=1,L_I!AG27,L_cor!AG27)</f>
        <v>1.7982251804929989E-7</v>
      </c>
    </row>
    <row r="28" spans="1:34" x14ac:dyDescent="0.35">
      <c r="A28">
        <f>IF(Data!$B$18=1,L_I!A28,L_cor!A28)</f>
        <v>24</v>
      </c>
      <c r="B28">
        <v>32</v>
      </c>
      <c r="C28">
        <f>IF(Data!$B$18=1,L_I!B28,L_cor!B28)</f>
        <v>0</v>
      </c>
      <c r="D28">
        <f>IF(Data!$B$18=1,L_I!C28,L_cor!C28)</f>
        <v>6.8513345755784931E-12</v>
      </c>
      <c r="E28">
        <f>IF(Data!$B$18=1,L_I!D28,L_cor!D28)</f>
        <v>1.7128336438946234E-11</v>
      </c>
      <c r="F28">
        <f>IF(Data!$B$18=1,L_I!E28,L_cor!E28)</f>
        <v>4.5675563837189946E-11</v>
      </c>
      <c r="G28">
        <f>IF(Data!$B$18=1,L_I!F28,L_cor!F28)</f>
        <v>1.3131724603192115E-10</v>
      </c>
      <c r="H28">
        <f>IF(Data!$B$18=1,L_I!G28,L_cor!G28)</f>
        <v>3.7872655015003353E-10</v>
      </c>
      <c r="I28">
        <f>IF(Data!$B$18=1,L_I!H28,L_cor!H28)</f>
        <v>1.0924072351061262E-9</v>
      </c>
      <c r="J28">
        <f>IF(Data!$B$18=1,L_I!I28,L_cor!I28)</f>
        <v>3.1509795219350337E-9</v>
      </c>
      <c r="K28">
        <f>IF(Data!$B$18=1,L_I!J28,L_cor!J28)</f>
        <v>9.0888028207697239E-9</v>
      </c>
      <c r="L28">
        <f>IF(Data!$B$18=1,L_I!K28,L_cor!K28)</f>
        <v>2.6216081954997504E-8</v>
      </c>
      <c r="M28">
        <f>IF(Data!$B$18=1,L_I!L28,L_cor!L28)</f>
        <v>7.5618644924735914E-8</v>
      </c>
      <c r="N28">
        <f>IF(Data!$B$18=1,L_I!M28,L_cor!M28)</f>
        <v>2.1811724078920857E-7</v>
      </c>
      <c r="O28">
        <f>IF(Data!$B$18=1,L_I!N28,L_cor!N28)</f>
        <v>6.2914550739271407E-7</v>
      </c>
      <c r="P28">
        <f>IF(Data!$B$18=1,L_I!O28,L_cor!O28)</f>
        <v>1.8147307752484052E-6</v>
      </c>
      <c r="Q28">
        <f>IF(Data!$B$18=1,L_I!P28,L_cor!P28)</f>
        <v>5.23447715661431E-6</v>
      </c>
      <c r="R28">
        <f>IF(Data!$B$18=1,L_I!Q28,L_cor!Q28)</f>
        <v>1.5098521211426793E-5</v>
      </c>
      <c r="S28">
        <f>IF(Data!$B$18=1,L_I!R28,L_cor!R28)</f>
        <v>4.3550737915408934E-5</v>
      </c>
      <c r="T28">
        <f>IF(Data!$B$18=1,L_I!S28,L_cor!S28)</f>
        <v>1.2561937334241787E-4</v>
      </c>
      <c r="U28">
        <f>IF(Data!$B$18=1,L_I!T28,L_cor!T28)</f>
        <v>3.6234120738878395E-4</v>
      </c>
      <c r="V28">
        <f>IF(Data!$B$18=1,L_I!U28,L_cor!U28)</f>
        <v>1.045150497718879E-3</v>
      </c>
      <c r="W28">
        <f>IF(Data!$B$18=1,L_I!V28,L_cor!V28)</f>
        <v>3.0146710906937086E-3</v>
      </c>
      <c r="X28">
        <f>IF(Data!$B$18=1,L_I!W28,L_cor!W28)</f>
        <v>8.695629772841499E-3</v>
      </c>
      <c r="Y28">
        <f>IF(Data!$B$18=1,L_I!X28,L_cor!X28)</f>
        <v>2.5081998954959925E-2</v>
      </c>
      <c r="Z28">
        <f>IF(Data!$B$18=1,L_I!Y28,L_cor!Y28)</f>
        <v>7.2347453607265924E-2</v>
      </c>
      <c r="AA28">
        <f>IF(Data!$B$18=1,L_I!Z28,L_cor!Z28)</f>
        <v>0.20868169450347776</v>
      </c>
      <c r="AB28">
        <f>IF(Data!$B$18=1,L_I!AA28,L_cor!AA28)</f>
        <v>0.60192926564134464</v>
      </c>
      <c r="AC28">
        <f>IF(Data!$B$18=1,L_I!AB28,L_cor!AB28)</f>
        <v>6.9560565422874268E-2</v>
      </c>
      <c r="AD28">
        <f>IF(Data!$B$18=1,L_I!AC28,L_cor!AC28)</f>
        <v>8.0386077215079173E-3</v>
      </c>
      <c r="AE28">
        <f>IF(Data!$B$18=1,L_I!AD28,L_cor!AD28)</f>
        <v>9.2896802356566533E-4</v>
      </c>
      <c r="AF28">
        <f>IF(Data!$B$18=1,L_I!AE28,L_cor!AE28)</f>
        <v>1.0736816352768997E-4</v>
      </c>
      <c r="AG28">
        <f>IF(Data!$B$18=1,L_I!AF28,L_cor!AF28)</f>
        <v>1.2448482727848117E-5</v>
      </c>
      <c r="AH28">
        <f>IF(Data!$B$18=1,L_I!AG28,L_cor!AG28)</f>
        <v>1.5560603409810146E-6</v>
      </c>
    </row>
    <row r="29" spans="1:34" x14ac:dyDescent="0.35">
      <c r="A29">
        <f>IF(Data!$B$18=1,L_I!A29,L_cor!A29)</f>
        <v>25</v>
      </c>
      <c r="B29">
        <v>32</v>
      </c>
      <c r="C29">
        <f>IF(Data!$B$18=1,L_I!B29,L_cor!B29)</f>
        <v>0</v>
      </c>
      <c r="D29">
        <f>IF(Data!$B$18=1,L_I!C29,L_cor!C29)</f>
        <v>2.3752759710266194E-12</v>
      </c>
      <c r="E29">
        <f>IF(Data!$B$18=1,L_I!D29,L_cor!D29)</f>
        <v>5.9381899275665481E-12</v>
      </c>
      <c r="F29">
        <f>IF(Data!$B$18=1,L_I!E29,L_cor!E29)</f>
        <v>1.5835173140177464E-11</v>
      </c>
      <c r="G29">
        <f>IF(Data!$B$18=1,L_I!F29,L_cor!F29)</f>
        <v>4.5526122778010225E-11</v>
      </c>
      <c r="H29">
        <f>IF(Data!$B$18=1,L_I!G29,L_cor!G29)</f>
        <v>1.3129997728730486E-10</v>
      </c>
      <c r="I29">
        <f>IF(Data!$B$18=1,L_I!H29,L_cor!H29)</f>
        <v>3.7872455760257763E-10</v>
      </c>
      <c r="J29">
        <f>IF(Data!$B$18=1,L_I!I29,L_cor!I29)</f>
        <v>1.0924070137119648E-9</v>
      </c>
      <c r="K29">
        <f>IF(Data!$B$18=1,L_I!J29,L_cor!J29)</f>
        <v>3.1509795219350333E-9</v>
      </c>
      <c r="L29">
        <f>IF(Data!$B$18=1,L_I!K29,L_cor!K29)</f>
        <v>9.0888028945677854E-9</v>
      </c>
      <c r="M29">
        <f>IF(Data!$B$18=1,L_I!L29,L_cor!L29)</f>
        <v>2.6216082176391664E-8</v>
      </c>
      <c r="N29">
        <f>IF(Data!$B$18=1,L_I!M29,L_cor!M29)</f>
        <v>7.5618645564319058E-8</v>
      </c>
      <c r="O29">
        <f>IF(Data!$B$18=1,L_I!N29,L_cor!N29)</f>
        <v>2.1811724263416001E-7</v>
      </c>
      <c r="P29">
        <f>IF(Data!$B$18=1,L_I!O29,L_cor!O29)</f>
        <v>6.2914551271437347E-7</v>
      </c>
      <c r="Q29">
        <f>IF(Data!$B$18=1,L_I!P29,L_cor!P29)</f>
        <v>1.8147307905984002E-6</v>
      </c>
      <c r="R29">
        <f>IF(Data!$B$18=1,L_I!Q29,L_cor!Q29)</f>
        <v>5.2344772008904086E-6</v>
      </c>
      <c r="S29">
        <f>IF(Data!$B$18=1,L_I!R29,L_cor!R29)</f>
        <v>1.5098521339138425E-5</v>
      </c>
      <c r="T29">
        <f>IF(Data!$B$18=1,L_I!S29,L_cor!S29)</f>
        <v>4.3550738283785128E-5</v>
      </c>
      <c r="U29">
        <f>IF(Data!$B$18=1,L_I!T29,L_cor!T29)</f>
        <v>1.2561937440497593E-4</v>
      </c>
      <c r="V29">
        <f>IF(Data!$B$18=1,L_I!U29,L_cor!U29)</f>
        <v>3.6234121045366602E-4</v>
      </c>
      <c r="W29">
        <f>IF(Data!$B$18=1,L_I!V29,L_cor!V29)</f>
        <v>1.0451505065593393E-3</v>
      </c>
      <c r="X29">
        <f>IF(Data!$B$18=1,L_I!W29,L_cor!W29)</f>
        <v>3.014671116193462E-3</v>
      </c>
      <c r="Y29">
        <f>IF(Data!$B$18=1,L_I!X29,L_cor!X29)</f>
        <v>8.6956298463939374E-3</v>
      </c>
      <c r="Z29">
        <f>IF(Data!$B$18=1,L_I!Y29,L_cor!Y29)</f>
        <v>2.5081999167117328E-2</v>
      </c>
      <c r="AA29">
        <f>IF(Data!$B$18=1,L_I!Z29,L_cor!Z29)</f>
        <v>7.2347454219220647E-2</v>
      </c>
      <c r="AB29">
        <f>IF(Data!$B$18=1,L_I!AA29,L_cor!AA29)</f>
        <v>0.20868169626862279</v>
      </c>
      <c r="AC29">
        <f>IF(Data!$B$18=1,L_I!AB29,L_cor!AB29)</f>
        <v>0.60192927073279479</v>
      </c>
      <c r="AD29">
        <f>IF(Data!$B$18=1,L_I!AC29,L_cor!AC29)</f>
        <v>6.9560580108843209E-2</v>
      </c>
      <c r="AE29">
        <f>IF(Data!$B$18=1,L_I!AD29,L_cor!AD29)</f>
        <v>8.0386500822646912E-3</v>
      </c>
      <c r="AF29">
        <f>IF(Data!$B$18=1,L_I!AE29,L_cor!AE29)</f>
        <v>9.2909021051300463E-4</v>
      </c>
      <c r="AG29">
        <f>IF(Data!$B$18=1,L_I!AF29,L_cor!AF29)</f>
        <v>1.0772060411744984E-4</v>
      </c>
      <c r="AH29">
        <f>IF(Data!$B$18=1,L_I!AG29,L_cor!AG29)</f>
        <v>1.346507551468123E-5</v>
      </c>
    </row>
    <row r="30" spans="1:34" x14ac:dyDescent="0.35">
      <c r="A30">
        <f>IF(Data!$B$18=1,L_I!A30,L_cor!A30)</f>
        <v>26</v>
      </c>
      <c r="B30">
        <v>32</v>
      </c>
      <c r="C30">
        <f>IF(Data!$B$18=1,L_I!B30,L_cor!B30)</f>
        <v>0</v>
      </c>
      <c r="D30">
        <f>IF(Data!$B$18=1,L_I!C30,L_cor!C30)</f>
        <v>8.2348001250409496E-13</v>
      </c>
      <c r="E30">
        <f>IF(Data!$B$18=1,L_I!D30,L_cor!D30)</f>
        <v>2.0587000312602375E-12</v>
      </c>
      <c r="F30">
        <f>IF(Data!$B$18=1,L_I!E30,L_cor!E30)</f>
        <v>5.4898667500273002E-12</v>
      </c>
      <c r="G30">
        <f>IF(Data!$B$18=1,L_I!F30,L_cor!F30)</f>
        <v>1.5783366906328492E-11</v>
      </c>
      <c r="H30">
        <f>IF(Data!$B$18=1,L_I!G30,L_cor!G30)</f>
        <v>4.5520145135643049E-11</v>
      </c>
      <c r="I30">
        <f>IF(Data!$B$18=1,L_I!H30,L_cor!H30)</f>
        <v>1.3129931310481954E-10</v>
      </c>
      <c r="J30">
        <f>IF(Data!$B$18=1,L_I!I30,L_cor!I30)</f>
        <v>3.7872455760257773E-10</v>
      </c>
      <c r="K30">
        <f>IF(Data!$B$18=1,L_I!J30,L_cor!J30)</f>
        <v>1.092407235106126E-9</v>
      </c>
      <c r="L30">
        <f>IF(Data!$B$18=1,L_I!K30,L_cor!K30)</f>
        <v>3.1509801861175211E-9</v>
      </c>
      <c r="M30">
        <f>IF(Data!$B$18=1,L_I!L30,L_cor!L30)</f>
        <v>9.0888048133171845E-9</v>
      </c>
      <c r="N30">
        <f>IF(Data!$B$18=1,L_I!M30,L_cor!M30)</f>
        <v>2.621608771124571E-8</v>
      </c>
      <c r="O30">
        <f>IF(Data!$B$18=1,L_I!N30,L_cor!N30)</f>
        <v>7.5618661529298089E-8</v>
      </c>
      <c r="P30">
        <f>IF(Data!$B$18=1,L_I!O30,L_cor!O30)</f>
        <v>2.1811728868414563E-7</v>
      </c>
      <c r="Q30">
        <f>IF(Data!$B$18=1,L_I!P30,L_cor!P30)</f>
        <v>6.2914564554267085E-7</v>
      </c>
      <c r="R30">
        <f>IF(Data!$B$18=1,L_I!Q30,L_cor!Q30)</f>
        <v>1.8147311737332968E-6</v>
      </c>
      <c r="S30">
        <f>IF(Data!$B$18=1,L_I!R30,L_cor!R30)</f>
        <v>5.2344783060190001E-6</v>
      </c>
      <c r="T30">
        <f>IF(Data!$B$18=1,L_I!S30,L_cor!S30)</f>
        <v>1.5098524526812565E-5</v>
      </c>
      <c r="U30">
        <f>IF(Data!$B$18=1,L_I!T30,L_cor!T30)</f>
        <v>4.3550747478431359E-5</v>
      </c>
      <c r="V30">
        <f>IF(Data!$B$18=1,L_I!U30,L_cor!U30)</f>
        <v>1.2561940092635656E-4</v>
      </c>
      <c r="W30">
        <f>IF(Data!$B$18=1,L_I!V30,L_cor!V30)</f>
        <v>3.6234128695292574E-4</v>
      </c>
      <c r="X30">
        <f>IF(Data!$B$18=1,L_I!W30,L_cor!W30)</f>
        <v>1.0451507272166585E-3</v>
      </c>
      <c r="Y30">
        <f>IF(Data!$B$18=1,L_I!X30,L_cor!X30)</f>
        <v>3.0146717526656664E-3</v>
      </c>
      <c r="Z30">
        <f>IF(Data!$B$18=1,L_I!Y30,L_cor!Y30)</f>
        <v>8.6956316822581099E-3</v>
      </c>
      <c r="AA30">
        <f>IF(Data!$B$18=1,L_I!Z30,L_cor!Z30)</f>
        <v>2.5082004462552439E-2</v>
      </c>
      <c r="AB30">
        <f>IF(Data!$B$18=1,L_I!AA30,L_cor!AA30)</f>
        <v>7.2347469493571279E-2</v>
      </c>
      <c r="AC30">
        <f>IF(Data!$B$18=1,L_I!AB30,L_cor!AB30)</f>
        <v>0.20868174032652964</v>
      </c>
      <c r="AD30">
        <f>IF(Data!$B$18=1,L_I!AC30,L_cor!AC30)</f>
        <v>0.60192939781506505</v>
      </c>
      <c r="AE30">
        <f>IF(Data!$B$18=1,L_I!AD30,L_cor!AD30)</f>
        <v>6.9560946669685222E-2</v>
      </c>
      <c r="AF30">
        <f>IF(Data!$B$18=1,L_I!AE30,L_cor!AE30)</f>
        <v>8.0397074040339713E-3</v>
      </c>
      <c r="AG30">
        <f>IF(Data!$B$18=1,L_I!AF30,L_cor!AF30)</f>
        <v>9.3213998887350415E-4</v>
      </c>
      <c r="AH30">
        <f>IF(Data!$B$18=1,L_I!AG30,L_cor!AG30)</f>
        <v>1.1651749860918802E-4</v>
      </c>
    </row>
    <row r="31" spans="1:34" x14ac:dyDescent="0.35">
      <c r="A31">
        <f>IF(Data!$B$18=1,L_I!A31,L_cor!A31)</f>
        <v>27</v>
      </c>
      <c r="B31">
        <v>32</v>
      </c>
      <c r="C31">
        <f>IF(Data!$B$18=1,L_I!B31,L_cor!B31)</f>
        <v>0</v>
      </c>
      <c r="D31">
        <f>IF(Data!$B$18=1,L_I!C31,L_cor!C31)</f>
        <v>2.8549219945699459E-13</v>
      </c>
      <c r="E31">
        <f>IF(Data!$B$18=1,L_I!D31,L_cor!D31)</f>
        <v>7.1373049864248647E-13</v>
      </c>
      <c r="F31">
        <f>IF(Data!$B$18=1,L_I!E31,L_cor!E31)</f>
        <v>1.9032813297132976E-12</v>
      </c>
      <c r="G31">
        <f>IF(Data!$B$18=1,L_I!F31,L_cor!F31)</f>
        <v>5.4719338229257314E-12</v>
      </c>
      <c r="H31">
        <f>IF(Data!$B$18=1,L_I!G31,L_cor!G31)</f>
        <v>1.5781374358872765E-11</v>
      </c>
      <c r="I31">
        <f>IF(Data!$B$18=1,L_I!H31,L_cor!H31)</f>
        <v>4.5520145135643017E-11</v>
      </c>
      <c r="J31">
        <f>IF(Data!$B$18=1,L_I!I31,L_cor!I31)</f>
        <v>1.3129997728730483E-10</v>
      </c>
      <c r="K31">
        <f>IF(Data!$B$18=1,L_I!J31,L_cor!J31)</f>
        <v>3.7872655015003328E-10</v>
      </c>
      <c r="L31">
        <f>IF(Data!$B$18=1,L_I!K31,L_cor!K31)</f>
        <v>1.0924129913543325E-9</v>
      </c>
      <c r="M31">
        <f>IF(Data!$B$18=1,L_I!L31,L_cor!L31)</f>
        <v>3.1509967906796521E-9</v>
      </c>
      <c r="N31">
        <f>IF(Data!$B$18=1,L_I!M31,L_cor!M31)</f>
        <v>9.0888527082541761E-9</v>
      </c>
      <c r="O31">
        <f>IF(Data!$B$18=1,L_I!N31,L_cor!N31)</f>
        <v>2.6216225861202647E-8</v>
      </c>
      <c r="P31">
        <f>IF(Data!$B$18=1,L_I!O31,L_cor!O31)</f>
        <v>7.5619060014189869E-8</v>
      </c>
      <c r="Q31">
        <f>IF(Data!$B$18=1,L_I!P31,L_cor!P31)</f>
        <v>2.1811843808883536E-7</v>
      </c>
      <c r="R31">
        <f>IF(Data!$B$18=1,L_I!Q31,L_cor!Q31)</f>
        <v>6.2914896092844274E-7</v>
      </c>
      <c r="S31">
        <f>IF(Data!$B$18=1,L_I!R31,L_cor!R31)</f>
        <v>1.8147407367557164E-6</v>
      </c>
      <c r="T31">
        <f>IF(Data!$B$18=1,L_I!S31,L_cor!S31)</f>
        <v>5.2345058899576683E-6</v>
      </c>
      <c r="U31">
        <f>IF(Data!$B$18=1,L_I!T31,L_cor!T31)</f>
        <v>1.5098604090954426E-5</v>
      </c>
      <c r="V31">
        <f>IF(Data!$B$18=1,L_I!U31,L_cor!U31)</f>
        <v>4.3550976976210721E-5</v>
      </c>
      <c r="W31">
        <f>IF(Data!$B$18=1,L_I!V31,L_cor!V31)</f>
        <v>1.2562006289831401E-4</v>
      </c>
      <c r="X31">
        <f>IF(Data!$B$18=1,L_I!W31,L_cor!W31)</f>
        <v>3.6234319636953841E-4</v>
      </c>
      <c r="Y31">
        <f>IF(Data!$B$18=1,L_I!X31,L_cor!X31)</f>
        <v>1.0451562348091771E-3</v>
      </c>
      <c r="Z31">
        <f>IF(Data!$B$18=1,L_I!Y31,L_cor!Y31)</f>
        <v>3.0146876389710179E-3</v>
      </c>
      <c r="AA31">
        <f>IF(Data!$B$18=1,L_I!Z31,L_cor!Z31)</f>
        <v>8.6956775053099941E-3</v>
      </c>
      <c r="AB31">
        <f>IF(Data!$B$18=1,L_I!AA31,L_cor!AA31)</f>
        <v>2.5082136636272973E-2</v>
      </c>
      <c r="AC31">
        <f>IF(Data!$B$18=1,L_I!AB31,L_cor!AB31)</f>
        <v>7.2347850740382247E-2</v>
      </c>
      <c r="AD31">
        <f>IF(Data!$B$18=1,L_I!AC31,L_cor!AC31)</f>
        <v>0.20868284000905571</v>
      </c>
      <c r="AE31">
        <f>IF(Data!$B$18=1,L_I!AD31,L_cor!AD31)</f>
        <v>0.60193256978037291</v>
      </c>
      <c r="AF31">
        <f>IF(Data!$B$18=1,L_I!AE31,L_cor!AE31)</f>
        <v>6.9570096004766713E-2</v>
      </c>
      <c r="AG31">
        <f>IF(Data!$B$18=1,L_I!AF31,L_cor!AF31)</f>
        <v>8.0660980875091864E-3</v>
      </c>
      <c r="AH31">
        <f>IF(Data!$B$18=1,L_I!AG31,L_cor!AG31)</f>
        <v>1.0082622609386483E-3</v>
      </c>
    </row>
    <row r="32" spans="1:34" x14ac:dyDescent="0.35">
      <c r="A32">
        <f>IF(Data!$B$18=1,L_I!A32,L_cor!A32)</f>
        <v>28</v>
      </c>
      <c r="B32">
        <v>32</v>
      </c>
      <c r="C32">
        <f>IF(Data!$B$18=1,L_I!B32,L_cor!B32)</f>
        <v>0</v>
      </c>
      <c r="D32">
        <f>IF(Data!$B$18=1,L_I!C32,L_cor!C32)</f>
        <v>9.8989757600666476E-14</v>
      </c>
      <c r="E32">
        <f>IF(Data!$B$18=1,L_I!D32,L_cor!D32)</f>
        <v>2.4747439400166618E-13</v>
      </c>
      <c r="F32">
        <f>IF(Data!$B$18=1,L_I!E32,L_cor!E32)</f>
        <v>6.5993171733777659E-13</v>
      </c>
      <c r="G32">
        <f>IF(Data!$B$18=1,L_I!F32,L_cor!F32)</f>
        <v>1.8973036873461082E-12</v>
      </c>
      <c r="H32">
        <f>IF(Data!$B$18=1,L_I!G32,L_cor!G32)</f>
        <v>5.4719338229257338E-12</v>
      </c>
      <c r="I32">
        <f>IF(Data!$B$18=1,L_I!H32,L_cor!H32)</f>
        <v>1.5783366906328485E-11</v>
      </c>
      <c r="J32">
        <f>IF(Data!$B$18=1,L_I!I32,L_cor!I32)</f>
        <v>4.5526122778010225E-11</v>
      </c>
      <c r="K32">
        <f>IF(Data!$B$18=1,L_I!J32,L_cor!J32)</f>
        <v>1.313172460319211E-10</v>
      </c>
      <c r="L32">
        <f>IF(Data!$B$18=1,L_I!K32,L_cor!K32)</f>
        <v>3.7877636383642685E-10</v>
      </c>
      <c r="M32">
        <f>IF(Data!$B$18=1,L_I!L32,L_cor!L32)</f>
        <v>1.0925566761653064E-9</v>
      </c>
      <c r="N32">
        <f>IF(Data!$B$18=1,L_I!M32,L_cor!M32)</f>
        <v>3.1514112405504437E-9</v>
      </c>
      <c r="O32">
        <f>IF(Data!$B$18=1,L_I!N32,L_cor!N32)</f>
        <v>9.0900481629295628E-9</v>
      </c>
      <c r="P32">
        <f>IF(Data!$B$18=1,L_I!O32,L_cor!O32)</f>
        <v>2.6219674075271869E-8</v>
      </c>
      <c r="Q32">
        <f>IF(Data!$B$18=1,L_I!P32,L_cor!P32)</f>
        <v>7.5629006171505739E-8</v>
      </c>
      <c r="R32">
        <f>IF(Data!$B$18=1,L_I!Q32,L_cor!Q32)</f>
        <v>2.1814712715609326E-7</v>
      </c>
      <c r="S32">
        <f>IF(Data!$B$18=1,L_I!R32,L_cor!R32)</f>
        <v>6.2923171274444444E-7</v>
      </c>
      <c r="T32">
        <f>IF(Data!$B$18=1,L_I!S32,L_cor!S32)</f>
        <v>1.8149794291813019E-6</v>
      </c>
      <c r="U32">
        <f>IF(Data!$B$18=1,L_I!T32,L_cor!T32)</f>
        <v>5.2351943832957567E-6</v>
      </c>
      <c r="V32">
        <f>IF(Data!$B$18=1,L_I!U32,L_cor!U32)</f>
        <v>1.5100590006826835E-5</v>
      </c>
      <c r="W32">
        <f>IF(Data!$B$18=1,L_I!V32,L_cor!V32)</f>
        <v>4.3556705226048587E-5</v>
      </c>
      <c r="X32">
        <f>IF(Data!$B$18=1,L_I!W32,L_cor!W32)</f>
        <v>1.2563658567587012E-4</v>
      </c>
      <c r="Y32">
        <f>IF(Data!$B$18=1,L_I!X32,L_cor!X32)</f>
        <v>3.6239085528559417E-4</v>
      </c>
      <c r="Z32">
        <f>IF(Data!$B$18=1,L_I!Y32,L_cor!Y32)</f>
        <v>1.0452937039648255E-3</v>
      </c>
      <c r="AA32">
        <f>IF(Data!$B$18=1,L_I!Z32,L_cor!Z32)</f>
        <v>3.0150841601326106E-3</v>
      </c>
      <c r="AB32">
        <f>IF(Data!$B$18=1,L_I!AA32,L_cor!AA32)</f>
        <v>8.69682124574289E-3</v>
      </c>
      <c r="AC32">
        <f>IF(Data!$B$18=1,L_I!AB32,L_cor!AB32)</f>
        <v>2.5085435683851132E-2</v>
      </c>
      <c r="AD32">
        <f>IF(Data!$B$18=1,L_I!AC32,L_cor!AC32)</f>
        <v>7.235736663630575E-2</v>
      </c>
      <c r="AE32">
        <f>IF(Data!$B$18=1,L_I!AD32,L_cor!AD32)</f>
        <v>0.20871028801430019</v>
      </c>
      <c r="AF32">
        <f>IF(Data!$B$18=1,L_I!AE32,L_cor!AE32)</f>
        <v>0.60201174183079853</v>
      </c>
      <c r="AG32">
        <f>IF(Data!$B$18=1,L_I!AF32,L_cor!AF32)</f>
        <v>6.9798462820962165E-2</v>
      </c>
      <c r="AH32">
        <f>IF(Data!$B$18=1,L_I!AG32,L_cor!AG32)</f>
        <v>8.7248078526202706E-3</v>
      </c>
    </row>
    <row r="33" spans="1:34" x14ac:dyDescent="0.35">
      <c r="A33">
        <f>IF(Data!$B$18=1,L_I!A33,L_cor!A33)</f>
        <v>29</v>
      </c>
      <c r="B33">
        <v>32</v>
      </c>
      <c r="C33">
        <f>IF(Data!$B$18=1,L_I!B33,L_cor!B33)</f>
        <v>0</v>
      </c>
      <c r="D33">
        <f>IF(Data!$B$18=1,L_I!C33,L_cor!C33)</f>
        <v>3.443122003501443E-14</v>
      </c>
      <c r="E33">
        <f>IF(Data!$B$18=1,L_I!D33,L_cor!D33)</f>
        <v>8.6078050087536078E-14</v>
      </c>
      <c r="F33">
        <f>IF(Data!$B$18=1,L_I!E33,L_cor!E33)</f>
        <v>2.2954146690009628E-13</v>
      </c>
      <c r="G33">
        <f>IF(Data!$B$18=1,L_I!F33,L_cor!F33)</f>
        <v>6.59931717337777E-13</v>
      </c>
      <c r="H33">
        <f>IF(Data!$B$18=1,L_I!G33,L_cor!G33)</f>
        <v>1.9032813297132989E-12</v>
      </c>
      <c r="I33">
        <f>IF(Data!$B$18=1,L_I!H33,L_cor!H33)</f>
        <v>5.4898667500273011E-12</v>
      </c>
      <c r="J33">
        <f>IF(Data!$B$18=1,L_I!I33,L_cor!I33)</f>
        <v>1.583517314017747E-11</v>
      </c>
      <c r="K33">
        <f>IF(Data!$B$18=1,L_I!J33,L_cor!J33)</f>
        <v>4.5675563837189946E-11</v>
      </c>
      <c r="L33">
        <f>IF(Data!$B$18=1,L_I!K33,L_cor!K33)</f>
        <v>1.3174830046484416E-10</v>
      </c>
      <c r="M33">
        <f>IF(Data!$B$18=1,L_I!L33,L_cor!L33)</f>
        <v>3.8001971344880238E-10</v>
      </c>
      <c r="N33">
        <f>IF(Data!$B$18=1,L_I!M33,L_cor!M33)</f>
        <v>1.0961430401914586E-9</v>
      </c>
      <c r="O33">
        <f>IF(Data!$B$18=1,L_I!N33,L_cor!N33)</f>
        <v>3.1617558827581096E-9</v>
      </c>
      <c r="P33">
        <f>IF(Data!$B$18=1,L_I!O33,L_cor!O33)</f>
        <v>9.1198866348771741E-9</v>
      </c>
      <c r="Q33">
        <f>IF(Data!$B$18=1,L_I!P33,L_cor!P33)</f>
        <v>2.6305741277045483E-8</v>
      </c>
      <c r="R33">
        <f>IF(Data!$B$18=1,L_I!Q33,L_cor!Q33)</f>
        <v>7.5877261619510705E-8</v>
      </c>
      <c r="S33">
        <f>IF(Data!$B$18=1,L_I!R33,L_cor!R33)</f>
        <v>2.1886320443285027E-7</v>
      </c>
      <c r="T33">
        <f>IF(Data!$B$18=1,L_I!S33,L_cor!S33)</f>
        <v>6.3129719275871385E-7</v>
      </c>
      <c r="U33">
        <f>IF(Data!$B$18=1,L_I!T33,L_cor!T33)</f>
        <v>1.8209371767985246E-6</v>
      </c>
      <c r="V33">
        <f>IF(Data!$B$18=1,L_I!U33,L_cor!U33)</f>
        <v>5.2523791328093349E-6</v>
      </c>
      <c r="W33">
        <f>IF(Data!$B$18=1,L_I!V33,L_cor!V33)</f>
        <v>1.515015833949516E-5</v>
      </c>
      <c r="X33">
        <f>IF(Data!$B$18=1,L_I!W33,L_cor!W33)</f>
        <v>4.3699681974215702E-5</v>
      </c>
      <c r="Y33">
        <f>IF(Data!$B$18=1,L_I!X33,L_cor!X33)</f>
        <v>1.2604899314281538E-4</v>
      </c>
      <c r="Z33">
        <f>IF(Data!$B$18=1,L_I!Y33,L_cor!Y33)</f>
        <v>3.6358041877037408E-4</v>
      </c>
      <c r="AA33">
        <f>IF(Data!$B$18=1,L_I!Z33,L_cor!Z33)</f>
        <v>1.0487249252635171E-3</v>
      </c>
      <c r="AB33">
        <f>IF(Data!$B$18=1,L_I!AA33,L_cor!AA33)</f>
        <v>3.0249813028670929E-3</v>
      </c>
      <c r="AC33">
        <f>IF(Data!$B$18=1,L_I!AB33,L_cor!AB33)</f>
        <v>8.7253689335134374E-3</v>
      </c>
      <c r="AD33">
        <f>IF(Data!$B$18=1,L_I!AC33,L_cor!AC33)</f>
        <v>2.5167779699584617E-2</v>
      </c>
      <c r="AE33">
        <f>IF(Data!$B$18=1,L_I!AD33,L_cor!AD33)</f>
        <v>7.2594882787582679E-2</v>
      </c>
      <c r="AF33">
        <f>IF(Data!$B$18=1,L_I!AE33,L_cor!AE33)</f>
        <v>0.20939538846288652</v>
      </c>
      <c r="AG33">
        <f>IF(Data!$B$18=1,L_I!AF33,L_cor!AF33)</f>
        <v>0.60398787112613184</v>
      </c>
      <c r="AH33">
        <f>IF(Data!$B$18=1,L_I!AG33,L_cor!AG33)</f>
        <v>7.549848389076648E-2</v>
      </c>
    </row>
    <row r="34" spans="1:34" x14ac:dyDescent="0.35">
      <c r="A34">
        <f>IF(Data!$B$18=1,L_I!A34,L_cor!A34)</f>
        <v>30</v>
      </c>
      <c r="B34">
        <v>32</v>
      </c>
      <c r="C34">
        <f>IF(Data!$B$18=1,L_I!B34,L_cor!B34)</f>
        <v>0</v>
      </c>
      <c r="D34">
        <f>IF(Data!$B$18=1,L_I!C34,L_cor!C34)</f>
        <v>1.2911707513130412E-14</v>
      </c>
      <c r="E34">
        <f>IF(Data!$B$18=1,L_I!D34,L_cor!D34)</f>
        <v>3.2279268782826033E-14</v>
      </c>
      <c r="F34">
        <f>IF(Data!$B$18=1,L_I!E34,L_cor!E34)</f>
        <v>8.6078050087536104E-14</v>
      </c>
      <c r="G34">
        <f>IF(Data!$B$18=1,L_I!F34,L_cor!F34)</f>
        <v>2.4747439400166634E-13</v>
      </c>
      <c r="H34">
        <f>IF(Data!$B$18=1,L_I!G34,L_cor!G34)</f>
        <v>7.1373049864248727E-13</v>
      </c>
      <c r="I34">
        <f>IF(Data!$B$18=1,L_I!H34,L_cor!H34)</f>
        <v>2.0587000312602379E-12</v>
      </c>
      <c r="J34">
        <f>IF(Data!$B$18=1,L_I!I34,L_cor!I34)</f>
        <v>5.9381899275665529E-12</v>
      </c>
      <c r="K34">
        <f>IF(Data!$B$18=1,L_I!J34,L_cor!J34)</f>
        <v>1.7128336438946234E-11</v>
      </c>
      <c r="L34">
        <f>IF(Data!$B$18=1,L_I!K34,L_cor!K34)</f>
        <v>4.9405612674316557E-11</v>
      </c>
      <c r="M34">
        <f>IF(Data!$B$18=1,L_I!L34,L_cor!L34)</f>
        <v>1.4250739254330089E-10</v>
      </c>
      <c r="N34">
        <f>IF(Data!$B$18=1,L_I!M34,L_cor!M34)</f>
        <v>4.1105364007179708E-10</v>
      </c>
      <c r="O34">
        <f>IF(Data!$B$18=1,L_I!N34,L_cor!N34)</f>
        <v>1.1856584560342912E-9</v>
      </c>
      <c r="P34">
        <f>IF(Data!$B$18=1,L_I!O34,L_cor!O34)</f>
        <v>3.4199574880789401E-9</v>
      </c>
      <c r="Q34">
        <f>IF(Data!$B$18=1,L_I!P34,L_cor!P34)</f>
        <v>9.864652978892056E-9</v>
      </c>
      <c r="R34">
        <f>IF(Data!$B$18=1,L_I!Q34,L_cor!Q34)</f>
        <v>2.8453973107316516E-8</v>
      </c>
      <c r="S34">
        <f>IF(Data!$B$18=1,L_I!R34,L_cor!R34)</f>
        <v>8.2073701662318843E-8</v>
      </c>
      <c r="T34">
        <f>IF(Data!$B$18=1,L_I!S34,L_cor!S34)</f>
        <v>2.367364472845177E-7</v>
      </c>
      <c r="U34">
        <f>IF(Data!$B$18=1,L_I!T34,L_cor!T34)</f>
        <v>6.8285144129944668E-7</v>
      </c>
      <c r="V34">
        <f>IF(Data!$B$18=1,L_I!U34,L_cor!U34)</f>
        <v>1.9696421748035006E-6</v>
      </c>
      <c r="W34">
        <f>IF(Data!$B$18=1,L_I!V34,L_cor!V34)</f>
        <v>5.6813093773106855E-6</v>
      </c>
      <c r="X34">
        <f>IF(Data!$B$18=1,L_I!W34,L_cor!W34)</f>
        <v>1.6387380740330886E-5</v>
      </c>
      <c r="Y34">
        <f>IF(Data!$B$18=1,L_I!X34,L_cor!X34)</f>
        <v>4.7268372428555764E-5</v>
      </c>
      <c r="Z34">
        <f>IF(Data!$B$18=1,L_I!Y34,L_cor!Y34)</f>
        <v>1.3634265703889033E-4</v>
      </c>
      <c r="AA34">
        <f>IF(Data!$B$18=1,L_I!Z34,L_cor!Z34)</f>
        <v>3.9327184697381893E-4</v>
      </c>
      <c r="AB34">
        <f>IF(Data!$B$18=1,L_I!AA34,L_cor!AA34)</f>
        <v>1.1343679885751599E-3</v>
      </c>
      <c r="AC34">
        <f>IF(Data!$B$18=1,L_I!AB34,L_cor!AB34)</f>
        <v>3.2720133500675395E-3</v>
      </c>
      <c r="AD34">
        <f>IF(Data!$B$18=1,L_I!AC34,L_cor!AC34)</f>
        <v>9.4379173873442301E-3</v>
      </c>
      <c r="AE34">
        <f>IF(Data!$B$18=1,L_I!AD34,L_cor!AD34)</f>
        <v>2.722308104534351E-2</v>
      </c>
      <c r="AF34">
        <f>IF(Data!$B$18=1,L_I!AE34,L_cor!AE34)</f>
        <v>7.8523270673582432E-2</v>
      </c>
      <c r="AG34">
        <f>IF(Data!$B$18=1,L_I!AF34,L_cor!AF34)</f>
        <v>0.22649545167229945</v>
      </c>
      <c r="AH34">
        <f>IF(Data!$B$18=1,L_I!AG34,L_cor!AG34)</f>
        <v>0.65331193145903743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3446-FBC6-40F9-9FEF-BF2E35A831C2}">
  <dimension ref="A1:AG34"/>
  <sheetViews>
    <sheetView workbookViewId="0">
      <selection activeCell="I36" sqref="I36"/>
    </sheetView>
  </sheetViews>
  <sheetFormatPr baseColWidth="10" defaultRowHeight="12.75" x14ac:dyDescent="0.35"/>
  <sheetData>
    <row r="1" spans="1:33" x14ac:dyDescent="0.35">
      <c r="A1" s="2" t="s">
        <v>94</v>
      </c>
    </row>
    <row r="2" spans="1:33" x14ac:dyDescent="0.35">
      <c r="A2" s="2" t="s">
        <v>93</v>
      </c>
    </row>
    <row r="4" spans="1:33" x14ac:dyDescent="0.35">
      <c r="A4" s="2" t="s">
        <v>88</v>
      </c>
      <c r="B4" t="s">
        <v>136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</row>
    <row r="5" spans="1:33" x14ac:dyDescent="0.35">
      <c r="A5">
        <v>1</v>
      </c>
      <c r="B5">
        <v>0</v>
      </c>
      <c r="C5">
        <v>0.26132477258361497</v>
      </c>
      <c r="D5">
        <v>0.65331193145903743</v>
      </c>
      <c r="E5">
        <v>7.5498483890766466E-2</v>
      </c>
      <c r="F5">
        <v>8.7248078526202671E-3</v>
      </c>
      <c r="G5">
        <v>1.0082622609386479E-3</v>
      </c>
      <c r="H5">
        <v>1.1651749860918795E-4</v>
      </c>
      <c r="I5">
        <v>1.3465075514681225E-5</v>
      </c>
      <c r="J5">
        <v>1.5560603409810134E-6</v>
      </c>
      <c r="K5">
        <v>1.7982251804929976E-7</v>
      </c>
      <c r="L5">
        <v>2.0780773820894705E-8</v>
      </c>
      <c r="M5">
        <v>2.401482112917528E-9</v>
      </c>
      <c r="N5">
        <v>2.7752173178768252E-10</v>
      </c>
      <c r="O5">
        <v>3.2071157723871578E-11</v>
      </c>
      <c r="P5">
        <v>3.7062292423872028E-12</v>
      </c>
      <c r="Q5">
        <v>4.2830181920441831E-13</v>
      </c>
      <c r="R5">
        <v>4.9495710150853448E-14</v>
      </c>
      <c r="S5">
        <v>5.7198573844208983E-15</v>
      </c>
      <c r="T5">
        <v>6.6100210297821459E-16</v>
      </c>
      <c r="U5">
        <v>7.6387180794343893E-17</v>
      </c>
      <c r="V5">
        <v>8.8275080569601355E-18</v>
      </c>
      <c r="W5">
        <v>1.0201305727657656E-18</v>
      </c>
      <c r="X5">
        <v>1.1788903264391898E-19</v>
      </c>
      <c r="Y5">
        <v>1.3623573676501663E-20</v>
      </c>
      <c r="Z5">
        <v>1.5743768148653299E-21</v>
      </c>
      <c r="AA5">
        <v>1.8193921909543452E-22</v>
      </c>
      <c r="AB5">
        <v>2.1025385664526717E-23</v>
      </c>
      <c r="AC5">
        <v>2.4297506284353409E-24</v>
      </c>
      <c r="AD5">
        <v>2.8078999713044886E-25</v>
      </c>
      <c r="AE5">
        <v>3.2453115246232771E-26</v>
      </c>
      <c r="AF5">
        <v>3.7626800285487297E-27</v>
      </c>
      <c r="AG5">
        <v>4.7033500356859121E-28</v>
      </c>
    </row>
    <row r="6" spans="1:33" x14ac:dyDescent="0.35">
      <c r="A6">
        <v>2</v>
      </c>
      <c r="B6">
        <v>0</v>
      </c>
      <c r="C6">
        <v>9.0598180668919767E-2</v>
      </c>
      <c r="D6">
        <v>0.22649545167229942</v>
      </c>
      <c r="E6">
        <v>0.60398787112613173</v>
      </c>
      <c r="F6">
        <v>6.9798462820962137E-2</v>
      </c>
      <c r="G6">
        <v>8.0660980875091829E-3</v>
      </c>
      <c r="H6">
        <v>9.321399888735036E-4</v>
      </c>
      <c r="I6">
        <v>1.077206041174498E-4</v>
      </c>
      <c r="J6">
        <v>1.2448482727848107E-5</v>
      </c>
      <c r="K6">
        <v>1.4385801443943981E-6</v>
      </c>
      <c r="L6">
        <v>1.6624619056715764E-7</v>
      </c>
      <c r="M6">
        <v>1.9211856903340224E-8</v>
      </c>
      <c r="N6">
        <v>2.2201738543014601E-9</v>
      </c>
      <c r="O6">
        <v>2.5656926179097262E-10</v>
      </c>
      <c r="P6">
        <v>2.9649833939097622E-11</v>
      </c>
      <c r="Q6">
        <v>3.4264145536353464E-12</v>
      </c>
      <c r="R6">
        <v>3.9596568120682758E-13</v>
      </c>
      <c r="S6">
        <v>4.5758859075367186E-14</v>
      </c>
      <c r="T6">
        <v>5.2880168238257167E-15</v>
      </c>
      <c r="U6">
        <v>6.1109744635475114E-16</v>
      </c>
      <c r="V6">
        <v>7.0620064455681084E-17</v>
      </c>
      <c r="W6">
        <v>8.1610445821261246E-18</v>
      </c>
      <c r="X6">
        <v>9.4311226115135182E-19</v>
      </c>
      <c r="Y6">
        <v>1.0898858941201331E-19</v>
      </c>
      <c r="Z6">
        <v>1.2595014518922639E-20</v>
      </c>
      <c r="AA6">
        <v>1.4555137527634762E-21</v>
      </c>
      <c r="AB6">
        <v>1.6820308531621374E-22</v>
      </c>
      <c r="AC6">
        <v>1.9438005027482727E-23</v>
      </c>
      <c r="AD6">
        <v>2.2463199770435909E-24</v>
      </c>
      <c r="AE6">
        <v>2.5962492196986217E-25</v>
      </c>
      <c r="AF6">
        <v>3.0101440228389838E-26</v>
      </c>
      <c r="AG6">
        <v>3.7626800285487297E-27</v>
      </c>
    </row>
    <row r="7" spans="1:33" x14ac:dyDescent="0.35">
      <c r="A7">
        <v>3</v>
      </c>
      <c r="B7">
        <v>0</v>
      </c>
      <c r="C7">
        <v>3.1409308269432959E-2</v>
      </c>
      <c r="D7">
        <v>7.852327067358239E-2</v>
      </c>
      <c r="E7">
        <v>0.20939538846288644</v>
      </c>
      <c r="F7">
        <v>0.60201174183079842</v>
      </c>
      <c r="G7">
        <v>6.9570096004766713E-2</v>
      </c>
      <c r="H7">
        <v>8.0397074040339696E-3</v>
      </c>
      <c r="I7">
        <v>9.2909021051300442E-4</v>
      </c>
      <c r="J7">
        <v>1.0736816352768993E-4</v>
      </c>
      <c r="K7">
        <v>1.2407753745401682E-5</v>
      </c>
      <c r="L7">
        <v>1.4338733936417345E-6</v>
      </c>
      <c r="M7">
        <v>1.6570226579130942E-7</v>
      </c>
      <c r="N7">
        <v>1.9148999493350093E-8</v>
      </c>
      <c r="O7">
        <v>2.2129098829471389E-9</v>
      </c>
      <c r="P7">
        <v>2.5572981772471697E-10</v>
      </c>
      <c r="Q7">
        <v>2.9552825525104864E-11</v>
      </c>
      <c r="R7">
        <v>3.4152040004088874E-12</v>
      </c>
      <c r="S7">
        <v>3.9467015952504202E-13</v>
      </c>
      <c r="T7">
        <v>4.5609145105496808E-14</v>
      </c>
      <c r="U7">
        <v>5.2707154748097281E-15</v>
      </c>
      <c r="V7">
        <v>6.0909805593024927E-16</v>
      </c>
      <c r="W7">
        <v>7.0389009520837827E-17</v>
      </c>
      <c r="X7">
        <v>8.1343432524304103E-18</v>
      </c>
      <c r="Y7">
        <v>9.4002658367861482E-19</v>
      </c>
      <c r="Z7">
        <v>1.0863200022570774E-19</v>
      </c>
      <c r="AA7">
        <v>1.2553806117584981E-20</v>
      </c>
      <c r="AB7">
        <v>1.4507516108523435E-21</v>
      </c>
      <c r="AC7">
        <v>1.6765279336203853E-22</v>
      </c>
      <c r="AD7">
        <v>1.9374509802000973E-23</v>
      </c>
      <c r="AE7">
        <v>2.2392649519900615E-24</v>
      </c>
      <c r="AF7">
        <v>2.596249219698624E-25</v>
      </c>
      <c r="AG7">
        <v>3.24531152462328E-26</v>
      </c>
    </row>
    <row r="8" spans="1:33" x14ac:dyDescent="0.35">
      <c r="A8">
        <v>4</v>
      </c>
      <c r="B8">
        <v>0</v>
      </c>
      <c r="C8">
        <v>1.0889232418137398E-2</v>
      </c>
      <c r="D8">
        <v>2.7223081045343496E-2</v>
      </c>
      <c r="E8">
        <v>7.2594882787582637E-2</v>
      </c>
      <c r="F8">
        <v>0.20871028801430008</v>
      </c>
      <c r="G8">
        <v>0.60193256978037279</v>
      </c>
      <c r="H8">
        <v>6.9560946669685209E-2</v>
      </c>
      <c r="I8">
        <v>8.0386500822646912E-3</v>
      </c>
      <c r="J8">
        <v>9.2896802356566511E-4</v>
      </c>
      <c r="K8">
        <v>1.0735404327543195E-4</v>
      </c>
      <c r="L8">
        <v>1.2406121971074138E-5</v>
      </c>
      <c r="M8">
        <v>1.4336848214117643E-6</v>
      </c>
      <c r="N8">
        <v>1.6568047387724646E-7</v>
      </c>
      <c r="O8">
        <v>1.914648116115133E-8</v>
      </c>
      <c r="P8">
        <v>2.2126188577051603E-9</v>
      </c>
      <c r="Q8">
        <v>2.5569618606503771E-10</v>
      </c>
      <c r="R8">
        <v>2.9548938960059505E-11</v>
      </c>
      <c r="S8">
        <v>3.4147548584992765E-12</v>
      </c>
      <c r="T8">
        <v>3.9461825547799415E-13</v>
      </c>
      <c r="U8">
        <v>4.5603146934223305E-14</v>
      </c>
      <c r="V8">
        <v>5.2700223100052001E-15</v>
      </c>
      <c r="W8">
        <v>6.0901795194116212E-16</v>
      </c>
      <c r="X8">
        <v>7.0379752488419637E-17</v>
      </c>
      <c r="Y8">
        <v>8.1332734848714932E-18</v>
      </c>
      <c r="Z8">
        <v>9.399029584746019E-19</v>
      </c>
      <c r="AA8">
        <v>1.0861771379997441E-19</v>
      </c>
      <c r="AB8">
        <v>1.2552155241722451E-20</v>
      </c>
      <c r="AC8">
        <v>1.4505611251758987E-21</v>
      </c>
      <c r="AD8">
        <v>1.6763162828687797E-22</v>
      </c>
      <c r="AE8">
        <v>1.9374509802000964E-23</v>
      </c>
      <c r="AF8">
        <v>2.2463199770435916E-24</v>
      </c>
      <c r="AG8">
        <v>2.8078999713044895E-25</v>
      </c>
    </row>
    <row r="9" spans="1:33" x14ac:dyDescent="0.35">
      <c r="A9">
        <v>5</v>
      </c>
      <c r="B9">
        <v>0</v>
      </c>
      <c r="C9">
        <v>3.7751669549376905E-3</v>
      </c>
      <c r="D9">
        <v>9.4379173873442267E-3</v>
      </c>
      <c r="E9">
        <v>2.51677796995846E-2</v>
      </c>
      <c r="F9">
        <v>7.2357366636305723E-2</v>
      </c>
      <c r="G9">
        <v>0.20868284000905565</v>
      </c>
      <c r="H9">
        <v>0.60192939781506505</v>
      </c>
      <c r="I9">
        <v>6.9560580108843209E-2</v>
      </c>
      <c r="J9">
        <v>8.0386077215079156E-3</v>
      </c>
      <c r="K9">
        <v>9.2896312824268263E-4</v>
      </c>
      <c r="L9">
        <v>1.0735347755874205E-4</v>
      </c>
      <c r="M9">
        <v>1.2406056595331951E-5</v>
      </c>
      <c r="N9">
        <v>1.433677266415168E-6</v>
      </c>
      <c r="O9">
        <v>1.6567960080152059E-7</v>
      </c>
      <c r="P9">
        <v>1.9146380266172292E-8</v>
      </c>
      <c r="Q9">
        <v>2.2126071980100249E-9</v>
      </c>
      <c r="R9">
        <v>2.5569483863930891E-10</v>
      </c>
      <c r="S9">
        <v>2.9548783247918366E-11</v>
      </c>
      <c r="T9">
        <v>3.4147368639854571E-12</v>
      </c>
      <c r="U9">
        <v>3.9461617598358061E-13</v>
      </c>
      <c r="V9">
        <v>4.560290662225606E-14</v>
      </c>
      <c r="W9">
        <v>5.2699945389079462E-15</v>
      </c>
      <c r="X9">
        <v>6.0901474263848556E-16</v>
      </c>
      <c r="Y9">
        <v>7.0379381612807605E-17</v>
      </c>
      <c r="Z9">
        <v>8.1332306255942941E-18</v>
      </c>
      <c r="AA9">
        <v>9.398980058470148E-19</v>
      </c>
      <c r="AB9">
        <v>1.0861714234294504E-19</v>
      </c>
      <c r="AC9">
        <v>1.2552091746496973E-20</v>
      </c>
      <c r="AD9">
        <v>1.450561125175899E-21</v>
      </c>
      <c r="AE9">
        <v>1.6765279336203853E-22</v>
      </c>
      <c r="AF9">
        <v>1.9438005027482742E-23</v>
      </c>
      <c r="AG9">
        <v>2.4297506284353428E-24</v>
      </c>
    </row>
    <row r="10" spans="1:33" x14ac:dyDescent="0.35">
      <c r="A10">
        <v>6</v>
      </c>
      <c r="B10">
        <v>0</v>
      </c>
      <c r="C10">
        <v>1.3088053400270149E-3</v>
      </c>
      <c r="D10">
        <v>3.2720133500675373E-3</v>
      </c>
      <c r="E10">
        <v>8.7253689335134339E-3</v>
      </c>
      <c r="F10">
        <v>2.5085435683851121E-2</v>
      </c>
      <c r="G10">
        <v>7.2347850740382219E-2</v>
      </c>
      <c r="H10">
        <v>0.20868174032652964</v>
      </c>
      <c r="I10">
        <v>0.60192927073279479</v>
      </c>
      <c r="J10">
        <v>6.9560565422874254E-2</v>
      </c>
      <c r="K10">
        <v>8.0386060243578476E-3</v>
      </c>
      <c r="L10">
        <v>9.2896293211545597E-4</v>
      </c>
      <c r="M10">
        <v>1.0735345489375226E-4</v>
      </c>
      <c r="N10">
        <v>1.2406053976104772E-5</v>
      </c>
      <c r="O10">
        <v>1.4336769637302312E-6</v>
      </c>
      <c r="P10">
        <v>1.6567956582243516E-7</v>
      </c>
      <c r="Q10">
        <v>1.9146376223895109E-8</v>
      </c>
      <c r="R10">
        <v>2.2126067308736016E-9</v>
      </c>
      <c r="S10">
        <v>2.5569478465576743E-10</v>
      </c>
      <c r="T10">
        <v>2.9548777009435128E-11</v>
      </c>
      <c r="U10">
        <v>3.4147361430495554E-12</v>
      </c>
      <c r="V10">
        <v>3.9461609267028889E-13</v>
      </c>
      <c r="W10">
        <v>4.5602896994348025E-14</v>
      </c>
      <c r="X10">
        <v>5.2699934262811113E-15</v>
      </c>
      <c r="Y10">
        <v>6.0901461406065389E-16</v>
      </c>
      <c r="Z10">
        <v>7.0379366754924831E-17</v>
      </c>
      <c r="AA10">
        <v>8.1332289112232089E-18</v>
      </c>
      <c r="AB10">
        <v>9.3989781536133786E-19</v>
      </c>
      <c r="AC10">
        <v>1.0861714234294507E-19</v>
      </c>
      <c r="AD10">
        <v>1.2552155241722457E-20</v>
      </c>
      <c r="AE10">
        <v>1.4507516108523437E-21</v>
      </c>
      <c r="AF10">
        <v>1.6820308531621388E-22</v>
      </c>
      <c r="AG10">
        <v>2.1025385664526735E-23</v>
      </c>
    </row>
    <row r="11" spans="1:33" x14ac:dyDescent="0.35">
      <c r="A11">
        <v>7</v>
      </c>
      <c r="B11">
        <v>0</v>
      </c>
      <c r="C11">
        <v>4.5374719543006363E-4</v>
      </c>
      <c r="D11">
        <v>1.1343679885751591E-3</v>
      </c>
      <c r="E11">
        <v>3.0249813028670903E-3</v>
      </c>
      <c r="F11">
        <v>8.6968212457428883E-3</v>
      </c>
      <c r="G11">
        <v>2.5082136636272963E-2</v>
      </c>
      <c r="H11">
        <v>7.2347469493571251E-2</v>
      </c>
      <c r="I11">
        <v>0.20868169626862279</v>
      </c>
      <c r="J11">
        <v>0.60192926564134452</v>
      </c>
      <c r="K11">
        <v>6.9560564834492578E-2</v>
      </c>
      <c r="L11">
        <v>8.0386059563628768E-3</v>
      </c>
      <c r="M11">
        <v>9.2896292425777456E-4</v>
      </c>
      <c r="N11">
        <v>1.0735345398569744E-4</v>
      </c>
      <c r="O11">
        <v>1.2406053871167519E-5</v>
      </c>
      <c r="P11">
        <v>1.4336769516033994E-6</v>
      </c>
      <c r="Q11">
        <v>1.6567956442102592E-7</v>
      </c>
      <c r="R11">
        <v>1.9146376061944488E-8</v>
      </c>
      <c r="S11">
        <v>2.2126067121581518E-9</v>
      </c>
      <c r="T11">
        <v>2.5569478249295979E-10</v>
      </c>
      <c r="U11">
        <v>2.9548776759495255E-11</v>
      </c>
      <c r="V11">
        <v>3.4147361141658321E-12</v>
      </c>
      <c r="W11">
        <v>3.9461608933240837E-13</v>
      </c>
      <c r="X11">
        <v>4.5602896608614543E-14</v>
      </c>
      <c r="Y11">
        <v>5.2699933817074623E-15</v>
      </c>
      <c r="Z11">
        <v>6.0901460891754061E-16</v>
      </c>
      <c r="AA11">
        <v>7.0379366183467829E-17</v>
      </c>
      <c r="AB11">
        <v>8.1332289112232058E-18</v>
      </c>
      <c r="AC11">
        <v>9.3989800584701461E-19</v>
      </c>
      <c r="AD11">
        <v>1.0861771379997441E-19</v>
      </c>
      <c r="AE11">
        <v>1.2553806117584979E-20</v>
      </c>
      <c r="AF11">
        <v>1.4555137527634767E-21</v>
      </c>
      <c r="AG11">
        <v>1.8193921909543459E-22</v>
      </c>
    </row>
    <row r="12" spans="1:33" x14ac:dyDescent="0.35">
      <c r="A12">
        <v>8</v>
      </c>
      <c r="B12">
        <v>0</v>
      </c>
      <c r="C12">
        <v>1.5730873878952743E-4</v>
      </c>
      <c r="D12">
        <v>3.932718469738186E-4</v>
      </c>
      <c r="E12">
        <v>1.048724925263516E-3</v>
      </c>
      <c r="F12">
        <v>3.0150841601326098E-3</v>
      </c>
      <c r="G12">
        <v>8.6956775053099889E-3</v>
      </c>
      <c r="H12">
        <v>2.5082004462552432E-2</v>
      </c>
      <c r="I12">
        <v>7.2347454219220619E-2</v>
      </c>
      <c r="J12">
        <v>0.20868169450347773</v>
      </c>
      <c r="K12">
        <v>0.60192926543735958</v>
      </c>
      <c r="L12">
        <v>6.9560564810919517E-2</v>
      </c>
      <c r="M12">
        <v>8.0386059536387139E-3</v>
      </c>
      <c r="N12">
        <v>9.2896292394296259E-4</v>
      </c>
      <c r="O12">
        <v>1.0735345394931695E-4</v>
      </c>
      <c r="P12">
        <v>1.240605386696329E-5</v>
      </c>
      <c r="Q12">
        <v>1.4336769511175477E-6</v>
      </c>
      <c r="R12">
        <v>1.6567956436487955E-7</v>
      </c>
      <c r="S12">
        <v>1.914637605545606E-8</v>
      </c>
      <c r="T12">
        <v>2.2126067114083324E-9</v>
      </c>
      <c r="U12">
        <v>2.5569478240630859E-10</v>
      </c>
      <c r="V12">
        <v>2.954877674948162E-11</v>
      </c>
      <c r="W12">
        <v>3.4147361130086307E-12</v>
      </c>
      <c r="X12">
        <v>3.9461608919868749E-13</v>
      </c>
      <c r="Y12">
        <v>4.5602896593185193E-14</v>
      </c>
      <c r="Z12">
        <v>5.2699933799930916E-15</v>
      </c>
      <c r="AA12">
        <v>6.0901460891754081E-16</v>
      </c>
      <c r="AB12">
        <v>7.0379366754924831E-17</v>
      </c>
      <c r="AC12">
        <v>8.1332306255942956E-18</v>
      </c>
      <c r="AD12">
        <v>9.3990295847460229E-19</v>
      </c>
      <c r="AE12">
        <v>1.0863200022570777E-19</v>
      </c>
      <c r="AF12">
        <v>1.2595014518922648E-20</v>
      </c>
      <c r="AG12">
        <v>1.574376814865331E-21</v>
      </c>
    </row>
    <row r="13" spans="1:33" x14ac:dyDescent="0.35">
      <c r="A13">
        <v>9</v>
      </c>
      <c r="B13">
        <v>0</v>
      </c>
      <c r="C13">
        <v>5.4537062815556071E-5</v>
      </c>
      <c r="D13">
        <v>1.3634265703889016E-4</v>
      </c>
      <c r="E13">
        <v>3.6358041877037375E-4</v>
      </c>
      <c r="F13">
        <v>1.0452937039648247E-3</v>
      </c>
      <c r="G13">
        <v>3.0146876389710166E-3</v>
      </c>
      <c r="H13">
        <v>8.6956316822581065E-3</v>
      </c>
      <c r="I13">
        <v>2.5081999167117307E-2</v>
      </c>
      <c r="J13">
        <v>7.2347453607265896E-2</v>
      </c>
      <c r="K13">
        <v>0.20868169443275855</v>
      </c>
      <c r="L13">
        <v>0.60192926542918701</v>
      </c>
      <c r="M13">
        <v>6.9560564809975092E-2</v>
      </c>
      <c r="N13">
        <v>8.038605953529572E-3</v>
      </c>
      <c r="O13">
        <v>9.2896292393035006E-4</v>
      </c>
      <c r="P13">
        <v>1.0735345394785942E-4</v>
      </c>
      <c r="Q13">
        <v>1.2406053866794852E-5</v>
      </c>
      <c r="R13">
        <v>1.4336769510980827E-6</v>
      </c>
      <c r="S13">
        <v>1.6567956436263012E-7</v>
      </c>
      <c r="T13">
        <v>1.9146376055196113E-8</v>
      </c>
      <c r="U13">
        <v>2.2126067113782917E-9</v>
      </c>
      <c r="V13">
        <v>2.5569478240283707E-10</v>
      </c>
      <c r="W13">
        <v>2.954877674908045E-11</v>
      </c>
      <c r="X13">
        <v>3.4147361129623437E-12</v>
      </c>
      <c r="Y13">
        <v>3.9461608919354436E-13</v>
      </c>
      <c r="Z13">
        <v>4.5602896593185206E-14</v>
      </c>
      <c r="AA13">
        <v>5.2699933817074631E-15</v>
      </c>
      <c r="AB13">
        <v>6.0901461406065389E-16</v>
      </c>
      <c r="AC13">
        <v>7.0379381612807617E-17</v>
      </c>
      <c r="AD13">
        <v>8.1332734848714963E-18</v>
      </c>
      <c r="AE13">
        <v>9.4002658367861501E-19</v>
      </c>
      <c r="AF13">
        <v>1.089885894120134E-19</v>
      </c>
      <c r="AG13">
        <v>1.3623573676501676E-20</v>
      </c>
    </row>
    <row r="14" spans="1:33" x14ac:dyDescent="0.35">
      <c r="A14">
        <v>10</v>
      </c>
      <c r="B14">
        <v>0</v>
      </c>
      <c r="C14">
        <v>1.8907348971422286E-5</v>
      </c>
      <c r="D14">
        <v>4.7268372428555716E-5</v>
      </c>
      <c r="E14">
        <v>1.2604899314281524E-4</v>
      </c>
      <c r="F14">
        <v>3.623908552855939E-4</v>
      </c>
      <c r="G14">
        <v>1.0451562348091764E-3</v>
      </c>
      <c r="H14">
        <v>3.0146717526656642E-3</v>
      </c>
      <c r="I14">
        <v>8.6956298463939322E-3</v>
      </c>
      <c r="J14">
        <v>2.5081998954959911E-2</v>
      </c>
      <c r="K14">
        <v>7.2347453582748425E-2</v>
      </c>
      <c r="L14">
        <v>0.20868169442992526</v>
      </c>
      <c r="M14">
        <v>0.60192926542885972</v>
      </c>
      <c r="N14">
        <v>6.9560564809937261E-2</v>
      </c>
      <c r="O14">
        <v>8.0386059535252005E-3</v>
      </c>
      <c r="P14">
        <v>9.2896292392984482E-4</v>
      </c>
      <c r="Q14">
        <v>1.0735345394780103E-4</v>
      </c>
      <c r="R14">
        <v>1.2406053866788106E-5</v>
      </c>
      <c r="S14">
        <v>1.4336769510973032E-6</v>
      </c>
      <c r="T14">
        <v>1.6567956436254002E-7</v>
      </c>
      <c r="U14">
        <v>1.9146376055185701E-8</v>
      </c>
      <c r="V14">
        <v>2.2126067113770889E-9</v>
      </c>
      <c r="W14">
        <v>2.556947824026982E-10</v>
      </c>
      <c r="X14">
        <v>2.9548776749065031E-11</v>
      </c>
      <c r="Y14">
        <v>3.4147361129623441E-12</v>
      </c>
      <c r="Z14">
        <v>3.9461608919868754E-13</v>
      </c>
      <c r="AA14">
        <v>4.5602896608614549E-14</v>
      </c>
      <c r="AB14">
        <v>5.2699934262811113E-15</v>
      </c>
      <c r="AC14">
        <v>6.0901474263848566E-16</v>
      </c>
      <c r="AD14">
        <v>7.0379752488419662E-17</v>
      </c>
      <c r="AE14">
        <v>8.1343432524304119E-18</v>
      </c>
      <c r="AF14">
        <v>9.4311226115135278E-19</v>
      </c>
      <c r="AG14">
        <v>1.178890326439191E-19</v>
      </c>
    </row>
    <row r="15" spans="1:33" x14ac:dyDescent="0.35">
      <c r="A15">
        <v>11</v>
      </c>
      <c r="B15">
        <v>0</v>
      </c>
      <c r="C15">
        <v>6.5549522961323477E-6</v>
      </c>
      <c r="D15">
        <v>1.6387380740330869E-5</v>
      </c>
      <c r="E15">
        <v>4.3699681974215655E-5</v>
      </c>
      <c r="F15">
        <v>1.2563658567587004E-4</v>
      </c>
      <c r="G15">
        <v>3.6234319636953814E-4</v>
      </c>
      <c r="H15">
        <v>1.0451507272166577E-3</v>
      </c>
      <c r="I15">
        <v>3.0146711161934594E-3</v>
      </c>
      <c r="J15">
        <v>8.6956297728414938E-3</v>
      </c>
      <c r="K15">
        <v>2.5081998946459991E-2</v>
      </c>
      <c r="L15">
        <v>7.2347453581766155E-2</v>
      </c>
      <c r="M15">
        <v>0.20868169442981177</v>
      </c>
      <c r="N15">
        <v>0.60192926542884662</v>
      </c>
      <c r="O15">
        <v>6.9560564809935749E-2</v>
      </c>
      <c r="P15">
        <v>8.0386059535250253E-3</v>
      </c>
      <c r="Q15">
        <v>9.2896292392982466E-4</v>
      </c>
      <c r="R15">
        <v>1.073534539477987E-4</v>
      </c>
      <c r="S15">
        <v>1.2406053866787837E-5</v>
      </c>
      <c r="T15">
        <v>1.4336769510972718E-6</v>
      </c>
      <c r="U15">
        <v>1.6567956436253645E-7</v>
      </c>
      <c r="V15">
        <v>1.9146376055185287E-8</v>
      </c>
      <c r="W15">
        <v>2.2126067113770422E-9</v>
      </c>
      <c r="X15">
        <v>2.5569478240269826E-10</v>
      </c>
      <c r="Y15">
        <v>2.9548776749080463E-11</v>
      </c>
      <c r="Z15">
        <v>3.4147361130086323E-12</v>
      </c>
      <c r="AA15">
        <v>3.9461608933240852E-13</v>
      </c>
      <c r="AB15">
        <v>4.5602896994348031E-14</v>
      </c>
      <c r="AC15">
        <v>5.2699945389079477E-15</v>
      </c>
      <c r="AD15">
        <v>6.0901795194116241E-16</v>
      </c>
      <c r="AE15">
        <v>7.0389009520837851E-17</v>
      </c>
      <c r="AF15">
        <v>8.1610445821261339E-18</v>
      </c>
      <c r="AG15">
        <v>1.0201305727657667E-18</v>
      </c>
    </row>
    <row r="16" spans="1:33" x14ac:dyDescent="0.35">
      <c r="A16">
        <v>12</v>
      </c>
      <c r="B16">
        <v>0</v>
      </c>
      <c r="C16">
        <v>2.2725237509242716E-6</v>
      </c>
      <c r="D16">
        <v>5.6813093773106787E-6</v>
      </c>
      <c r="E16">
        <v>1.5150158339495145E-5</v>
      </c>
      <c r="F16">
        <v>4.3556705226048553E-5</v>
      </c>
      <c r="G16">
        <v>1.2562006289831392E-4</v>
      </c>
      <c r="H16">
        <v>3.6234128695292547E-4</v>
      </c>
      <c r="I16">
        <v>1.0451505065593384E-3</v>
      </c>
      <c r="J16">
        <v>3.0146710906937069E-3</v>
      </c>
      <c r="K16">
        <v>8.6956297698946739E-3</v>
      </c>
      <c r="L16">
        <v>2.5081998946119455E-2</v>
      </c>
      <c r="M16">
        <v>7.2347453581726798E-2</v>
      </c>
      <c r="N16">
        <v>0.20868169442980725</v>
      </c>
      <c r="O16">
        <v>0.60192926542884617</v>
      </c>
      <c r="P16">
        <v>6.9560564809935693E-2</v>
      </c>
      <c r="Q16">
        <v>8.0386059535250184E-3</v>
      </c>
      <c r="R16">
        <v>9.2896292392982401E-4</v>
      </c>
      <c r="S16">
        <v>1.0735345394779861E-4</v>
      </c>
      <c r="T16">
        <v>1.2406053866787827E-5</v>
      </c>
      <c r="U16">
        <v>1.4336769510972708E-6</v>
      </c>
      <c r="V16">
        <v>1.6567956436253631E-7</v>
      </c>
      <c r="W16">
        <v>1.9146376055185284E-8</v>
      </c>
      <c r="X16">
        <v>2.2126067113770889E-9</v>
      </c>
      <c r="Y16">
        <v>2.5569478240283712E-10</v>
      </c>
      <c r="Z16">
        <v>2.9548776749481627E-11</v>
      </c>
      <c r="AA16">
        <v>3.4147361141658329E-12</v>
      </c>
      <c r="AB16">
        <v>3.9461609267028894E-13</v>
      </c>
      <c r="AC16">
        <v>4.5602906622256073E-14</v>
      </c>
      <c r="AD16">
        <v>5.2700223100052025E-15</v>
      </c>
      <c r="AE16">
        <v>6.0909805593024936E-16</v>
      </c>
      <c r="AF16">
        <v>7.0620064455681146E-17</v>
      </c>
      <c r="AG16">
        <v>8.8275080569601432E-18</v>
      </c>
    </row>
    <row r="17" spans="1:33" x14ac:dyDescent="0.35">
      <c r="A17">
        <v>13</v>
      </c>
      <c r="B17">
        <v>0</v>
      </c>
      <c r="C17">
        <v>7.878568699213993E-7</v>
      </c>
      <c r="D17">
        <v>1.9696421748034985E-6</v>
      </c>
      <c r="E17">
        <v>5.2523791328093298E-6</v>
      </c>
      <c r="F17">
        <v>1.5100590006826826E-5</v>
      </c>
      <c r="G17">
        <v>4.3550976976210687E-5</v>
      </c>
      <c r="H17">
        <v>1.2561940092635645E-4</v>
      </c>
      <c r="I17">
        <v>3.6234121045366574E-4</v>
      </c>
      <c r="J17">
        <v>1.0451504977188784E-3</v>
      </c>
      <c r="K17">
        <v>3.0146710896720797E-3</v>
      </c>
      <c r="L17">
        <v>8.6956297697766138E-3</v>
      </c>
      <c r="M17">
        <v>2.5081998946105809E-2</v>
      </c>
      <c r="N17">
        <v>7.234745358172523E-2</v>
      </c>
      <c r="O17">
        <v>0.20868169442980705</v>
      </c>
      <c r="P17">
        <v>0.60192926542884617</v>
      </c>
      <c r="Q17">
        <v>6.9560564809935693E-2</v>
      </c>
      <c r="R17">
        <v>8.0386059535250184E-3</v>
      </c>
      <c r="S17">
        <v>9.2896292392982401E-4</v>
      </c>
      <c r="T17">
        <v>1.0735345394779861E-4</v>
      </c>
      <c r="U17">
        <v>1.2406053866787827E-5</v>
      </c>
      <c r="V17">
        <v>1.4336769510972708E-6</v>
      </c>
      <c r="W17">
        <v>1.6567956436253642E-7</v>
      </c>
      <c r="X17">
        <v>1.9146376055185704E-8</v>
      </c>
      <c r="Y17">
        <v>2.2126067113782925E-9</v>
      </c>
      <c r="Z17">
        <v>2.5569478240630869E-10</v>
      </c>
      <c r="AA17">
        <v>2.9548776759495268E-11</v>
      </c>
      <c r="AB17">
        <v>3.4147361430495562E-12</v>
      </c>
      <c r="AC17">
        <v>3.9461617598358081E-13</v>
      </c>
      <c r="AD17">
        <v>4.5603146934223337E-14</v>
      </c>
      <c r="AE17">
        <v>5.2707154748097305E-15</v>
      </c>
      <c r="AF17">
        <v>6.1109744635475183E-16</v>
      </c>
      <c r="AG17">
        <v>7.6387180794343979E-17</v>
      </c>
    </row>
    <row r="18" spans="1:33" x14ac:dyDescent="0.35">
      <c r="A18">
        <v>14</v>
      </c>
      <c r="B18">
        <v>0</v>
      </c>
      <c r="C18">
        <v>2.7314057651977832E-7</v>
      </c>
      <c r="D18">
        <v>6.8285144129944583E-7</v>
      </c>
      <c r="E18">
        <v>1.8209371767985227E-6</v>
      </c>
      <c r="F18">
        <v>5.2351943832957533E-6</v>
      </c>
      <c r="G18">
        <v>1.5098604090954417E-5</v>
      </c>
      <c r="H18">
        <v>4.3550747478431312E-5</v>
      </c>
      <c r="I18">
        <v>1.2561937440497582E-4</v>
      </c>
      <c r="J18">
        <v>3.6234120738878368E-4</v>
      </c>
      <c r="K18">
        <v>1.0451504973646925E-3</v>
      </c>
      <c r="L18">
        <v>3.0146710896311493E-3</v>
      </c>
      <c r="M18">
        <v>8.695629769771885E-3</v>
      </c>
      <c r="N18">
        <v>2.5081998946105272E-2</v>
      </c>
      <c r="O18">
        <v>7.2347453581725174E-2</v>
      </c>
      <c r="P18">
        <v>0.20868169442980705</v>
      </c>
      <c r="Q18">
        <v>0.60192926542884617</v>
      </c>
      <c r="R18">
        <v>6.9560564809935693E-2</v>
      </c>
      <c r="S18">
        <v>8.0386059535250184E-3</v>
      </c>
      <c r="T18">
        <v>9.2896292392982401E-4</v>
      </c>
      <c r="U18">
        <v>1.0735345394779861E-4</v>
      </c>
      <c r="V18">
        <v>1.2406053866787827E-5</v>
      </c>
      <c r="W18">
        <v>1.4336769510972718E-6</v>
      </c>
      <c r="X18">
        <v>1.6567956436254005E-7</v>
      </c>
      <c r="Y18">
        <v>1.914637605519612E-8</v>
      </c>
      <c r="Z18">
        <v>2.2126067114083332E-9</v>
      </c>
      <c r="AA18">
        <v>2.5569478249295989E-10</v>
      </c>
      <c r="AB18">
        <v>2.9548777009435135E-11</v>
      </c>
      <c r="AC18">
        <v>3.4147368639854587E-12</v>
      </c>
      <c r="AD18">
        <v>3.9461825547799436E-13</v>
      </c>
      <c r="AE18">
        <v>4.5609145105496821E-14</v>
      </c>
      <c r="AF18">
        <v>5.2880168238257222E-15</v>
      </c>
      <c r="AG18">
        <v>6.6100210297821528E-16</v>
      </c>
    </row>
    <row r="19" spans="1:33" x14ac:dyDescent="0.35">
      <c r="A19">
        <v>15</v>
      </c>
      <c r="B19">
        <v>0</v>
      </c>
      <c r="C19">
        <v>9.469457891380697E-8</v>
      </c>
      <c r="D19">
        <v>2.3673644728451743E-7</v>
      </c>
      <c r="E19">
        <v>6.3129719275871322E-7</v>
      </c>
      <c r="F19">
        <v>1.8149794291813006E-6</v>
      </c>
      <c r="G19">
        <v>5.234505889957664E-6</v>
      </c>
      <c r="H19">
        <v>1.5098524526812555E-5</v>
      </c>
      <c r="I19">
        <v>4.3550738283785108E-5</v>
      </c>
      <c r="J19">
        <v>1.2561937334241779E-4</v>
      </c>
      <c r="K19">
        <v>3.6234120726599166E-4</v>
      </c>
      <c r="L19">
        <v>1.0451504973505023E-3</v>
      </c>
      <c r="M19">
        <v>3.0146710896295096E-3</v>
      </c>
      <c r="N19">
        <v>8.6956297697716959E-3</v>
      </c>
      <c r="O19">
        <v>2.5081998946105251E-2</v>
      </c>
      <c r="P19">
        <v>7.2347453581725174E-2</v>
      </c>
      <c r="Q19">
        <v>0.20868169442980705</v>
      </c>
      <c r="R19">
        <v>0.60192926542884617</v>
      </c>
      <c r="S19">
        <v>6.9560564809935693E-2</v>
      </c>
      <c r="T19">
        <v>8.0386059535250184E-3</v>
      </c>
      <c r="U19">
        <v>9.2896292392982401E-4</v>
      </c>
      <c r="V19">
        <v>1.0735345394779861E-4</v>
      </c>
      <c r="W19">
        <v>1.2406053866787837E-5</v>
      </c>
      <c r="X19">
        <v>1.4336769510973034E-6</v>
      </c>
      <c r="Y19">
        <v>1.6567956436263018E-7</v>
      </c>
      <c r="Z19">
        <v>1.914637605545607E-8</v>
      </c>
      <c r="AA19">
        <v>2.212606712158153E-9</v>
      </c>
      <c r="AB19">
        <v>2.5569478465576754E-10</v>
      </c>
      <c r="AC19">
        <v>2.9548783247918385E-11</v>
      </c>
      <c r="AD19">
        <v>3.4147548584992789E-12</v>
      </c>
      <c r="AE19">
        <v>3.9467015952504222E-13</v>
      </c>
      <c r="AF19">
        <v>4.5758859075367243E-14</v>
      </c>
      <c r="AG19">
        <v>5.7198573844209054E-15</v>
      </c>
    </row>
    <row r="20" spans="1:33" x14ac:dyDescent="0.35">
      <c r="A20">
        <v>16</v>
      </c>
      <c r="B20">
        <v>0</v>
      </c>
      <c r="C20">
        <v>3.2829480664927511E-8</v>
      </c>
      <c r="D20">
        <v>8.2073701662318777E-8</v>
      </c>
      <c r="E20">
        <v>2.1886320443285005E-7</v>
      </c>
      <c r="F20">
        <v>6.2923171274444391E-7</v>
      </c>
      <c r="G20">
        <v>1.8147407367557151E-6</v>
      </c>
      <c r="H20">
        <v>5.2344783060189959E-6</v>
      </c>
      <c r="I20">
        <v>1.5098521339138414E-5</v>
      </c>
      <c r="J20">
        <v>4.3550737915408914E-5</v>
      </c>
      <c r="K20">
        <v>1.2561937329984727E-4</v>
      </c>
      <c r="L20">
        <v>3.6234120726107209E-4</v>
      </c>
      <c r="M20">
        <v>1.0451504973499339E-3</v>
      </c>
      <c r="N20">
        <v>3.0146710896294449E-3</v>
      </c>
      <c r="O20">
        <v>8.6956297697716872E-3</v>
      </c>
      <c r="P20">
        <v>2.5081998946105251E-2</v>
      </c>
      <c r="Q20">
        <v>7.2347453581725174E-2</v>
      </c>
      <c r="R20">
        <v>0.20868169442980705</v>
      </c>
      <c r="S20">
        <v>0.60192926542884617</v>
      </c>
      <c r="T20">
        <v>6.9560564809935693E-2</v>
      </c>
      <c r="U20">
        <v>8.0386059535250184E-3</v>
      </c>
      <c r="V20">
        <v>9.2896292392982401E-4</v>
      </c>
      <c r="W20">
        <v>1.0735345394779872E-4</v>
      </c>
      <c r="X20">
        <v>1.2406053866788108E-5</v>
      </c>
      <c r="Y20">
        <v>1.4336769510980831E-6</v>
      </c>
      <c r="Z20">
        <v>1.656795643648796E-7</v>
      </c>
      <c r="AA20">
        <v>1.9146376061944494E-8</v>
      </c>
      <c r="AB20">
        <v>2.212606730873602E-9</v>
      </c>
      <c r="AC20">
        <v>2.5569483863930901E-10</v>
      </c>
      <c r="AD20">
        <v>2.9548938960059525E-11</v>
      </c>
      <c r="AE20">
        <v>3.4152040004088891E-12</v>
      </c>
      <c r="AF20">
        <v>3.9596568120682804E-13</v>
      </c>
      <c r="AG20">
        <v>4.9495710150853505E-14</v>
      </c>
    </row>
    <row r="21" spans="1:33" x14ac:dyDescent="0.35">
      <c r="A21">
        <v>17</v>
      </c>
      <c r="B21">
        <v>0</v>
      </c>
      <c r="C21">
        <v>1.1381589242926596E-8</v>
      </c>
      <c r="D21">
        <v>2.845397310731649E-8</v>
      </c>
      <c r="E21">
        <v>7.5877261619510639E-8</v>
      </c>
      <c r="F21">
        <v>2.1814712715609307E-7</v>
      </c>
      <c r="G21">
        <v>6.2914896092844243E-7</v>
      </c>
      <c r="H21">
        <v>1.8147311737332956E-6</v>
      </c>
      <c r="I21">
        <v>5.2344772008904052E-6</v>
      </c>
      <c r="J21">
        <v>1.5098521211426783E-5</v>
      </c>
      <c r="K21">
        <v>4.3550737900650218E-5</v>
      </c>
      <c r="L21">
        <v>1.2561937329814174E-4</v>
      </c>
      <c r="M21">
        <v>3.6234120726087504E-4</v>
      </c>
      <c r="N21">
        <v>1.0451504973499116E-3</v>
      </c>
      <c r="O21">
        <v>3.0146710896294423E-3</v>
      </c>
      <c r="P21">
        <v>8.6956297697716872E-3</v>
      </c>
      <c r="Q21">
        <v>2.5081998946105251E-2</v>
      </c>
      <c r="R21">
        <v>7.2347453581725174E-2</v>
      </c>
      <c r="S21">
        <v>0.20868169442980705</v>
      </c>
      <c r="T21">
        <v>0.60192926542884617</v>
      </c>
      <c r="U21">
        <v>6.9560564809935693E-2</v>
      </c>
      <c r="V21">
        <v>8.0386059535250184E-3</v>
      </c>
      <c r="W21">
        <v>9.2896292392982477E-4</v>
      </c>
      <c r="X21">
        <v>1.0735345394780105E-4</v>
      </c>
      <c r="Y21">
        <v>1.2406053866794857E-5</v>
      </c>
      <c r="Z21">
        <v>1.4336769511175481E-6</v>
      </c>
      <c r="AA21">
        <v>1.6567956442102598E-7</v>
      </c>
      <c r="AB21">
        <v>1.9146376223895113E-8</v>
      </c>
      <c r="AC21">
        <v>2.2126071980100262E-9</v>
      </c>
      <c r="AD21">
        <v>2.5569618606503781E-10</v>
      </c>
      <c r="AE21">
        <v>2.955282552510487E-11</v>
      </c>
      <c r="AF21">
        <v>3.4264145536353501E-12</v>
      </c>
      <c r="AG21">
        <v>4.2830181920441876E-13</v>
      </c>
    </row>
    <row r="22" spans="1:33" x14ac:dyDescent="0.35">
      <c r="A22">
        <v>18</v>
      </c>
      <c r="B22">
        <v>0</v>
      </c>
      <c r="C22">
        <v>3.9458611915568184E-9</v>
      </c>
      <c r="D22">
        <v>9.864652978892046E-9</v>
      </c>
      <c r="E22">
        <v>2.6305741277045453E-8</v>
      </c>
      <c r="F22">
        <v>7.5629006171505686E-8</v>
      </c>
      <c r="G22">
        <v>2.181184380888353E-7</v>
      </c>
      <c r="H22">
        <v>6.2914564554267032E-7</v>
      </c>
      <c r="I22">
        <v>1.814730790598399E-6</v>
      </c>
      <c r="J22">
        <v>5.2344771566143066E-6</v>
      </c>
      <c r="K22">
        <v>1.5098521206310123E-5</v>
      </c>
      <c r="L22">
        <v>4.3550737900058928E-5</v>
      </c>
      <c r="M22">
        <v>1.2561937329807341E-4</v>
      </c>
      <c r="N22">
        <v>3.6234120726086729E-4</v>
      </c>
      <c r="O22">
        <v>1.0451504973499105E-3</v>
      </c>
      <c r="P22">
        <v>3.0146710896294423E-3</v>
      </c>
      <c r="Q22">
        <v>8.6956297697716872E-3</v>
      </c>
      <c r="R22">
        <v>2.5081998946105251E-2</v>
      </c>
      <c r="S22">
        <v>7.2347453581725174E-2</v>
      </c>
      <c r="T22">
        <v>0.20868169442980705</v>
      </c>
      <c r="U22">
        <v>0.60192926542884617</v>
      </c>
      <c r="V22">
        <v>6.9560564809935693E-2</v>
      </c>
      <c r="W22">
        <v>8.038605953525027E-3</v>
      </c>
      <c r="X22">
        <v>9.2896292392984493E-4</v>
      </c>
      <c r="Y22">
        <v>1.0735345394785945E-4</v>
      </c>
      <c r="Z22">
        <v>1.2406053866963293E-5</v>
      </c>
      <c r="AA22">
        <v>1.4336769516034003E-6</v>
      </c>
      <c r="AB22">
        <v>1.6567956582243521E-7</v>
      </c>
      <c r="AC22">
        <v>1.9146380266172305E-8</v>
      </c>
      <c r="AD22">
        <v>2.2126188577051616E-9</v>
      </c>
      <c r="AE22">
        <v>2.5572981772471718E-10</v>
      </c>
      <c r="AF22">
        <v>2.9649833939097661E-11</v>
      </c>
      <c r="AG22">
        <v>3.7062292423872076E-12</v>
      </c>
    </row>
    <row r="23" spans="1:33" x14ac:dyDescent="0.35">
      <c r="A23">
        <v>19</v>
      </c>
      <c r="B23">
        <v>0</v>
      </c>
      <c r="C23">
        <v>1.3679829952315749E-9</v>
      </c>
      <c r="D23">
        <v>3.4199574880789372E-9</v>
      </c>
      <c r="E23">
        <v>9.1198866348771641E-9</v>
      </c>
      <c r="F23">
        <v>2.6219674075271849E-8</v>
      </c>
      <c r="G23">
        <v>7.561906001418983E-8</v>
      </c>
      <c r="H23">
        <v>2.181172886841455E-7</v>
      </c>
      <c r="I23">
        <v>6.2914551271437326E-7</v>
      </c>
      <c r="J23">
        <v>1.814730775248404E-6</v>
      </c>
      <c r="K23">
        <v>5.2344771548404222E-6</v>
      </c>
      <c r="L23">
        <v>1.5098521206105131E-5</v>
      </c>
      <c r="M23">
        <v>4.3550737900035239E-5</v>
      </c>
      <c r="N23">
        <v>1.2561937329807072E-4</v>
      </c>
      <c r="O23">
        <v>3.6234120726086696E-4</v>
      </c>
      <c r="P23">
        <v>1.0451504973499105E-3</v>
      </c>
      <c r="Q23">
        <v>3.0146710896294423E-3</v>
      </c>
      <c r="R23">
        <v>8.6956297697716872E-3</v>
      </c>
      <c r="S23">
        <v>2.5081998946105251E-2</v>
      </c>
      <c r="T23">
        <v>7.2347453581725174E-2</v>
      </c>
      <c r="U23">
        <v>0.20868169442980711</v>
      </c>
      <c r="V23">
        <v>0.60192926542884617</v>
      </c>
      <c r="W23">
        <v>6.9560564809935749E-2</v>
      </c>
      <c r="X23">
        <v>8.0386059535252005E-3</v>
      </c>
      <c r="Y23">
        <v>9.2896292393035039E-4</v>
      </c>
      <c r="Z23">
        <v>1.0735345394931699E-4</v>
      </c>
      <c r="AA23">
        <v>1.2406053871167523E-5</v>
      </c>
      <c r="AB23">
        <v>1.4336769637302315E-6</v>
      </c>
      <c r="AC23">
        <v>1.6567960080152064E-7</v>
      </c>
      <c r="AD23">
        <v>1.9146481161151339E-8</v>
      </c>
      <c r="AE23">
        <v>2.2129098829471397E-9</v>
      </c>
      <c r="AF23">
        <v>2.5656926179097288E-10</v>
      </c>
      <c r="AG23">
        <v>3.207115772387161E-11</v>
      </c>
    </row>
    <row r="24" spans="1:33" x14ac:dyDescent="0.35">
      <c r="A24">
        <v>20</v>
      </c>
      <c r="B24">
        <v>0</v>
      </c>
      <c r="C24">
        <v>4.7426338241371606E-10</v>
      </c>
      <c r="D24">
        <v>1.1856584560342902E-9</v>
      </c>
      <c r="E24">
        <v>3.1617558827581063E-9</v>
      </c>
      <c r="F24">
        <v>9.0900481629295562E-9</v>
      </c>
      <c r="G24">
        <v>2.6216225861202637E-8</v>
      </c>
      <c r="H24">
        <v>7.5618661529298023E-8</v>
      </c>
      <c r="I24">
        <v>2.1811724263415988E-7</v>
      </c>
      <c r="J24">
        <v>6.2914550739271333E-7</v>
      </c>
      <c r="K24">
        <v>1.814730774633421E-6</v>
      </c>
      <c r="L24">
        <v>5.234477154769357E-6</v>
      </c>
      <c r="M24">
        <v>1.509852120609693E-5</v>
      </c>
      <c r="N24">
        <v>4.3550737900034344E-5</v>
      </c>
      <c r="O24">
        <v>1.2561937329807072E-4</v>
      </c>
      <c r="P24">
        <v>3.6234120726086729E-4</v>
      </c>
      <c r="Q24">
        <v>1.0451504973499116E-3</v>
      </c>
      <c r="R24">
        <v>3.0146710896294449E-3</v>
      </c>
      <c r="S24">
        <v>8.6956297697716976E-3</v>
      </c>
      <c r="T24">
        <v>2.5081998946105272E-2</v>
      </c>
      <c r="U24">
        <v>7.234745358172523E-2</v>
      </c>
      <c r="V24">
        <v>0.20868169442980725</v>
      </c>
      <c r="W24">
        <v>0.60192926542884662</v>
      </c>
      <c r="X24">
        <v>6.9560564809937275E-2</v>
      </c>
      <c r="Y24">
        <v>8.0386059535295738E-3</v>
      </c>
      <c r="Z24">
        <v>9.2896292394296291E-4</v>
      </c>
      <c r="AA24">
        <v>1.0735345398569749E-4</v>
      </c>
      <c r="AB24">
        <v>1.2406053976104776E-5</v>
      </c>
      <c r="AC24">
        <v>1.4336772664151688E-6</v>
      </c>
      <c r="AD24">
        <v>1.6568047387724654E-7</v>
      </c>
      <c r="AE24">
        <v>1.9148999493350106E-8</v>
      </c>
      <c r="AF24">
        <v>2.2201738543014626E-9</v>
      </c>
      <c r="AG24">
        <v>2.7752173178768283E-10</v>
      </c>
    </row>
    <row r="25" spans="1:33" x14ac:dyDescent="0.35">
      <c r="A25">
        <v>21</v>
      </c>
      <c r="B25">
        <v>0</v>
      </c>
      <c r="C25">
        <v>1.6442145602871873E-10</v>
      </c>
      <c r="D25">
        <v>4.1105364007179682E-10</v>
      </c>
      <c r="E25">
        <v>1.096143040191458E-9</v>
      </c>
      <c r="F25">
        <v>3.1514112405504417E-9</v>
      </c>
      <c r="G25">
        <v>9.0888527082541745E-9</v>
      </c>
      <c r="H25">
        <v>2.6216087711245697E-8</v>
      </c>
      <c r="I25">
        <v>7.5618645564319045E-8</v>
      </c>
      <c r="J25">
        <v>2.1811724078920849E-7</v>
      </c>
      <c r="K25">
        <v>6.2914550717951926E-7</v>
      </c>
      <c r="L25">
        <v>1.8147307746088217E-6</v>
      </c>
      <c r="M25">
        <v>5.2344771547666228E-6</v>
      </c>
      <c r="N25">
        <v>1.5098521206096935E-5</v>
      </c>
      <c r="O25">
        <v>4.3550737900035252E-5</v>
      </c>
      <c r="P25">
        <v>1.2561937329807343E-4</v>
      </c>
      <c r="Q25">
        <v>3.623412072608752E-4</v>
      </c>
      <c r="R25">
        <v>1.0451504973499341E-3</v>
      </c>
      <c r="S25">
        <v>3.0146710896295104E-3</v>
      </c>
      <c r="T25">
        <v>8.695629769771885E-3</v>
      </c>
      <c r="U25">
        <v>2.508199894610582E-2</v>
      </c>
      <c r="V25">
        <v>7.2347453581726812E-2</v>
      </c>
      <c r="W25">
        <v>0.20868169442981183</v>
      </c>
      <c r="X25">
        <v>0.60192926542885972</v>
      </c>
      <c r="Y25">
        <v>6.9560564809975106E-2</v>
      </c>
      <c r="Z25">
        <v>8.0386059536387139E-3</v>
      </c>
      <c r="AA25">
        <v>9.2896292425777478E-4</v>
      </c>
      <c r="AB25">
        <v>1.0735345489375228E-4</v>
      </c>
      <c r="AC25">
        <v>1.2406056595331955E-5</v>
      </c>
      <c r="AD25">
        <v>1.4336848214117648E-6</v>
      </c>
      <c r="AE25">
        <v>1.6570226579130953E-7</v>
      </c>
      <c r="AF25">
        <v>1.9211856903340244E-8</v>
      </c>
      <c r="AG25">
        <v>2.4014821129175305E-9</v>
      </c>
    </row>
    <row r="26" spans="1:33" x14ac:dyDescent="0.35">
      <c r="A26">
        <v>22</v>
      </c>
      <c r="B26">
        <v>0</v>
      </c>
      <c r="C26">
        <v>5.7002957017320307E-11</v>
      </c>
      <c r="D26">
        <v>1.4250739254330076E-10</v>
      </c>
      <c r="E26">
        <v>3.8001971344880202E-10</v>
      </c>
      <c r="F26">
        <v>1.092556676165306E-9</v>
      </c>
      <c r="G26">
        <v>3.1509967906796517E-9</v>
      </c>
      <c r="H26">
        <v>9.0888048133171796E-9</v>
      </c>
      <c r="I26">
        <v>2.6216082176391658E-8</v>
      </c>
      <c r="J26">
        <v>7.5618644924735901E-8</v>
      </c>
      <c r="K26">
        <v>2.1811724071541053E-7</v>
      </c>
      <c r="L26">
        <v>6.2914550717131967E-7</v>
      </c>
      <c r="M26">
        <v>1.8147307746088212E-6</v>
      </c>
      <c r="N26">
        <v>5.2344771547693587E-6</v>
      </c>
      <c r="O26">
        <v>1.5098521206105132E-5</v>
      </c>
      <c r="P26">
        <v>4.3550737900058955E-5</v>
      </c>
      <c r="Q26">
        <v>1.2561937329814177E-4</v>
      </c>
      <c r="R26">
        <v>3.6234120726107231E-4</v>
      </c>
      <c r="S26">
        <v>1.0451504973505027E-3</v>
      </c>
      <c r="T26">
        <v>3.0146710896311506E-3</v>
      </c>
      <c r="U26">
        <v>8.6956297697766156E-3</v>
      </c>
      <c r="V26">
        <v>2.5081998946119462E-2</v>
      </c>
      <c r="W26">
        <v>7.2347453581766169E-2</v>
      </c>
      <c r="X26">
        <v>0.20868169442992529</v>
      </c>
      <c r="Y26">
        <v>0.60192926542918723</v>
      </c>
      <c r="Z26">
        <v>6.9560564810919531E-2</v>
      </c>
      <c r="AA26">
        <v>8.0386059563628803E-3</v>
      </c>
      <c r="AB26">
        <v>9.2896293211545619E-4</v>
      </c>
      <c r="AC26">
        <v>1.0735347755874209E-4</v>
      </c>
      <c r="AD26">
        <v>1.2406121971074143E-5</v>
      </c>
      <c r="AE26">
        <v>1.4338733936417353E-6</v>
      </c>
      <c r="AF26">
        <v>1.6624619056715777E-7</v>
      </c>
      <c r="AG26">
        <v>2.0780773820894721E-8</v>
      </c>
    </row>
    <row r="27" spans="1:33" x14ac:dyDescent="0.35">
      <c r="A27">
        <v>23</v>
      </c>
      <c r="B27">
        <v>0</v>
      </c>
      <c r="C27">
        <v>1.9762245069726603E-11</v>
      </c>
      <c r="D27">
        <v>4.9405612674316512E-11</v>
      </c>
      <c r="E27">
        <v>1.3174830046484401E-10</v>
      </c>
      <c r="F27">
        <v>3.7877636383642659E-10</v>
      </c>
      <c r="G27">
        <v>1.0924129913543321E-9</v>
      </c>
      <c r="H27">
        <v>3.1509801861175186E-9</v>
      </c>
      <c r="I27">
        <v>9.0888028945677788E-9</v>
      </c>
      <c r="J27">
        <v>2.6216081954997495E-8</v>
      </c>
      <c r="K27">
        <v>7.5618644900136582E-8</v>
      </c>
      <c r="L27">
        <v>2.1811724071541053E-7</v>
      </c>
      <c r="M27">
        <v>6.2914550717951916E-7</v>
      </c>
      <c r="N27">
        <v>1.8147307746334216E-6</v>
      </c>
      <c r="O27">
        <v>5.2344771548404239E-6</v>
      </c>
      <c r="P27">
        <v>1.509852120631013E-5</v>
      </c>
      <c r="Q27">
        <v>4.3550737900650239E-5</v>
      </c>
      <c r="R27">
        <v>1.2561937329984732E-4</v>
      </c>
      <c r="S27">
        <v>3.6234120726599182E-4</v>
      </c>
      <c r="T27">
        <v>1.0451504973646932E-3</v>
      </c>
      <c r="U27">
        <v>3.0146710896720814E-3</v>
      </c>
      <c r="V27">
        <v>8.6956297698946774E-3</v>
      </c>
      <c r="W27">
        <v>2.5081998946460005E-2</v>
      </c>
      <c r="X27">
        <v>7.2347453582748439E-2</v>
      </c>
      <c r="Y27">
        <v>0.20868169443275864</v>
      </c>
      <c r="Z27">
        <v>0.60192926543735958</v>
      </c>
      <c r="AA27">
        <v>6.9560564834492591E-2</v>
      </c>
      <c r="AB27">
        <v>8.0386060243578493E-3</v>
      </c>
      <c r="AC27">
        <v>9.2896312824268285E-4</v>
      </c>
      <c r="AD27">
        <v>1.0735404327543199E-4</v>
      </c>
      <c r="AE27">
        <v>1.2407753745401689E-5</v>
      </c>
      <c r="AF27">
        <v>1.4385801443943991E-6</v>
      </c>
      <c r="AG27">
        <v>1.7982251804929989E-7</v>
      </c>
    </row>
    <row r="28" spans="1:33" x14ac:dyDescent="0.35">
      <c r="A28">
        <v>24</v>
      </c>
      <c r="B28">
        <v>0</v>
      </c>
      <c r="C28">
        <v>6.8513345755784931E-12</v>
      </c>
      <c r="D28">
        <v>1.7128336438946234E-11</v>
      </c>
      <c r="E28">
        <v>4.5675563837189946E-11</v>
      </c>
      <c r="F28">
        <v>1.3131724603192115E-10</v>
      </c>
      <c r="G28">
        <v>3.7872655015003353E-10</v>
      </c>
      <c r="H28">
        <v>1.0924072351061262E-9</v>
      </c>
      <c r="I28">
        <v>3.1509795219350337E-9</v>
      </c>
      <c r="J28">
        <v>9.0888028207697239E-9</v>
      </c>
      <c r="K28">
        <v>2.6216081954997504E-8</v>
      </c>
      <c r="L28">
        <v>7.5618644924735914E-8</v>
      </c>
      <c r="M28">
        <v>2.1811724078920857E-7</v>
      </c>
      <c r="N28">
        <v>6.2914550739271407E-7</v>
      </c>
      <c r="O28">
        <v>1.8147307752484052E-6</v>
      </c>
      <c r="P28">
        <v>5.23447715661431E-6</v>
      </c>
      <c r="Q28">
        <v>1.5098521211426793E-5</v>
      </c>
      <c r="R28">
        <v>4.3550737915408934E-5</v>
      </c>
      <c r="S28">
        <v>1.2561937334241787E-4</v>
      </c>
      <c r="T28">
        <v>3.6234120738878395E-4</v>
      </c>
      <c r="U28">
        <v>1.045150497718879E-3</v>
      </c>
      <c r="V28">
        <v>3.0146710906937086E-3</v>
      </c>
      <c r="W28">
        <v>8.695629772841499E-3</v>
      </c>
      <c r="X28">
        <v>2.5081998954959925E-2</v>
      </c>
      <c r="Y28">
        <v>7.2347453607265924E-2</v>
      </c>
      <c r="Z28">
        <v>0.20868169450347776</v>
      </c>
      <c r="AA28">
        <v>0.60192926564134464</v>
      </c>
      <c r="AB28">
        <v>6.9560565422874268E-2</v>
      </c>
      <c r="AC28">
        <v>8.0386077215079173E-3</v>
      </c>
      <c r="AD28">
        <v>9.2896802356566533E-4</v>
      </c>
      <c r="AE28">
        <v>1.0736816352768997E-4</v>
      </c>
      <c r="AF28">
        <v>1.2448482727848117E-5</v>
      </c>
      <c r="AG28">
        <v>1.5560603409810146E-6</v>
      </c>
    </row>
    <row r="29" spans="1:33" x14ac:dyDescent="0.35">
      <c r="A29">
        <v>25</v>
      </c>
      <c r="B29">
        <v>0</v>
      </c>
      <c r="C29">
        <v>2.3752759710266194E-12</v>
      </c>
      <c r="D29">
        <v>5.9381899275665481E-12</v>
      </c>
      <c r="E29">
        <v>1.5835173140177464E-11</v>
      </c>
      <c r="F29">
        <v>4.5526122778010225E-11</v>
      </c>
      <c r="G29">
        <v>1.3129997728730486E-10</v>
      </c>
      <c r="H29">
        <v>3.7872455760257763E-10</v>
      </c>
      <c r="I29">
        <v>1.0924070137119648E-9</v>
      </c>
      <c r="J29">
        <v>3.1509795219350333E-9</v>
      </c>
      <c r="K29">
        <v>9.0888028945677854E-9</v>
      </c>
      <c r="L29">
        <v>2.6216082176391664E-8</v>
      </c>
      <c r="M29">
        <v>7.5618645564319058E-8</v>
      </c>
      <c r="N29">
        <v>2.1811724263416001E-7</v>
      </c>
      <c r="O29">
        <v>6.2914551271437347E-7</v>
      </c>
      <c r="P29">
        <v>1.8147307905984002E-6</v>
      </c>
      <c r="Q29">
        <v>5.2344772008904086E-6</v>
      </c>
      <c r="R29">
        <v>1.5098521339138425E-5</v>
      </c>
      <c r="S29">
        <v>4.3550738283785128E-5</v>
      </c>
      <c r="T29">
        <v>1.2561937440497593E-4</v>
      </c>
      <c r="U29">
        <v>3.6234121045366602E-4</v>
      </c>
      <c r="V29">
        <v>1.0451505065593393E-3</v>
      </c>
      <c r="W29">
        <v>3.014671116193462E-3</v>
      </c>
      <c r="X29">
        <v>8.6956298463939374E-3</v>
      </c>
      <c r="Y29">
        <v>2.5081999167117328E-2</v>
      </c>
      <c r="Z29">
        <v>7.2347454219220647E-2</v>
      </c>
      <c r="AA29">
        <v>0.20868169626862279</v>
      </c>
      <c r="AB29">
        <v>0.60192927073279479</v>
      </c>
      <c r="AC29">
        <v>6.9560580108843209E-2</v>
      </c>
      <c r="AD29">
        <v>8.0386500822646912E-3</v>
      </c>
      <c r="AE29">
        <v>9.2909021051300463E-4</v>
      </c>
      <c r="AF29">
        <v>1.0772060411744984E-4</v>
      </c>
      <c r="AG29">
        <v>1.346507551468123E-5</v>
      </c>
    </row>
    <row r="30" spans="1:33" x14ac:dyDescent="0.35">
      <c r="A30">
        <v>26</v>
      </c>
      <c r="B30">
        <v>0</v>
      </c>
      <c r="C30">
        <v>8.2348001250409496E-13</v>
      </c>
      <c r="D30">
        <v>2.0587000312602375E-12</v>
      </c>
      <c r="E30">
        <v>5.4898667500273002E-12</v>
      </c>
      <c r="F30">
        <v>1.5783366906328492E-11</v>
      </c>
      <c r="G30">
        <v>4.5520145135643049E-11</v>
      </c>
      <c r="H30">
        <v>1.3129931310481954E-10</v>
      </c>
      <c r="I30">
        <v>3.7872455760257773E-10</v>
      </c>
      <c r="J30">
        <v>1.092407235106126E-9</v>
      </c>
      <c r="K30">
        <v>3.1509801861175211E-9</v>
      </c>
      <c r="L30">
        <v>9.0888048133171845E-9</v>
      </c>
      <c r="M30">
        <v>2.621608771124571E-8</v>
      </c>
      <c r="N30">
        <v>7.5618661529298089E-8</v>
      </c>
      <c r="O30">
        <v>2.1811728868414563E-7</v>
      </c>
      <c r="P30">
        <v>6.2914564554267085E-7</v>
      </c>
      <c r="Q30">
        <v>1.8147311737332968E-6</v>
      </c>
      <c r="R30">
        <v>5.2344783060190001E-6</v>
      </c>
      <c r="S30">
        <v>1.5098524526812565E-5</v>
      </c>
      <c r="T30">
        <v>4.3550747478431359E-5</v>
      </c>
      <c r="U30">
        <v>1.2561940092635656E-4</v>
      </c>
      <c r="V30">
        <v>3.6234128695292574E-4</v>
      </c>
      <c r="W30">
        <v>1.0451507272166585E-3</v>
      </c>
      <c r="X30">
        <v>3.0146717526656664E-3</v>
      </c>
      <c r="Y30">
        <v>8.6956316822581099E-3</v>
      </c>
      <c r="Z30">
        <v>2.5082004462552439E-2</v>
      </c>
      <c r="AA30">
        <v>7.2347469493571279E-2</v>
      </c>
      <c r="AB30">
        <v>0.20868174032652964</v>
      </c>
      <c r="AC30">
        <v>0.60192939781506505</v>
      </c>
      <c r="AD30">
        <v>6.9560946669685222E-2</v>
      </c>
      <c r="AE30">
        <v>8.0397074040339713E-3</v>
      </c>
      <c r="AF30">
        <v>9.3213998887350415E-4</v>
      </c>
      <c r="AG30">
        <v>1.1651749860918802E-4</v>
      </c>
    </row>
    <row r="31" spans="1:33" x14ac:dyDescent="0.35">
      <c r="A31">
        <v>27</v>
      </c>
      <c r="B31">
        <v>0</v>
      </c>
      <c r="C31">
        <v>2.8549219945699459E-13</v>
      </c>
      <c r="D31">
        <v>7.1373049864248647E-13</v>
      </c>
      <c r="E31">
        <v>1.9032813297132976E-12</v>
      </c>
      <c r="F31">
        <v>5.4719338229257314E-12</v>
      </c>
      <c r="G31">
        <v>1.5781374358872765E-11</v>
      </c>
      <c r="H31">
        <v>4.5520145135643017E-11</v>
      </c>
      <c r="I31">
        <v>1.3129997728730483E-10</v>
      </c>
      <c r="J31">
        <v>3.7872655015003328E-10</v>
      </c>
      <c r="K31">
        <v>1.0924129913543325E-9</v>
      </c>
      <c r="L31">
        <v>3.1509967906796521E-9</v>
      </c>
      <c r="M31">
        <v>9.0888527082541761E-9</v>
      </c>
      <c r="N31">
        <v>2.6216225861202647E-8</v>
      </c>
      <c r="O31">
        <v>7.5619060014189869E-8</v>
      </c>
      <c r="P31">
        <v>2.1811843808883536E-7</v>
      </c>
      <c r="Q31">
        <v>6.2914896092844274E-7</v>
      </c>
      <c r="R31">
        <v>1.8147407367557164E-6</v>
      </c>
      <c r="S31">
        <v>5.2345058899576683E-6</v>
      </c>
      <c r="T31">
        <v>1.5098604090954426E-5</v>
      </c>
      <c r="U31">
        <v>4.3550976976210721E-5</v>
      </c>
      <c r="V31">
        <v>1.2562006289831401E-4</v>
      </c>
      <c r="W31">
        <v>3.6234319636953841E-4</v>
      </c>
      <c r="X31">
        <v>1.0451562348091771E-3</v>
      </c>
      <c r="Y31">
        <v>3.0146876389710179E-3</v>
      </c>
      <c r="Z31">
        <v>8.6956775053099941E-3</v>
      </c>
      <c r="AA31">
        <v>2.5082136636272973E-2</v>
      </c>
      <c r="AB31">
        <v>7.2347850740382247E-2</v>
      </c>
      <c r="AC31">
        <v>0.20868284000905571</v>
      </c>
      <c r="AD31">
        <v>0.60193256978037291</v>
      </c>
      <c r="AE31">
        <v>6.9570096004766713E-2</v>
      </c>
      <c r="AF31">
        <v>8.0660980875091864E-3</v>
      </c>
      <c r="AG31">
        <v>1.0082622609386483E-3</v>
      </c>
    </row>
    <row r="32" spans="1:33" x14ac:dyDescent="0.35">
      <c r="A32">
        <v>28</v>
      </c>
      <c r="B32">
        <v>0</v>
      </c>
      <c r="C32">
        <v>9.8989757600666476E-14</v>
      </c>
      <c r="D32">
        <v>2.4747439400166618E-13</v>
      </c>
      <c r="E32">
        <v>6.5993171733777659E-13</v>
      </c>
      <c r="F32">
        <v>1.8973036873461082E-12</v>
      </c>
      <c r="G32">
        <v>5.4719338229257338E-12</v>
      </c>
      <c r="H32">
        <v>1.5783366906328485E-11</v>
      </c>
      <c r="I32">
        <v>4.5526122778010225E-11</v>
      </c>
      <c r="J32">
        <v>1.313172460319211E-10</v>
      </c>
      <c r="K32">
        <v>3.7877636383642685E-10</v>
      </c>
      <c r="L32">
        <v>1.0925566761653064E-9</v>
      </c>
      <c r="M32">
        <v>3.1514112405504437E-9</v>
      </c>
      <c r="N32">
        <v>9.0900481629295628E-9</v>
      </c>
      <c r="O32">
        <v>2.6219674075271869E-8</v>
      </c>
      <c r="P32">
        <v>7.5629006171505739E-8</v>
      </c>
      <c r="Q32">
        <v>2.1814712715609326E-7</v>
      </c>
      <c r="R32">
        <v>6.2923171274444444E-7</v>
      </c>
      <c r="S32">
        <v>1.8149794291813019E-6</v>
      </c>
      <c r="T32">
        <v>5.2351943832957567E-6</v>
      </c>
      <c r="U32">
        <v>1.5100590006826835E-5</v>
      </c>
      <c r="V32">
        <v>4.3556705226048587E-5</v>
      </c>
      <c r="W32">
        <v>1.2563658567587012E-4</v>
      </c>
      <c r="X32">
        <v>3.6239085528559417E-4</v>
      </c>
      <c r="Y32">
        <v>1.0452937039648255E-3</v>
      </c>
      <c r="Z32">
        <v>3.0150841601326106E-3</v>
      </c>
      <c r="AA32">
        <v>8.69682124574289E-3</v>
      </c>
      <c r="AB32">
        <v>2.5085435683851132E-2</v>
      </c>
      <c r="AC32">
        <v>7.235736663630575E-2</v>
      </c>
      <c r="AD32">
        <v>0.20871028801430019</v>
      </c>
      <c r="AE32">
        <v>0.60201174183079853</v>
      </c>
      <c r="AF32">
        <v>6.9798462820962165E-2</v>
      </c>
      <c r="AG32">
        <v>8.7248078526202706E-3</v>
      </c>
    </row>
    <row r="33" spans="1:33" x14ac:dyDescent="0.35">
      <c r="A33">
        <v>29</v>
      </c>
      <c r="B33">
        <v>0</v>
      </c>
      <c r="C33">
        <v>3.443122003501443E-14</v>
      </c>
      <c r="D33">
        <v>8.6078050087536078E-14</v>
      </c>
      <c r="E33">
        <v>2.2954146690009628E-13</v>
      </c>
      <c r="F33">
        <v>6.59931717337777E-13</v>
      </c>
      <c r="G33">
        <v>1.9032813297132989E-12</v>
      </c>
      <c r="H33">
        <v>5.4898667500273011E-12</v>
      </c>
      <c r="I33">
        <v>1.583517314017747E-11</v>
      </c>
      <c r="J33">
        <v>4.5675563837189946E-11</v>
      </c>
      <c r="K33">
        <v>1.3174830046484416E-10</v>
      </c>
      <c r="L33">
        <v>3.8001971344880238E-10</v>
      </c>
      <c r="M33">
        <v>1.0961430401914586E-9</v>
      </c>
      <c r="N33">
        <v>3.1617558827581096E-9</v>
      </c>
      <c r="O33">
        <v>9.1198866348771741E-9</v>
      </c>
      <c r="P33">
        <v>2.6305741277045483E-8</v>
      </c>
      <c r="Q33">
        <v>7.5877261619510705E-8</v>
      </c>
      <c r="R33">
        <v>2.1886320443285027E-7</v>
      </c>
      <c r="S33">
        <v>6.3129719275871385E-7</v>
      </c>
      <c r="T33">
        <v>1.8209371767985246E-6</v>
      </c>
      <c r="U33">
        <v>5.2523791328093349E-6</v>
      </c>
      <c r="V33">
        <v>1.515015833949516E-5</v>
      </c>
      <c r="W33">
        <v>4.3699681974215702E-5</v>
      </c>
      <c r="X33">
        <v>1.2604899314281538E-4</v>
      </c>
      <c r="Y33">
        <v>3.6358041877037408E-4</v>
      </c>
      <c r="Z33">
        <v>1.0487249252635171E-3</v>
      </c>
      <c r="AA33">
        <v>3.0249813028670929E-3</v>
      </c>
      <c r="AB33">
        <v>8.7253689335134374E-3</v>
      </c>
      <c r="AC33">
        <v>2.5167779699584617E-2</v>
      </c>
      <c r="AD33">
        <v>7.2594882787582679E-2</v>
      </c>
      <c r="AE33">
        <v>0.20939538846288652</v>
      </c>
      <c r="AF33">
        <v>0.60398787112613184</v>
      </c>
      <c r="AG33">
        <v>7.549848389076648E-2</v>
      </c>
    </row>
    <row r="34" spans="1:33" x14ac:dyDescent="0.35">
      <c r="A34">
        <v>30</v>
      </c>
      <c r="B34">
        <v>0</v>
      </c>
      <c r="C34">
        <v>1.2911707513130412E-14</v>
      </c>
      <c r="D34">
        <v>3.2279268782826033E-14</v>
      </c>
      <c r="E34">
        <v>8.6078050087536104E-14</v>
      </c>
      <c r="F34">
        <v>2.4747439400166634E-13</v>
      </c>
      <c r="G34">
        <v>7.1373049864248727E-13</v>
      </c>
      <c r="H34">
        <v>2.0587000312602379E-12</v>
      </c>
      <c r="I34">
        <v>5.9381899275665529E-12</v>
      </c>
      <c r="J34">
        <v>1.7128336438946234E-11</v>
      </c>
      <c r="K34">
        <v>4.9405612674316557E-11</v>
      </c>
      <c r="L34">
        <v>1.4250739254330089E-10</v>
      </c>
      <c r="M34">
        <v>4.1105364007179708E-10</v>
      </c>
      <c r="N34">
        <v>1.1856584560342912E-9</v>
      </c>
      <c r="O34">
        <v>3.4199574880789401E-9</v>
      </c>
      <c r="P34">
        <v>9.864652978892056E-9</v>
      </c>
      <c r="Q34">
        <v>2.8453973107316516E-8</v>
      </c>
      <c r="R34">
        <v>8.2073701662318843E-8</v>
      </c>
      <c r="S34">
        <v>2.367364472845177E-7</v>
      </c>
      <c r="T34">
        <v>6.8285144129944668E-7</v>
      </c>
      <c r="U34">
        <v>1.9696421748035006E-6</v>
      </c>
      <c r="V34">
        <v>5.6813093773106855E-6</v>
      </c>
      <c r="W34">
        <v>1.6387380740330886E-5</v>
      </c>
      <c r="X34">
        <v>4.7268372428555764E-5</v>
      </c>
      <c r="Y34">
        <v>1.3634265703889033E-4</v>
      </c>
      <c r="Z34">
        <v>3.9327184697381893E-4</v>
      </c>
      <c r="AA34">
        <v>1.1343679885751599E-3</v>
      </c>
      <c r="AB34">
        <v>3.2720133500675395E-3</v>
      </c>
      <c r="AC34">
        <v>9.4379173873442301E-3</v>
      </c>
      <c r="AD34">
        <v>2.722308104534351E-2</v>
      </c>
      <c r="AE34">
        <v>7.8523270673582432E-2</v>
      </c>
      <c r="AF34">
        <v>0.22649545167229945</v>
      </c>
      <c r="AG34">
        <v>0.65331193145903743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412A-9DD4-4D84-B6D6-5470E5795ACC}">
  <dimension ref="A1:AG34"/>
  <sheetViews>
    <sheetView workbookViewId="0">
      <selection activeCell="I36" sqref="I36"/>
    </sheetView>
  </sheetViews>
  <sheetFormatPr baseColWidth="10" defaultRowHeight="12.75" x14ac:dyDescent="0.35"/>
  <sheetData>
    <row r="1" spans="1:33" x14ac:dyDescent="0.35">
      <c r="A1" s="2" t="s">
        <v>135</v>
      </c>
    </row>
    <row r="2" spans="1:33" x14ac:dyDescent="0.35">
      <c r="A2" s="2" t="s">
        <v>93</v>
      </c>
    </row>
    <row r="4" spans="1:33" x14ac:dyDescent="0.35">
      <c r="A4" s="2" t="s">
        <v>88</v>
      </c>
      <c r="B4" t="s">
        <v>136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</row>
    <row r="5" spans="1:33" x14ac:dyDescent="0.35">
      <c r="A5">
        <v>1</v>
      </c>
      <c r="B5">
        <v>0</v>
      </c>
      <c r="C5">
        <v>0.26132477258173215</v>
      </c>
      <c r="D5">
        <v>0.65331196198830443</v>
      </c>
      <c r="E5">
        <v>7.5498487406802539E-2</v>
      </c>
      <c r="F5">
        <v>8.7248082243060882E-3</v>
      </c>
      <c r="G5">
        <v>1.0082622039840905E-3</v>
      </c>
      <c r="H5">
        <v>1.1651720385024157E-4</v>
      </c>
      <c r="I5">
        <v>1.346421022269458E-5</v>
      </c>
      <c r="J5">
        <v>1.553562718003221E-6</v>
      </c>
      <c r="K5">
        <v>1.726180797781357E-7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>
        <v>2</v>
      </c>
      <c r="B6">
        <v>0</v>
      </c>
      <c r="C6">
        <v>9.0598180653857233E-2</v>
      </c>
      <c r="D6">
        <v>0.22649552042222479</v>
      </c>
      <c r="E6">
        <v>0.60398805445926618</v>
      </c>
      <c r="F6">
        <v>6.9798483730338062E-2</v>
      </c>
      <c r="G6">
        <v>8.0660997045921296E-3</v>
      </c>
      <c r="H6">
        <v>9.3213787033036939E-4</v>
      </c>
      <c r="I6">
        <v>1.0771370946039823E-4</v>
      </c>
      <c r="J6">
        <v>1.2428504937738259E-5</v>
      </c>
      <c r="K6">
        <v>1.380944993082029E-6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>
        <v>3</v>
      </c>
      <c r="B7">
        <v>0</v>
      </c>
      <c r="C7">
        <v>3.1409308139518623E-2</v>
      </c>
      <c r="D7">
        <v>7.8523463467573842E-2</v>
      </c>
      <c r="E7">
        <v>0.20939590258019691</v>
      </c>
      <c r="F7">
        <v>0.60201321991806622</v>
      </c>
      <c r="G7">
        <v>6.9570259922867694E-2</v>
      </c>
      <c r="H7">
        <v>8.0397064625810141E-3</v>
      </c>
      <c r="I7">
        <v>9.2903274678713917E-4</v>
      </c>
      <c r="J7">
        <v>1.0719608616774684E-4</v>
      </c>
      <c r="K7">
        <v>1.1910676240860761E-5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>
        <v>4</v>
      </c>
      <c r="B8">
        <v>0</v>
      </c>
      <c r="C8">
        <v>1.0889231294095933E-2</v>
      </c>
      <c r="D8">
        <v>2.7223645508011433E-2</v>
      </c>
      <c r="E8">
        <v>7.2596388021363811E-2</v>
      </c>
      <c r="F8">
        <v>0.20871461556142099</v>
      </c>
      <c r="G8">
        <v>0.60194505067714177</v>
      </c>
      <c r="H8">
        <v>6.9562216950363062E-2</v>
      </c>
      <c r="I8">
        <v>8.038300625375288E-3</v>
      </c>
      <c r="J8">
        <v>9.2749622600484091E-4</v>
      </c>
      <c r="K8">
        <v>1.030551362227601E-4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>
        <v>5</v>
      </c>
      <c r="B9">
        <v>0</v>
      </c>
      <c r="C9">
        <v>3.7751572283075273E-3</v>
      </c>
      <c r="D9">
        <v>9.4395829905902038E-3</v>
      </c>
      <c r="E9">
        <v>2.5172221308240539E-2</v>
      </c>
      <c r="F9">
        <v>7.237013626119157E-2</v>
      </c>
      <c r="G9">
        <v>0.20871966834749445</v>
      </c>
      <c r="H9">
        <v>0.60203562628875296</v>
      </c>
      <c r="I9">
        <v>6.9568561260033676E-2</v>
      </c>
      <c r="J9">
        <v>8.0271416838500389E-3</v>
      </c>
      <c r="K9">
        <v>8.9190463153889334E-4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>
        <v>6</v>
      </c>
      <c r="B10">
        <v>0</v>
      </c>
      <c r="C10">
        <v>1.308721172479943E-3</v>
      </c>
      <c r="D10">
        <v>3.2768667767825261E-3</v>
      </c>
      <c r="E10">
        <v>8.7383114047534013E-3</v>
      </c>
      <c r="F10">
        <v>2.5122645288666035E-2</v>
      </c>
      <c r="G10">
        <v>7.2455165397746962E-2</v>
      </c>
      <c r="H10">
        <v>0.20899128109701889</v>
      </c>
      <c r="I10">
        <v>0.60282212149180758</v>
      </c>
      <c r="J10">
        <v>6.9556398633670108E-2</v>
      </c>
      <c r="K10">
        <v>7.7284887370744565E-3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>
        <v>7</v>
      </c>
      <c r="B11">
        <v>0</v>
      </c>
      <c r="C11">
        <v>0</v>
      </c>
      <c r="D11">
        <v>0</v>
      </c>
      <c r="E11">
        <v>2.9032258064516131E-3</v>
      </c>
      <c r="F11">
        <v>8.7096774193548433E-3</v>
      </c>
      <c r="G11">
        <v>2.5161290322580649E-2</v>
      </c>
      <c r="H11">
        <v>7.2580645161290328E-2</v>
      </c>
      <c r="I11">
        <v>0.20935483870967742</v>
      </c>
      <c r="J11">
        <v>0.60387096774193538</v>
      </c>
      <c r="K11">
        <v>6.9677419354838704E-2</v>
      </c>
      <c r="L11">
        <v>7.7419354838709686E-3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>
        <v>8</v>
      </c>
      <c r="B12">
        <v>0</v>
      </c>
      <c r="C12">
        <v>0</v>
      </c>
      <c r="D12">
        <v>0</v>
      </c>
      <c r="E12">
        <v>0</v>
      </c>
      <c r="F12">
        <v>2.9032258064516131E-3</v>
      </c>
      <c r="G12">
        <v>8.7096774193548433E-3</v>
      </c>
      <c r="H12">
        <v>2.5161290322580649E-2</v>
      </c>
      <c r="I12">
        <v>7.2580645161290328E-2</v>
      </c>
      <c r="J12">
        <v>0.20935483870967742</v>
      </c>
      <c r="K12">
        <v>0.60387096774193538</v>
      </c>
      <c r="L12">
        <v>6.9677419354838704E-2</v>
      </c>
      <c r="M12">
        <v>7.7419354838709686E-3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2.9032258064516131E-3</v>
      </c>
      <c r="H13">
        <v>8.7096774193548433E-3</v>
      </c>
      <c r="I13">
        <v>2.5161290322580649E-2</v>
      </c>
      <c r="J13">
        <v>7.2580645161290328E-2</v>
      </c>
      <c r="K13">
        <v>0.20935483870967742</v>
      </c>
      <c r="L13">
        <v>0.60387096774193538</v>
      </c>
      <c r="M13">
        <v>6.9677419354838704E-2</v>
      </c>
      <c r="N13">
        <v>7.7419354838709686E-3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2.9032258064516131E-3</v>
      </c>
      <c r="I14">
        <v>8.7096774193548433E-3</v>
      </c>
      <c r="J14">
        <v>2.5161290322580649E-2</v>
      </c>
      <c r="K14">
        <v>7.2580645161290328E-2</v>
      </c>
      <c r="L14">
        <v>0.20935483870967742</v>
      </c>
      <c r="M14">
        <v>0.60387096774193538</v>
      </c>
      <c r="N14">
        <v>6.9677419354838704E-2</v>
      </c>
      <c r="O14">
        <v>7.7419354838709686E-3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2.9032258064516131E-3</v>
      </c>
      <c r="J15">
        <v>8.7096774193548433E-3</v>
      </c>
      <c r="K15">
        <v>2.5161290322580649E-2</v>
      </c>
      <c r="L15">
        <v>7.2580645161290328E-2</v>
      </c>
      <c r="M15">
        <v>0.20935483870967742</v>
      </c>
      <c r="N15">
        <v>0.60387096774193538</v>
      </c>
      <c r="O15">
        <v>6.9677419354838704E-2</v>
      </c>
      <c r="P15">
        <v>7.7419354838709686E-3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2.9032258064516131E-3</v>
      </c>
      <c r="K16">
        <v>8.7096774193548433E-3</v>
      </c>
      <c r="L16">
        <v>2.5161290322580649E-2</v>
      </c>
      <c r="M16">
        <v>7.2580645161290328E-2</v>
      </c>
      <c r="N16">
        <v>0.20935483870967742</v>
      </c>
      <c r="O16">
        <v>0.60387096774193538</v>
      </c>
      <c r="P16">
        <v>6.9677419354838704E-2</v>
      </c>
      <c r="Q16">
        <v>7.7419354838709686E-3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2.9032258064516131E-3</v>
      </c>
      <c r="L17">
        <v>8.7096774193548433E-3</v>
      </c>
      <c r="M17">
        <v>2.5161290322580649E-2</v>
      </c>
      <c r="N17">
        <v>7.2580645161290328E-2</v>
      </c>
      <c r="O17">
        <v>0.20935483870967742</v>
      </c>
      <c r="P17">
        <v>0.60387096774193538</v>
      </c>
      <c r="Q17">
        <v>6.9677419354838704E-2</v>
      </c>
      <c r="R17">
        <v>7.7419354838709686E-3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5">
      <c r="A18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2.9032258064516131E-3</v>
      </c>
      <c r="M18">
        <v>8.7096774193548433E-3</v>
      </c>
      <c r="N18">
        <v>2.5161290322580649E-2</v>
      </c>
      <c r="O18">
        <v>7.2580645161290328E-2</v>
      </c>
      <c r="P18">
        <v>0.20935483870967742</v>
      </c>
      <c r="Q18">
        <v>0.60387096774193538</v>
      </c>
      <c r="R18">
        <v>6.9677419354838704E-2</v>
      </c>
      <c r="S18">
        <v>7.7419354838709686E-3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5">
      <c r="A19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2.9032258064516131E-3</v>
      </c>
      <c r="N19">
        <v>8.7096774193548433E-3</v>
      </c>
      <c r="O19">
        <v>2.5161290322580649E-2</v>
      </c>
      <c r="P19">
        <v>7.2580645161290328E-2</v>
      </c>
      <c r="Q19">
        <v>0.20935483870967742</v>
      </c>
      <c r="R19">
        <v>0.60387096774193538</v>
      </c>
      <c r="S19">
        <v>6.9677419354838704E-2</v>
      </c>
      <c r="T19">
        <v>7.7419354838709686E-3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5">
      <c r="A20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2.9032258064516131E-3</v>
      </c>
      <c r="O20">
        <v>8.7096774193548433E-3</v>
      </c>
      <c r="P20">
        <v>2.5161290322580649E-2</v>
      </c>
      <c r="Q20">
        <v>7.2580645161290328E-2</v>
      </c>
      <c r="R20">
        <v>0.20935483870967742</v>
      </c>
      <c r="S20">
        <v>0.60387096774193538</v>
      </c>
      <c r="T20">
        <v>6.9677419354838704E-2</v>
      </c>
      <c r="U20">
        <v>7.7419354838709686E-3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5">
      <c r="A2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2.9032258064516131E-3</v>
      </c>
      <c r="P21">
        <v>8.7096774193548433E-3</v>
      </c>
      <c r="Q21">
        <v>2.5161290322580649E-2</v>
      </c>
      <c r="R21">
        <v>7.2580645161290328E-2</v>
      </c>
      <c r="S21">
        <v>0.20935483870967742</v>
      </c>
      <c r="T21">
        <v>0.60387096774193538</v>
      </c>
      <c r="U21">
        <v>6.9677419354838704E-2</v>
      </c>
      <c r="V21">
        <v>7.7419354838709686E-3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5">
      <c r="A22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2.9032258064516131E-3</v>
      </c>
      <c r="Q22">
        <v>8.7096774193548433E-3</v>
      </c>
      <c r="R22">
        <v>2.5161290322580649E-2</v>
      </c>
      <c r="S22">
        <v>7.2580645161290328E-2</v>
      </c>
      <c r="T22">
        <v>0.20935483870967742</v>
      </c>
      <c r="U22">
        <v>0.60387096774193538</v>
      </c>
      <c r="V22">
        <v>6.9677419354838704E-2</v>
      </c>
      <c r="W22">
        <v>7.7419354838709686E-3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2.9032258064516131E-3</v>
      </c>
      <c r="R23">
        <v>8.7096774193548433E-3</v>
      </c>
      <c r="S23">
        <v>2.5161290322580649E-2</v>
      </c>
      <c r="T23">
        <v>7.2580645161290328E-2</v>
      </c>
      <c r="U23">
        <v>0.20935483870967742</v>
      </c>
      <c r="V23">
        <v>0.60387096774193538</v>
      </c>
      <c r="W23">
        <v>6.9677419354838704E-2</v>
      </c>
      <c r="X23">
        <v>7.7419354838709686E-3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5">
      <c r="A24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2.9032258064516131E-3</v>
      </c>
      <c r="S24">
        <v>8.7096774193548433E-3</v>
      </c>
      <c r="T24">
        <v>2.5161290322580649E-2</v>
      </c>
      <c r="U24">
        <v>7.2580645161290328E-2</v>
      </c>
      <c r="V24">
        <v>0.20935483870967742</v>
      </c>
      <c r="W24">
        <v>0.60387096774193538</v>
      </c>
      <c r="X24">
        <v>6.9677419354838704E-2</v>
      </c>
      <c r="Y24">
        <v>7.7419354838709686E-3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5">
      <c r="A25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2.9032258064516131E-3</v>
      </c>
      <c r="T25">
        <v>8.7096774193548433E-3</v>
      </c>
      <c r="U25">
        <v>2.5161290322580649E-2</v>
      </c>
      <c r="V25">
        <v>7.2580645161290328E-2</v>
      </c>
      <c r="W25">
        <v>0.20935483870967742</v>
      </c>
      <c r="X25">
        <v>0.60387096774193538</v>
      </c>
      <c r="Y25">
        <v>6.9677419354838704E-2</v>
      </c>
      <c r="Z25">
        <v>7.7419354838709686E-3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5">
      <c r="A26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2.9032258064516131E-3</v>
      </c>
      <c r="U26">
        <v>8.7096774193548433E-3</v>
      </c>
      <c r="V26">
        <v>2.5161290322580649E-2</v>
      </c>
      <c r="W26">
        <v>7.2580645161290328E-2</v>
      </c>
      <c r="X26">
        <v>0.20935483870967742</v>
      </c>
      <c r="Y26">
        <v>0.60387096774193538</v>
      </c>
      <c r="Z26">
        <v>6.9677419354838704E-2</v>
      </c>
      <c r="AA26">
        <v>7.7419354838709686E-3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2.9032258064516131E-3</v>
      </c>
      <c r="V27">
        <v>8.7096774193548433E-3</v>
      </c>
      <c r="W27">
        <v>2.5161290322580649E-2</v>
      </c>
      <c r="X27">
        <v>7.2580645161290328E-2</v>
      </c>
      <c r="Y27">
        <v>0.20935483870967742</v>
      </c>
      <c r="Z27">
        <v>0.60387096774193538</v>
      </c>
      <c r="AA27">
        <v>6.9677419354838704E-2</v>
      </c>
      <c r="AB27">
        <v>7.7419354838709686E-3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5">
      <c r="A28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2.9032258064516131E-3</v>
      </c>
      <c r="W28">
        <v>8.7096774193548433E-3</v>
      </c>
      <c r="X28">
        <v>2.5161290322580649E-2</v>
      </c>
      <c r="Y28">
        <v>7.2580645161290328E-2</v>
      </c>
      <c r="Z28">
        <v>0.20935483870967742</v>
      </c>
      <c r="AA28">
        <v>0.60387096774193538</v>
      </c>
      <c r="AB28">
        <v>6.9677419354838704E-2</v>
      </c>
      <c r="AC28">
        <v>7.7419354838709686E-3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2.9032258064516131E-3</v>
      </c>
      <c r="X29">
        <v>8.7096774193548433E-3</v>
      </c>
      <c r="Y29">
        <v>2.5161290322580649E-2</v>
      </c>
      <c r="Z29">
        <v>7.2580645161290328E-2</v>
      </c>
      <c r="AA29">
        <v>0.20935483870967742</v>
      </c>
      <c r="AB29">
        <v>0.60387096774193538</v>
      </c>
      <c r="AC29">
        <v>6.9677419354838704E-2</v>
      </c>
      <c r="AD29">
        <v>7.7419354838709686E-3</v>
      </c>
      <c r="AE29">
        <v>0</v>
      </c>
      <c r="AF29">
        <v>0</v>
      </c>
      <c r="AG29">
        <v>0</v>
      </c>
    </row>
    <row r="30" spans="1:33" x14ac:dyDescent="0.35">
      <c r="A30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2.9032258064516131E-3</v>
      </c>
      <c r="Y30">
        <v>8.7096774193548433E-3</v>
      </c>
      <c r="Z30">
        <v>2.5161290322580649E-2</v>
      </c>
      <c r="AA30">
        <v>7.2580645161290328E-2</v>
      </c>
      <c r="AB30">
        <v>0.20935483870967742</v>
      </c>
      <c r="AC30">
        <v>0.60387096774193538</v>
      </c>
      <c r="AD30">
        <v>6.9677419354838704E-2</v>
      </c>
      <c r="AE30">
        <v>7.7419354838709686E-3</v>
      </c>
      <c r="AF30">
        <v>0</v>
      </c>
      <c r="AG30">
        <v>0</v>
      </c>
    </row>
    <row r="31" spans="1:33" x14ac:dyDescent="0.35">
      <c r="A3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2.9032258064516131E-3</v>
      </c>
      <c r="Z31">
        <v>8.7096774193548433E-3</v>
      </c>
      <c r="AA31">
        <v>2.5161290322580649E-2</v>
      </c>
      <c r="AB31">
        <v>7.2580645161290328E-2</v>
      </c>
      <c r="AC31">
        <v>0.20935483870967742</v>
      </c>
      <c r="AD31">
        <v>0.60387096774193538</v>
      </c>
      <c r="AE31">
        <v>6.9677419354838704E-2</v>
      </c>
      <c r="AF31">
        <v>7.7419354838709686E-3</v>
      </c>
      <c r="AG31">
        <v>0</v>
      </c>
    </row>
    <row r="32" spans="1:33" x14ac:dyDescent="0.35">
      <c r="A32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2.8993220908734387E-3</v>
      </c>
      <c r="AA32">
        <v>8.6979662726203184E-3</v>
      </c>
      <c r="AB32">
        <v>2.5127458120903137E-2</v>
      </c>
      <c r="AC32">
        <v>7.2483052271835977E-2</v>
      </c>
      <c r="AD32">
        <v>0.20907333744187348</v>
      </c>
      <c r="AE32">
        <v>0.60305899490167503</v>
      </c>
      <c r="AF32">
        <v>6.9919883466860872E-2</v>
      </c>
      <c r="AG32">
        <v>8.7399854333576089E-3</v>
      </c>
    </row>
    <row r="33" spans="1:33" x14ac:dyDescent="0.35">
      <c r="A33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1.007317039047526E-3</v>
      </c>
      <c r="AA33">
        <v>3.0219511171425792E-3</v>
      </c>
      <c r="AB33">
        <v>8.730081005078558E-3</v>
      </c>
      <c r="AC33">
        <v>2.518292597618815E-2</v>
      </c>
      <c r="AD33">
        <v>7.2638750926871581E-2</v>
      </c>
      <c r="AE33">
        <v>0.20952194412188535</v>
      </c>
      <c r="AF33">
        <v>0.60435291539003233</v>
      </c>
      <c r="AG33">
        <v>7.5544114423754041E-2</v>
      </c>
    </row>
    <row r="34" spans="1:33" x14ac:dyDescent="0.35">
      <c r="A34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3.776012530767511E-4</v>
      </c>
      <c r="AA34">
        <v>1.1328037592302535E-3</v>
      </c>
      <c r="AB34">
        <v>3.2725441933318423E-3</v>
      </c>
      <c r="AC34">
        <v>9.4400313269187748E-3</v>
      </c>
      <c r="AD34">
        <v>2.7229245916312376E-2</v>
      </c>
      <c r="AE34">
        <v>7.8541060639964216E-2</v>
      </c>
      <c r="AF34">
        <v>0.22654676661445516</v>
      </c>
      <c r="AG34">
        <v>0.65345994629671045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Descript</vt:lpstr>
      <vt:lpstr>Data</vt:lpstr>
      <vt:lpstr>Anl_u</vt:lpstr>
      <vt:lpstr>An_C1</vt:lpstr>
      <vt:lpstr>An_C2</vt:lpstr>
      <vt:lpstr>Anl_r</vt:lpstr>
      <vt:lpstr>WMA_u</vt:lpstr>
      <vt:lpstr>Mix_1</vt:lpstr>
      <vt:lpstr>c_1</vt:lpstr>
      <vt:lpstr>Mix_2</vt:lpstr>
      <vt:lpstr>c_2</vt:lpstr>
      <vt:lpstr>WMA_R1</vt:lpstr>
      <vt:lpstr>Lambdas</vt:lpstr>
      <vt:lpstr>L_I</vt:lpstr>
      <vt:lpstr>L_cor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Carrera</dc:creator>
  <cp:lastModifiedBy>Jordi Petchame</cp:lastModifiedBy>
  <dcterms:created xsi:type="dcterms:W3CDTF">2002-06-09T23:14:38Z</dcterms:created>
  <dcterms:modified xsi:type="dcterms:W3CDTF">2024-09-07T09:31:52Z</dcterms:modified>
</cp:coreProperties>
</file>