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luigi\Downloads\"/>
    </mc:Choice>
  </mc:AlternateContent>
  <xr:revisionPtr revIDLastSave="0" documentId="13_ncr:1_{49EA5CFE-5D36-4889-AF64-2ECAD734BAD0}" xr6:coauthVersionLast="47" xr6:coauthVersionMax="47" xr10:uidLastSave="{00000000-0000-0000-0000-000000000000}"/>
  <bookViews>
    <workbookView xWindow="-108" yWindow="-108" windowWidth="23256" windowHeight="12576" tabRatio="644" activeTab="3" xr2:uid="{00000000-000D-0000-FFFF-FFFF00000000}"/>
  </bookViews>
  <sheets>
    <sheet name="fase1 divisore-combinatorio" sheetId="15" r:id="rId1"/>
    <sheet name="fase 1 Combinatorio su SC" sheetId="18" r:id="rId2"/>
    <sheet name="fase 2 approssimato" sheetId="17" r:id="rId3"/>
    <sheet name="fase 2 approssimato su SC" sheetId="19" r:id="rId4"/>
    <sheet name="fase 3 (solo SC)" sheetId="20" r:id="rId5"/>
  </sheets>
  <definedNames>
    <definedName name="_xlnm.Print_Area" localSheetId="2">'fase 2 approssimato'!$B$2:$T$18</definedName>
    <definedName name="_xlnm.Print_Area" localSheetId="0">'fase1 divisore-combinatorio'!$B$2:$T$19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3" i="20" l="1"/>
  <c r="P13" i="20" l="1"/>
  <c r="O13" i="20"/>
  <c r="K13" i="20"/>
  <c r="F13" i="20"/>
  <c r="P16" i="19"/>
  <c r="O16" i="19"/>
  <c r="K16" i="19"/>
  <c r="H16" i="19"/>
  <c r="F16" i="19"/>
  <c r="T14" i="17" l="1"/>
  <c r="S14" i="17"/>
  <c r="E14" i="17"/>
  <c r="C14" i="17" l="1"/>
  <c r="P13" i="19"/>
  <c r="O13" i="19"/>
  <c r="K13" i="19"/>
  <c r="H13" i="19"/>
  <c r="F13" i="19"/>
  <c r="T18" i="17"/>
  <c r="S18" i="17"/>
  <c r="J18" i="17"/>
  <c r="K18" i="17"/>
  <c r="L18" i="17"/>
  <c r="M18" i="17"/>
  <c r="N18" i="17"/>
  <c r="O18" i="17"/>
  <c r="P18" i="17"/>
  <c r="Q18" i="17"/>
  <c r="R18" i="17"/>
  <c r="I18" i="17"/>
  <c r="C18" i="17"/>
  <c r="D18" i="17"/>
  <c r="E18" i="17"/>
  <c r="B18" i="17"/>
  <c r="T12" i="17"/>
  <c r="S12" i="17"/>
  <c r="E12" i="17"/>
  <c r="C12" i="17"/>
  <c r="P13" i="18"/>
  <c r="O13" i="18"/>
  <c r="K13" i="18" l="1"/>
  <c r="H13" i="18"/>
  <c r="F13" i="18"/>
  <c r="T18" i="15"/>
  <c r="S18" i="15"/>
  <c r="E18" i="15"/>
  <c r="C18" i="15"/>
</calcChain>
</file>

<file path=xl/sharedStrings.xml><?xml version="1.0" encoding="utf-8"?>
<sst xmlns="http://schemas.openxmlformats.org/spreadsheetml/2006/main" count="378" uniqueCount="77">
  <si>
    <t>Device : Cyclone IV       EP4CE6E22C9L    (92 I/O, 1V)</t>
  </si>
  <si>
    <t>Period</t>
  </si>
  <si>
    <t>(ns)</t>
  </si>
  <si>
    <t>Freq.</t>
  </si>
  <si>
    <t>(MHz)</t>
  </si>
  <si>
    <t>Throughput (MS/s)</t>
  </si>
  <si>
    <t>Setup check</t>
  </si>
  <si>
    <t>Hold check</t>
  </si>
  <si>
    <t>Total</t>
  </si>
  <si>
    <t>LE</t>
  </si>
  <si>
    <t>reg</t>
  </si>
  <si>
    <t>Total pins</t>
  </si>
  <si>
    <t>P, V,T</t>
  </si>
  <si>
    <t>Slack</t>
  </si>
  <si>
    <t xml:space="preserve"> </t>
  </si>
  <si>
    <t>I/O</t>
  </si>
  <si>
    <t>Core dyn</t>
  </si>
  <si>
    <t>Core static</t>
  </si>
  <si>
    <t>Summary  (mW)</t>
  </si>
  <si>
    <t>Temperature (°C)</t>
  </si>
  <si>
    <t>(mW/MHz)</t>
  </si>
  <si>
    <r>
      <t xml:space="preserve">toggle rate  </t>
    </r>
    <r>
      <rPr>
        <b/>
        <sz val="14"/>
        <color rgb="FF000000"/>
        <rFont val="Calibri"/>
        <family val="2"/>
      </rPr>
      <t>α</t>
    </r>
    <r>
      <rPr>
        <b/>
        <sz val="10.5"/>
        <color rgb="FF000000"/>
        <rFont val="Arial"/>
        <family val="2"/>
      </rPr>
      <t>/T</t>
    </r>
    <r>
      <rPr>
        <b/>
        <vertAlign val="subscript"/>
        <sz val="10.5"/>
        <color rgb="FF000000"/>
        <rFont val="Arial"/>
        <family val="2"/>
      </rPr>
      <t>CK</t>
    </r>
    <r>
      <rPr>
        <b/>
        <sz val="10.5"/>
        <color rgb="FF000000"/>
        <rFont val="Arial"/>
        <family val="2"/>
      </rPr>
      <t xml:space="preserve">  (%)</t>
    </r>
  </si>
  <si>
    <t xml:space="preserve">  </t>
  </si>
  <si>
    <t>Latency  (number of clock cycles)</t>
  </si>
  <si>
    <t>core dynamic power/freq</t>
  </si>
  <si>
    <t>En/op</t>
  </si>
  <si>
    <t>MHz</t>
  </si>
  <si>
    <t>slack (ns)</t>
  </si>
  <si>
    <t>Area</t>
  </si>
  <si>
    <r>
      <t>(um</t>
    </r>
    <r>
      <rPr>
        <b/>
        <vertAlign val="superscript"/>
        <sz val="16"/>
        <color rgb="FF000000"/>
        <rFont val="Arial"/>
      </rPr>
      <t>2</t>
    </r>
    <r>
      <rPr>
        <b/>
        <sz val="16"/>
        <color rgb="FF000000"/>
        <rFont val="Arial"/>
      </rPr>
      <t>)</t>
    </r>
  </si>
  <si>
    <t xml:space="preserve">Leakage  </t>
  </si>
  <si>
    <t>(uW)</t>
  </si>
  <si>
    <t>Dynamic Power</t>
  </si>
  <si>
    <t>Total Power</t>
  </si>
  <si>
    <t>DynP/freq</t>
  </si>
  <si>
    <t>(uW/MHz)</t>
  </si>
  <si>
    <t xml:space="preserve">Risultati </t>
  </si>
  <si>
    <t>sintesi</t>
  </si>
  <si>
    <t>PDK 45 nm</t>
  </si>
  <si>
    <t xml:space="preserve">su libreria </t>
  </si>
  <si>
    <t>Nangate</t>
  </si>
  <si>
    <t xml:space="preserve">basata sul </t>
  </si>
  <si>
    <t>processo</t>
  </si>
  <si>
    <t>Latency in numero di cicli di clock</t>
  </si>
  <si>
    <t>(Kgate,eq)</t>
  </si>
  <si>
    <t>En/op      (uW/MHz)</t>
  </si>
  <si>
    <t>Slow 1000mV 85C</t>
  </si>
  <si>
    <t>Fast 1000mV 0C</t>
  </si>
  <si>
    <t>Top level entity:        datapath con divisore combinatorio</t>
  </si>
  <si>
    <t>A</t>
  </si>
  <si>
    <t>B</t>
  </si>
  <si>
    <t>C</t>
  </si>
  <si>
    <t>Y</t>
  </si>
  <si>
    <t>W(16,8,8)</t>
  </si>
  <si>
    <t>W(11,3,8)</t>
  </si>
  <si>
    <t>W(16,6,10)</t>
  </si>
  <si>
    <t>input</t>
  </si>
  <si>
    <t>#bit ?</t>
  </si>
  <si>
    <t xml:space="preserve">input </t>
  </si>
  <si>
    <t>output</t>
  </si>
  <si>
    <t>Divisione</t>
  </si>
  <si>
    <t>W(            )</t>
  </si>
  <si>
    <t>Datapath con divisore combinatorio</t>
  </si>
  <si>
    <t>coeff</t>
  </si>
  <si>
    <t>soglie (base_x)</t>
  </si>
  <si>
    <t>base_y</t>
  </si>
  <si>
    <t>precisione</t>
  </si>
  <si>
    <t>#soglie, #bit</t>
  </si>
  <si>
    <t>Approx</t>
  </si>
  <si>
    <t>%?</t>
  </si>
  <si>
    <t>Datapath con aprossimazione dell'inverso</t>
  </si>
  <si>
    <t>Top level entity:        datapath con approssimazione dell'inverso</t>
  </si>
  <si>
    <t>Libreria SLOW</t>
  </si>
  <si>
    <t>0.01</t>
  </si>
  <si>
    <t>0.0</t>
  </si>
  <si>
    <t xml:space="preserve">PIPELINE </t>
  </si>
  <si>
    <t>PIP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</si>
</sst>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6" x14ac:knownFonts="1">
    <font>
      <sz val="11"/>
      <color theme="1"/>
      <name val="Calibri"/>
      <family val="2"/>
      <scheme val="minor"/>
    </font>
    <font>
      <sz val="24"/>
      <color rgb="FF000000"/>
      <name val="Arial"/>
      <family val="2"/>
    </font>
    <font>
      <sz val="18"/>
      <name val="Arial"/>
    </font>
    <font>
      <sz val="15"/>
      <color rgb="FF000000"/>
      <name val="Arial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rgb="FF000000"/>
      <name val="Arial"/>
      <family val="2"/>
    </font>
    <font>
      <b/>
      <sz val="14"/>
      <color theme="1"/>
      <name val="Arial"/>
      <family val="2"/>
    </font>
    <font>
      <sz val="24"/>
      <color theme="1"/>
      <name val="Arial"/>
      <family val="2"/>
    </font>
    <font>
      <b/>
      <sz val="14"/>
      <color rgb="FF000000"/>
      <name val="Calibri"/>
      <family val="2"/>
    </font>
    <font>
      <b/>
      <sz val="10.5"/>
      <color rgb="FF000000"/>
      <name val="Arial"/>
      <family val="2"/>
    </font>
    <font>
      <b/>
      <vertAlign val="subscript"/>
      <sz val="10.5"/>
      <color rgb="FF000000"/>
      <name val="Arial"/>
      <family val="2"/>
    </font>
    <font>
      <sz val="18"/>
      <name val="Arial"/>
      <family val="2"/>
    </font>
    <font>
      <sz val="14"/>
      <color theme="1"/>
      <name val="Calibri"/>
      <family val="2"/>
      <scheme val="minor"/>
    </font>
    <font>
      <b/>
      <sz val="14"/>
      <name val="Arial"/>
      <family val="2"/>
    </font>
    <font>
      <sz val="18"/>
      <color theme="1"/>
      <name val="Arial"/>
      <family val="2"/>
    </font>
    <font>
      <b/>
      <sz val="16"/>
      <color rgb="FF000000"/>
      <name val="Arial"/>
      <family val="2"/>
    </font>
    <font>
      <b/>
      <sz val="16"/>
      <color rgb="FF000000"/>
      <name val="Arial"/>
    </font>
    <font>
      <b/>
      <vertAlign val="superscript"/>
      <sz val="16"/>
      <color rgb="FF000000"/>
      <name val="Arial"/>
    </font>
    <font>
      <sz val="22"/>
      <color theme="1"/>
      <name val="Calibri"/>
      <family val="2"/>
      <scheme val="minor"/>
    </font>
    <font>
      <sz val="18"/>
      <color rgb="FF000000"/>
      <name val="Arial"/>
      <family val="2"/>
    </font>
    <font>
      <sz val="18"/>
      <color rgb="FFFF0000"/>
      <name val="Arial"/>
      <family val="2"/>
    </font>
    <font>
      <sz val="20"/>
      <color rgb="FF000000"/>
      <name val="Arial"/>
      <family val="2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2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 style="thick">
        <color rgb="FF000000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rgb="FF000000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thick">
        <color rgb="FF000000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 applyAlignment="1">
      <alignment horizontal="left" vertical="center" readingOrder="1"/>
    </xf>
    <xf numFmtId="0" fontId="3" fillId="5" borderId="7" xfId="0" applyFont="1" applyFill="1" applyBorder="1" applyAlignment="1">
      <alignment horizontal="left" vertical="center" wrapText="1" readingOrder="1"/>
    </xf>
    <xf numFmtId="0" fontId="2" fillId="0" borderId="7" xfId="0" applyFont="1" applyBorder="1" applyAlignment="1">
      <alignment vertical="top" wrapText="1"/>
    </xf>
    <xf numFmtId="0" fontId="4" fillId="0" borderId="0" xfId="0" applyFont="1" applyAlignment="1">
      <alignment wrapText="1"/>
    </xf>
    <xf numFmtId="0" fontId="4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7" fillId="7" borderId="8" xfId="0" applyFont="1" applyFill="1" applyBorder="1"/>
    <xf numFmtId="0" fontId="8" fillId="0" borderId="0" xfId="0" applyFont="1"/>
    <xf numFmtId="0" fontId="12" fillId="0" borderId="7" xfId="0" applyFont="1" applyBorder="1" applyAlignment="1">
      <alignment vertical="top" wrapText="1"/>
    </xf>
    <xf numFmtId="0" fontId="2" fillId="4" borderId="7" xfId="0" applyFont="1" applyFill="1" applyBorder="1" applyAlignment="1">
      <alignment vertical="top" wrapText="1"/>
    </xf>
    <xf numFmtId="164" fontId="4" fillId="0" borderId="8" xfId="0" applyNumberFormat="1" applyFont="1" applyBorder="1"/>
    <xf numFmtId="0" fontId="6" fillId="2" borderId="1" xfId="0" applyFont="1" applyFill="1" applyBorder="1" applyAlignment="1">
      <alignment horizontal="left" vertical="center" wrapText="1" readingOrder="1"/>
    </xf>
    <xf numFmtId="0" fontId="6" fillId="2" borderId="2" xfId="0" applyFont="1" applyFill="1" applyBorder="1" applyAlignment="1">
      <alignment horizontal="left" vertical="center" wrapText="1" readingOrder="1"/>
    </xf>
    <xf numFmtId="0" fontId="13" fillId="2" borderId="2" xfId="0" applyFont="1" applyFill="1" applyBorder="1" applyAlignment="1">
      <alignment vertical="center" wrapText="1"/>
    </xf>
    <xf numFmtId="0" fontId="14" fillId="3" borderId="1" xfId="0" applyFont="1" applyFill="1" applyBorder="1" applyAlignment="1">
      <alignment horizontal="left" vertical="center" wrapText="1" readingOrder="1"/>
    </xf>
    <xf numFmtId="0" fontId="14" fillId="2" borderId="1" xfId="0" applyFont="1" applyFill="1" applyBorder="1" applyAlignment="1">
      <alignment horizontal="left" vertical="center" wrapText="1" readingOrder="1"/>
    </xf>
    <xf numFmtId="0" fontId="15" fillId="0" borderId="8" xfId="0" applyFont="1" applyBorder="1"/>
    <xf numFmtId="0" fontId="0" fillId="0" borderId="0" xfId="0" applyFill="1" applyBorder="1"/>
    <xf numFmtId="0" fontId="5" fillId="0" borderId="0" xfId="0" applyFont="1" applyFill="1" applyBorder="1"/>
    <xf numFmtId="9" fontId="4" fillId="0" borderId="0" xfId="0" applyNumberFormat="1" applyFont="1" applyFill="1" applyBorder="1" applyAlignment="1">
      <alignment wrapText="1"/>
    </xf>
    <xf numFmtId="9" fontId="4" fillId="0" borderId="0" xfId="0" applyNumberFormat="1" applyFont="1" applyBorder="1" applyAlignment="1">
      <alignment wrapText="1"/>
    </xf>
    <xf numFmtId="0" fontId="17" fillId="2" borderId="1" xfId="0" applyFont="1" applyFill="1" applyBorder="1" applyAlignment="1">
      <alignment horizontal="left" vertical="center" wrapText="1" readingOrder="1"/>
    </xf>
    <xf numFmtId="0" fontId="17" fillId="2" borderId="21" xfId="0" applyFont="1" applyFill="1" applyBorder="1" applyAlignment="1">
      <alignment horizontal="left" vertical="center" wrapText="1" readingOrder="1"/>
    </xf>
    <xf numFmtId="0" fontId="2" fillId="4" borderId="7" xfId="0" applyFont="1" applyFill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19" fillId="0" borderId="0" xfId="0" applyFont="1"/>
    <xf numFmtId="0" fontId="20" fillId="4" borderId="7" xfId="0" applyFont="1" applyFill="1" applyBorder="1" applyAlignment="1">
      <alignment horizontal="center" vertical="center" wrapText="1" readingOrder="1"/>
    </xf>
    <xf numFmtId="0" fontId="20" fillId="0" borderId="7" xfId="0" applyFont="1" applyBorder="1" applyAlignment="1">
      <alignment horizontal="center" vertical="center" wrapText="1" readingOrder="1"/>
    </xf>
    <xf numFmtId="0" fontId="16" fillId="2" borderId="21" xfId="0" applyFont="1" applyFill="1" applyBorder="1" applyAlignment="1">
      <alignment horizontal="left" vertical="center" wrapText="1" readingOrder="1"/>
    </xf>
    <xf numFmtId="3" fontId="20" fillId="0" borderId="7" xfId="0" applyNumberFormat="1" applyFont="1" applyBorder="1" applyAlignment="1">
      <alignment horizontal="center" vertical="center" wrapText="1" readingOrder="1"/>
    </xf>
    <xf numFmtId="0" fontId="17" fillId="2" borderId="3" xfId="0" applyFont="1" applyFill="1" applyBorder="1" applyAlignment="1">
      <alignment horizontal="left" vertical="center" wrapText="1" readingOrder="1"/>
    </xf>
    <xf numFmtId="0" fontId="17" fillId="2" borderId="5" xfId="0" applyFont="1" applyFill="1" applyBorder="1" applyAlignment="1">
      <alignment horizontal="left" vertical="center" wrapText="1" readingOrder="1"/>
    </xf>
    <xf numFmtId="0" fontId="20" fillId="4" borderId="22" xfId="0" applyFont="1" applyFill="1" applyBorder="1" applyAlignment="1">
      <alignment horizontal="center" vertical="center" wrapText="1" readingOrder="1"/>
    </xf>
    <xf numFmtId="0" fontId="0" fillId="4" borderId="8" xfId="0" applyFill="1" applyBorder="1"/>
    <xf numFmtId="0" fontId="21" fillId="0" borderId="0" xfId="0" applyFont="1" applyFill="1" applyBorder="1"/>
    <xf numFmtId="0" fontId="15" fillId="8" borderId="8" xfId="0" applyFont="1" applyFill="1" applyBorder="1"/>
    <xf numFmtId="0" fontId="12" fillId="8" borderId="7" xfId="0" applyFont="1" applyFill="1" applyBorder="1" applyAlignment="1">
      <alignment vertical="top" wrapText="1"/>
    </xf>
    <xf numFmtId="164" fontId="4" fillId="8" borderId="8" xfId="0" applyNumberFormat="1" applyFont="1" applyFill="1" applyBorder="1"/>
    <xf numFmtId="0" fontId="2" fillId="8" borderId="7" xfId="0" applyFont="1" applyFill="1" applyBorder="1" applyAlignment="1">
      <alignment vertical="top" wrapText="1"/>
    </xf>
    <xf numFmtId="0" fontId="6" fillId="2" borderId="1" xfId="0" applyFont="1" applyFill="1" applyBorder="1" applyAlignment="1">
      <alignment horizontal="left" vertical="center" wrapText="1" readingOrder="1"/>
    </xf>
    <xf numFmtId="0" fontId="6" fillId="2" borderId="2" xfId="0" applyFont="1" applyFill="1" applyBorder="1" applyAlignment="1">
      <alignment horizontal="left" vertical="center" wrapText="1" readingOrder="1"/>
    </xf>
    <xf numFmtId="0" fontId="17" fillId="2" borderId="21" xfId="0" applyFont="1" applyFill="1" applyBorder="1" applyAlignment="1">
      <alignment horizontal="left" vertical="center" wrapText="1" readingOrder="1"/>
    </xf>
    <xf numFmtId="0" fontId="17" fillId="2" borderId="1" xfId="0" applyFont="1" applyFill="1" applyBorder="1" applyAlignment="1">
      <alignment horizontal="left" vertical="center" wrapText="1" readingOrder="1"/>
    </xf>
    <xf numFmtId="0" fontId="21" fillId="0" borderId="7" xfId="0" applyFont="1" applyBorder="1" applyAlignment="1">
      <alignment horizontal="center" vertical="center" wrapText="1" readingOrder="1"/>
    </xf>
    <xf numFmtId="0" fontId="22" fillId="4" borderId="22" xfId="0" applyFont="1" applyFill="1" applyBorder="1" applyAlignment="1">
      <alignment horizontal="center" vertical="center" wrapText="1" readingOrder="1"/>
    </xf>
    <xf numFmtId="0" fontId="23" fillId="4" borderId="8" xfId="0" applyFont="1" applyFill="1" applyBorder="1"/>
    <xf numFmtId="0" fontId="24" fillId="0" borderId="0" xfId="0" applyFont="1"/>
    <xf numFmtId="0" fontId="24" fillId="4" borderId="0" xfId="0" applyFont="1" applyFill="1"/>
    <xf numFmtId="0" fontId="0" fillId="0" borderId="0" xfId="0" applyFill="1"/>
    <xf numFmtId="0" fontId="1" fillId="0" borderId="0" xfId="0" applyFont="1" applyAlignment="1">
      <alignment vertical="center" readingOrder="1"/>
    </xf>
    <xf numFmtId="0" fontId="12" fillId="9" borderId="7" xfId="0" applyFont="1" applyFill="1" applyBorder="1" applyAlignment="1">
      <alignment vertical="top" wrapText="1"/>
    </xf>
    <xf numFmtId="164" fontId="4" fillId="9" borderId="8" xfId="0" applyNumberFormat="1" applyFont="1" applyFill="1" applyBorder="1"/>
    <xf numFmtId="0" fontId="12" fillId="10" borderId="7" xfId="0" applyFont="1" applyFill="1" applyBorder="1" applyAlignment="1">
      <alignment vertical="top" wrapText="1"/>
    </xf>
    <xf numFmtId="164" fontId="4" fillId="10" borderId="8" xfId="0" applyNumberFormat="1" applyFont="1" applyFill="1" applyBorder="1"/>
    <xf numFmtId="2" fontId="12" fillId="10" borderId="7" xfId="0" applyNumberFormat="1" applyFont="1" applyFill="1" applyBorder="1" applyAlignment="1">
      <alignment vertical="top" wrapText="1"/>
    </xf>
    <xf numFmtId="164" fontId="15" fillId="0" borderId="8" xfId="0" applyNumberFormat="1" applyFont="1" applyBorder="1"/>
    <xf numFmtId="0" fontId="15" fillId="11" borderId="8" xfId="0" applyFont="1" applyFill="1" applyBorder="1"/>
    <xf numFmtId="0" fontId="12" fillId="11" borderId="7" xfId="0" applyFont="1" applyFill="1" applyBorder="1" applyAlignment="1">
      <alignment vertical="top" wrapText="1"/>
    </xf>
    <xf numFmtId="164" fontId="4" fillId="11" borderId="8" xfId="0" applyNumberFormat="1" applyFont="1" applyFill="1" applyBorder="1"/>
    <xf numFmtId="0" fontId="20" fillId="0" borderId="7" xfId="0" applyNumberFormat="1" applyFont="1" applyBorder="1" applyAlignment="1">
      <alignment horizontal="center" vertical="center" wrapText="1" readingOrder="1"/>
    </xf>
    <xf numFmtId="0" fontId="0" fillId="0" borderId="0" xfId="0" applyFont="1"/>
    <xf numFmtId="0" fontId="7" fillId="7" borderId="19" xfId="0" applyFont="1" applyFill="1" applyBorder="1" applyAlignment="1">
      <alignment horizontal="center" wrapText="1"/>
    </xf>
    <xf numFmtId="0" fontId="7" fillId="7" borderId="20" xfId="0" applyFont="1" applyFill="1" applyBorder="1" applyAlignment="1">
      <alignment horizontal="center" wrapText="1"/>
    </xf>
    <xf numFmtId="0" fontId="16" fillId="7" borderId="19" xfId="0" applyFont="1" applyFill="1" applyBorder="1" applyAlignment="1">
      <alignment horizontal="center" vertical="center" readingOrder="1"/>
    </xf>
    <xf numFmtId="0" fontId="16" fillId="7" borderId="20" xfId="0" applyFont="1" applyFill="1" applyBorder="1" applyAlignment="1">
      <alignment horizontal="center" vertical="center" readingOrder="1"/>
    </xf>
    <xf numFmtId="0" fontId="6" fillId="2" borderId="3" xfId="0" applyFont="1" applyFill="1" applyBorder="1" applyAlignment="1">
      <alignment horizontal="left" vertical="center" wrapText="1" readingOrder="1"/>
    </xf>
    <xf numFmtId="0" fontId="6" fillId="2" borderId="10" xfId="0" applyFont="1" applyFill="1" applyBorder="1" applyAlignment="1">
      <alignment horizontal="left" vertical="center" wrapText="1" readingOrder="1"/>
    </xf>
    <xf numFmtId="0" fontId="6" fillId="2" borderId="12" xfId="0" applyFont="1" applyFill="1" applyBorder="1" applyAlignment="1">
      <alignment horizontal="center" vertical="center" wrapText="1" readingOrder="1"/>
    </xf>
    <xf numFmtId="0" fontId="6" fillId="2" borderId="13" xfId="0" applyFont="1" applyFill="1" applyBorder="1" applyAlignment="1">
      <alignment horizontal="center" vertical="center" wrapText="1" readingOrder="1"/>
    </xf>
    <xf numFmtId="0" fontId="6" fillId="2" borderId="14" xfId="0" applyFont="1" applyFill="1" applyBorder="1" applyAlignment="1">
      <alignment horizontal="center" vertical="center" wrapText="1" readingOrder="1"/>
    </xf>
    <xf numFmtId="0" fontId="6" fillId="2" borderId="9" xfId="0" applyFont="1" applyFill="1" applyBorder="1" applyAlignment="1">
      <alignment horizontal="center" vertical="center" wrapText="1" readingOrder="1"/>
    </xf>
    <xf numFmtId="0" fontId="6" fillId="2" borderId="16" xfId="0" applyFont="1" applyFill="1" applyBorder="1" applyAlignment="1">
      <alignment horizontal="center" vertical="center" wrapText="1" readingOrder="1"/>
    </xf>
    <xf numFmtId="0" fontId="6" fillId="2" borderId="17" xfId="0" applyFont="1" applyFill="1" applyBorder="1" applyAlignment="1">
      <alignment horizontal="center" vertical="center" wrapText="1" readingOrder="1"/>
    </xf>
    <xf numFmtId="0" fontId="6" fillId="2" borderId="15" xfId="0" applyFont="1" applyFill="1" applyBorder="1" applyAlignment="1">
      <alignment horizontal="center" vertical="center" wrapText="1" readingOrder="1"/>
    </xf>
    <xf numFmtId="0" fontId="6" fillId="2" borderId="11" xfId="0" applyFont="1" applyFill="1" applyBorder="1" applyAlignment="1">
      <alignment horizontal="center" vertical="center" wrapText="1" readingOrder="1"/>
    </xf>
    <xf numFmtId="0" fontId="6" fillId="2" borderId="18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readingOrder="1"/>
    </xf>
    <xf numFmtId="0" fontId="6" fillId="2" borderId="1" xfId="0" applyFont="1" applyFill="1" applyBorder="1" applyAlignment="1">
      <alignment horizontal="left" vertical="center" wrapText="1" readingOrder="1"/>
    </xf>
    <xf numFmtId="0" fontId="6" fillId="2" borderId="2" xfId="0" applyFont="1" applyFill="1" applyBorder="1" applyAlignment="1">
      <alignment horizontal="left" vertical="center" wrapText="1" readingOrder="1"/>
    </xf>
    <xf numFmtId="0" fontId="6" fillId="2" borderId="4" xfId="0" applyFont="1" applyFill="1" applyBorder="1" applyAlignment="1">
      <alignment horizontal="left" vertical="center" wrapText="1" readingOrder="1"/>
    </xf>
    <xf numFmtId="0" fontId="6" fillId="2" borderId="5" xfId="0" applyFont="1" applyFill="1" applyBorder="1" applyAlignment="1">
      <alignment horizontal="left" vertical="center" wrapText="1" readingOrder="1"/>
    </xf>
    <xf numFmtId="0" fontId="6" fillId="2" borderId="6" xfId="0" applyFont="1" applyFill="1" applyBorder="1" applyAlignment="1">
      <alignment horizontal="left" vertical="center" wrapText="1" readingOrder="1"/>
    </xf>
    <xf numFmtId="0" fontId="16" fillId="2" borderId="1" xfId="0" applyFont="1" applyFill="1" applyBorder="1" applyAlignment="1">
      <alignment horizontal="left" vertical="center" wrapText="1" readingOrder="1"/>
    </xf>
    <xf numFmtId="0" fontId="17" fillId="2" borderId="21" xfId="0" applyFont="1" applyFill="1" applyBorder="1" applyAlignment="1">
      <alignment horizontal="left" vertical="center" wrapText="1" readingOrder="1"/>
    </xf>
    <xf numFmtId="0" fontId="17" fillId="2" borderId="1" xfId="0" applyFont="1" applyFill="1" applyBorder="1" applyAlignment="1">
      <alignment horizontal="left" vertical="center" wrapText="1" readingOrder="1"/>
    </xf>
    <xf numFmtId="0" fontId="5" fillId="6" borderId="8" xfId="0" applyFont="1" applyFill="1" applyBorder="1" applyAlignment="1">
      <alignment horizontal="center" wrapText="1"/>
    </xf>
    <xf numFmtId="0" fontId="24" fillId="0" borderId="0" xfId="0" applyFont="1" applyAlignment="1">
      <alignment horizontal="center"/>
    </xf>
    <xf numFmtId="0" fontId="24" fillId="0" borderId="23" xfId="0" applyFont="1" applyBorder="1" applyAlignment="1">
      <alignment horizontal="center"/>
    </xf>
    <xf numFmtId="0" fontId="25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T65"/>
  <sheetViews>
    <sheetView topLeftCell="C2" zoomScale="75" zoomScaleNormal="75" workbookViewId="0">
      <selection activeCell="Q18" sqref="Q18"/>
    </sheetView>
  </sheetViews>
  <sheetFormatPr defaultRowHeight="14.4" x14ac:dyDescent="0.3"/>
  <cols>
    <col min="1" max="1" width="21.21875" customWidth="1"/>
    <col min="2" max="2" width="17.77734375" customWidth="1"/>
    <col min="3" max="3" width="18.33203125" customWidth="1"/>
    <col min="4" max="4" width="15.5546875" customWidth="1"/>
    <col min="5" max="5" width="16.33203125" customWidth="1"/>
    <col min="6" max="6" width="32" customWidth="1"/>
    <col min="7" max="7" width="13.88671875" customWidth="1"/>
    <col min="8" max="8" width="27.33203125" customWidth="1"/>
    <col min="9" max="9" width="11.5546875" customWidth="1"/>
    <col min="10" max="11" width="8.21875" customWidth="1"/>
    <col min="13" max="13" width="15.6640625" customWidth="1"/>
    <col min="14" max="14" width="13.88671875" customWidth="1"/>
    <col min="15" max="15" width="11.33203125" bestFit="1" customWidth="1"/>
    <col min="17" max="17" width="16.33203125" customWidth="1"/>
    <col min="18" max="18" width="15.109375" customWidth="1"/>
    <col min="19" max="19" width="22.88671875" customWidth="1"/>
    <col min="20" max="20" width="20.6640625" customWidth="1"/>
  </cols>
  <sheetData>
    <row r="2" spans="2:20" ht="30" x14ac:dyDescent="0.3">
      <c r="B2" s="77" t="s">
        <v>48</v>
      </c>
      <c r="C2" s="77"/>
      <c r="D2" s="77"/>
      <c r="E2" s="77"/>
      <c r="F2" s="77"/>
      <c r="G2" s="77"/>
    </row>
    <row r="3" spans="2:20" ht="30" x14ac:dyDescent="0.3">
      <c r="B3" s="1" t="s">
        <v>0</v>
      </c>
    </row>
    <row r="4" spans="2:20" ht="30" x14ac:dyDescent="0.5">
      <c r="B4" s="8" t="s">
        <v>9</v>
      </c>
      <c r="C4" s="8">
        <v>6272</v>
      </c>
    </row>
    <row r="5" spans="2:20" ht="23.4" x14ac:dyDescent="0.45">
      <c r="B5" s="47" t="s">
        <v>49</v>
      </c>
      <c r="C5" s="47" t="s">
        <v>53</v>
      </c>
      <c r="D5" s="47" t="s">
        <v>60</v>
      </c>
      <c r="E5" s="47" t="s">
        <v>56</v>
      </c>
      <c r="F5" s="48" t="s">
        <v>57</v>
      </c>
    </row>
    <row r="6" spans="2:20" ht="23.4" x14ac:dyDescent="0.45">
      <c r="B6" s="47" t="s">
        <v>50</v>
      </c>
      <c r="C6" s="47" t="s">
        <v>54</v>
      </c>
      <c r="D6" s="47"/>
      <c r="E6" s="47" t="s">
        <v>58</v>
      </c>
      <c r="F6" s="48" t="s">
        <v>57</v>
      </c>
    </row>
    <row r="7" spans="2:20" ht="23.4" x14ac:dyDescent="0.45">
      <c r="B7" s="47" t="s">
        <v>51</v>
      </c>
      <c r="C7" s="47" t="s">
        <v>55</v>
      </c>
      <c r="D7" s="47"/>
      <c r="E7" s="47" t="s">
        <v>59</v>
      </c>
      <c r="F7" s="48" t="s">
        <v>57</v>
      </c>
      <c r="H7" t="s">
        <v>14</v>
      </c>
    </row>
    <row r="8" spans="2:20" ht="24" thickBot="1" x14ac:dyDescent="0.5">
      <c r="B8" s="47" t="s">
        <v>52</v>
      </c>
      <c r="C8" s="48" t="s">
        <v>61</v>
      </c>
      <c r="D8" s="47"/>
      <c r="E8" s="47"/>
      <c r="F8" s="47"/>
    </row>
    <row r="9" spans="2:20" ht="44.55" customHeight="1" thickTop="1" x14ac:dyDescent="0.3">
      <c r="B9" s="12" t="s">
        <v>1</v>
      </c>
      <c r="C9" s="12" t="s">
        <v>3</v>
      </c>
      <c r="D9" s="78" t="s">
        <v>23</v>
      </c>
      <c r="E9" s="78" t="s">
        <v>5</v>
      </c>
      <c r="F9" s="66" t="s">
        <v>6</v>
      </c>
      <c r="G9" s="80"/>
      <c r="H9" s="66" t="s">
        <v>7</v>
      </c>
      <c r="I9" s="80"/>
      <c r="J9" s="12" t="s">
        <v>8</v>
      </c>
      <c r="K9" s="12" t="s">
        <v>8</v>
      </c>
      <c r="L9" s="66" t="s">
        <v>11</v>
      </c>
      <c r="M9" s="68" t="s">
        <v>21</v>
      </c>
      <c r="N9" s="68" t="s">
        <v>19</v>
      </c>
      <c r="O9" s="71" t="s">
        <v>18</v>
      </c>
      <c r="P9" s="72"/>
      <c r="Q9" s="72"/>
      <c r="R9" s="73"/>
      <c r="S9" s="62" t="s">
        <v>24</v>
      </c>
      <c r="T9" s="64" t="s">
        <v>25</v>
      </c>
    </row>
    <row r="10" spans="2:20" ht="15" customHeight="1" thickBot="1" x14ac:dyDescent="0.35">
      <c r="B10" s="13" t="s">
        <v>2</v>
      </c>
      <c r="C10" s="13" t="s">
        <v>4</v>
      </c>
      <c r="D10" s="79"/>
      <c r="E10" s="79"/>
      <c r="F10" s="81"/>
      <c r="G10" s="82"/>
      <c r="H10" s="81"/>
      <c r="I10" s="82"/>
      <c r="J10" s="13" t="s">
        <v>9</v>
      </c>
      <c r="K10" s="13" t="s">
        <v>10</v>
      </c>
      <c r="L10" s="67"/>
      <c r="M10" s="69"/>
      <c r="N10" s="69"/>
      <c r="O10" s="74"/>
      <c r="P10" s="75"/>
      <c r="Q10" s="75"/>
      <c r="R10" s="76"/>
      <c r="S10" s="63"/>
      <c r="T10" s="65"/>
    </row>
    <row r="11" spans="2:20" ht="69" customHeight="1" thickTop="1" thickBot="1" x14ac:dyDescent="0.35">
      <c r="B11" s="14"/>
      <c r="C11" s="14"/>
      <c r="D11" s="79"/>
      <c r="E11" s="79"/>
      <c r="F11" s="15" t="s">
        <v>12</v>
      </c>
      <c r="G11" s="15" t="s">
        <v>13</v>
      </c>
      <c r="H11" s="16" t="s">
        <v>12</v>
      </c>
      <c r="I11" s="16" t="s">
        <v>13</v>
      </c>
      <c r="J11" s="14"/>
      <c r="K11" s="14"/>
      <c r="L11" s="67"/>
      <c r="M11" s="70"/>
      <c r="N11" s="70"/>
      <c r="O11" s="2" t="s">
        <v>8</v>
      </c>
      <c r="P11" s="2" t="s">
        <v>16</v>
      </c>
      <c r="Q11" s="2" t="s">
        <v>17</v>
      </c>
      <c r="R11" s="2" t="s">
        <v>15</v>
      </c>
      <c r="S11" s="7" t="s">
        <v>20</v>
      </c>
      <c r="T11" s="7" t="s">
        <v>20</v>
      </c>
    </row>
    <row r="12" spans="2:20" ht="30" customHeight="1" thickTop="1" thickBot="1" x14ac:dyDescent="0.45">
      <c r="B12" s="17"/>
      <c r="C12" s="17"/>
      <c r="D12" s="17"/>
      <c r="E12" s="17"/>
      <c r="F12" s="17" t="s">
        <v>46</v>
      </c>
      <c r="G12" s="17"/>
      <c r="H12" s="17" t="s">
        <v>47</v>
      </c>
      <c r="I12" s="17"/>
      <c r="J12" s="17"/>
      <c r="K12" s="17"/>
      <c r="L12" s="17"/>
      <c r="M12" s="51"/>
      <c r="N12" s="51" t="s">
        <v>14</v>
      </c>
      <c r="O12" s="51" t="s">
        <v>14</v>
      </c>
      <c r="P12" s="51" t="s">
        <v>14</v>
      </c>
      <c r="Q12" s="51" t="s">
        <v>14</v>
      </c>
      <c r="R12" s="51" t="s">
        <v>14</v>
      </c>
      <c r="S12" s="52"/>
      <c r="T12" s="52"/>
    </row>
    <row r="13" spans="2:20" ht="30" customHeight="1" thickTop="1" thickBot="1" x14ac:dyDescent="0.45">
      <c r="B13" s="17"/>
      <c r="C13" s="17"/>
      <c r="D13" s="17"/>
      <c r="E13" s="17"/>
      <c r="F13" s="17" t="s">
        <v>46</v>
      </c>
      <c r="G13" s="17"/>
      <c r="H13" s="17" t="s">
        <v>47</v>
      </c>
      <c r="I13" s="17"/>
      <c r="J13" s="17"/>
      <c r="K13" s="17"/>
      <c r="L13" s="17"/>
      <c r="M13" s="51"/>
      <c r="N13" s="51"/>
      <c r="O13" s="51"/>
      <c r="P13" s="51"/>
      <c r="Q13" s="51"/>
      <c r="R13" s="51"/>
      <c r="S13" s="52"/>
      <c r="T13" s="52"/>
    </row>
    <row r="14" spans="2:20" ht="30" customHeight="1" thickTop="1" thickBot="1" x14ac:dyDescent="0.45">
      <c r="B14" s="17"/>
      <c r="C14" s="17"/>
      <c r="D14" s="17"/>
      <c r="E14" s="17"/>
      <c r="F14" s="17" t="s">
        <v>46</v>
      </c>
      <c r="G14" s="17"/>
      <c r="H14" s="17" t="s">
        <v>47</v>
      </c>
      <c r="I14" s="17"/>
      <c r="J14" s="17"/>
      <c r="K14" s="17"/>
      <c r="L14" s="17"/>
      <c r="M14" s="51"/>
      <c r="N14" s="51"/>
      <c r="O14" s="51"/>
      <c r="P14" s="51"/>
      <c r="Q14" s="51"/>
      <c r="R14" s="51"/>
      <c r="S14" s="52"/>
      <c r="T14" s="52"/>
    </row>
    <row r="15" spans="2:20" ht="30" customHeight="1" thickTop="1" thickBot="1" x14ac:dyDescent="0.45">
      <c r="B15" s="17"/>
      <c r="C15" s="17"/>
      <c r="D15" s="17"/>
      <c r="E15" s="17"/>
      <c r="F15" s="17" t="s">
        <v>46</v>
      </c>
      <c r="G15" s="17"/>
      <c r="H15" s="17" t="s">
        <v>47</v>
      </c>
      <c r="I15" s="17"/>
      <c r="J15" s="17"/>
      <c r="K15" s="17"/>
      <c r="L15" s="17"/>
      <c r="M15" s="51" t="s">
        <v>14</v>
      </c>
      <c r="N15" s="51" t="s">
        <v>14</v>
      </c>
      <c r="O15" s="51" t="s">
        <v>14</v>
      </c>
      <c r="P15" s="51" t="s">
        <v>14</v>
      </c>
      <c r="Q15" s="51" t="s">
        <v>14</v>
      </c>
      <c r="R15" s="51" t="s">
        <v>14</v>
      </c>
      <c r="S15" s="52" t="s">
        <v>14</v>
      </c>
      <c r="T15" s="52" t="s">
        <v>14</v>
      </c>
    </row>
    <row r="16" spans="2:20" ht="30" customHeight="1" thickTop="1" thickBot="1" x14ac:dyDescent="0.45">
      <c r="B16" s="17"/>
      <c r="C16" s="17"/>
      <c r="D16" s="17"/>
      <c r="E16" s="17"/>
      <c r="F16" s="17" t="s">
        <v>46</v>
      </c>
      <c r="G16" s="35"/>
      <c r="H16" s="17" t="s">
        <v>47</v>
      </c>
      <c r="I16" s="17"/>
      <c r="J16" s="17"/>
      <c r="K16" s="17"/>
      <c r="L16" s="17"/>
      <c r="M16" s="51" t="s">
        <v>14</v>
      </c>
      <c r="N16" s="51" t="s">
        <v>14</v>
      </c>
      <c r="O16" s="51" t="s">
        <v>14</v>
      </c>
      <c r="P16" s="51" t="s">
        <v>14</v>
      </c>
      <c r="Q16" s="51" t="s">
        <v>14</v>
      </c>
      <c r="R16" s="51" t="s">
        <v>14</v>
      </c>
      <c r="S16" s="52" t="s">
        <v>14</v>
      </c>
      <c r="T16" s="52" t="s">
        <v>14</v>
      </c>
    </row>
    <row r="17" spans="1:20" ht="30" customHeight="1" thickTop="1" thickBot="1" x14ac:dyDescent="0.45">
      <c r="B17" s="36"/>
      <c r="C17" s="36"/>
      <c r="D17" s="36"/>
      <c r="E17" s="36"/>
      <c r="F17" s="36" t="s">
        <v>14</v>
      </c>
      <c r="G17" s="36"/>
      <c r="H17" s="36" t="s">
        <v>14</v>
      </c>
      <c r="I17" s="36"/>
      <c r="J17" s="36"/>
      <c r="K17" s="36"/>
      <c r="L17" s="36"/>
      <c r="M17" s="37" t="s">
        <v>14</v>
      </c>
      <c r="N17" s="37" t="s">
        <v>14</v>
      </c>
      <c r="O17" s="39"/>
      <c r="P17" s="39"/>
      <c r="Q17" s="39"/>
      <c r="R17" s="39"/>
      <c r="S17" s="38" t="s">
        <v>14</v>
      </c>
      <c r="T17" s="38" t="s">
        <v>14</v>
      </c>
    </row>
    <row r="18" spans="1:20" ht="24" thickTop="1" thickBot="1" x14ac:dyDescent="0.45">
      <c r="B18" s="17">
        <v>129</v>
      </c>
      <c r="C18" s="17">
        <f>1/B18*1000</f>
        <v>7.7519379844961236</v>
      </c>
      <c r="D18" s="17">
        <v>1</v>
      </c>
      <c r="E18" s="17">
        <f>C18</f>
        <v>7.7519379844961236</v>
      </c>
      <c r="F18" s="17" t="s">
        <v>46</v>
      </c>
      <c r="G18" s="17">
        <v>0.98</v>
      </c>
      <c r="H18" s="17" t="s">
        <v>47</v>
      </c>
      <c r="I18" s="17">
        <v>0.41</v>
      </c>
      <c r="J18" s="17">
        <v>577</v>
      </c>
      <c r="K18" s="17">
        <v>60</v>
      </c>
      <c r="L18" s="17">
        <v>62</v>
      </c>
      <c r="M18" s="9">
        <v>10</v>
      </c>
      <c r="N18" s="9">
        <v>27</v>
      </c>
      <c r="O18" s="3">
        <v>74.239999999999995</v>
      </c>
      <c r="P18" s="10">
        <v>0.65</v>
      </c>
      <c r="Q18" s="3">
        <v>41.21</v>
      </c>
      <c r="R18" s="3">
        <v>32.380000000000003</v>
      </c>
      <c r="S18" s="11">
        <f>P18/E18</f>
        <v>8.3850000000000008E-2</v>
      </c>
      <c r="T18" s="11">
        <f>S18</f>
        <v>8.3850000000000008E-2</v>
      </c>
    </row>
    <row r="19" spans="1:20" ht="15" thickTop="1" x14ac:dyDescent="0.3"/>
    <row r="23" spans="1:20" x14ac:dyDescent="0.3">
      <c r="A23" s="18"/>
      <c r="B23" s="18"/>
      <c r="C23" s="18"/>
      <c r="D23" s="18"/>
      <c r="E23" s="18"/>
      <c r="F23" s="18"/>
      <c r="G23" s="18"/>
      <c r="H23" s="18"/>
    </row>
    <row r="24" spans="1:20" x14ac:dyDescent="0.3">
      <c r="A24" s="18"/>
      <c r="B24" s="18"/>
      <c r="C24" s="18"/>
      <c r="D24" s="18"/>
      <c r="E24" s="18"/>
      <c r="F24" s="18"/>
      <c r="G24" s="18"/>
      <c r="H24" s="18"/>
    </row>
    <row r="25" spans="1:20" x14ac:dyDescent="0.3">
      <c r="A25" s="18"/>
      <c r="B25" s="18"/>
      <c r="C25" s="18"/>
      <c r="D25" s="18"/>
      <c r="E25" s="18"/>
      <c r="F25" s="18"/>
      <c r="G25" s="18"/>
      <c r="H25" s="18"/>
    </row>
    <row r="26" spans="1:20" x14ac:dyDescent="0.3">
      <c r="A26" s="18"/>
      <c r="B26" s="18"/>
      <c r="C26" s="18"/>
      <c r="D26" s="18"/>
      <c r="E26" s="18"/>
      <c r="F26" s="18"/>
      <c r="G26" s="18"/>
      <c r="H26" s="18"/>
    </row>
    <row r="27" spans="1:20" ht="21" x14ac:dyDescent="0.4">
      <c r="A27" s="19"/>
      <c r="B27" s="6"/>
      <c r="C27" s="6"/>
      <c r="D27" s="18"/>
      <c r="E27" s="18"/>
      <c r="F27" s="18"/>
      <c r="G27" s="18"/>
      <c r="H27" s="18"/>
      <c r="J27" s="18"/>
      <c r="K27" s="19" t="s">
        <v>14</v>
      </c>
      <c r="L27" s="6"/>
      <c r="M27" s="6"/>
      <c r="N27" s="18" t="s">
        <v>14</v>
      </c>
      <c r="O27" s="18"/>
      <c r="P27" s="18"/>
      <c r="Q27" s="18"/>
      <c r="R27" s="18"/>
    </row>
    <row r="28" spans="1:20" ht="21" x14ac:dyDescent="0.4">
      <c r="A28" s="6"/>
      <c r="B28" s="6"/>
      <c r="C28" s="6"/>
      <c r="D28" s="18"/>
      <c r="E28" s="19"/>
      <c r="F28" s="6"/>
      <c r="G28" s="19"/>
      <c r="H28" s="6"/>
      <c r="I28" s="4" t="s">
        <v>14</v>
      </c>
      <c r="J28" s="5" t="s">
        <v>14</v>
      </c>
      <c r="K28" s="6" t="s">
        <v>14</v>
      </c>
      <c r="L28" s="6" t="s">
        <v>14</v>
      </c>
      <c r="M28" s="6" t="s">
        <v>14</v>
      </c>
      <c r="N28" s="18" t="s">
        <v>14</v>
      </c>
      <c r="O28" s="6"/>
      <c r="P28" s="19" t="s">
        <v>14</v>
      </c>
      <c r="Q28" s="6"/>
      <c r="R28" s="5" t="s">
        <v>14</v>
      </c>
    </row>
    <row r="29" spans="1:20" ht="20.399999999999999" x14ac:dyDescent="0.35">
      <c r="A29" s="6"/>
      <c r="B29" s="6"/>
      <c r="C29" s="6"/>
      <c r="D29" s="18"/>
      <c r="E29" s="6"/>
      <c r="F29" s="6"/>
      <c r="G29" s="6"/>
      <c r="H29" s="5"/>
      <c r="I29" s="21" t="s">
        <v>14</v>
      </c>
      <c r="J29" s="20" t="s">
        <v>14</v>
      </c>
      <c r="K29" s="6"/>
      <c r="L29" s="6"/>
      <c r="M29" s="6"/>
      <c r="N29" s="18"/>
      <c r="O29" s="6"/>
      <c r="P29" s="6" t="s">
        <v>14</v>
      </c>
      <c r="Q29" s="5" t="s">
        <v>14</v>
      </c>
      <c r="R29" s="20" t="s">
        <v>14</v>
      </c>
    </row>
    <row r="30" spans="1:20" ht="20.399999999999999" x14ac:dyDescent="0.35">
      <c r="A30" s="6"/>
      <c r="B30" s="6"/>
      <c r="C30" s="6"/>
      <c r="D30" s="18"/>
      <c r="E30" s="6"/>
      <c r="F30" s="6"/>
      <c r="G30" s="6"/>
      <c r="H30" s="5"/>
      <c r="I30" s="21"/>
      <c r="J30" s="20"/>
      <c r="K30" s="6" t="s">
        <v>22</v>
      </c>
      <c r="L30" s="6" t="s">
        <v>14</v>
      </c>
      <c r="M30" s="6" t="s">
        <v>14</v>
      </c>
      <c r="N30" s="18" t="s">
        <v>14</v>
      </c>
      <c r="O30" s="6" t="s">
        <v>14</v>
      </c>
      <c r="P30" s="6" t="s">
        <v>14</v>
      </c>
      <c r="Q30" s="5" t="s">
        <v>14</v>
      </c>
      <c r="R30" s="20"/>
    </row>
    <row r="31" spans="1:20" ht="20.399999999999999" x14ac:dyDescent="0.35">
      <c r="A31" s="6"/>
      <c r="B31" s="6"/>
      <c r="C31" s="6"/>
      <c r="D31" s="18"/>
      <c r="E31" s="18"/>
      <c r="F31" s="18"/>
      <c r="G31" s="18"/>
      <c r="H31" s="18"/>
      <c r="J31" s="18"/>
      <c r="K31" s="6" t="s">
        <v>14</v>
      </c>
      <c r="L31" s="6" t="s">
        <v>14</v>
      </c>
      <c r="M31" s="6" t="s">
        <v>14</v>
      </c>
      <c r="N31" s="18" t="s">
        <v>14</v>
      </c>
      <c r="O31" s="18" t="s">
        <v>14</v>
      </c>
      <c r="P31" s="18"/>
      <c r="Q31" s="18"/>
      <c r="R31" s="18"/>
    </row>
    <row r="32" spans="1:20" ht="20.399999999999999" x14ac:dyDescent="0.35">
      <c r="A32" s="6"/>
      <c r="B32" s="6"/>
      <c r="C32" s="6"/>
      <c r="D32" s="18"/>
      <c r="E32" s="18"/>
      <c r="F32" s="18"/>
      <c r="G32" s="18"/>
      <c r="H32" s="18"/>
      <c r="J32" s="18"/>
      <c r="K32" s="6" t="s">
        <v>14</v>
      </c>
      <c r="L32" s="6" t="s">
        <v>14</v>
      </c>
      <c r="M32" s="6" t="s">
        <v>14</v>
      </c>
      <c r="N32" s="18" t="s">
        <v>14</v>
      </c>
      <c r="O32" s="18"/>
      <c r="P32" s="18" t="s">
        <v>14</v>
      </c>
      <c r="Q32" s="18"/>
      <c r="R32" s="18"/>
    </row>
    <row r="33" spans="1:18" ht="20.399999999999999" x14ac:dyDescent="0.35">
      <c r="A33" s="18"/>
      <c r="B33" s="18"/>
      <c r="C33" s="18"/>
      <c r="D33" s="18"/>
      <c r="E33" s="18"/>
      <c r="F33" s="18"/>
      <c r="G33" s="18"/>
      <c r="H33" s="18"/>
      <c r="J33" s="18"/>
      <c r="K33" s="6" t="s">
        <v>14</v>
      </c>
      <c r="L33" s="18"/>
      <c r="M33" s="18"/>
      <c r="N33" s="18"/>
      <c r="O33" s="18"/>
      <c r="P33" s="18"/>
      <c r="Q33" s="18"/>
      <c r="R33" s="18"/>
    </row>
    <row r="34" spans="1:18" ht="21" x14ac:dyDescent="0.4">
      <c r="A34" s="19"/>
      <c r="B34" s="6"/>
      <c r="C34" s="6"/>
      <c r="D34" s="6"/>
      <c r="E34" s="6"/>
      <c r="F34" s="6"/>
      <c r="G34" s="18"/>
      <c r="H34" s="18"/>
      <c r="J34" s="18"/>
      <c r="K34" s="19" t="s">
        <v>14</v>
      </c>
      <c r="L34" s="6"/>
      <c r="M34" s="6"/>
      <c r="N34" s="6"/>
      <c r="O34" s="6"/>
      <c r="P34" s="18"/>
      <c r="Q34" s="18"/>
      <c r="R34" s="18"/>
    </row>
    <row r="35" spans="1:18" ht="20.399999999999999" x14ac:dyDescent="0.35">
      <c r="A35" s="5"/>
      <c r="B35" s="5"/>
      <c r="C35" s="5"/>
      <c r="D35" s="5"/>
      <c r="E35" s="5"/>
      <c r="F35" s="5"/>
      <c r="G35" s="18"/>
      <c r="H35" s="18"/>
      <c r="J35" s="18"/>
      <c r="K35" s="5"/>
      <c r="L35" s="5" t="s">
        <v>14</v>
      </c>
      <c r="M35" s="5" t="s">
        <v>14</v>
      </c>
      <c r="N35" s="5" t="s">
        <v>14</v>
      </c>
      <c r="O35" s="5" t="s">
        <v>14</v>
      </c>
      <c r="P35" s="18"/>
      <c r="Q35" s="18"/>
      <c r="R35" s="18"/>
    </row>
    <row r="36" spans="1:18" ht="20.399999999999999" x14ac:dyDescent="0.35">
      <c r="A36" s="5"/>
      <c r="B36" s="6"/>
      <c r="C36" s="6"/>
      <c r="D36" s="6"/>
      <c r="E36" s="6"/>
      <c r="F36" s="6"/>
      <c r="G36" s="18"/>
      <c r="H36" s="18"/>
      <c r="J36" s="18"/>
      <c r="K36" s="5" t="s">
        <v>14</v>
      </c>
      <c r="L36" s="6" t="s">
        <v>14</v>
      </c>
      <c r="M36" s="6" t="s">
        <v>14</v>
      </c>
      <c r="N36" s="6" t="s">
        <v>14</v>
      </c>
      <c r="O36" s="6" t="s">
        <v>14</v>
      </c>
      <c r="P36" s="18"/>
      <c r="Q36" s="18"/>
      <c r="R36" s="18"/>
    </row>
    <row r="37" spans="1:18" ht="20.399999999999999" x14ac:dyDescent="0.35">
      <c r="A37" s="5"/>
      <c r="B37" s="6"/>
      <c r="C37" s="6"/>
      <c r="D37" s="6"/>
      <c r="E37" s="6"/>
      <c r="F37" s="6"/>
      <c r="G37" s="18"/>
      <c r="H37" s="18"/>
      <c r="J37" s="18"/>
      <c r="K37" s="5" t="s">
        <v>14</v>
      </c>
      <c r="L37" s="6"/>
      <c r="M37" s="6" t="s">
        <v>14</v>
      </c>
      <c r="N37" s="6" t="s">
        <v>14</v>
      </c>
      <c r="O37" s="6" t="s">
        <v>14</v>
      </c>
      <c r="P37" s="18"/>
      <c r="Q37" s="18"/>
      <c r="R37" s="18"/>
    </row>
    <row r="38" spans="1:18" ht="70.5" customHeight="1" x14ac:dyDescent="0.35">
      <c r="A38" s="5"/>
      <c r="B38" s="6"/>
      <c r="C38" s="6"/>
      <c r="D38" s="6"/>
      <c r="E38" s="6"/>
      <c r="F38" s="6"/>
      <c r="G38" s="18"/>
      <c r="H38" s="18"/>
      <c r="J38" s="18"/>
      <c r="K38" s="5" t="s">
        <v>14</v>
      </c>
      <c r="L38" s="6" t="s">
        <v>14</v>
      </c>
      <c r="M38" s="6" t="s">
        <v>14</v>
      </c>
      <c r="N38" s="6" t="s">
        <v>14</v>
      </c>
      <c r="O38" s="6" t="s">
        <v>14</v>
      </c>
      <c r="P38" s="18"/>
      <c r="Q38" s="18"/>
      <c r="R38" s="18"/>
    </row>
    <row r="39" spans="1:18" ht="20.399999999999999" x14ac:dyDescent="0.35">
      <c r="A39" s="5"/>
      <c r="B39" s="6"/>
      <c r="C39" s="6"/>
      <c r="D39" s="6"/>
      <c r="E39" s="6"/>
      <c r="F39" s="6"/>
      <c r="G39" s="18"/>
      <c r="H39" s="18"/>
      <c r="J39" s="18"/>
      <c r="K39" s="5" t="s">
        <v>14</v>
      </c>
      <c r="L39" s="6" t="s">
        <v>14</v>
      </c>
      <c r="M39" s="6" t="s">
        <v>14</v>
      </c>
      <c r="N39" s="6" t="s">
        <v>14</v>
      </c>
      <c r="O39" s="6" t="s">
        <v>14</v>
      </c>
      <c r="P39" s="18"/>
      <c r="Q39" s="18"/>
      <c r="R39" s="18"/>
    </row>
    <row r="40" spans="1:18" ht="20.399999999999999" x14ac:dyDescent="0.35">
      <c r="A40" s="5"/>
      <c r="B40" s="6"/>
      <c r="C40" s="6"/>
      <c r="D40" s="6"/>
      <c r="E40" s="6"/>
      <c r="F40" s="6"/>
      <c r="G40" s="18"/>
      <c r="H40" s="18"/>
      <c r="J40" s="18"/>
      <c r="K40" s="5" t="s">
        <v>14</v>
      </c>
      <c r="L40" s="6"/>
      <c r="M40" s="6" t="s">
        <v>14</v>
      </c>
      <c r="N40" s="6" t="s">
        <v>14</v>
      </c>
      <c r="O40" s="6" t="s">
        <v>14</v>
      </c>
      <c r="P40" s="18"/>
      <c r="Q40" s="18"/>
      <c r="R40" s="18"/>
    </row>
    <row r="41" spans="1:18" ht="20.399999999999999" x14ac:dyDescent="0.35">
      <c r="A41" s="5"/>
      <c r="B41" s="6"/>
      <c r="C41" s="6"/>
      <c r="D41" s="6"/>
      <c r="E41" s="6"/>
      <c r="F41" s="6"/>
      <c r="G41" s="18"/>
      <c r="H41" s="18"/>
      <c r="J41" s="18"/>
      <c r="K41" s="5" t="s">
        <v>14</v>
      </c>
      <c r="L41" s="6" t="s">
        <v>14</v>
      </c>
      <c r="M41" s="6" t="s">
        <v>14</v>
      </c>
      <c r="N41" s="6" t="s">
        <v>14</v>
      </c>
      <c r="O41" s="6" t="s">
        <v>14</v>
      </c>
      <c r="P41" s="18"/>
      <c r="Q41" s="18"/>
      <c r="R41" s="18"/>
    </row>
    <row r="42" spans="1:18" ht="20.399999999999999" x14ac:dyDescent="0.35">
      <c r="A42" s="5"/>
      <c r="B42" s="6"/>
      <c r="C42" s="6"/>
      <c r="D42" s="6"/>
      <c r="E42" s="6"/>
      <c r="F42" s="6"/>
      <c r="G42" s="18"/>
      <c r="H42" s="18"/>
      <c r="J42" s="18"/>
      <c r="K42" s="5"/>
      <c r="L42" s="6"/>
      <c r="M42" s="6"/>
      <c r="N42" s="6"/>
      <c r="O42" s="6"/>
      <c r="P42" s="18"/>
      <c r="Q42" s="18"/>
      <c r="R42" s="18"/>
    </row>
    <row r="43" spans="1:18" ht="20.399999999999999" x14ac:dyDescent="0.35">
      <c r="A43" s="6"/>
      <c r="B43" s="6"/>
      <c r="C43" s="6"/>
      <c r="D43" s="6"/>
      <c r="E43" s="6"/>
      <c r="F43" s="6"/>
      <c r="G43" s="18"/>
      <c r="H43" s="18"/>
      <c r="J43" s="18"/>
      <c r="K43" s="6"/>
      <c r="L43" s="6"/>
      <c r="M43" s="6" t="s">
        <v>14</v>
      </c>
      <c r="N43" s="6" t="s">
        <v>14</v>
      </c>
      <c r="O43" s="6" t="s">
        <v>14</v>
      </c>
      <c r="P43" s="18"/>
      <c r="Q43" s="18"/>
      <c r="R43" s="18"/>
    </row>
    <row r="44" spans="1:18" x14ac:dyDescent="0.3">
      <c r="A44" s="18"/>
      <c r="B44" s="18"/>
      <c r="C44" s="18"/>
      <c r="D44" s="18"/>
      <c r="E44" s="18"/>
      <c r="F44" s="18"/>
      <c r="G44" s="18"/>
      <c r="H44" s="18"/>
      <c r="J44" s="18"/>
      <c r="K44" s="18"/>
      <c r="L44" s="18"/>
      <c r="M44" s="18"/>
      <c r="N44" s="18"/>
      <c r="O44" s="18"/>
      <c r="P44" s="18"/>
      <c r="Q44" s="18"/>
      <c r="R44" s="18"/>
    </row>
    <row r="45" spans="1:18" ht="20.399999999999999" x14ac:dyDescent="0.35">
      <c r="A45" s="6"/>
      <c r="B45" s="6"/>
      <c r="C45" s="5"/>
      <c r="D45" s="5"/>
      <c r="E45" s="5"/>
      <c r="F45" s="5"/>
      <c r="G45" s="18"/>
      <c r="H45" s="18"/>
      <c r="J45" s="18"/>
      <c r="K45" s="6"/>
      <c r="L45" s="6" t="s">
        <v>14</v>
      </c>
      <c r="M45" s="5" t="s">
        <v>14</v>
      </c>
      <c r="N45" s="5" t="s">
        <v>14</v>
      </c>
      <c r="O45" s="5" t="s">
        <v>14</v>
      </c>
      <c r="P45" s="18"/>
      <c r="Q45" s="18"/>
      <c r="R45" s="18"/>
    </row>
    <row r="46" spans="1:18" ht="21" x14ac:dyDescent="0.4">
      <c r="A46" s="19"/>
      <c r="B46" s="6"/>
      <c r="C46" s="6"/>
      <c r="D46" s="6"/>
      <c r="E46" s="6"/>
      <c r="F46" s="6"/>
      <c r="G46" s="18"/>
      <c r="H46" s="18"/>
      <c r="J46" s="18"/>
      <c r="K46" s="19" t="s">
        <v>14</v>
      </c>
      <c r="L46" s="6"/>
      <c r="M46" s="6" t="s">
        <v>14</v>
      </c>
      <c r="N46" s="6" t="s">
        <v>14</v>
      </c>
      <c r="O46" s="6" t="s">
        <v>14</v>
      </c>
      <c r="P46" s="18"/>
      <c r="Q46" s="18"/>
      <c r="R46" s="18"/>
    </row>
    <row r="47" spans="1:18" ht="20.399999999999999" x14ac:dyDescent="0.35">
      <c r="A47" s="6"/>
      <c r="B47" s="6"/>
      <c r="C47" s="6"/>
      <c r="D47" s="6"/>
      <c r="E47" s="6"/>
      <c r="F47" s="6"/>
      <c r="G47" s="18"/>
      <c r="H47" s="18"/>
      <c r="J47" s="18"/>
      <c r="K47" s="6"/>
      <c r="L47" s="6"/>
      <c r="M47" s="6"/>
      <c r="N47" s="6"/>
      <c r="O47" s="6"/>
      <c r="P47" s="18"/>
      <c r="Q47" s="18"/>
      <c r="R47" s="18"/>
    </row>
    <row r="48" spans="1:18" ht="21" x14ac:dyDescent="0.4">
      <c r="A48" s="19"/>
      <c r="B48" s="6"/>
      <c r="C48" s="6"/>
      <c r="D48" s="6"/>
      <c r="E48" s="6"/>
      <c r="F48" s="6"/>
      <c r="G48" s="6"/>
      <c r="H48" s="18"/>
      <c r="J48" s="18"/>
      <c r="K48" s="19" t="s">
        <v>14</v>
      </c>
      <c r="L48" s="6" t="s">
        <v>14</v>
      </c>
      <c r="M48" s="6" t="s">
        <v>14</v>
      </c>
      <c r="N48" s="6"/>
      <c r="O48" s="6" t="s">
        <v>14</v>
      </c>
      <c r="P48" s="6" t="s">
        <v>14</v>
      </c>
      <c r="Q48" s="18"/>
      <c r="R48" s="18"/>
    </row>
    <row r="49" spans="1:13" ht="21" x14ac:dyDescent="0.4">
      <c r="A49" s="19"/>
      <c r="B49" s="18"/>
      <c r="C49" s="6"/>
      <c r="D49" s="18"/>
      <c r="E49" s="18"/>
      <c r="F49" s="18"/>
      <c r="G49" s="18"/>
      <c r="H49" s="18"/>
      <c r="J49" s="18"/>
      <c r="K49" t="s">
        <v>14</v>
      </c>
      <c r="M49" t="s">
        <v>14</v>
      </c>
    </row>
    <row r="50" spans="1:13" x14ac:dyDescent="0.3">
      <c r="A50" s="18"/>
      <c r="B50" s="18"/>
      <c r="C50" s="18"/>
      <c r="D50" s="18"/>
      <c r="E50" s="18"/>
      <c r="F50" s="18"/>
      <c r="G50" s="18"/>
      <c r="H50" s="18"/>
    </row>
    <row r="51" spans="1:13" x14ac:dyDescent="0.3">
      <c r="A51" s="18"/>
      <c r="B51" s="18"/>
      <c r="C51" s="18"/>
      <c r="D51" s="18"/>
      <c r="E51" s="18"/>
      <c r="F51" s="18"/>
      <c r="G51" s="18"/>
      <c r="H51" s="18"/>
    </row>
    <row r="52" spans="1:13" x14ac:dyDescent="0.3">
      <c r="A52" s="18"/>
      <c r="B52" s="18"/>
      <c r="C52" s="18"/>
      <c r="D52" s="18"/>
      <c r="E52" s="18"/>
      <c r="F52" s="18"/>
      <c r="G52" s="18"/>
      <c r="H52" s="18"/>
    </row>
    <row r="53" spans="1:13" x14ac:dyDescent="0.3">
      <c r="A53" s="18"/>
      <c r="B53" s="18"/>
      <c r="C53" s="18"/>
      <c r="D53" s="18"/>
      <c r="E53" s="18"/>
      <c r="F53" s="18"/>
      <c r="G53" s="18"/>
      <c r="H53" s="18"/>
    </row>
    <row r="54" spans="1:13" x14ac:dyDescent="0.3">
      <c r="A54" s="18"/>
      <c r="B54" s="18"/>
      <c r="C54" s="18"/>
      <c r="D54" s="18"/>
      <c r="E54" s="18"/>
      <c r="F54" s="18"/>
      <c r="G54" s="18"/>
      <c r="H54" s="18"/>
    </row>
    <row r="55" spans="1:13" x14ac:dyDescent="0.3">
      <c r="A55" s="18"/>
      <c r="B55" s="18"/>
      <c r="C55" s="18"/>
      <c r="D55" s="18"/>
      <c r="E55" s="18"/>
      <c r="F55" s="18"/>
      <c r="G55" s="18"/>
      <c r="H55" s="18"/>
    </row>
    <row r="56" spans="1:13" x14ac:dyDescent="0.3">
      <c r="A56" s="18"/>
      <c r="B56" s="18"/>
      <c r="C56" s="18"/>
      <c r="D56" s="18"/>
      <c r="E56" s="18"/>
      <c r="F56" s="18"/>
      <c r="G56" s="18"/>
      <c r="H56" s="18"/>
    </row>
    <row r="57" spans="1:13" x14ac:dyDescent="0.3">
      <c r="A57" s="18"/>
      <c r="B57" s="18"/>
      <c r="C57" s="18"/>
      <c r="D57" s="18"/>
      <c r="E57" s="18"/>
      <c r="F57" s="18"/>
      <c r="G57" s="18"/>
      <c r="H57" s="18"/>
    </row>
    <row r="58" spans="1:13" x14ac:dyDescent="0.3">
      <c r="A58" s="18"/>
      <c r="B58" s="18"/>
      <c r="C58" s="18"/>
      <c r="D58" s="18"/>
      <c r="E58" s="18"/>
      <c r="F58" s="18"/>
      <c r="G58" s="18"/>
      <c r="H58" s="18"/>
    </row>
    <row r="59" spans="1:13" x14ac:dyDescent="0.3">
      <c r="A59" s="18"/>
      <c r="B59" s="18"/>
      <c r="C59" s="18"/>
      <c r="D59" s="18"/>
      <c r="E59" s="18"/>
      <c r="F59" s="18"/>
      <c r="G59" s="18"/>
      <c r="H59" s="18"/>
    </row>
    <row r="60" spans="1:13" x14ac:dyDescent="0.3">
      <c r="A60" s="18"/>
      <c r="B60" s="18"/>
      <c r="C60" s="18"/>
      <c r="D60" s="18"/>
      <c r="E60" s="18"/>
      <c r="F60" s="18"/>
      <c r="G60" s="18"/>
      <c r="H60" s="18"/>
    </row>
    <row r="61" spans="1:13" x14ac:dyDescent="0.3">
      <c r="A61" s="18"/>
      <c r="B61" s="18"/>
      <c r="C61" s="18"/>
      <c r="D61" s="18"/>
      <c r="E61" s="18"/>
      <c r="F61" s="18"/>
      <c r="G61" s="18"/>
      <c r="H61" s="18"/>
    </row>
    <row r="62" spans="1:13" x14ac:dyDescent="0.3">
      <c r="A62" s="18"/>
      <c r="B62" s="18"/>
      <c r="C62" s="18"/>
      <c r="D62" s="18"/>
      <c r="E62" s="18"/>
      <c r="F62" s="18"/>
      <c r="G62" s="18"/>
      <c r="H62" s="18"/>
    </row>
    <row r="63" spans="1:13" x14ac:dyDescent="0.3">
      <c r="A63" s="18"/>
      <c r="B63" s="18"/>
      <c r="C63" s="18"/>
      <c r="D63" s="18"/>
      <c r="E63" s="18"/>
      <c r="F63" s="18"/>
      <c r="G63" s="18"/>
      <c r="H63" s="18"/>
    </row>
    <row r="64" spans="1:13" x14ac:dyDescent="0.3">
      <c r="A64" s="18"/>
      <c r="B64" s="18"/>
      <c r="C64" s="18"/>
      <c r="D64" s="18"/>
      <c r="E64" s="18"/>
      <c r="F64" s="18"/>
      <c r="G64" s="18"/>
      <c r="H64" s="18"/>
    </row>
    <row r="65" spans="1:8" x14ac:dyDescent="0.3">
      <c r="A65" s="18"/>
      <c r="B65" s="18"/>
      <c r="C65" s="18"/>
      <c r="D65" s="18"/>
      <c r="E65" s="18"/>
      <c r="F65" s="18"/>
      <c r="G65" s="18"/>
      <c r="H65" s="18"/>
    </row>
  </sheetData>
  <mergeCells count="11">
    <mergeCell ref="B2:G2"/>
    <mergeCell ref="D9:D11"/>
    <mergeCell ref="E9:E11"/>
    <mergeCell ref="F9:G10"/>
    <mergeCell ref="H9:I10"/>
    <mergeCell ref="S9:S10"/>
    <mergeCell ref="T9:T10"/>
    <mergeCell ref="L9:L11"/>
    <mergeCell ref="M9:M11"/>
    <mergeCell ref="N9:N11"/>
    <mergeCell ref="O9:R10"/>
  </mergeCells>
  <pageMargins left="0.70866141732283472" right="0.70866141732283472" top="0.74803149606299213" bottom="0.74803149606299213" header="0.31496062992125984" footer="0.31496062992125984"/>
  <pageSetup paperSize="9" scale="4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E2:P21"/>
  <sheetViews>
    <sheetView topLeftCell="A5" zoomScale="70" zoomScaleNormal="70" workbookViewId="0">
      <selection activeCell="Q14" sqref="Q14"/>
    </sheetView>
  </sheetViews>
  <sheetFormatPr defaultRowHeight="14.4" x14ac:dyDescent="0.3"/>
  <cols>
    <col min="5" max="5" width="21.44140625" customWidth="1"/>
    <col min="6" max="6" width="22.88671875" customWidth="1"/>
    <col min="7" max="7" width="21.77734375" customWidth="1"/>
    <col min="8" max="8" width="25.5546875" customWidth="1"/>
    <col min="9" max="9" width="22.21875" customWidth="1"/>
    <col min="10" max="10" width="18.21875" customWidth="1"/>
    <col min="11" max="11" width="18.5546875" customWidth="1"/>
    <col min="12" max="12" width="18.77734375" customWidth="1"/>
    <col min="13" max="13" width="17.33203125" customWidth="1"/>
    <col min="14" max="14" width="17.21875" customWidth="1"/>
    <col min="15" max="15" width="19.88671875" customWidth="1"/>
    <col min="16" max="16" width="17.88671875" customWidth="1"/>
  </cols>
  <sheetData>
    <row r="2" spans="5:16" ht="28.8" x14ac:dyDescent="0.55000000000000004">
      <c r="E2" s="26" t="s">
        <v>36</v>
      </c>
      <c r="F2" s="26" t="s">
        <v>37</v>
      </c>
      <c r="G2" s="26" t="s">
        <v>39</v>
      </c>
      <c r="H2" s="26" t="s">
        <v>40</v>
      </c>
      <c r="I2" s="26" t="s">
        <v>41</v>
      </c>
      <c r="J2" s="26" t="s">
        <v>42</v>
      </c>
      <c r="K2" s="26" t="s">
        <v>38</v>
      </c>
    </row>
    <row r="4" spans="5:16" ht="28.8" x14ac:dyDescent="0.55000000000000004">
      <c r="E4" s="26" t="s">
        <v>62</v>
      </c>
      <c r="F4" s="26"/>
      <c r="H4" s="47" t="s">
        <v>72</v>
      </c>
    </row>
    <row r="6" spans="5:16" ht="23.4" x14ac:dyDescent="0.45">
      <c r="E6" s="47" t="s">
        <v>49</v>
      </c>
      <c r="F6" s="47" t="s">
        <v>53</v>
      </c>
      <c r="G6" s="47" t="s">
        <v>60</v>
      </c>
      <c r="H6" s="47" t="s">
        <v>56</v>
      </c>
      <c r="I6" s="48" t="s">
        <v>57</v>
      </c>
    </row>
    <row r="7" spans="5:16" ht="23.4" x14ac:dyDescent="0.45">
      <c r="E7" s="47" t="s">
        <v>50</v>
      </c>
      <c r="F7" s="47" t="s">
        <v>54</v>
      </c>
      <c r="G7" s="47"/>
      <c r="H7" s="47" t="s">
        <v>58</v>
      </c>
      <c r="I7" s="48" t="s">
        <v>57</v>
      </c>
    </row>
    <row r="8" spans="5:16" ht="23.4" x14ac:dyDescent="0.45">
      <c r="E8" s="47" t="s">
        <v>51</v>
      </c>
      <c r="F8" s="47" t="s">
        <v>55</v>
      </c>
      <c r="G8" s="47"/>
      <c r="H8" s="47" t="s">
        <v>59</v>
      </c>
      <c r="I8" s="48" t="s">
        <v>57</v>
      </c>
    </row>
    <row r="9" spans="5:16" ht="23.4" x14ac:dyDescent="0.45">
      <c r="E9" s="47" t="s">
        <v>52</v>
      </c>
      <c r="F9" s="48" t="s">
        <v>61</v>
      </c>
      <c r="G9" s="47"/>
      <c r="H9" s="47"/>
      <c r="I9" s="47"/>
    </row>
    <row r="10" spans="5:16" ht="15" thickBot="1" x14ac:dyDescent="0.35"/>
    <row r="11" spans="5:16" ht="54" customHeight="1" thickTop="1" thickBot="1" x14ac:dyDescent="0.35">
      <c r="E11" s="22" t="s">
        <v>1</v>
      </c>
      <c r="F11" s="22" t="s">
        <v>3</v>
      </c>
      <c r="G11" s="83" t="s">
        <v>43</v>
      </c>
      <c r="H11" s="85" t="s">
        <v>5</v>
      </c>
      <c r="I11" s="85" t="s">
        <v>27</v>
      </c>
      <c r="J11" s="22" t="s">
        <v>28</v>
      </c>
      <c r="K11" s="22" t="s">
        <v>28</v>
      </c>
      <c r="L11" s="22" t="s">
        <v>30</v>
      </c>
      <c r="M11" s="22" t="s">
        <v>32</v>
      </c>
      <c r="N11" s="22" t="s">
        <v>33</v>
      </c>
      <c r="O11" s="31" t="s">
        <v>34</v>
      </c>
      <c r="P11" s="86" t="s">
        <v>45</v>
      </c>
    </row>
    <row r="12" spans="5:16" ht="40.5" customHeight="1" thickTop="1" thickBot="1" x14ac:dyDescent="0.35">
      <c r="E12" s="23" t="s">
        <v>2</v>
      </c>
      <c r="F12" s="23" t="s">
        <v>26</v>
      </c>
      <c r="G12" s="84"/>
      <c r="H12" s="84"/>
      <c r="I12" s="84"/>
      <c r="J12" s="23" t="s">
        <v>29</v>
      </c>
      <c r="K12" s="29" t="s">
        <v>44</v>
      </c>
      <c r="L12" s="23" t="s">
        <v>31</v>
      </c>
      <c r="M12" s="23" t="s">
        <v>31</v>
      </c>
      <c r="N12" s="23" t="s">
        <v>31</v>
      </c>
      <c r="O12" s="32" t="s">
        <v>35</v>
      </c>
      <c r="P12" s="86"/>
    </row>
    <row r="13" spans="5:16" ht="46.05" customHeight="1" thickTop="1" thickBot="1" x14ac:dyDescent="0.55000000000000004">
      <c r="E13" s="28">
        <v>13</v>
      </c>
      <c r="F13" s="24">
        <f>1/E13*1000</f>
        <v>76.923076923076934</v>
      </c>
      <c r="G13" s="24">
        <v>1</v>
      </c>
      <c r="H13" s="24">
        <f>F13</f>
        <v>76.923076923076934</v>
      </c>
      <c r="I13" s="28" t="s">
        <v>73</v>
      </c>
      <c r="J13" s="25">
        <v>5139.6519539999999</v>
      </c>
      <c r="K13" s="24">
        <f>J13/(0.789*1000)</f>
        <v>6.5141342889733842</v>
      </c>
      <c r="L13" s="28">
        <v>83.016499999999994</v>
      </c>
      <c r="M13" s="28">
        <v>204.54419999999999</v>
      </c>
      <c r="N13" s="28">
        <v>287.56049999999999</v>
      </c>
      <c r="O13" s="45">
        <f>M13/F13</f>
        <v>2.6590745999999994</v>
      </c>
      <c r="P13" s="46">
        <f>O13</f>
        <v>2.6590745999999994</v>
      </c>
    </row>
    <row r="14" spans="5:16" ht="73.5" customHeight="1" thickTop="1" thickBot="1" x14ac:dyDescent="0.55000000000000004">
      <c r="E14" s="28"/>
      <c r="F14" s="24"/>
      <c r="G14" s="24"/>
      <c r="H14" s="24"/>
      <c r="I14" s="28"/>
      <c r="J14" s="28"/>
      <c r="K14" s="27"/>
      <c r="L14" s="30"/>
      <c r="M14" s="28"/>
      <c r="N14" s="28"/>
      <c r="O14" s="45"/>
      <c r="P14" s="46"/>
    </row>
    <row r="15" spans="5:16" ht="73.5" customHeight="1" thickTop="1" thickBot="1" x14ac:dyDescent="0.35">
      <c r="E15" s="28"/>
      <c r="F15" s="24"/>
      <c r="G15" s="24"/>
      <c r="H15" s="24"/>
      <c r="I15" s="44"/>
      <c r="J15" s="28"/>
      <c r="K15" s="27"/>
      <c r="L15" s="30"/>
      <c r="M15" s="28"/>
      <c r="N15" s="28"/>
      <c r="O15" s="33"/>
      <c r="P15" s="34"/>
    </row>
    <row r="16" spans="5:16" ht="73.5" customHeight="1" thickTop="1" thickBot="1" x14ac:dyDescent="0.35">
      <c r="E16" s="28"/>
      <c r="F16" s="27"/>
      <c r="G16" s="27"/>
      <c r="H16" s="27"/>
      <c r="I16" s="28"/>
      <c r="J16" s="28"/>
      <c r="K16" s="27"/>
      <c r="L16" s="30"/>
      <c r="M16" s="28"/>
      <c r="N16" s="28"/>
      <c r="O16" s="33"/>
      <c r="P16" s="34"/>
    </row>
    <row r="17" spans="5:16" ht="73.5" customHeight="1" thickTop="1" thickBot="1" x14ac:dyDescent="0.35">
      <c r="E17" s="28"/>
      <c r="F17" s="27"/>
      <c r="G17" s="27"/>
      <c r="H17" s="27"/>
      <c r="I17" s="28"/>
      <c r="J17" s="28"/>
      <c r="K17" s="27"/>
      <c r="L17" s="28"/>
      <c r="M17" s="28"/>
      <c r="N17" s="28"/>
      <c r="O17" s="33"/>
      <c r="P17" s="34"/>
    </row>
    <row r="18" spans="5:16" ht="51" customHeight="1" thickTop="1" thickBot="1" x14ac:dyDescent="0.35">
      <c r="E18" s="28"/>
      <c r="F18" s="27"/>
      <c r="G18" s="27"/>
      <c r="H18" s="27"/>
      <c r="I18" s="28"/>
      <c r="J18" s="28"/>
      <c r="K18" s="27"/>
      <c r="L18" s="30"/>
      <c r="M18" s="30"/>
      <c r="N18" s="28"/>
      <c r="O18" s="33"/>
      <c r="P18" s="34"/>
    </row>
    <row r="19" spans="5:16" ht="73.5" customHeight="1" thickTop="1" thickBot="1" x14ac:dyDescent="0.35">
      <c r="E19" s="28"/>
      <c r="F19" s="27"/>
      <c r="G19" s="27"/>
      <c r="H19" s="27"/>
      <c r="I19" s="28"/>
      <c r="J19" s="28"/>
      <c r="K19" s="27"/>
      <c r="L19" s="30"/>
      <c r="M19" s="28"/>
      <c r="N19" s="28"/>
      <c r="O19" s="33"/>
      <c r="P19" s="34"/>
    </row>
    <row r="20" spans="5:16" ht="73.5" customHeight="1" thickTop="1" thickBot="1" x14ac:dyDescent="0.35">
      <c r="E20" s="28"/>
      <c r="F20" s="27"/>
      <c r="G20" s="27"/>
      <c r="H20" s="27"/>
      <c r="I20" s="28"/>
      <c r="J20" s="28"/>
      <c r="K20" s="27"/>
      <c r="L20" s="30"/>
      <c r="M20" s="28"/>
      <c r="N20" s="28"/>
      <c r="O20" s="33"/>
      <c r="P20" s="34"/>
    </row>
    <row r="21" spans="5:16" ht="15" thickTop="1" x14ac:dyDescent="0.3"/>
  </sheetData>
  <mergeCells count="4">
    <mergeCell ref="G11:G12"/>
    <mergeCell ref="H11:H12"/>
    <mergeCell ref="I11:I12"/>
    <mergeCell ref="P11:P12"/>
  </mergeCells>
  <pageMargins left="0.70866141732283472" right="0.70866141732283472" top="0.74803149606299213" bottom="0.74803149606299213" header="0.31496062992125984" footer="0.31496062992125984"/>
  <pageSetup paperSize="9" scale="4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T19"/>
  <sheetViews>
    <sheetView topLeftCell="A4" zoomScale="75" zoomScaleNormal="75" workbookViewId="0">
      <selection activeCell="A15" sqref="A15"/>
    </sheetView>
  </sheetViews>
  <sheetFormatPr defaultRowHeight="14.4" x14ac:dyDescent="0.3"/>
  <cols>
    <col min="1" max="1" width="21.21875" customWidth="1"/>
    <col min="2" max="2" width="17.77734375" customWidth="1"/>
    <col min="3" max="3" width="18.33203125" customWidth="1"/>
    <col min="4" max="4" width="15.5546875" customWidth="1"/>
    <col min="5" max="5" width="16.33203125" customWidth="1"/>
    <col min="6" max="6" width="32" customWidth="1"/>
    <col min="7" max="7" width="13.88671875" customWidth="1"/>
    <col min="8" max="8" width="27.33203125" customWidth="1"/>
    <col min="9" max="9" width="11.5546875" customWidth="1"/>
    <col min="10" max="11" width="8.21875" customWidth="1"/>
    <col min="13" max="13" width="15.6640625" customWidth="1"/>
    <col min="14" max="14" width="13.88671875" customWidth="1"/>
    <col min="15" max="15" width="11.33203125" bestFit="1" customWidth="1"/>
    <col min="17" max="17" width="16.33203125" customWidth="1"/>
    <col min="18" max="18" width="15.109375" customWidth="1"/>
    <col min="19" max="19" width="22.88671875" customWidth="1"/>
    <col min="20" max="20" width="20.6640625" customWidth="1"/>
  </cols>
  <sheetData>
    <row r="2" spans="1:20" ht="30" x14ac:dyDescent="0.3">
      <c r="B2" s="50" t="s">
        <v>71</v>
      </c>
      <c r="C2" s="50"/>
      <c r="D2" s="50"/>
      <c r="E2" s="50"/>
      <c r="F2" s="50"/>
      <c r="G2" s="50"/>
      <c r="H2" s="49"/>
    </row>
    <row r="3" spans="1:20" ht="30" x14ac:dyDescent="0.3">
      <c r="B3" s="1" t="s">
        <v>0</v>
      </c>
    </row>
    <row r="4" spans="1:20" ht="30" x14ac:dyDescent="0.5">
      <c r="B4" s="8" t="s">
        <v>9</v>
      </c>
      <c r="C4" s="8">
        <v>6272</v>
      </c>
    </row>
    <row r="5" spans="1:20" ht="23.4" x14ac:dyDescent="0.45">
      <c r="B5" s="47" t="s">
        <v>49</v>
      </c>
      <c r="C5" s="47" t="s">
        <v>53</v>
      </c>
      <c r="D5" s="47" t="s">
        <v>68</v>
      </c>
      <c r="E5" s="47" t="s">
        <v>64</v>
      </c>
      <c r="F5" s="48" t="s">
        <v>67</v>
      </c>
    </row>
    <row r="6" spans="1:20" ht="23.4" x14ac:dyDescent="0.45">
      <c r="B6" s="47" t="s">
        <v>50</v>
      </c>
      <c r="C6" s="47" t="s">
        <v>54</v>
      </c>
      <c r="D6" s="47"/>
      <c r="E6" s="47" t="s">
        <v>63</v>
      </c>
      <c r="F6" s="48" t="s">
        <v>57</v>
      </c>
    </row>
    <row r="7" spans="1:20" ht="23.4" x14ac:dyDescent="0.45">
      <c r="B7" s="47" t="s">
        <v>51</v>
      </c>
      <c r="C7" s="47" t="s">
        <v>55</v>
      </c>
      <c r="D7" s="47"/>
      <c r="E7" s="47" t="s">
        <v>65</v>
      </c>
      <c r="F7" s="48" t="s">
        <v>57</v>
      </c>
      <c r="H7" t="s">
        <v>14</v>
      </c>
    </row>
    <row r="8" spans="1:20" ht="24" thickBot="1" x14ac:dyDescent="0.5">
      <c r="B8" s="47" t="s">
        <v>52</v>
      </c>
      <c r="C8" s="48" t="s">
        <v>61</v>
      </c>
      <c r="D8" s="47"/>
      <c r="E8" s="47" t="s">
        <v>66</v>
      </c>
      <c r="F8" s="48" t="s">
        <v>69</v>
      </c>
    </row>
    <row r="9" spans="1:20" ht="44.55" customHeight="1" thickTop="1" x14ac:dyDescent="0.3">
      <c r="B9" s="40" t="s">
        <v>1</v>
      </c>
      <c r="C9" s="40" t="s">
        <v>3</v>
      </c>
      <c r="D9" s="78" t="s">
        <v>23</v>
      </c>
      <c r="E9" s="78" t="s">
        <v>5</v>
      </c>
      <c r="F9" s="66" t="s">
        <v>6</v>
      </c>
      <c r="G9" s="80"/>
      <c r="H9" s="66" t="s">
        <v>7</v>
      </c>
      <c r="I9" s="80"/>
      <c r="J9" s="40" t="s">
        <v>8</v>
      </c>
      <c r="K9" s="40" t="s">
        <v>8</v>
      </c>
      <c r="L9" s="66" t="s">
        <v>11</v>
      </c>
      <c r="M9" s="68" t="s">
        <v>21</v>
      </c>
      <c r="N9" s="68" t="s">
        <v>19</v>
      </c>
      <c r="O9" s="71" t="s">
        <v>18</v>
      </c>
      <c r="P9" s="72"/>
      <c r="Q9" s="72"/>
      <c r="R9" s="73"/>
      <c r="S9" s="62" t="s">
        <v>24</v>
      </c>
      <c r="T9" s="64" t="s">
        <v>25</v>
      </c>
    </row>
    <row r="10" spans="1:20" ht="15" customHeight="1" thickBot="1" x14ac:dyDescent="0.35">
      <c r="B10" s="41" t="s">
        <v>2</v>
      </c>
      <c r="C10" s="41" t="s">
        <v>4</v>
      </c>
      <c r="D10" s="79"/>
      <c r="E10" s="79"/>
      <c r="F10" s="81"/>
      <c r="G10" s="82"/>
      <c r="H10" s="81"/>
      <c r="I10" s="82"/>
      <c r="J10" s="41" t="s">
        <v>9</v>
      </c>
      <c r="K10" s="41" t="s">
        <v>10</v>
      </c>
      <c r="L10" s="67"/>
      <c r="M10" s="69"/>
      <c r="N10" s="69"/>
      <c r="O10" s="74"/>
      <c r="P10" s="75"/>
      <c r="Q10" s="75"/>
      <c r="R10" s="76"/>
      <c r="S10" s="63"/>
      <c r="T10" s="65"/>
    </row>
    <row r="11" spans="1:20" ht="69" customHeight="1" thickTop="1" thickBot="1" x14ac:dyDescent="0.35">
      <c r="B11" s="14"/>
      <c r="C11" s="14"/>
      <c r="D11" s="79"/>
      <c r="E11" s="79"/>
      <c r="F11" s="15" t="s">
        <v>12</v>
      </c>
      <c r="G11" s="15" t="s">
        <v>13</v>
      </c>
      <c r="H11" s="16" t="s">
        <v>12</v>
      </c>
      <c r="I11" s="16" t="s">
        <v>13</v>
      </c>
      <c r="J11" s="14"/>
      <c r="K11" s="14"/>
      <c r="L11" s="67"/>
      <c r="M11" s="70"/>
      <c r="N11" s="70"/>
      <c r="O11" s="2" t="s">
        <v>8</v>
      </c>
      <c r="P11" s="2" t="s">
        <v>16</v>
      </c>
      <c r="Q11" s="2" t="s">
        <v>17</v>
      </c>
      <c r="R11" s="2" t="s">
        <v>15</v>
      </c>
      <c r="S11" s="7" t="s">
        <v>20</v>
      </c>
      <c r="T11" s="7" t="s">
        <v>20</v>
      </c>
    </row>
    <row r="12" spans="1:20" ht="30" customHeight="1" thickTop="1" thickBot="1" x14ac:dyDescent="0.45">
      <c r="B12" s="17">
        <v>25</v>
      </c>
      <c r="C12" s="17">
        <f>1/B12*1000</f>
        <v>40</v>
      </c>
      <c r="D12" s="17">
        <v>1</v>
      </c>
      <c r="E12" s="17">
        <f>C12</f>
        <v>40</v>
      </c>
      <c r="F12" s="17" t="s">
        <v>46</v>
      </c>
      <c r="G12" s="17">
        <v>0.22700000000000001</v>
      </c>
      <c r="H12" s="17" t="s">
        <v>47</v>
      </c>
      <c r="I12" s="17">
        <v>0.41499999999999998</v>
      </c>
      <c r="J12" s="17">
        <v>92</v>
      </c>
      <c r="K12" s="17">
        <v>44</v>
      </c>
      <c r="L12" s="17">
        <v>62</v>
      </c>
      <c r="M12" s="53">
        <v>10</v>
      </c>
      <c r="N12" s="53">
        <v>27</v>
      </c>
      <c r="O12" s="53">
        <v>77.650000000000006</v>
      </c>
      <c r="P12" s="55">
        <v>0.99</v>
      </c>
      <c r="Q12" s="53">
        <v>41.18</v>
      </c>
      <c r="R12" s="53">
        <v>35.479999999999997</v>
      </c>
      <c r="S12" s="54">
        <f>P12/C12</f>
        <v>2.4750000000000001E-2</v>
      </c>
      <c r="T12" s="54">
        <f>S12</f>
        <v>2.4750000000000001E-2</v>
      </c>
    </row>
    <row r="13" spans="1:20" ht="30" customHeight="1" thickTop="1" thickBot="1" x14ac:dyDescent="0.45">
      <c r="B13" s="17"/>
      <c r="C13" s="17"/>
      <c r="D13" s="17"/>
      <c r="E13" s="17"/>
      <c r="F13" s="17" t="s">
        <v>46</v>
      </c>
      <c r="G13" s="17"/>
      <c r="H13" s="17" t="s">
        <v>47</v>
      </c>
      <c r="I13" s="17"/>
      <c r="J13" s="17"/>
      <c r="K13" s="17"/>
      <c r="L13" s="17"/>
      <c r="M13" s="51"/>
      <c r="N13" s="51"/>
      <c r="O13" s="51"/>
      <c r="P13" s="51"/>
      <c r="Q13" s="51"/>
      <c r="R13" s="51"/>
      <c r="S13" s="52"/>
      <c r="T13" s="52"/>
    </row>
    <row r="14" spans="1:20" ht="30" customHeight="1" thickTop="1" thickBot="1" x14ac:dyDescent="0.65">
      <c r="A14" s="89" t="s">
        <v>75</v>
      </c>
      <c r="B14" s="57">
        <v>17</v>
      </c>
      <c r="C14" s="57">
        <f>1/B14*1000</f>
        <v>58.823529411764703</v>
      </c>
      <c r="D14" s="57">
        <v>2</v>
      </c>
      <c r="E14" s="57">
        <f>C14</f>
        <v>58.823529411764703</v>
      </c>
      <c r="F14" s="57" t="s">
        <v>46</v>
      </c>
      <c r="G14" s="57">
        <v>0.67900000000000005</v>
      </c>
      <c r="H14" s="57" t="s">
        <v>47</v>
      </c>
      <c r="I14" s="57">
        <v>0.28000000000000003</v>
      </c>
      <c r="J14" s="57">
        <v>127</v>
      </c>
      <c r="K14" s="57">
        <v>88</v>
      </c>
      <c r="L14" s="57">
        <v>62</v>
      </c>
      <c r="M14" s="58">
        <v>10</v>
      </c>
      <c r="N14" s="58">
        <v>27</v>
      </c>
      <c r="O14" s="58">
        <v>79.430000000000007</v>
      </c>
      <c r="P14" s="58">
        <v>1.74</v>
      </c>
      <c r="Q14" s="58">
        <v>41.19</v>
      </c>
      <c r="R14" s="58">
        <v>36.49</v>
      </c>
      <c r="S14" s="59">
        <f>P14/C14</f>
        <v>2.9580000000000002E-2</v>
      </c>
      <c r="T14" s="59">
        <f>S14*2</f>
        <v>5.9160000000000004E-2</v>
      </c>
    </row>
    <row r="15" spans="1:20" ht="30" customHeight="1" thickTop="1" thickBot="1" x14ac:dyDescent="0.45">
      <c r="B15" s="17"/>
      <c r="C15" s="17"/>
      <c r="D15" s="17"/>
      <c r="E15" s="17"/>
      <c r="F15" s="17" t="s">
        <v>46</v>
      </c>
      <c r="G15" s="17"/>
      <c r="H15" s="17" t="s">
        <v>47</v>
      </c>
      <c r="I15" s="17"/>
      <c r="J15" s="17"/>
      <c r="K15" s="17"/>
      <c r="L15" s="17"/>
      <c r="M15" s="51"/>
      <c r="N15" s="51" t="s">
        <v>14</v>
      </c>
      <c r="O15" s="51"/>
      <c r="P15" s="51"/>
      <c r="Q15" s="51"/>
      <c r="R15" s="51"/>
      <c r="S15" s="52"/>
      <c r="T15" s="52"/>
    </row>
    <row r="16" spans="1:20" ht="30" customHeight="1" thickTop="1" thickBot="1" x14ac:dyDescent="0.45">
      <c r="B16" s="17"/>
      <c r="C16" s="17"/>
      <c r="D16" s="17"/>
      <c r="E16" s="17"/>
      <c r="F16" s="17" t="s">
        <v>46</v>
      </c>
      <c r="G16" s="35"/>
      <c r="H16" s="17" t="s">
        <v>47</v>
      </c>
      <c r="I16" s="17"/>
      <c r="J16" s="17"/>
      <c r="K16" s="17"/>
      <c r="L16" s="17"/>
      <c r="M16" s="51"/>
      <c r="N16" s="51" t="s">
        <v>14</v>
      </c>
      <c r="O16" s="51"/>
      <c r="P16" s="51"/>
      <c r="Q16" s="51"/>
      <c r="R16" s="51"/>
      <c r="S16" s="52"/>
      <c r="T16" s="52"/>
    </row>
    <row r="17" spans="2:20" ht="30" customHeight="1" thickTop="1" thickBot="1" x14ac:dyDescent="0.45">
      <c r="B17" s="36"/>
      <c r="C17" s="36"/>
      <c r="D17" s="36"/>
      <c r="E17" s="36"/>
      <c r="F17" s="36" t="s">
        <v>14</v>
      </c>
      <c r="G17" s="36"/>
      <c r="H17" s="36" t="s">
        <v>14</v>
      </c>
      <c r="I17" s="36"/>
      <c r="J17" s="36"/>
      <c r="K17" s="36"/>
      <c r="L17" s="36"/>
      <c r="M17" s="37"/>
      <c r="N17" s="37" t="s">
        <v>14</v>
      </c>
      <c r="O17" s="39"/>
      <c r="P17" s="39"/>
      <c r="Q17" s="39"/>
      <c r="R17" s="39"/>
      <c r="S17" s="38"/>
      <c r="T17" s="38"/>
    </row>
    <row r="18" spans="2:20" ht="24" thickTop="1" thickBot="1" x14ac:dyDescent="0.45">
      <c r="B18" s="17">
        <f>B12</f>
        <v>25</v>
      </c>
      <c r="C18" s="17">
        <f t="shared" ref="C18:E18" si="0">C12</f>
        <v>40</v>
      </c>
      <c r="D18" s="17">
        <f t="shared" si="0"/>
        <v>1</v>
      </c>
      <c r="E18" s="17">
        <f t="shared" si="0"/>
        <v>40</v>
      </c>
      <c r="F18" s="17" t="s">
        <v>46</v>
      </c>
      <c r="G18" s="17"/>
      <c r="H18" s="17" t="s">
        <v>47</v>
      </c>
      <c r="I18" s="17">
        <f>I12</f>
        <v>0.41499999999999998</v>
      </c>
      <c r="J18" s="17">
        <f t="shared" ref="J18:R18" si="1">J12</f>
        <v>92</v>
      </c>
      <c r="K18" s="17">
        <f t="shared" si="1"/>
        <v>44</v>
      </c>
      <c r="L18" s="17">
        <f t="shared" si="1"/>
        <v>62</v>
      </c>
      <c r="M18" s="17">
        <f t="shared" si="1"/>
        <v>10</v>
      </c>
      <c r="N18" s="17">
        <f t="shared" si="1"/>
        <v>27</v>
      </c>
      <c r="O18" s="17">
        <f t="shared" si="1"/>
        <v>77.650000000000006</v>
      </c>
      <c r="P18" s="17">
        <f t="shared" si="1"/>
        <v>0.99</v>
      </c>
      <c r="Q18" s="17">
        <f t="shared" si="1"/>
        <v>41.18</v>
      </c>
      <c r="R18" s="17">
        <f t="shared" si="1"/>
        <v>35.479999999999997</v>
      </c>
      <c r="S18" s="56">
        <f>S12</f>
        <v>2.4750000000000001E-2</v>
      </c>
      <c r="T18" s="56">
        <f>T12</f>
        <v>2.4750000000000001E-2</v>
      </c>
    </row>
    <row r="19" spans="2:20" ht="15" thickTop="1" x14ac:dyDescent="0.3"/>
  </sheetData>
  <mergeCells count="10">
    <mergeCell ref="T9:T10"/>
    <mergeCell ref="D9:D11"/>
    <mergeCell ref="E9:E11"/>
    <mergeCell ref="F9:G10"/>
    <mergeCell ref="H9:I10"/>
    <mergeCell ref="L9:L11"/>
    <mergeCell ref="M9:M11"/>
    <mergeCell ref="N9:N11"/>
    <mergeCell ref="O9:R10"/>
    <mergeCell ref="S9:S10"/>
  </mergeCells>
  <pageMargins left="0.70866141732283472" right="0.70866141732283472" top="0.74803149606299213" bottom="0.74803149606299213" header="0.31496062992125984" footer="0.31496062992125984"/>
  <pageSetup paperSize="9" scale="4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D2:P21"/>
  <sheetViews>
    <sheetView tabSelected="1" zoomScale="69" zoomScaleNormal="69" workbookViewId="0">
      <selection activeCell="G16" sqref="G16"/>
    </sheetView>
  </sheetViews>
  <sheetFormatPr defaultRowHeight="14.4" x14ac:dyDescent="0.3"/>
  <cols>
    <col min="5" max="5" width="21.44140625" customWidth="1"/>
    <col min="6" max="6" width="22.88671875" customWidth="1"/>
    <col min="7" max="7" width="21.77734375" customWidth="1"/>
    <col min="8" max="8" width="25.5546875" customWidth="1"/>
    <col min="9" max="9" width="22.21875" customWidth="1"/>
    <col min="10" max="10" width="18.21875" customWidth="1"/>
    <col min="11" max="11" width="18.5546875" customWidth="1"/>
    <col min="12" max="12" width="18.77734375" customWidth="1"/>
    <col min="13" max="13" width="17.33203125" customWidth="1"/>
    <col min="14" max="14" width="17.21875" customWidth="1"/>
    <col min="15" max="15" width="19.88671875" customWidth="1"/>
    <col min="16" max="16" width="17.88671875" customWidth="1"/>
  </cols>
  <sheetData>
    <row r="2" spans="4:16" ht="28.8" x14ac:dyDescent="0.55000000000000004">
      <c r="E2" s="26" t="s">
        <v>36</v>
      </c>
      <c r="F2" s="26" t="s">
        <v>37</v>
      </c>
      <c r="G2" s="26" t="s">
        <v>39</v>
      </c>
      <c r="H2" s="26" t="s">
        <v>40</v>
      </c>
      <c r="I2" s="26" t="s">
        <v>41</v>
      </c>
      <c r="J2" s="26" t="s">
        <v>42</v>
      </c>
      <c r="K2" s="26" t="s">
        <v>38</v>
      </c>
    </row>
    <row r="4" spans="4:16" ht="28.8" x14ac:dyDescent="0.55000000000000004">
      <c r="E4" s="26" t="s">
        <v>70</v>
      </c>
      <c r="F4" s="26"/>
      <c r="I4" s="47" t="s">
        <v>72</v>
      </c>
    </row>
    <row r="6" spans="4:16" ht="23.4" x14ac:dyDescent="0.45">
      <c r="E6" s="47" t="s">
        <v>49</v>
      </c>
      <c r="F6" s="47" t="s">
        <v>53</v>
      </c>
      <c r="G6" s="47" t="s">
        <v>68</v>
      </c>
      <c r="H6" s="47" t="s">
        <v>64</v>
      </c>
      <c r="I6" s="48" t="s">
        <v>67</v>
      </c>
    </row>
    <row r="7" spans="4:16" ht="23.4" x14ac:dyDescent="0.45">
      <c r="E7" s="47" t="s">
        <v>50</v>
      </c>
      <c r="F7" s="47" t="s">
        <v>54</v>
      </c>
      <c r="G7" s="47"/>
      <c r="H7" s="47" t="s">
        <v>63</v>
      </c>
      <c r="I7" s="48" t="s">
        <v>57</v>
      </c>
    </row>
    <row r="8" spans="4:16" ht="23.4" x14ac:dyDescent="0.45">
      <c r="E8" s="47" t="s">
        <v>51</v>
      </c>
      <c r="F8" s="47" t="s">
        <v>55</v>
      </c>
      <c r="G8" s="47"/>
      <c r="H8" s="47" t="s">
        <v>65</v>
      </c>
      <c r="I8" s="48" t="s">
        <v>57</v>
      </c>
    </row>
    <row r="9" spans="4:16" ht="23.4" x14ac:dyDescent="0.45">
      <c r="E9" s="47" t="s">
        <v>52</v>
      </c>
      <c r="F9" s="48" t="s">
        <v>61</v>
      </c>
      <c r="G9" s="47"/>
      <c r="H9" s="47" t="s">
        <v>66</v>
      </c>
      <c r="I9" s="48" t="s">
        <v>69</v>
      </c>
    </row>
    <row r="10" spans="4:16" ht="15" thickBot="1" x14ac:dyDescent="0.35"/>
    <row r="11" spans="4:16" ht="54" customHeight="1" thickTop="1" thickBot="1" x14ac:dyDescent="0.35">
      <c r="E11" s="22" t="s">
        <v>1</v>
      </c>
      <c r="F11" s="22" t="s">
        <v>3</v>
      </c>
      <c r="G11" s="83" t="s">
        <v>43</v>
      </c>
      <c r="H11" s="85" t="s">
        <v>5</v>
      </c>
      <c r="I11" s="85" t="s">
        <v>27</v>
      </c>
      <c r="J11" s="22" t="s">
        <v>28</v>
      </c>
      <c r="K11" s="22" t="s">
        <v>28</v>
      </c>
      <c r="L11" s="22" t="s">
        <v>30</v>
      </c>
      <c r="M11" s="22" t="s">
        <v>32</v>
      </c>
      <c r="N11" s="22" t="s">
        <v>33</v>
      </c>
      <c r="O11" s="31" t="s">
        <v>34</v>
      </c>
      <c r="P11" s="86" t="s">
        <v>45</v>
      </c>
    </row>
    <row r="12" spans="4:16" ht="40.5" customHeight="1" thickTop="1" thickBot="1" x14ac:dyDescent="0.35">
      <c r="E12" s="23" t="s">
        <v>2</v>
      </c>
      <c r="F12" s="23" t="s">
        <v>26</v>
      </c>
      <c r="G12" s="84"/>
      <c r="H12" s="84"/>
      <c r="I12" s="84"/>
      <c r="J12" s="23" t="s">
        <v>29</v>
      </c>
      <c r="K12" s="29" t="s">
        <v>44</v>
      </c>
      <c r="L12" s="23" t="s">
        <v>31</v>
      </c>
      <c r="M12" s="23" t="s">
        <v>31</v>
      </c>
      <c r="N12" s="23" t="s">
        <v>31</v>
      </c>
      <c r="O12" s="32" t="s">
        <v>35</v>
      </c>
      <c r="P12" s="86"/>
    </row>
    <row r="13" spans="4:16" ht="46.05" customHeight="1" thickTop="1" thickBot="1" x14ac:dyDescent="0.55000000000000004">
      <c r="E13" s="28">
        <v>5</v>
      </c>
      <c r="F13" s="24">
        <f>1/E13*1000</f>
        <v>200</v>
      </c>
      <c r="G13" s="24">
        <v>1</v>
      </c>
      <c r="H13" s="24">
        <f>F13</f>
        <v>200</v>
      </c>
      <c r="I13" s="28" t="s">
        <v>74</v>
      </c>
      <c r="J13" s="25">
        <v>2546.9499799999999</v>
      </c>
      <c r="K13" s="24">
        <f>J13/(1000*0.789)</f>
        <v>3.2280734854245878</v>
      </c>
      <c r="L13" s="28">
        <v>37.3431</v>
      </c>
      <c r="M13" s="28">
        <v>218.80449999999999</v>
      </c>
      <c r="N13" s="28">
        <v>256.14749999999998</v>
      </c>
      <c r="O13" s="45">
        <f>M13/F13</f>
        <v>1.0940224999999999</v>
      </c>
      <c r="P13" s="46">
        <f>O13</f>
        <v>1.0940224999999999</v>
      </c>
    </row>
    <row r="14" spans="4:16" ht="73.5" customHeight="1" thickTop="1" thickBot="1" x14ac:dyDescent="0.55000000000000004">
      <c r="E14" s="28"/>
      <c r="F14" s="24"/>
      <c r="G14" s="24"/>
      <c r="H14" s="24"/>
      <c r="I14" s="28"/>
      <c r="J14" s="28"/>
      <c r="K14" s="27"/>
      <c r="L14" s="30"/>
      <c r="M14" s="28"/>
      <c r="N14" s="28"/>
      <c r="O14" s="45"/>
      <c r="P14" s="46"/>
    </row>
    <row r="15" spans="4:16" ht="73.5" customHeight="1" thickTop="1" thickBot="1" x14ac:dyDescent="0.35">
      <c r="E15" s="28"/>
      <c r="F15" s="24"/>
      <c r="G15" s="24"/>
      <c r="H15" s="24"/>
      <c r="I15" s="44"/>
      <c r="J15" s="28"/>
      <c r="K15" s="27"/>
      <c r="L15" s="30"/>
      <c r="M15" s="28"/>
      <c r="N15" s="28"/>
      <c r="O15" s="33"/>
      <c r="P15" s="34"/>
    </row>
    <row r="16" spans="4:16" ht="73.5" customHeight="1" thickTop="1" thickBot="1" x14ac:dyDescent="0.35">
      <c r="D16" t="s">
        <v>76</v>
      </c>
      <c r="E16" s="28">
        <v>4</v>
      </c>
      <c r="F16" s="27">
        <f>1000/E16</f>
        <v>250</v>
      </c>
      <c r="G16" s="27">
        <v>2</v>
      </c>
      <c r="H16" s="27">
        <f>F16</f>
        <v>250</v>
      </c>
      <c r="I16" s="28" t="s">
        <v>74</v>
      </c>
      <c r="J16" s="28">
        <v>2924.6699680000002</v>
      </c>
      <c r="K16" s="27">
        <f>J16/(1000*0.789)</f>
        <v>3.7068060430925223</v>
      </c>
      <c r="L16" s="60">
        <v>41.477400000000003</v>
      </c>
      <c r="M16" s="28">
        <v>362.07049999999998</v>
      </c>
      <c r="N16" s="28">
        <v>403.54770000000002</v>
      </c>
      <c r="O16" s="33">
        <f>M16/F16</f>
        <v>1.4482819999999998</v>
      </c>
      <c r="P16" s="34">
        <f>2*O16</f>
        <v>2.8965639999999997</v>
      </c>
    </row>
    <row r="17" spans="5:16" ht="73.5" customHeight="1" thickTop="1" thickBot="1" x14ac:dyDescent="0.35">
      <c r="E17" s="28"/>
      <c r="F17" s="27"/>
      <c r="G17" s="27"/>
      <c r="H17" s="27"/>
      <c r="I17" s="28"/>
      <c r="J17" s="28"/>
      <c r="K17" s="27"/>
      <c r="L17" s="28"/>
      <c r="M17" s="28"/>
      <c r="N17" s="28"/>
      <c r="O17" s="33"/>
      <c r="P17" s="34"/>
    </row>
    <row r="18" spans="5:16" ht="51" customHeight="1" thickTop="1" thickBot="1" x14ac:dyDescent="0.35">
      <c r="E18" s="28"/>
      <c r="F18" s="27"/>
      <c r="G18" s="27"/>
      <c r="H18" s="27"/>
      <c r="I18" s="28"/>
      <c r="J18" s="28"/>
      <c r="K18" s="27"/>
      <c r="L18" s="30"/>
      <c r="M18" s="30"/>
      <c r="N18" s="28"/>
      <c r="O18" s="33"/>
      <c r="P18" s="34"/>
    </row>
    <row r="19" spans="5:16" ht="73.5" customHeight="1" thickTop="1" thickBot="1" x14ac:dyDescent="0.35">
      <c r="E19" s="28"/>
      <c r="F19" s="27"/>
      <c r="G19" s="27"/>
      <c r="H19" s="27"/>
      <c r="I19" s="28"/>
      <c r="J19" s="28"/>
      <c r="K19" s="27"/>
      <c r="L19" s="30"/>
      <c r="M19" s="28"/>
      <c r="N19" s="28"/>
      <c r="O19" s="33"/>
      <c r="P19" s="34"/>
    </row>
    <row r="20" spans="5:16" ht="73.5" customHeight="1" thickTop="1" thickBot="1" x14ac:dyDescent="0.35">
      <c r="E20" s="28"/>
      <c r="F20" s="27"/>
      <c r="G20" s="27"/>
      <c r="H20" s="27"/>
      <c r="I20" s="28"/>
      <c r="J20" s="28"/>
      <c r="K20" s="27"/>
      <c r="L20" s="30" t="s">
        <v>14</v>
      </c>
      <c r="M20" s="28"/>
      <c r="N20" s="28"/>
      <c r="O20" s="33"/>
      <c r="P20" s="34"/>
    </row>
    <row r="21" spans="5:16" ht="15" thickTop="1" x14ac:dyDescent="0.3"/>
  </sheetData>
  <mergeCells count="4">
    <mergeCell ref="G11:G12"/>
    <mergeCell ref="H11:H12"/>
    <mergeCell ref="I11:I12"/>
    <mergeCell ref="P11:P12"/>
  </mergeCells>
  <pageMargins left="0.70866141732283472" right="0.70866141732283472" top="0.74803149606299213" bottom="0.74803149606299213" header="0.31496062992125984" footer="0.31496062992125984"/>
  <pageSetup paperSize="9" scale="4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2:P14"/>
  <sheetViews>
    <sheetView zoomScale="79" zoomScaleNormal="57" workbookViewId="0">
      <selection activeCell="L25" sqref="L25"/>
    </sheetView>
  </sheetViews>
  <sheetFormatPr defaultRowHeight="14.4" x14ac:dyDescent="0.3"/>
  <cols>
    <col min="5" max="5" width="21.44140625" customWidth="1"/>
    <col min="6" max="6" width="22.88671875" customWidth="1"/>
    <col min="7" max="7" width="21.77734375" customWidth="1"/>
    <col min="8" max="8" width="25.5546875" customWidth="1"/>
    <col min="9" max="9" width="22.21875" customWidth="1"/>
    <col min="10" max="10" width="18.21875" customWidth="1"/>
    <col min="11" max="11" width="18.5546875" customWidth="1"/>
    <col min="12" max="12" width="18.77734375" customWidth="1"/>
    <col min="13" max="13" width="17.33203125" customWidth="1"/>
    <col min="14" max="14" width="17.21875" customWidth="1"/>
    <col min="15" max="15" width="19.88671875" customWidth="1"/>
    <col min="16" max="16" width="17.88671875" customWidth="1"/>
  </cols>
  <sheetData>
    <row r="2" spans="3:16" ht="28.8" x14ac:dyDescent="0.55000000000000004">
      <c r="E2" s="26" t="s">
        <v>36</v>
      </c>
      <c r="F2" s="26" t="s">
        <v>37</v>
      </c>
      <c r="G2" s="26" t="s">
        <v>39</v>
      </c>
      <c r="H2" s="26" t="s">
        <v>40</v>
      </c>
      <c r="I2" s="26" t="s">
        <v>41</v>
      </c>
      <c r="J2" s="26" t="s">
        <v>42</v>
      </c>
      <c r="K2" s="26" t="s">
        <v>38</v>
      </c>
    </row>
    <row r="4" spans="3:16" ht="28.8" x14ac:dyDescent="0.55000000000000004">
      <c r="E4" s="26" t="s">
        <v>70</v>
      </c>
      <c r="F4" s="26"/>
      <c r="I4" s="47" t="s">
        <v>72</v>
      </c>
    </row>
    <row r="6" spans="3:16" ht="23.4" x14ac:dyDescent="0.45">
      <c r="E6" s="47" t="s">
        <v>49</v>
      </c>
      <c r="F6" s="47" t="s">
        <v>53</v>
      </c>
      <c r="G6" s="47" t="s">
        <v>68</v>
      </c>
      <c r="H6" s="47" t="s">
        <v>64</v>
      </c>
      <c r="I6" s="48" t="s">
        <v>67</v>
      </c>
    </row>
    <row r="7" spans="3:16" ht="23.4" x14ac:dyDescent="0.45">
      <c r="E7" s="47" t="s">
        <v>50</v>
      </c>
      <c r="F7" s="47" t="s">
        <v>54</v>
      </c>
      <c r="G7" s="47"/>
      <c r="H7" s="47" t="s">
        <v>63</v>
      </c>
      <c r="I7" s="48" t="s">
        <v>57</v>
      </c>
    </row>
    <row r="8" spans="3:16" ht="23.4" x14ac:dyDescent="0.45">
      <c r="E8" s="47" t="s">
        <v>51</v>
      </c>
      <c r="F8" s="47" t="s">
        <v>55</v>
      </c>
      <c r="G8" s="47"/>
      <c r="H8" s="47" t="s">
        <v>65</v>
      </c>
      <c r="I8" s="48" t="s">
        <v>57</v>
      </c>
    </row>
    <row r="9" spans="3:16" ht="23.4" x14ac:dyDescent="0.45">
      <c r="E9" s="47" t="s">
        <v>52</v>
      </c>
      <c r="F9" s="48" t="s">
        <v>61</v>
      </c>
      <c r="G9" s="47"/>
      <c r="H9" s="47" t="s">
        <v>66</v>
      </c>
      <c r="I9" s="48" t="s">
        <v>69</v>
      </c>
    </row>
    <row r="10" spans="3:16" ht="15" thickBot="1" x14ac:dyDescent="0.35"/>
    <row r="11" spans="3:16" ht="54" customHeight="1" thickTop="1" thickBot="1" x14ac:dyDescent="0.35">
      <c r="E11" s="43" t="s">
        <v>1</v>
      </c>
      <c r="F11" s="43" t="s">
        <v>3</v>
      </c>
      <c r="G11" s="83" t="s">
        <v>43</v>
      </c>
      <c r="H11" s="85" t="s">
        <v>5</v>
      </c>
      <c r="I11" s="85" t="s">
        <v>27</v>
      </c>
      <c r="J11" s="43" t="s">
        <v>28</v>
      </c>
      <c r="K11" s="43" t="s">
        <v>28</v>
      </c>
      <c r="L11" s="43" t="s">
        <v>30</v>
      </c>
      <c r="M11" s="43" t="s">
        <v>32</v>
      </c>
      <c r="N11" s="43" t="s">
        <v>33</v>
      </c>
      <c r="O11" s="31" t="s">
        <v>34</v>
      </c>
      <c r="P11" s="86" t="s">
        <v>45</v>
      </c>
    </row>
    <row r="12" spans="3:16" ht="40.5" customHeight="1" thickTop="1" thickBot="1" x14ac:dyDescent="0.35">
      <c r="E12" s="42" t="s">
        <v>2</v>
      </c>
      <c r="F12" s="42" t="s">
        <v>26</v>
      </c>
      <c r="G12" s="84"/>
      <c r="H12" s="84"/>
      <c r="I12" s="84"/>
      <c r="J12" s="42" t="s">
        <v>29</v>
      </c>
      <c r="K12" s="29" t="s">
        <v>44</v>
      </c>
      <c r="L12" s="42" t="s">
        <v>31</v>
      </c>
      <c r="M12" s="42" t="s">
        <v>31</v>
      </c>
      <c r="N12" s="42" t="s">
        <v>31</v>
      </c>
      <c r="O12" s="32" t="s">
        <v>35</v>
      </c>
      <c r="P12" s="86"/>
    </row>
    <row r="13" spans="3:16" ht="46.05" customHeight="1" thickTop="1" thickBot="1" x14ac:dyDescent="0.55000000000000004">
      <c r="C13" s="87"/>
      <c r="D13" s="88"/>
      <c r="E13" s="28">
        <v>7</v>
      </c>
      <c r="F13" s="24">
        <f>1000/E13</f>
        <v>142.85714285714286</v>
      </c>
      <c r="G13" s="24">
        <v>1</v>
      </c>
      <c r="H13" s="24">
        <f>1000/(E13*2)</f>
        <v>71.428571428571431</v>
      </c>
      <c r="I13" s="28">
        <v>0</v>
      </c>
      <c r="J13" s="25">
        <v>4876.3119459999998</v>
      </c>
      <c r="K13" s="24">
        <f>J13/(0.789*1000)</f>
        <v>6.1803700202788336</v>
      </c>
      <c r="L13" s="28">
        <v>72.808400000000006</v>
      </c>
      <c r="M13" s="28">
        <v>243.85</v>
      </c>
      <c r="N13" s="28">
        <v>316.65839999999997</v>
      </c>
      <c r="O13" s="45">
        <f>M13/F13</f>
        <v>1.70695</v>
      </c>
      <c r="P13" s="46">
        <f>O13</f>
        <v>1.70695</v>
      </c>
    </row>
    <row r="14" spans="3:16" ht="15" thickTop="1" x14ac:dyDescent="0.3">
      <c r="H14" s="61"/>
    </row>
  </sheetData>
  <mergeCells count="5">
    <mergeCell ref="G11:G12"/>
    <mergeCell ref="H11:H12"/>
    <mergeCell ref="I11:I12"/>
    <mergeCell ref="P11:P12"/>
    <mergeCell ref="C13:D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2</vt:i4>
      </vt:variant>
    </vt:vector>
  </HeadingPairs>
  <TitlesOfParts>
    <vt:vector size="7" baseType="lpstr">
      <vt:lpstr>fase1 divisore-combinatorio</vt:lpstr>
      <vt:lpstr>fase 1 Combinatorio su SC</vt:lpstr>
      <vt:lpstr>fase 2 approssimato</vt:lpstr>
      <vt:lpstr>fase 2 approssimato su SC</vt:lpstr>
      <vt:lpstr>fase 3 (solo SC)</vt:lpstr>
      <vt:lpstr>'fase 2 approssimato'!Area_stampa</vt:lpstr>
      <vt:lpstr>'fase1 divisore-combinatorio'!Area_stampa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Eleonora Franchi Scarselli</dc:creator>
  <cp:lastModifiedBy>Luigi Lella</cp:lastModifiedBy>
  <cp:lastPrinted>2021-04-13T16:20:54Z</cp:lastPrinted>
  <dcterms:created xsi:type="dcterms:W3CDTF">2015-06-05T18:17:20Z</dcterms:created>
  <dcterms:modified xsi:type="dcterms:W3CDTF">2022-06-27T07:01:34Z</dcterms:modified>
</cp:coreProperties>
</file>