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gi2014/Dropbox/pypsa/github/single_district/scenarios_and_results/"/>
    </mc:Choice>
  </mc:AlternateContent>
  <xr:revisionPtr revIDLastSave="0" documentId="13_ncr:1_{FC80B5B3-1BE9-0C40-B717-379A56284379}" xr6:coauthVersionLast="47" xr6:coauthVersionMax="47" xr10:uidLastSave="{00000000-0000-0000-0000-000000000000}"/>
  <bookViews>
    <workbookView xWindow="460" yWindow="460" windowWidth="25140" windowHeight="17520" activeTab="1" xr2:uid="{00000000-000D-0000-FFFF-FFFF00000000}"/>
  </bookViews>
  <sheets>
    <sheet name="df_gen_results" sheetId="1" r:id="rId1"/>
    <sheet name="df_storage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22" i="2"/>
  <c r="F13" i="2"/>
  <c r="C18" i="2"/>
  <c r="D18" i="2"/>
  <c r="E18" i="2"/>
  <c r="G18" i="2"/>
  <c r="H18" i="2"/>
  <c r="B18" i="2"/>
  <c r="C13" i="2"/>
  <c r="D13" i="2"/>
  <c r="H13" i="2"/>
  <c r="B13" i="2"/>
  <c r="C15" i="1"/>
  <c r="D15" i="1"/>
  <c r="E15" i="1"/>
  <c r="C10" i="1"/>
  <c r="D10" i="1"/>
  <c r="E10" i="1"/>
  <c r="B15" i="1"/>
  <c r="B10" i="1"/>
  <c r="F18" i="2" l="1"/>
</calcChain>
</file>

<file path=xl/sharedStrings.xml><?xml version="1.0" encoding="utf-8"?>
<sst xmlns="http://schemas.openxmlformats.org/spreadsheetml/2006/main" count="70" uniqueCount="62">
  <si>
    <t>generator_installed_capacity</t>
  </si>
  <si>
    <t>investment</t>
  </si>
  <si>
    <t>generator_output</t>
  </si>
  <si>
    <t>generator_any_output</t>
  </si>
  <si>
    <t>generator_capex</t>
  </si>
  <si>
    <t>generator_marginal_cost</t>
  </si>
  <si>
    <t>generator_capex_plus_opex</t>
  </si>
  <si>
    <t>generator_marg_cost_inc_prim_fuel</t>
  </si>
  <si>
    <t>generator_el_out_primary</t>
  </si>
  <si>
    <t>generator_capex_opex_primary_fuel</t>
  </si>
  <si>
    <t>generator_output_shares</t>
  </si>
  <si>
    <t>generator_LCOE</t>
  </si>
  <si>
    <t>generator_primary_CF</t>
  </si>
  <si>
    <t>generator_any_CF</t>
  </si>
  <si>
    <t>generator_revenue</t>
  </si>
  <si>
    <t>generator_input_cost</t>
  </si>
  <si>
    <t>price</t>
  </si>
  <si>
    <t>generator_market_value</t>
  </si>
  <si>
    <t>capex_unit</t>
  </si>
  <si>
    <t>opex_unit</t>
  </si>
  <si>
    <t>input_cost_unit</t>
  </si>
  <si>
    <t>generator_directly_dispatched</t>
  </si>
  <si>
    <t>generator_to_storage</t>
  </si>
  <si>
    <t>generator_from_indirect_storage</t>
  </si>
  <si>
    <t>solar</t>
  </si>
  <si>
    <t>solar_rooftop</t>
  </si>
  <si>
    <t>onshorewind</t>
  </si>
  <si>
    <t>nuclear</t>
  </si>
  <si>
    <t>OCGT</t>
  </si>
  <si>
    <t>CCGT</t>
  </si>
  <si>
    <t>FC</t>
  </si>
  <si>
    <t>storage_el_in</t>
  </si>
  <si>
    <t>storage_in_pnom</t>
  </si>
  <si>
    <t>storage_out_peff</t>
  </si>
  <si>
    <t>storage_full_cycles_eq_per_period</t>
  </si>
  <si>
    <t>storage_cap</t>
  </si>
  <si>
    <t>storage_max_discharge_duration</t>
  </si>
  <si>
    <t>storage_el_out</t>
  </si>
  <si>
    <t>storage_dispatched</t>
  </si>
  <si>
    <t>storage_capex</t>
  </si>
  <si>
    <t>storage_opex</t>
  </si>
  <si>
    <t>storage_capex_plus_opex</t>
  </si>
  <si>
    <t>storage_input_cost</t>
  </si>
  <si>
    <t>storage_out_revenue</t>
  </si>
  <si>
    <t>storage_any_out</t>
  </si>
  <si>
    <t>storage_market_value</t>
  </si>
  <si>
    <t>storage_CF_in</t>
  </si>
  <si>
    <t>storage_CF_out</t>
  </si>
  <si>
    <t>investment_power</t>
  </si>
  <si>
    <t>investment_energy</t>
  </si>
  <si>
    <t>SD</t>
  </si>
  <si>
    <t>LD1</t>
  </si>
  <si>
    <t>PHS</t>
  </si>
  <si>
    <t>H2_in</t>
  </si>
  <si>
    <t>compH2</t>
  </si>
  <si>
    <t>SynCH4</t>
  </si>
  <si>
    <t>dac</t>
  </si>
  <si>
    <t>heat_pump_mid</t>
  </si>
  <si>
    <t>CO2_storage</t>
  </si>
  <si>
    <t>H</t>
  </si>
  <si>
    <t>sum</t>
  </si>
  <si>
    <t>H/A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</si>
</sst>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workbookViewId="0">
      <selection activeCell="A10" sqref="A10:XFD10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4106.4947968453207</v>
      </c>
      <c r="C2">
        <v>1.1498185431166901</v>
      </c>
      <c r="D2">
        <v>7.5018162148021812</v>
      </c>
      <c r="E2">
        <v>7.5018162148021812</v>
      </c>
      <c r="F2">
        <v>0.12597430528023229</v>
      </c>
      <c r="G2">
        <v>7.5018162148021822E-5</v>
      </c>
      <c r="H2">
        <v>0.12604932344238029</v>
      </c>
      <c r="I2">
        <v>7.5018162148021822E-5</v>
      </c>
      <c r="J2">
        <v>7.5018162148021812</v>
      </c>
      <c r="K2">
        <v>0.12604932344238029</v>
      </c>
      <c r="L2">
        <v>0.62538737186745086</v>
      </c>
      <c r="M2">
        <v>16.8025075305986</v>
      </c>
      <c r="N2">
        <v>0.20854080094692759</v>
      </c>
      <c r="O2">
        <v>0.20854080094692759</v>
      </c>
      <c r="P2">
        <v>0.12604932344252859</v>
      </c>
      <c r="Q2">
        <v>0</v>
      </c>
      <c r="R2">
        <v>16.802507530618371</v>
      </c>
      <c r="S2">
        <v>16.8025075305986</v>
      </c>
      <c r="T2">
        <v>16.792507530598598</v>
      </c>
      <c r="U2">
        <v>0.01</v>
      </c>
      <c r="V2">
        <v>0</v>
      </c>
      <c r="W2">
        <v>3.6201221518667799</v>
      </c>
      <c r="X2">
        <v>3.8816940629354022</v>
      </c>
      <c r="Y2">
        <v>0</v>
      </c>
    </row>
    <row r="3" spans="1:25" x14ac:dyDescent="0.2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W3">
        <v>0</v>
      </c>
      <c r="X3">
        <v>0</v>
      </c>
      <c r="Y3">
        <v>0</v>
      </c>
    </row>
    <row r="4" spans="1:25" x14ac:dyDescent="0.2">
      <c r="A4" s="1" t="s">
        <v>26</v>
      </c>
      <c r="B4">
        <v>1947.2452680547469</v>
      </c>
      <c r="C4">
        <v>1.875333500305485</v>
      </c>
      <c r="D4">
        <v>4.4936549959471321</v>
      </c>
      <c r="E4">
        <v>4.4936549959471321</v>
      </c>
      <c r="F4">
        <v>0.18870999688091039</v>
      </c>
      <c r="G4">
        <v>5.4822590950555014E-3</v>
      </c>
      <c r="H4">
        <v>0.1941922559759659</v>
      </c>
      <c r="I4">
        <v>5.4822590950555014E-3</v>
      </c>
      <c r="J4">
        <v>4.4936549959471321</v>
      </c>
      <c r="K4">
        <v>0.1941922559759659</v>
      </c>
      <c r="L4">
        <v>0.3746126281325492</v>
      </c>
      <c r="M4">
        <v>43.214767522453251</v>
      </c>
      <c r="N4">
        <v>0.26343590251385562</v>
      </c>
      <c r="O4">
        <v>0.26343590251385562</v>
      </c>
      <c r="P4">
        <v>0.1941922559760049</v>
      </c>
      <c r="Q4">
        <v>0</v>
      </c>
      <c r="R4">
        <v>43.214767522461919</v>
      </c>
      <c r="S4">
        <v>43.214767522453251</v>
      </c>
      <c r="T4">
        <v>41.994767522453238</v>
      </c>
      <c r="U4">
        <v>1.22</v>
      </c>
      <c r="V4">
        <v>0</v>
      </c>
      <c r="W4">
        <v>3.0453322417782971</v>
      </c>
      <c r="X4">
        <v>1.448322754168835</v>
      </c>
      <c r="Y4">
        <v>0</v>
      </c>
    </row>
    <row r="5" spans="1:25" x14ac:dyDescent="0.2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W5">
        <v>0</v>
      </c>
      <c r="X5">
        <v>0</v>
      </c>
      <c r="Y5">
        <v>0</v>
      </c>
    </row>
    <row r="6" spans="1:25" x14ac:dyDescent="0.2">
      <c r="A6" s="1" t="s">
        <v>28</v>
      </c>
      <c r="B6">
        <v>359.7940985246243</v>
      </c>
      <c r="C6">
        <v>0.14817760153638129</v>
      </c>
      <c r="D6">
        <v>0</v>
      </c>
      <c r="E6">
        <v>0.27988399224763871</v>
      </c>
      <c r="F6">
        <v>1.6548293622432101E-2</v>
      </c>
      <c r="G6">
        <v>1.2594779651143751E-3</v>
      </c>
      <c r="H6">
        <v>1.780777158754647E-2</v>
      </c>
      <c r="I6">
        <v>0</v>
      </c>
      <c r="J6">
        <v>0</v>
      </c>
      <c r="K6">
        <v>1.6548293622432101E-2</v>
      </c>
      <c r="L6">
        <v>0</v>
      </c>
      <c r="M6">
        <v>0</v>
      </c>
      <c r="N6">
        <v>0</v>
      </c>
      <c r="O6">
        <v>8.8801421581246029E-2</v>
      </c>
      <c r="P6">
        <v>6.2973016373918181E-2</v>
      </c>
      <c r="Q6">
        <v>4.5165244786411797E-2</v>
      </c>
      <c r="R6">
        <v>224.9968491166878</v>
      </c>
      <c r="S6">
        <v>224.99684911683099</v>
      </c>
      <c r="T6">
        <v>59.125545157260447</v>
      </c>
      <c r="U6">
        <v>4.5000000000000018</v>
      </c>
      <c r="V6">
        <v>161.37130395957061</v>
      </c>
      <c r="W6">
        <v>0.27988399224763871</v>
      </c>
      <c r="X6">
        <v>0</v>
      </c>
      <c r="Y6">
        <v>0.27988399224763871</v>
      </c>
    </row>
    <row r="7" spans="1:25" x14ac:dyDescent="0.2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W7">
        <v>0</v>
      </c>
      <c r="X7">
        <v>0</v>
      </c>
      <c r="Y7">
        <v>0</v>
      </c>
    </row>
    <row r="8" spans="1:25" x14ac:dyDescent="0.2">
      <c r="A8" s="1" t="s">
        <v>30</v>
      </c>
      <c r="B8">
        <v>0.71133904847501195</v>
      </c>
      <c r="C8">
        <v>5.6907123878000953E-4</v>
      </c>
      <c r="D8">
        <v>0</v>
      </c>
      <c r="E8">
        <v>1.0086040550329029E-3</v>
      </c>
      <c r="F8">
        <v>1.132619576865966E-4</v>
      </c>
      <c r="G8">
        <v>0</v>
      </c>
      <c r="H8">
        <v>1.132619576865966E-4</v>
      </c>
      <c r="I8">
        <v>0</v>
      </c>
      <c r="J8">
        <v>0</v>
      </c>
      <c r="K8">
        <v>1.132619576865966E-4</v>
      </c>
      <c r="L8">
        <v>0</v>
      </c>
      <c r="M8">
        <v>0</v>
      </c>
      <c r="N8">
        <v>0</v>
      </c>
      <c r="O8">
        <v>0.16186015578858509</v>
      </c>
      <c r="P8">
        <v>1.9481776241907101E-4</v>
      </c>
      <c r="Q8">
        <v>8.1555804732522197E-5</v>
      </c>
      <c r="R8">
        <v>193.15583895081161</v>
      </c>
      <c r="S8">
        <v>193.15583895085899</v>
      </c>
      <c r="T8">
        <v>112.29575879793749</v>
      </c>
      <c r="U8">
        <v>0</v>
      </c>
      <c r="V8">
        <v>80.860080152921483</v>
      </c>
      <c r="W8">
        <v>1.0086040550329029E-3</v>
      </c>
      <c r="X8">
        <v>0</v>
      </c>
      <c r="Y8">
        <v>1.0086040550329029E-3</v>
      </c>
    </row>
    <row r="10" spans="1:25" x14ac:dyDescent="0.2">
      <c r="A10" s="4" t="s">
        <v>60</v>
      </c>
      <c r="B10" s="3">
        <f>SUM(B2:B8)</f>
        <v>6414.2455024731662</v>
      </c>
      <c r="C10" s="2">
        <f t="shared" ref="C10:E10" si="0">SUM(C2:C8)</f>
        <v>3.173898716197336</v>
      </c>
      <c r="D10" s="2">
        <f t="shared" si="0"/>
        <v>11.995471210749313</v>
      </c>
      <c r="E10" s="2">
        <f t="shared" si="0"/>
        <v>12.276363807051984</v>
      </c>
    </row>
    <row r="13" spans="1:25" x14ac:dyDescent="0.2">
      <c r="A13" t="s">
        <v>59</v>
      </c>
      <c r="B13">
        <v>15744.08807485613</v>
      </c>
      <c r="C13">
        <v>5.9427605027337496</v>
      </c>
      <c r="D13">
        <v>15.25695371693444</v>
      </c>
      <c r="E13">
        <v>16.473599781625929</v>
      </c>
    </row>
    <row r="15" spans="1:25" x14ac:dyDescent="0.2">
      <c r="A15" t="s">
        <v>61</v>
      </c>
      <c r="B15">
        <f>B13/B10</f>
        <v>2.4545502770022787</v>
      </c>
      <c r="C15">
        <f t="shared" ref="C15:E15" si="1">C13/C10</f>
        <v>1.8723850488379166</v>
      </c>
      <c r="D15">
        <f t="shared" si="1"/>
        <v>1.2718928209558342</v>
      </c>
      <c r="E15">
        <f t="shared" si="1"/>
        <v>1.3418956981515082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I30" sqref="I30"/>
    </sheetView>
  </sheetViews>
  <sheetFormatPr baseColWidth="10" defaultColWidth="8.83203125" defaultRowHeight="15" x14ac:dyDescent="0.2"/>
  <cols>
    <col min="2" max="2" width="17.6640625" customWidth="1"/>
    <col min="3" max="3" width="14.1640625" customWidth="1"/>
    <col min="4" max="4" width="16" customWidth="1"/>
    <col min="5" max="5" width="14.6640625" customWidth="1"/>
    <col min="6" max="6" width="16" customWidth="1"/>
    <col min="7" max="7" width="17.83203125" customWidth="1"/>
    <col min="8" max="8" width="15.1640625" customWidth="1"/>
  </cols>
  <sheetData>
    <row r="1" spans="1:25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</v>
      </c>
      <c r="T1" s="1" t="s">
        <v>48</v>
      </c>
      <c r="U1" s="1" t="s">
        <v>49</v>
      </c>
      <c r="V1" s="1" t="s">
        <v>16</v>
      </c>
      <c r="W1" s="1" t="s">
        <v>18</v>
      </c>
      <c r="X1" s="1" t="s">
        <v>19</v>
      </c>
      <c r="Y1" s="1" t="s">
        <v>20</v>
      </c>
    </row>
    <row r="2" spans="1:25" x14ac:dyDescent="0.2">
      <c r="A2" s="1" t="s">
        <v>50</v>
      </c>
      <c r="B2">
        <v>0.41747975985233032</v>
      </c>
      <c r="C2">
        <v>0.34825169069649131</v>
      </c>
      <c r="D2">
        <v>0.34825169069632989</v>
      </c>
      <c r="E2">
        <v>228.37939385945151</v>
      </c>
      <c r="F2">
        <v>1.572088389437293</v>
      </c>
      <c r="G2">
        <v>4.5142304587061712</v>
      </c>
      <c r="H2">
        <v>0.35903259347317029</v>
      </c>
      <c r="I2">
        <v>0.35815235639451232</v>
      </c>
      <c r="J2">
        <v>3.089853515016586E-2</v>
      </c>
      <c r="K2">
        <v>1.113001039766828E-3</v>
      </c>
      <c r="L2">
        <v>3.2011536189932688E-2</v>
      </c>
      <c r="M2">
        <v>1.049391814101863E-2</v>
      </c>
      <c r="N2">
        <v>4.2505454330856951E-2</v>
      </c>
      <c r="O2">
        <v>0.35903259347317029</v>
      </c>
      <c r="P2">
        <v>118.38884575844961</v>
      </c>
      <c r="Q2">
        <v>0.13684788360149649</v>
      </c>
      <c r="R2">
        <v>0.117689179897396</v>
      </c>
      <c r="S2">
        <v>0.2159496420080117</v>
      </c>
      <c r="T2">
        <v>3.405901535011685E-2</v>
      </c>
      <c r="U2">
        <v>0.18189062665789479</v>
      </c>
      <c r="V2">
        <v>118.3888457581868</v>
      </c>
      <c r="W2">
        <v>86.060529633989447</v>
      </c>
      <c r="X2">
        <v>3.100000000000001</v>
      </c>
      <c r="Y2">
        <v>29.2283161244602</v>
      </c>
    </row>
    <row r="3" spans="1:25" x14ac:dyDescent="0.2">
      <c r="A3" s="1" t="s">
        <v>51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</row>
    <row r="4" spans="1:25" x14ac:dyDescent="0.2">
      <c r="A4" s="1" t="s">
        <v>52</v>
      </c>
      <c r="B4">
        <v>1.864951183590112</v>
      </c>
      <c r="C4">
        <v>0.67076233285515019</v>
      </c>
      <c r="D4">
        <v>0.67076233285542752</v>
      </c>
      <c r="E4">
        <v>150.22380123530209</v>
      </c>
      <c r="F4">
        <v>9.7081275641702156</v>
      </c>
      <c r="G4">
        <v>14.47327479294019</v>
      </c>
      <c r="H4">
        <v>1.4583918255668651</v>
      </c>
      <c r="I4">
        <v>1.455500653658252</v>
      </c>
      <c r="J4">
        <v>0.10523824177303059</v>
      </c>
      <c r="K4">
        <v>1.4583918255668649E-3</v>
      </c>
      <c r="L4">
        <v>0.1066966335985975</v>
      </c>
      <c r="M4">
        <v>2.5988227491124609E-2</v>
      </c>
      <c r="N4">
        <v>0.1326848610897462</v>
      </c>
      <c r="O4">
        <v>1.4583918255668651</v>
      </c>
      <c r="P4">
        <v>90.980255623792047</v>
      </c>
      <c r="Q4">
        <v>0.31739106431821501</v>
      </c>
      <c r="R4">
        <v>0.24819981229663879</v>
      </c>
      <c r="S4">
        <v>1.2287365774289769</v>
      </c>
      <c r="T4">
        <v>0.71323500377153826</v>
      </c>
      <c r="U4">
        <v>0.51550157365743843</v>
      </c>
      <c r="V4">
        <v>90.980255623808588</v>
      </c>
      <c r="W4">
        <v>72.160471505745988</v>
      </c>
      <c r="X4">
        <v>0.99999999999999978</v>
      </c>
      <c r="Y4">
        <v>17.819784118046059</v>
      </c>
    </row>
    <row r="5" spans="1:25" x14ac:dyDescent="0.2">
      <c r="A5" s="1" t="s">
        <v>53</v>
      </c>
      <c r="B5">
        <v>2.9060778147586128</v>
      </c>
      <c r="C5">
        <v>0.68244200692689871</v>
      </c>
      <c r="D5">
        <v>0.50500708512590509</v>
      </c>
      <c r="E5">
        <v>0</v>
      </c>
      <c r="F5">
        <v>0</v>
      </c>
      <c r="G5">
        <v>0</v>
      </c>
      <c r="H5">
        <v>0</v>
      </c>
      <c r="I5">
        <v>0</v>
      </c>
      <c r="J5">
        <v>3.5885185156400372E-2</v>
      </c>
      <c r="K5">
        <v>0</v>
      </c>
      <c r="L5">
        <v>3.5885185156400372E-2</v>
      </c>
      <c r="M5">
        <v>3.0501395395137319E-2</v>
      </c>
      <c r="N5">
        <v>6.6386580551526686E-2</v>
      </c>
      <c r="O5">
        <v>2.1504975829213731</v>
      </c>
      <c r="P5">
        <v>30.87033488377789</v>
      </c>
      <c r="Q5">
        <v>0.48611316333608862</v>
      </c>
      <c r="R5">
        <v>0.48611316333608828</v>
      </c>
      <c r="S5">
        <v>0.30709890311710442</v>
      </c>
      <c r="T5">
        <v>0.30709890311710442</v>
      </c>
      <c r="U5">
        <v>0</v>
      </c>
      <c r="V5">
        <v>30.87033488377277</v>
      </c>
      <c r="W5">
        <v>16.686921873984002</v>
      </c>
      <c r="X5">
        <v>0</v>
      </c>
      <c r="Y5">
        <v>14.18341300979389</v>
      </c>
    </row>
    <row r="6" spans="1:25" x14ac:dyDescent="0.2">
      <c r="A6" s="1" t="s">
        <v>54</v>
      </c>
      <c r="B6">
        <v>4.1363391967668937E-2</v>
      </c>
      <c r="C6">
        <v>0.31645046892076423</v>
      </c>
      <c r="D6">
        <v>0.27994473211408583</v>
      </c>
      <c r="E6">
        <v>27.071008029976291</v>
      </c>
      <c r="F6">
        <v>30.559181188869118</v>
      </c>
      <c r="G6">
        <v>109.16147968955291</v>
      </c>
      <c r="H6">
        <v>0</v>
      </c>
      <c r="I6">
        <v>0</v>
      </c>
      <c r="J6">
        <v>1.0922483079501621E-2</v>
      </c>
      <c r="K6">
        <v>0</v>
      </c>
      <c r="L6">
        <v>1.0922483079501621E-2</v>
      </c>
      <c r="M6">
        <v>2.9995466542202781E-2</v>
      </c>
      <c r="N6">
        <v>4.0917949621715077E-2</v>
      </c>
      <c r="O6">
        <v>0.82726783935337644</v>
      </c>
      <c r="P6">
        <v>49.461550026757237</v>
      </c>
      <c r="Q6">
        <v>0.31334703563254468</v>
      </c>
      <c r="R6">
        <v>0.33734147183104818</v>
      </c>
      <c r="S6">
        <v>8.4377796327985907E-2</v>
      </c>
      <c r="T6">
        <v>1.8680071180392709E-3</v>
      </c>
      <c r="U6">
        <v>8.250978920994663E-2</v>
      </c>
      <c r="V6">
        <v>49.461550026770148</v>
      </c>
      <c r="W6">
        <v>13.20307953472366</v>
      </c>
      <c r="X6">
        <v>0</v>
      </c>
      <c r="Y6">
        <v>36.258470492033588</v>
      </c>
    </row>
    <row r="7" spans="1:25" x14ac:dyDescent="0.2">
      <c r="A7" s="1" t="s">
        <v>55</v>
      </c>
      <c r="B7">
        <v>0</v>
      </c>
      <c r="C7">
        <v>0.12852205401713579</v>
      </c>
      <c r="D7">
        <v>0.83673046168517284</v>
      </c>
      <c r="E7">
        <v>2.9004180430126989</v>
      </c>
      <c r="F7">
        <v>224.41351404330891</v>
      </c>
      <c r="G7">
        <v>268.20287334984869</v>
      </c>
      <c r="H7">
        <v>0</v>
      </c>
      <c r="I7">
        <v>0</v>
      </c>
      <c r="J7">
        <v>6.352201084170811E-3</v>
      </c>
      <c r="K7">
        <v>0</v>
      </c>
      <c r="L7">
        <v>6.352201084170811E-3</v>
      </c>
      <c r="M7">
        <v>3.8813043704458219E-2</v>
      </c>
      <c r="N7">
        <v>4.5165244786413879E-2</v>
      </c>
      <c r="O7">
        <v>0.6508930052270967</v>
      </c>
      <c r="P7">
        <v>69.389660706018603</v>
      </c>
      <c r="Q7">
        <v>0.74119821292756571</v>
      </c>
      <c r="R7">
        <v>8.8801421581250109E-2</v>
      </c>
      <c r="S7">
        <v>4.8176675526510837E-2</v>
      </c>
      <c r="T7">
        <v>4.8176675526510837E-2</v>
      </c>
      <c r="U7">
        <v>0</v>
      </c>
      <c r="V7">
        <v>69.389660702615345</v>
      </c>
      <c r="W7">
        <v>9.759209321898501</v>
      </c>
      <c r="X7">
        <v>0</v>
      </c>
      <c r="Y7">
        <v>59.6304513841201</v>
      </c>
    </row>
    <row r="8" spans="1:25" x14ac:dyDescent="0.2">
      <c r="A8" s="1" t="s">
        <v>56</v>
      </c>
      <c r="B8">
        <v>3.6085739158576602E-2</v>
      </c>
      <c r="C8">
        <v>5.2249741751715E-3</v>
      </c>
      <c r="D8">
        <v>1.866062205418393E-2</v>
      </c>
      <c r="E8">
        <v>0</v>
      </c>
      <c r="F8">
        <v>0</v>
      </c>
      <c r="G8">
        <v>0</v>
      </c>
      <c r="H8">
        <v>0</v>
      </c>
      <c r="I8">
        <v>0</v>
      </c>
      <c r="J8">
        <v>1.129730546365894E-2</v>
      </c>
      <c r="K8">
        <v>0</v>
      </c>
      <c r="L8">
        <v>1.129730546365894E-2</v>
      </c>
      <c r="M8">
        <v>4.9696335222541984E-3</v>
      </c>
      <c r="N8">
        <v>1.6266938985909741E-2</v>
      </c>
      <c r="O8">
        <v>0.1288776398520593</v>
      </c>
      <c r="P8">
        <v>126.2200254798754</v>
      </c>
      <c r="Q8">
        <v>0.78840133523543343</v>
      </c>
      <c r="R8">
        <v>0.78840133523543365</v>
      </c>
      <c r="S8">
        <v>2.0899896700686E-2</v>
      </c>
      <c r="T8">
        <v>2.0899896700686E-2</v>
      </c>
      <c r="U8">
        <v>0</v>
      </c>
      <c r="V8">
        <v>126.220025479849</v>
      </c>
      <c r="W8">
        <v>87.659158536944759</v>
      </c>
      <c r="X8">
        <v>0</v>
      </c>
      <c r="Y8">
        <v>38.560866942930673</v>
      </c>
    </row>
    <row r="9" spans="1:25" x14ac:dyDescent="0.2">
      <c r="A9" s="1" t="s">
        <v>57</v>
      </c>
      <c r="B9">
        <v>6.7830336764205565E-2</v>
      </c>
      <c r="C9">
        <v>9.8213800285126187E-3</v>
      </c>
      <c r="D9">
        <v>2.7990933081260969E-2</v>
      </c>
      <c r="E9">
        <v>0</v>
      </c>
      <c r="F9">
        <v>0</v>
      </c>
      <c r="G9">
        <v>0</v>
      </c>
      <c r="H9">
        <v>0</v>
      </c>
      <c r="I9">
        <v>0</v>
      </c>
      <c r="J9">
        <v>2.0152505061000799E-3</v>
      </c>
      <c r="K9">
        <v>6.0314735450731603E-4</v>
      </c>
      <c r="L9">
        <v>2.6183978606073958E-3</v>
      </c>
      <c r="M9">
        <v>1.5347491264007709E-3</v>
      </c>
      <c r="N9">
        <v>4.1531469870063368E-3</v>
      </c>
      <c r="O9">
        <v>0.19331645977798589</v>
      </c>
      <c r="P9">
        <v>21.483669790859221</v>
      </c>
      <c r="Q9">
        <v>0.78840133523543354</v>
      </c>
      <c r="R9">
        <v>0.78840133523543343</v>
      </c>
      <c r="S9">
        <v>1.959365315688268E-2</v>
      </c>
      <c r="T9">
        <v>1.959365315688268E-2</v>
      </c>
      <c r="U9">
        <v>0</v>
      </c>
      <c r="V9">
        <v>21.483669790849749</v>
      </c>
      <c r="W9">
        <v>10.42461934392184</v>
      </c>
      <c r="X9">
        <v>3.120000000000001</v>
      </c>
      <c r="Y9">
        <v>7.9390504469373822</v>
      </c>
    </row>
    <row r="10" spans="1:25" x14ac:dyDescent="0.2">
      <c r="A10" s="1" t="s">
        <v>58</v>
      </c>
      <c r="B10">
        <v>0</v>
      </c>
      <c r="C10">
        <v>1.27059155719379E-2</v>
      </c>
      <c r="D10">
        <v>1.984902160751164E-2</v>
      </c>
      <c r="E10">
        <v>10.442061599977119</v>
      </c>
      <c r="F10">
        <v>1.865787298711912</v>
      </c>
      <c r="G10">
        <v>93.998955495409689</v>
      </c>
      <c r="H10">
        <v>0</v>
      </c>
      <c r="I10">
        <v>0</v>
      </c>
      <c r="J10">
        <v>4.8905564936098053E-4</v>
      </c>
      <c r="K10">
        <v>0</v>
      </c>
      <c r="L10">
        <v>4.8905564936098053E-4</v>
      </c>
      <c r="M10">
        <v>1.712593060420728E-3</v>
      </c>
      <c r="N10">
        <v>2.2016487097820461E-3</v>
      </c>
      <c r="O10">
        <v>1.9482665905604699E-2</v>
      </c>
      <c r="P10">
        <v>113.0055157979354</v>
      </c>
      <c r="Q10">
        <v>0.17504040592503831</v>
      </c>
      <c r="R10">
        <v>0.1120482743854538</v>
      </c>
      <c r="S10">
        <v>4.7170274749844948E-3</v>
      </c>
      <c r="T10">
        <v>0</v>
      </c>
      <c r="U10">
        <v>4.7170274749844948E-3</v>
      </c>
      <c r="V10">
        <v>113.0055157979527</v>
      </c>
      <c r="W10">
        <v>25.102090839646898</v>
      </c>
      <c r="X10">
        <v>0</v>
      </c>
      <c r="Y10">
        <v>87.903424958288483</v>
      </c>
    </row>
    <row r="13" spans="1:25" x14ac:dyDescent="0.2">
      <c r="A13" s="4" t="s">
        <v>60</v>
      </c>
      <c r="B13">
        <f>SUM(B2:B9)</f>
        <v>5.3337882260915057</v>
      </c>
      <c r="C13">
        <f t="shared" ref="C13:H13" si="0">SUM(C2:C9)</f>
        <v>2.1614749076201241</v>
      </c>
      <c r="D13">
        <f t="shared" si="0"/>
        <v>2.6873478576123659</v>
      </c>
      <c r="F13">
        <f>F2+F4</f>
        <v>11.28021595360751</v>
      </c>
      <c r="H13">
        <f t="shared" si="0"/>
        <v>1.8174244190400355</v>
      </c>
    </row>
    <row r="16" spans="1:25" x14ac:dyDescent="0.2">
      <c r="A16" t="s">
        <v>59</v>
      </c>
      <c r="B16">
        <v>11.29218962834033</v>
      </c>
      <c r="C16">
        <v>8.5858219974725927</v>
      </c>
      <c r="D16">
        <v>7.8892326426261219</v>
      </c>
      <c r="F16">
        <v>14.619970197451501</v>
      </c>
      <c r="H16">
        <v>3.5785898467128558</v>
      </c>
    </row>
    <row r="18" spans="1:8" x14ac:dyDescent="0.2">
      <c r="A18" t="s">
        <v>61</v>
      </c>
      <c r="B18">
        <f>B16/B13</f>
        <v>2.1171049823654178</v>
      </c>
      <c r="C18">
        <f t="shared" ref="C18:H18" si="1">C16/C13</f>
        <v>3.9722052600304987</v>
      </c>
      <c r="D18">
        <f t="shared" si="1"/>
        <v>2.9356946181263956</v>
      </c>
      <c r="E18" t="e">
        <f t="shared" si="1"/>
        <v>#DIV/0!</v>
      </c>
      <c r="F18">
        <f t="shared" si="1"/>
        <v>1.2960718356438832</v>
      </c>
      <c r="G18" t="e">
        <f t="shared" si="1"/>
        <v>#DIV/0!</v>
      </c>
      <c r="H18">
        <f t="shared" si="1"/>
        <v>1.969044659696533</v>
      </c>
    </row>
    <row r="22" spans="1:8" x14ac:dyDescent="0.2">
      <c r="F22">
        <f>F7</f>
        <v>224.41351404330891</v>
      </c>
    </row>
    <row r="23" spans="1:8" x14ac:dyDescent="0.2">
      <c r="F23">
        <v>2103.9544333974959</v>
      </c>
    </row>
    <row r="25" spans="1:8" x14ac:dyDescent="0.2">
      <c r="F25">
        <f>F23/F22</f>
        <v>9.3753464106954798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df_gen_results</vt:lpstr>
      <vt:lpstr>df_storage_results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2024-10-28T12:26:21Z</dcterms:created>
  <dcterms:modified xsi:type="dcterms:W3CDTF">2024-11-20T10:55:50Z</dcterms:modified>
</cp:coreProperties>
</file>