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codeName="EstaPastaDeTrabalho"/>
  <mc:AlternateContent xmlns:mc="http://schemas.openxmlformats.org/markup-compatibility/2006">
    <mc:Choice Requires="x15">
      <x15ac:absPath xmlns:x15ac="http://schemas.microsoft.com/office/spreadsheetml/2010/11/ac" url="E:\CONTROLBOOK MENSAL\"/>
    </mc:Choice>
  </mc:AlternateContent>
  <xr:revisionPtr revIDLastSave="0" documentId="13_ncr:1_{ABDDB713-986E-454F-8B3E-AF91AD3BD041}" xr6:coauthVersionLast="47" xr6:coauthVersionMax="47" xr10:uidLastSave="{00000000-0000-0000-0000-000000000000}"/>
  <bookViews>
    <workbookView xWindow="-120" yWindow="-120" windowWidth="20730" windowHeight="11040" tabRatio="430" xr2:uid="{00000000-000D-0000-FFFF-FFFF00000000}"/>
  </bookViews>
  <sheets>
    <sheet name="Base de Dados" sheetId="732" r:id="rId1"/>
    <sheet name="SEBRAE" sheetId="733" r:id="rId2"/>
    <sheet name="TUPY" sheetId="734" r:id="rId3"/>
    <sheet name="MV SISTEMAS" sheetId="735" r:id="rId4"/>
    <sheet name="BNB" sheetId="736" r:id="rId5"/>
    <sheet name="CIJUN" sheetId="737" r:id="rId6"/>
    <sheet name="MASON RENTAL" sheetId="738" r:id="rId7"/>
    <sheet name="LOCALIZA" sheetId="739" r:id="rId8"/>
    <sheet name="CISER" sheetId="740" r:id="rId9"/>
    <sheet name="UNIDAS" sheetId="741" r:id="rId10"/>
    <sheet name="META" sheetId="742" r:id="rId11"/>
    <sheet name="DECAL" sheetId="743" r:id="rId12"/>
    <sheet name="INDORAMA POLÍMEROS" sheetId="744" r:id="rId13"/>
    <sheet name="SINQIA" sheetId="745" r:id="rId14"/>
    <sheet name="PQS" sheetId="746" r:id="rId15"/>
    <sheet name="CYRELA" sheetId="747" r:id="rId16"/>
    <sheet name="BASE TELCO" sheetId="748" r:id="rId17"/>
    <sheet name="DAPAL" sheetId="749" r:id="rId18"/>
    <sheet name="CBMC" sheetId="750" r:id="rId19"/>
    <sheet name="GRUPO VENEZA" sheetId="751" r:id="rId20"/>
    <sheet name="LM WINDPOWER" sheetId="752" r:id="rId21"/>
    <sheet name="MUNDIAL" sheetId="753" r:id="rId22"/>
    <sheet name="TECNISA" sheetId="754" r:id="rId23"/>
    <sheet name="AVANTIA" sheetId="755" r:id="rId24"/>
  </sheets>
  <definedNames>
    <definedName name="_xlnm._FilterDatabase" localSheetId="0" hidden="1">'Base de Dados'!$A$1:$Y$248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20" i="739" l="1"/>
  <c r="X20" i="739" a="1"/>
  <c r="X20" i="739" s="1"/>
  <c r="Y73" i="737"/>
  <c r="X73" i="737" a="1"/>
  <c r="X73" i="737" s="1"/>
  <c r="X15" i="748" a="1"/>
  <c r="X15" i="748" s="1"/>
  <c r="Y19" i="739"/>
  <c r="X19" i="739" a="1"/>
  <c r="X19" i="739" s="1"/>
  <c r="X72" i="737" a="1"/>
  <c r="X72" i="737" s="1"/>
  <c r="X27" i="733" a="1"/>
  <c r="X27" i="733" s="1"/>
  <c r="Y3" i="752"/>
  <c r="X3" i="752" a="1"/>
  <c r="X3" i="752" s="1"/>
  <c r="Y18" i="739"/>
  <c r="X18" i="739" a="1"/>
  <c r="X18" i="739" s="1"/>
  <c r="X11" i="734" a="1"/>
  <c r="X11" i="734" s="1"/>
  <c r="Y17" i="739"/>
  <c r="X17" i="739" a="1"/>
  <c r="X17" i="739" s="1"/>
  <c r="Y26" i="733"/>
  <c r="X26" i="733" a="1"/>
  <c r="X26" i="733" s="1"/>
  <c r="X25" i="733" a="1"/>
  <c r="X25" i="733" s="1"/>
  <c r="Y24" i="733"/>
  <c r="X24" i="733" a="1"/>
  <c r="X24" i="733" s="1"/>
  <c r="Y34" i="740"/>
  <c r="X34" i="740" a="1"/>
  <c r="X34" i="740" s="1"/>
  <c r="Y4" i="746"/>
  <c r="X4" i="746" a="1"/>
  <c r="X4" i="746" s="1"/>
  <c r="Y8" i="744"/>
  <c r="X8" i="744" a="1"/>
  <c r="X8" i="744" s="1"/>
  <c r="Y7" i="744"/>
  <c r="X7" i="744" a="1"/>
  <c r="X7" i="744" s="1"/>
  <c r="Y5" i="743"/>
  <c r="X5" i="743" a="1"/>
  <c r="X5" i="743" s="1"/>
  <c r="Y4" i="750"/>
  <c r="X4" i="750" a="1"/>
  <c r="X4" i="750" s="1"/>
  <c r="X71" i="737" a="1"/>
  <c r="X71" i="737" s="1"/>
  <c r="X70" i="737" a="1"/>
  <c r="X70" i="737" s="1"/>
  <c r="X14" i="748" a="1"/>
  <c r="X14" i="748" s="1"/>
  <c r="X13" i="748" a="1"/>
  <c r="X13" i="748" s="1"/>
  <c r="Y33" i="740"/>
  <c r="X33" i="740" a="1"/>
  <c r="X33" i="740" s="1"/>
  <c r="X23" i="733" a="1"/>
  <c r="X23" i="733" s="1"/>
  <c r="X32" i="740" a="1"/>
  <c r="X32" i="740" s="1"/>
  <c r="X69" i="737" a="1"/>
  <c r="X69" i="737" s="1"/>
  <c r="Y68" i="737"/>
  <c r="X68" i="737" a="1"/>
  <c r="X68" i="737" s="1"/>
  <c r="Y3" i="755"/>
  <c r="X3" i="755" a="1"/>
  <c r="X3" i="755" s="1"/>
  <c r="Y12" i="748"/>
  <c r="X12" i="748" a="1"/>
  <c r="X12" i="748" s="1"/>
  <c r="Y3" i="746"/>
  <c r="X3" i="746" a="1"/>
  <c r="X3" i="746" s="1"/>
  <c r="Y11" i="748"/>
  <c r="X11" i="748" a="1"/>
  <c r="X11" i="748" s="1"/>
  <c r="Y22" i="733"/>
  <c r="X22" i="733" a="1"/>
  <c r="X22" i="733" s="1"/>
  <c r="Y21" i="733"/>
  <c r="X21" i="733" a="1"/>
  <c r="X21" i="733" s="1"/>
  <c r="X67" i="737" a="1"/>
  <c r="X67" i="737" s="1"/>
  <c r="X10" i="748" a="1"/>
  <c r="X10" i="748" s="1"/>
  <c r="Y5" i="735"/>
  <c r="X5" i="735" a="1"/>
  <c r="X5" i="735" s="1"/>
  <c r="Y10" i="734"/>
  <c r="X10" i="734" a="1"/>
  <c r="X10" i="734" s="1"/>
  <c r="X66" i="737" a="1"/>
  <c r="X66" i="737" s="1"/>
  <c r="Y65" i="737"/>
  <c r="X65" i="737" a="1"/>
  <c r="X65" i="737" s="1"/>
  <c r="Y16" i="739"/>
  <c r="X16" i="739" a="1"/>
  <c r="X16" i="739" s="1"/>
  <c r="X31" i="740" a="1"/>
  <c r="X31" i="740" s="1"/>
  <c r="Y15" i="739"/>
  <c r="X15" i="739" a="1"/>
  <c r="X15" i="739" s="1"/>
  <c r="X3" i="754" a="1"/>
  <c r="X3" i="754" s="1"/>
  <c r="Y14" i="739"/>
  <c r="X14" i="739" a="1"/>
  <c r="X14" i="739" s="1"/>
  <c r="X64" i="737" a="1"/>
  <c r="X64" i="737" s="1"/>
  <c r="X63" i="737" a="1"/>
  <c r="X63" i="737" s="1"/>
  <c r="Y62" i="737"/>
  <c r="X62" i="737" a="1"/>
  <c r="X62" i="737" s="1"/>
  <c r="X61" i="737" a="1"/>
  <c r="X61" i="737" s="1"/>
  <c r="Y2" i="755"/>
  <c r="X2" i="755" a="1"/>
  <c r="X2" i="755" s="1"/>
  <c r="X60" i="737" a="1"/>
  <c r="X60" i="737" s="1"/>
  <c r="Y6" i="751"/>
  <c r="X6" i="751" a="1"/>
  <c r="X6" i="751" s="1"/>
  <c r="X7" i="742" a="1"/>
  <c r="X7" i="742" s="1"/>
  <c r="X59" i="737" a="1"/>
  <c r="X59" i="737" s="1"/>
  <c r="X2" i="754" a="1"/>
  <c r="X2" i="754" s="1"/>
  <c r="X9" i="734" a="1"/>
  <c r="X9" i="734" s="1"/>
  <c r="Y4" i="735"/>
  <c r="X4" i="735" a="1"/>
  <c r="X4" i="735" s="1"/>
  <c r="Y58" i="737"/>
  <c r="X58" i="737" a="1"/>
  <c r="X58" i="737" s="1"/>
  <c r="X57" i="737" a="1"/>
  <c r="X57" i="737" s="1"/>
  <c r="Y56" i="737"/>
  <c r="X56" i="737" a="1"/>
  <c r="X56" i="737" s="1"/>
  <c r="Y6" i="742"/>
  <c r="X6" i="742" a="1"/>
  <c r="X6" i="742" s="1"/>
  <c r="Y30" i="740"/>
  <c r="X30" i="740" a="1"/>
  <c r="X30" i="740" s="1"/>
  <c r="Y3" i="735"/>
  <c r="X3" i="735" a="1"/>
  <c r="X3" i="735" s="1"/>
  <c r="X29" i="740" a="1"/>
  <c r="X29" i="740" s="1"/>
  <c r="Y13" i="739"/>
  <c r="X13" i="739" a="1"/>
  <c r="X13" i="739" s="1"/>
  <c r="Y5" i="751"/>
  <c r="X5" i="751" a="1"/>
  <c r="X5" i="751" s="1"/>
  <c r="Y6" i="744"/>
  <c r="X6" i="744" a="1"/>
  <c r="X6" i="744" s="1"/>
  <c r="Y5" i="744"/>
  <c r="X5" i="744" a="1"/>
  <c r="X5" i="744" s="1"/>
  <c r="Y4" i="743"/>
  <c r="X4" i="743" a="1"/>
  <c r="X4" i="743" s="1"/>
  <c r="Y3" i="750"/>
  <c r="X3" i="750" a="1"/>
  <c r="X3" i="750" s="1"/>
  <c r="X2" i="753" a="1"/>
  <c r="X2" i="753" s="1"/>
  <c r="Y28" i="740"/>
  <c r="X28" i="740" a="1"/>
  <c r="X28" i="740" s="1"/>
  <c r="X5" i="742" a="1"/>
  <c r="X5" i="742" s="1"/>
  <c r="Y55" i="737"/>
  <c r="X55" i="737" a="1"/>
  <c r="X55" i="737" s="1"/>
  <c r="Y54" i="737"/>
  <c r="X54" i="737" a="1"/>
  <c r="X54" i="737" s="1"/>
  <c r="Y27" i="740"/>
  <c r="X27" i="740" a="1"/>
  <c r="X27" i="740" s="1"/>
  <c r="X7" i="749" a="1"/>
  <c r="X7" i="749" s="1"/>
  <c r="X26" i="740" a="1"/>
  <c r="X26" i="740" s="1"/>
  <c r="X19" i="736" a="1"/>
  <c r="X19" i="736" s="1"/>
  <c r="X18" i="736" a="1"/>
  <c r="X18" i="736" s="1"/>
  <c r="X53" i="737" a="1"/>
  <c r="X53" i="737" s="1"/>
  <c r="X52" i="737" a="1"/>
  <c r="X52" i="737" s="1"/>
  <c r="Y12" i="739"/>
  <c r="X12" i="739" a="1"/>
  <c r="X12" i="739" s="1"/>
  <c r="X25" i="740" a="1"/>
  <c r="X25" i="740" s="1"/>
  <c r="X24" i="740" a="1"/>
  <c r="X24" i="740" s="1"/>
  <c r="Y11" i="739"/>
  <c r="X11" i="739" a="1"/>
  <c r="X11" i="739" s="1"/>
  <c r="X51" i="737" a="1"/>
  <c r="X51" i="737" s="1"/>
  <c r="X23" i="740" a="1"/>
  <c r="X23" i="740" s="1"/>
  <c r="Y6" i="749"/>
  <c r="X6" i="749" a="1"/>
  <c r="X6" i="749" s="1"/>
  <c r="X6" i="738" a="1"/>
  <c r="X6" i="738" s="1"/>
  <c r="Y22" i="740"/>
  <c r="X22" i="740" a="1"/>
  <c r="X22" i="740" s="1"/>
  <c r="X50" i="737" a="1"/>
  <c r="X50" i="737" s="1"/>
  <c r="X17" i="736" a="1"/>
  <c r="X17" i="736" s="1"/>
  <c r="Y9" i="748"/>
  <c r="X9" i="748" a="1"/>
  <c r="X9" i="748" s="1"/>
  <c r="X21" i="740" a="1"/>
  <c r="X21" i="740" s="1"/>
  <c r="X20" i="733" a="1"/>
  <c r="X20" i="733" s="1"/>
  <c r="X19" i="733" a="1"/>
  <c r="X19" i="733" s="1"/>
  <c r="X49" i="737" a="1"/>
  <c r="X49" i="737" s="1"/>
  <c r="Y48" i="737"/>
  <c r="X48" i="737" a="1"/>
  <c r="X48" i="737" s="1"/>
  <c r="X8" i="748" a="1"/>
  <c r="X8" i="748" s="1"/>
  <c r="Y47" i="737"/>
  <c r="X47" i="737" a="1"/>
  <c r="X47" i="737" s="1"/>
  <c r="X16" i="736" a="1"/>
  <c r="X16" i="736" s="1"/>
  <c r="Y18" i="733"/>
  <c r="X18" i="733" a="1"/>
  <c r="X18" i="733" s="1"/>
  <c r="X7" i="748" a="1"/>
  <c r="X7" i="748" s="1"/>
  <c r="Y6" i="748"/>
  <c r="X6" i="748" a="1"/>
  <c r="X6" i="748" s="1"/>
  <c r="X20" i="740" a="1"/>
  <c r="X20" i="740" s="1"/>
  <c r="Y17" i="733"/>
  <c r="X17" i="733" a="1"/>
  <c r="X17" i="733" s="1"/>
  <c r="Y10" i="739"/>
  <c r="X10" i="739" a="1"/>
  <c r="X10" i="739" s="1"/>
  <c r="Y3" i="745"/>
  <c r="X3" i="745" a="1"/>
  <c r="X3" i="745" s="1"/>
  <c r="Y46" i="737"/>
  <c r="X46" i="737" a="1"/>
  <c r="X46" i="737" s="1"/>
  <c r="Y45" i="737"/>
  <c r="X45" i="737" a="1"/>
  <c r="X45" i="737" s="1"/>
  <c r="Y16" i="733"/>
  <c r="X16" i="733" a="1"/>
  <c r="X16" i="733" s="1"/>
  <c r="Y4" i="742"/>
  <c r="X4" i="742" a="1"/>
  <c r="X4" i="742" s="1"/>
  <c r="Y15" i="733"/>
  <c r="X15" i="733" a="1"/>
  <c r="X15" i="733" s="1"/>
  <c r="Y14" i="733"/>
  <c r="X14" i="733" a="1"/>
  <c r="X14" i="733" s="1"/>
  <c r="X19" i="740" a="1"/>
  <c r="X19" i="740" s="1"/>
  <c r="Y2" i="752"/>
  <c r="X2" i="752" a="1"/>
  <c r="X2" i="752" s="1"/>
  <c r="X15" i="736" a="1"/>
  <c r="X15" i="736" s="1"/>
  <c r="X14" i="736" a="1"/>
  <c r="X14" i="736" s="1"/>
  <c r="Y44" i="737"/>
  <c r="X44" i="737" a="1"/>
  <c r="X44" i="737" s="1"/>
  <c r="Y5" i="749"/>
  <c r="X5" i="749" a="1"/>
  <c r="X5" i="749" s="1"/>
  <c r="Y18" i="740"/>
  <c r="X18" i="740" a="1"/>
  <c r="X18" i="740" s="1"/>
  <c r="Y43" i="737"/>
  <c r="X43" i="737" a="1"/>
  <c r="X43" i="737" s="1"/>
  <c r="Y17" i="740"/>
  <c r="X17" i="740" a="1"/>
  <c r="X17" i="740" s="1"/>
  <c r="Y16" i="740"/>
  <c r="X16" i="740" a="1"/>
  <c r="X16" i="740" s="1"/>
  <c r="Y4" i="749"/>
  <c r="X4" i="749" a="1"/>
  <c r="X4" i="749" s="1"/>
  <c r="Y3" i="749"/>
  <c r="X3" i="749" a="1"/>
  <c r="X3" i="749" s="1"/>
  <c r="Y9" i="739"/>
  <c r="X9" i="739" a="1"/>
  <c r="X9" i="739" s="1"/>
  <c r="Y8" i="739"/>
  <c r="X8" i="739" a="1"/>
  <c r="X8" i="739" s="1"/>
  <c r="Y7" i="739"/>
  <c r="X7" i="739" a="1"/>
  <c r="X7" i="739" s="1"/>
  <c r="X13" i="736" a="1"/>
  <c r="X13" i="736" s="1"/>
  <c r="X12" i="736" a="1"/>
  <c r="X12" i="736" s="1"/>
  <c r="Y13" i="733"/>
  <c r="X13" i="733" a="1"/>
  <c r="X13" i="733" s="1"/>
  <c r="Y4" i="751"/>
  <c r="X4" i="751" a="1"/>
  <c r="X4" i="751" s="1"/>
  <c r="Y3" i="751"/>
  <c r="X3" i="751" a="1"/>
  <c r="X3" i="751" s="1"/>
  <c r="X8" i="734" a="1"/>
  <c r="X8" i="734" s="1"/>
  <c r="Y42" i="737"/>
  <c r="X42" i="737" a="1"/>
  <c r="X42" i="737" s="1"/>
  <c r="Y41" i="737"/>
  <c r="X41" i="737" a="1"/>
  <c r="X41" i="737" s="1"/>
  <c r="X11" i="736" a="1"/>
  <c r="X11" i="736" s="1"/>
  <c r="X40" i="737" a="1"/>
  <c r="X40" i="737" s="1"/>
  <c r="X39" i="737" a="1"/>
  <c r="X39" i="737" s="1"/>
  <c r="Y15" i="740"/>
  <c r="X15" i="740" a="1"/>
  <c r="X15" i="740" s="1"/>
  <c r="Y2" i="751"/>
  <c r="X2" i="751" a="1"/>
  <c r="X2" i="751" s="1"/>
  <c r="Y4" i="744"/>
  <c r="X4" i="744" a="1"/>
  <c r="X4" i="744" s="1"/>
  <c r="Y3" i="744"/>
  <c r="X3" i="744" a="1"/>
  <c r="X3" i="744" s="1"/>
  <c r="Y38" i="737"/>
  <c r="X38" i="737" a="1"/>
  <c r="X38" i="737" s="1"/>
  <c r="Y3" i="743"/>
  <c r="X3" i="743" a="1"/>
  <c r="X3" i="743" s="1"/>
  <c r="Y2" i="750"/>
  <c r="X2" i="750" a="1"/>
  <c r="X2" i="750" s="1"/>
  <c r="X14" i="740" a="1"/>
  <c r="X14" i="740" s="1"/>
  <c r="Y37" i="737"/>
  <c r="X37" i="737" a="1"/>
  <c r="X37" i="737" s="1"/>
  <c r="X13" i="740" a="1"/>
  <c r="X13" i="740" s="1"/>
  <c r="X36" i="737" a="1"/>
  <c r="X36" i="737" s="1"/>
  <c r="X12" i="740" a="1"/>
  <c r="X12" i="740" s="1"/>
  <c r="Y5" i="748"/>
  <c r="X5" i="748" a="1"/>
  <c r="X5" i="748" s="1"/>
  <c r="X5" i="738" a="1"/>
  <c r="X5" i="738" s="1"/>
  <c r="X35" i="737" a="1"/>
  <c r="X35" i="737" s="1"/>
  <c r="Y4" i="738"/>
  <c r="X4" i="738" a="1"/>
  <c r="X4" i="738" s="1"/>
  <c r="Y12" i="733"/>
  <c r="X12" i="733" a="1"/>
  <c r="X12" i="733" s="1"/>
  <c r="X34" i="737" a="1"/>
  <c r="X34" i="737" s="1"/>
  <c r="X4" i="748" a="1"/>
  <c r="X4" i="748" s="1"/>
  <c r="X3" i="748" a="1"/>
  <c r="X3" i="748" s="1"/>
  <c r="X11" i="740" a="1"/>
  <c r="X11" i="740" s="1"/>
  <c r="Y33" i="737"/>
  <c r="X33" i="737" a="1"/>
  <c r="X33" i="737" s="1"/>
  <c r="Y10" i="740"/>
  <c r="X10" i="740" a="1"/>
  <c r="X10" i="740" s="1"/>
  <c r="Y10" i="736"/>
  <c r="X10" i="736" a="1"/>
  <c r="X10" i="736" s="1"/>
  <c r="X32" i="737" a="1"/>
  <c r="X32" i="737" s="1"/>
  <c r="Y11" i="733"/>
  <c r="X11" i="733" a="1"/>
  <c r="X11" i="733" s="1"/>
  <c r="X3" i="738" a="1"/>
  <c r="X3" i="738" s="1"/>
  <c r="X9" i="736" a="1"/>
  <c r="X9" i="736" s="1"/>
  <c r="X8" i="736" a="1"/>
  <c r="X8" i="736" s="1"/>
  <c r="Y10" i="733"/>
  <c r="X10" i="733" a="1"/>
  <c r="X10" i="733" s="1"/>
  <c r="Y2" i="749"/>
  <c r="X2" i="749" a="1"/>
  <c r="X2" i="749" s="1"/>
  <c r="Y9" i="733"/>
  <c r="X9" i="733" a="1"/>
  <c r="X9" i="733" s="1"/>
  <c r="X9" i="740" a="1"/>
  <c r="X9" i="740" s="1"/>
  <c r="Y8" i="740"/>
  <c r="X8" i="740" a="1"/>
  <c r="X8" i="740" s="1"/>
  <c r="X7" i="736" a="1"/>
  <c r="X7" i="736" s="1"/>
  <c r="Y31" i="737"/>
  <c r="X31" i="737" a="1"/>
  <c r="X31" i="737" s="1"/>
  <c r="X30" i="737" a="1"/>
  <c r="X30" i="737" s="1"/>
  <c r="X7" i="734" a="1"/>
  <c r="X7" i="734" s="1"/>
  <c r="X6" i="734" a="1"/>
  <c r="X6" i="734" s="1"/>
  <c r="X2" i="748" a="1"/>
  <c r="X2" i="748" s="1"/>
  <c r="Y29" i="737"/>
  <c r="X29" i="737" a="1"/>
  <c r="X29" i="737" s="1"/>
  <c r="Y28" i="737"/>
  <c r="X28" i="737" a="1"/>
  <c r="X28" i="737" s="1"/>
  <c r="X7" i="740" a="1"/>
  <c r="X7" i="740" s="1"/>
  <c r="X6" i="740" a="1"/>
  <c r="X6" i="740" s="1"/>
  <c r="Y8" i="733"/>
  <c r="X8" i="733" a="1"/>
  <c r="X8" i="733" s="1"/>
  <c r="Y27" i="737"/>
  <c r="X27" i="737" a="1"/>
  <c r="X27" i="737" s="1"/>
  <c r="Y26" i="737"/>
  <c r="X26" i="737" a="1"/>
  <c r="X26" i="737" s="1"/>
  <c r="Y3" i="742"/>
  <c r="X3" i="742" a="1"/>
  <c r="X3" i="742" s="1"/>
  <c r="Y25" i="737"/>
  <c r="X25" i="737" a="1"/>
  <c r="X25" i="737" s="1"/>
  <c r="Y6" i="739"/>
  <c r="X6" i="739" a="1"/>
  <c r="X6" i="739" s="1"/>
  <c r="Y5" i="739"/>
  <c r="X5" i="739" a="1"/>
  <c r="X5" i="739" s="1"/>
  <c r="Y3" i="741"/>
  <c r="X3" i="741" a="1"/>
  <c r="X3" i="741" s="1"/>
  <c r="X24" i="737" a="1"/>
  <c r="X24" i="737" s="1"/>
  <c r="Y5" i="740"/>
  <c r="X5" i="740" a="1"/>
  <c r="X5" i="740" s="1"/>
  <c r="X23" i="737" a="1"/>
  <c r="X23" i="737" s="1"/>
  <c r="X22" i="737" a="1"/>
  <c r="X22" i="737" s="1"/>
  <c r="Y2" i="747"/>
  <c r="X2" i="747" a="1"/>
  <c r="X2" i="747" s="1"/>
  <c r="X21" i="737" a="1"/>
  <c r="X21" i="737" s="1"/>
  <c r="Y2" i="746"/>
  <c r="X2" i="746" a="1"/>
  <c r="X2" i="746" s="1"/>
  <c r="Y2" i="745"/>
  <c r="X2" i="745" a="1"/>
  <c r="X2" i="745" s="1"/>
  <c r="X5" i="734" a="1"/>
  <c r="X5" i="734" s="1"/>
  <c r="Y2" i="744"/>
  <c r="X2" i="744" a="1"/>
  <c r="X2" i="744" s="1"/>
  <c r="Y2" i="743"/>
  <c r="X2" i="743" a="1"/>
  <c r="X2" i="743" s="1"/>
  <c r="Y7" i="733"/>
  <c r="X7" i="733" a="1"/>
  <c r="X7" i="733" s="1"/>
  <c r="Y6" i="733"/>
  <c r="X6" i="733" a="1"/>
  <c r="X6" i="733" s="1"/>
  <c r="Y6" i="736"/>
  <c r="X6" i="736" a="1"/>
  <c r="X6" i="736" s="1"/>
  <c r="Y20" i="737"/>
  <c r="X20" i="737" a="1"/>
  <c r="X20" i="737" s="1"/>
  <c r="X5" i="736" a="1"/>
  <c r="X5" i="736" s="1"/>
  <c r="X19" i="737" a="1"/>
  <c r="X19" i="737" s="1"/>
  <c r="Y4" i="739"/>
  <c r="X4" i="739" a="1"/>
  <c r="X4" i="739" s="1"/>
  <c r="X5" i="733" a="1"/>
  <c r="X5" i="733" s="1"/>
  <c r="Y18" i="737"/>
  <c r="X18" i="737" a="1"/>
  <c r="X18" i="737" s="1"/>
  <c r="X17" i="737" a="1"/>
  <c r="X17" i="737" s="1"/>
  <c r="X16" i="737" a="1"/>
  <c r="X16" i="737" s="1"/>
  <c r="Y15" i="737"/>
  <c r="X15" i="737" a="1"/>
  <c r="X15" i="737" s="1"/>
  <c r="Y14" i="737"/>
  <c r="X14" i="737" a="1"/>
  <c r="X14" i="737" s="1"/>
  <c r="X13" i="737" a="1"/>
  <c r="X13" i="737" s="1"/>
  <c r="X12" i="737" a="1"/>
  <c r="X12" i="737" s="1"/>
  <c r="X4" i="740" a="1"/>
  <c r="X4" i="740" s="1"/>
  <c r="X3" i="740" a="1"/>
  <c r="X3" i="740" s="1"/>
  <c r="Y4" i="733"/>
  <c r="X4" i="733" a="1"/>
  <c r="X4" i="733" s="1"/>
  <c r="Y3" i="739"/>
  <c r="X3" i="739" a="1"/>
  <c r="X3" i="739" s="1"/>
  <c r="Y2" i="742"/>
  <c r="X2" i="742" a="1"/>
  <c r="X2" i="742" s="1"/>
  <c r="X4" i="736" a="1"/>
  <c r="X4" i="736" s="1"/>
  <c r="X11" i="737" a="1"/>
  <c r="X11" i="737" s="1"/>
  <c r="X2" i="741" a="1"/>
  <c r="X2" i="741" s="1"/>
  <c r="Y10" i="737"/>
  <c r="X10" i="737" a="1"/>
  <c r="X10" i="737" s="1"/>
  <c r="X2" i="740" a="1"/>
  <c r="X2" i="740" s="1"/>
  <c r="Y2" i="739"/>
  <c r="X2" i="739" a="1"/>
  <c r="X2" i="739" s="1"/>
  <c r="X9" i="737" a="1"/>
  <c r="X9" i="737" s="1"/>
  <c r="X8" i="737" a="1"/>
  <c r="X8" i="737" s="1"/>
  <c r="X4" i="734" a="1"/>
  <c r="X4" i="734" s="1"/>
  <c r="Y3" i="733"/>
  <c r="X3" i="733" a="1"/>
  <c r="X3" i="733" s="1"/>
  <c r="Y3" i="734"/>
  <c r="X3" i="734" a="1"/>
  <c r="X3" i="734" s="1"/>
  <c r="X7" i="737" a="1"/>
  <c r="X7" i="737" s="1"/>
  <c r="Y6" i="737"/>
  <c r="X6" i="737" a="1"/>
  <c r="X6" i="737" s="1"/>
  <c r="Y2" i="738"/>
  <c r="X2" i="738" a="1"/>
  <c r="X2" i="738" s="1"/>
  <c r="X5" i="737" a="1"/>
  <c r="X5" i="737" s="1"/>
  <c r="Y4" i="737"/>
  <c r="X4" i="737" a="1"/>
  <c r="X4" i="737" s="1"/>
  <c r="X3" i="737" a="1"/>
  <c r="X3" i="737" s="1"/>
  <c r="X3" i="736" a="1"/>
  <c r="X3" i="736" s="1"/>
  <c r="Y2" i="737"/>
  <c r="X2" i="737" a="1"/>
  <c r="X2" i="737" s="1"/>
  <c r="X2" i="736" a="1"/>
  <c r="X2" i="736" s="1"/>
  <c r="Y2" i="735"/>
  <c r="X2" i="735" a="1"/>
  <c r="X2" i="735" s="1"/>
  <c r="X2" i="734" a="1"/>
  <c r="X2" i="734" s="1"/>
  <c r="Y2" i="733"/>
  <c r="X2" i="733" a="1"/>
  <c r="X2" i="733" s="1"/>
  <c r="Y236" i="732"/>
  <c r="Y238" i="732"/>
  <c r="Y239" i="732"/>
  <c r="Y241" i="732"/>
  <c r="Y242" i="732"/>
  <c r="Y245" i="732"/>
  <c r="Y247" i="732"/>
  <c r="Y248" i="732"/>
  <c r="X236" i="732" a="1"/>
  <c r="X236" i="732" s="1"/>
  <c r="X237" i="732" a="1"/>
  <c r="X237" i="732" s="1"/>
  <c r="X238" i="732" a="1"/>
  <c r="X238" i="732" s="1"/>
  <c r="X239" i="732" a="1"/>
  <c r="X239" i="732" s="1"/>
  <c r="X240" i="732" a="1"/>
  <c r="X240" i="732" s="1"/>
  <c r="X241" i="732" a="1"/>
  <c r="X241" i="732" s="1"/>
  <c r="X242" i="732" a="1"/>
  <c r="X242" i="732" s="1"/>
  <c r="X243" i="732" a="1"/>
  <c r="X243" i="732" s="1"/>
  <c r="X244" i="732" a="1"/>
  <c r="X244" i="732" s="1"/>
  <c r="X245" i="732" a="1"/>
  <c r="X245" i="732" s="1"/>
  <c r="X246" i="732" a="1"/>
  <c r="X246" i="732" s="1"/>
  <c r="X247" i="732" a="1"/>
  <c r="X247" i="732" s="1"/>
  <c r="X248" i="732" a="1"/>
  <c r="X248" i="732" s="1"/>
  <c r="Y221" i="732"/>
  <c r="Y225" i="732"/>
  <c r="Y230" i="732"/>
  <c r="Y231" i="732"/>
  <c r="Y232" i="732"/>
  <c r="Y233" i="732"/>
  <c r="Y234" i="732"/>
  <c r="Y235" i="732"/>
  <c r="X221" i="732" a="1"/>
  <c r="X221" i="732" s="1"/>
  <c r="X222" i="732" a="1"/>
  <c r="X222" i="732" s="1"/>
  <c r="X223" i="732" a="1"/>
  <c r="X223" i="732" s="1"/>
  <c r="X224" i="732" a="1"/>
  <c r="X224" i="732" s="1"/>
  <c r="X225" i="732" a="1"/>
  <c r="X225" i="732" s="1"/>
  <c r="X226" i="732" a="1"/>
  <c r="X226" i="732" s="1"/>
  <c r="X227" i="732" a="1"/>
  <c r="X227" i="732" s="1"/>
  <c r="X228" i="732" a="1"/>
  <c r="X228" i="732" s="1"/>
  <c r="X229" i="732" a="1"/>
  <c r="X229" i="732" s="1"/>
  <c r="X230" i="732" a="1"/>
  <c r="X230" i="732" s="1"/>
  <c r="X231" i="732" a="1"/>
  <c r="X231" i="732" s="1"/>
  <c r="X232" i="732" a="1"/>
  <c r="X232" i="732" s="1"/>
  <c r="X233" i="732" a="1"/>
  <c r="X233" i="732" s="1"/>
  <c r="X234" i="732" a="1"/>
  <c r="X234" i="732" s="1"/>
  <c r="X235" i="732" a="1"/>
  <c r="X235" i="732" s="1"/>
  <c r="Y219" i="732"/>
  <c r="Y220" i="732"/>
  <c r="X219" i="732" a="1"/>
  <c r="X219" i="732" s="1"/>
  <c r="X220" i="732" a="1"/>
  <c r="X220" i="732" s="1"/>
  <c r="Y216" i="732"/>
  <c r="Y217" i="732"/>
  <c r="Y218" i="732"/>
  <c r="X216" i="732" a="1"/>
  <c r="X216" i="732" s="1"/>
  <c r="X217" i="732" a="1"/>
  <c r="X217" i="732" s="1"/>
  <c r="X218" i="732" a="1"/>
  <c r="X218" i="732" s="1"/>
  <c r="Y215" i="732"/>
  <c r="X215" i="732" a="1"/>
  <c r="X215" i="732" s="1"/>
  <c r="Y204" i="732"/>
  <c r="Y206" i="732"/>
  <c r="Y208" i="732"/>
  <c r="Y209" i="732"/>
  <c r="Y211" i="732"/>
  <c r="Y212" i="732"/>
  <c r="X202" i="732" a="1"/>
  <c r="X202" i="732" s="1"/>
  <c r="X203" i="732" a="1"/>
  <c r="X203" i="732" s="1"/>
  <c r="X204" i="732" a="1"/>
  <c r="X204" i="732" s="1"/>
  <c r="X205" i="732" a="1"/>
  <c r="X205" i="732" s="1"/>
  <c r="X206" i="732" a="1"/>
  <c r="X206" i="732" s="1"/>
  <c r="X207" i="732" a="1"/>
  <c r="X207" i="732" s="1"/>
  <c r="X208" i="732" a="1"/>
  <c r="X208" i="732" s="1"/>
  <c r="X209" i="732" a="1"/>
  <c r="X209" i="732" s="1"/>
  <c r="X210" i="732" a="1"/>
  <c r="X210" i="732" s="1"/>
  <c r="X211" i="732" a="1"/>
  <c r="X211" i="732" s="1"/>
  <c r="X212" i="732" a="1"/>
  <c r="X212" i="732" s="1"/>
  <c r="X213" i="732" a="1"/>
  <c r="X213" i="732" s="1"/>
  <c r="X214" i="732" a="1"/>
  <c r="X214" i="732" s="1"/>
  <c r="Y197" i="732"/>
  <c r="Y199" i="732"/>
  <c r="Y201" i="732"/>
  <c r="X193" i="732" a="1"/>
  <c r="X193" i="732" s="1"/>
  <c r="X194" i="732" a="1"/>
  <c r="X194" i="732" s="1"/>
  <c r="X195" i="732" a="1"/>
  <c r="X195" i="732" s="1"/>
  <c r="X196" i="732" a="1"/>
  <c r="X196" i="732" s="1"/>
  <c r="X197" i="732" a="1"/>
  <c r="X197" i="732" s="1"/>
  <c r="X198" i="732" a="1"/>
  <c r="X198" i="732" s="1"/>
  <c r="X199" i="732" a="1"/>
  <c r="X199" i="732" s="1"/>
  <c r="X200" i="732" a="1"/>
  <c r="X200" i="732" s="1"/>
  <c r="X201" i="732" a="1"/>
  <c r="X201" i="732" s="1"/>
  <c r="Y188" i="732"/>
  <c r="Y189" i="732"/>
  <c r="Y191" i="732"/>
  <c r="Y192" i="732"/>
  <c r="X188" i="732" a="1"/>
  <c r="X188" i="732" s="1"/>
  <c r="X189" i="732" a="1"/>
  <c r="X189" i="732" s="1"/>
  <c r="X190" i="732" a="1"/>
  <c r="X190" i="732" s="1"/>
  <c r="X191" i="732" a="1"/>
  <c r="X191" i="732" s="1"/>
  <c r="X192" i="732" a="1"/>
  <c r="X192" i="732" s="1"/>
  <c r="X187" i="732" a="1"/>
  <c r="X187" i="732" s="1"/>
  <c r="Y187" i="732"/>
  <c r="X186" i="732" a="1"/>
  <c r="X186" i="732" s="1"/>
  <c r="Y186" i="732"/>
  <c r="X185" i="732" l="1" a="1"/>
  <c r="X185" i="732" s="1"/>
  <c r="X184" i="732" a="1"/>
  <c r="X184" i="732" s="1"/>
  <c r="Y184" i="732"/>
  <c r="X178" i="732" l="1" a="1"/>
  <c r="X178" i="732" s="1"/>
  <c r="X183" i="732" a="1"/>
  <c r="X183" i="732" s="1"/>
  <c r="Y183" i="732"/>
  <c r="X182" i="732" a="1"/>
  <c r="X182" i="732" s="1"/>
  <c r="Y182" i="732"/>
  <c r="X181" i="732" a="1"/>
  <c r="X181" i="732" s="1"/>
  <c r="Y181" i="732"/>
  <c r="X180" i="732" a="1"/>
  <c r="X180" i="732" s="1"/>
  <c r="Y180" i="732"/>
  <c r="X179" i="732" a="1"/>
  <c r="X179" i="732" s="1"/>
  <c r="Y179" i="732"/>
  <c r="Y173" i="732"/>
  <c r="Y174" i="732"/>
  <c r="Y175" i="732"/>
  <c r="Y177" i="732"/>
  <c r="X171" i="732" a="1"/>
  <c r="X171" i="732" s="1"/>
  <c r="X172" i="732" a="1"/>
  <c r="X172" i="732" s="1"/>
  <c r="X173" i="732" a="1"/>
  <c r="X173" i="732" s="1"/>
  <c r="X174" i="732" a="1"/>
  <c r="X174" i="732" s="1"/>
  <c r="X175" i="732" a="1"/>
  <c r="X175" i="732" s="1"/>
  <c r="X176" i="732" a="1"/>
  <c r="X176" i="732" s="1"/>
  <c r="X177" i="732" a="1"/>
  <c r="X177" i="732" s="1"/>
  <c r="Y158" i="732"/>
  <c r="Y160" i="732"/>
  <c r="Y163" i="732"/>
  <c r="Y166" i="732"/>
  <c r="X156" i="732" a="1"/>
  <c r="X156" i="732" s="1"/>
  <c r="X157" i="732" a="1"/>
  <c r="X157" i="732" s="1"/>
  <c r="X158" i="732" a="1"/>
  <c r="X158" i="732" s="1"/>
  <c r="X159" i="732" a="1"/>
  <c r="X159" i="732" s="1"/>
  <c r="X160" i="732" a="1"/>
  <c r="X160" i="732" s="1"/>
  <c r="X161" i="732" a="1"/>
  <c r="X161" i="732" s="1"/>
  <c r="X162" i="732" a="1"/>
  <c r="X162" i="732" s="1"/>
  <c r="X163" i="732" a="1"/>
  <c r="X163" i="732" s="1"/>
  <c r="X164" i="732" a="1"/>
  <c r="X164" i="732" s="1"/>
  <c r="X165" i="732" a="1"/>
  <c r="X165" i="732" s="1"/>
  <c r="X166" i="732" a="1"/>
  <c r="X166" i="732" s="1"/>
  <c r="X167" i="732" a="1"/>
  <c r="X167" i="732" s="1"/>
  <c r="X168" i="732" a="1"/>
  <c r="X168" i="732" s="1"/>
  <c r="X169" i="732" a="1"/>
  <c r="X169" i="732" s="1"/>
  <c r="X170" i="732" a="1"/>
  <c r="X170" i="732" s="1"/>
  <c r="Y148" i="732"/>
  <c r="Y150" i="732"/>
  <c r="Y155" i="732"/>
  <c r="Y146" i="732"/>
  <c r="X146" i="732" a="1"/>
  <c r="X146" i="732" s="1"/>
  <c r="X147" i="732" a="1"/>
  <c r="X147" i="732" s="1"/>
  <c r="X148" i="732" a="1"/>
  <c r="X148" i="732" s="1"/>
  <c r="X149" i="732" a="1"/>
  <c r="X149" i="732" s="1"/>
  <c r="X150" i="732" a="1"/>
  <c r="X150" i="732" s="1"/>
  <c r="X151" i="732" a="1"/>
  <c r="X151" i="732" s="1"/>
  <c r="X152" i="732" a="1"/>
  <c r="X152" i="732" s="1"/>
  <c r="X153" i="732" a="1"/>
  <c r="X153" i="732" s="1"/>
  <c r="X154" i="732" a="1"/>
  <c r="X154" i="732" s="1"/>
  <c r="X155" i="732" a="1"/>
  <c r="X155" i="732" s="1"/>
  <c r="Y138" i="732"/>
  <c r="Y139" i="732"/>
  <c r="Y140" i="732"/>
  <c r="Y141" i="732"/>
  <c r="Y142" i="732"/>
  <c r="Y144" i="732"/>
  <c r="X138" i="732" a="1"/>
  <c r="X138" i="732" s="1"/>
  <c r="X139" i="732" a="1"/>
  <c r="X139" i="732" s="1"/>
  <c r="X140" i="732" a="1"/>
  <c r="X140" i="732" s="1"/>
  <c r="X141" i="732" a="1"/>
  <c r="X141" i="732" s="1"/>
  <c r="X142" i="732" a="1"/>
  <c r="X142" i="732" s="1"/>
  <c r="X143" i="732" a="1"/>
  <c r="X143" i="732" s="1"/>
  <c r="X144" i="732" a="1"/>
  <c r="X144" i="732" s="1"/>
  <c r="X145" i="732" a="1"/>
  <c r="X145" i="732" s="1"/>
  <c r="Y128" i="732"/>
  <c r="Y129" i="732"/>
  <c r="Y132" i="732"/>
  <c r="Y134" i="732"/>
  <c r="Y135" i="732"/>
  <c r="Y136" i="732"/>
  <c r="Y137" i="732"/>
  <c r="X128" i="732" a="1"/>
  <c r="X128" i="732" s="1"/>
  <c r="X129" i="732" a="1"/>
  <c r="X129" i="732" s="1"/>
  <c r="X130" i="732" a="1"/>
  <c r="X130" i="732" s="1"/>
  <c r="X131" i="732" a="1"/>
  <c r="X131" i="732" s="1"/>
  <c r="X132" i="732" a="1"/>
  <c r="X132" i="732" s="1"/>
  <c r="X133" i="732" a="1"/>
  <c r="X133" i="732" s="1"/>
  <c r="X134" i="732" a="1"/>
  <c r="X134" i="732" s="1"/>
  <c r="X135" i="732" a="1"/>
  <c r="X135" i="732" s="1"/>
  <c r="X136" i="732" a="1"/>
  <c r="X136" i="732" s="1"/>
  <c r="X137" i="732" a="1"/>
  <c r="X137" i="732" s="1"/>
  <c r="Y125" i="732"/>
  <c r="Y126" i="732"/>
  <c r="Y127" i="732"/>
  <c r="X125" i="732" a="1"/>
  <c r="X125" i="732" s="1"/>
  <c r="X126" i="732" a="1"/>
  <c r="X126" i="732" s="1"/>
  <c r="X127" i="732" a="1"/>
  <c r="X127" i="732" s="1"/>
  <c r="Y121" i="732"/>
  <c r="Y120" i="732"/>
  <c r="Y119" i="732"/>
  <c r="Y116" i="732"/>
  <c r="Y115" i="732"/>
  <c r="Y114" i="732"/>
  <c r="Y112" i="732"/>
  <c r="Y111" i="732"/>
  <c r="Y124" i="732"/>
  <c r="Y123" i="732"/>
  <c r="Y122" i="732"/>
  <c r="X122" i="732" a="1"/>
  <c r="X122" i="732" s="1"/>
  <c r="X123" i="732" a="1"/>
  <c r="X123" i="732" s="1"/>
  <c r="X124" i="732" a="1"/>
  <c r="X124" i="732" s="1"/>
  <c r="Y6" i="732"/>
  <c r="X121" i="732" a="1"/>
  <c r="X121" i="732" s="1"/>
  <c r="X120" i="732" a="1"/>
  <c r="X120" i="732" s="1"/>
  <c r="X119" i="732" a="1"/>
  <c r="X119" i="732" s="1"/>
  <c r="X118" i="732" a="1"/>
  <c r="X118" i="732" s="1"/>
  <c r="X117" i="732" a="1"/>
  <c r="X117" i="732" s="1"/>
  <c r="X116" i="732" a="1"/>
  <c r="X116" i="732" s="1"/>
  <c r="X115" i="732" a="1"/>
  <c r="X115" i="732" s="1"/>
  <c r="X114" i="732" a="1"/>
  <c r="X114" i="732" s="1"/>
  <c r="X113" i="732" a="1"/>
  <c r="X113" i="732" s="1"/>
  <c r="X112" i="732" a="1"/>
  <c r="X112" i="732" s="1"/>
  <c r="X111" i="732" a="1"/>
  <c r="X111" i="732" s="1"/>
  <c r="X110" i="732" a="1"/>
  <c r="X110" i="732" s="1"/>
  <c r="Y99" i="732"/>
  <c r="Y101" i="732"/>
  <c r="Y102" i="732"/>
  <c r="Y103" i="732"/>
  <c r="Y104" i="732"/>
  <c r="Y105" i="732"/>
  <c r="Y106" i="732"/>
  <c r="Y107" i="732"/>
  <c r="X96" i="732" a="1"/>
  <c r="X96" i="732" s="1"/>
  <c r="X97" i="732" a="1"/>
  <c r="X97" i="732" s="1"/>
  <c r="X98" i="732" a="1"/>
  <c r="X98" i="732" s="1"/>
  <c r="X99" i="732" a="1"/>
  <c r="X99" i="732" s="1"/>
  <c r="X100" i="732" a="1"/>
  <c r="X100" i="732" s="1"/>
  <c r="X101" i="732" a="1"/>
  <c r="X101" i="732" s="1"/>
  <c r="X102" i="732" a="1"/>
  <c r="X102" i="732" s="1"/>
  <c r="X103" i="732" a="1"/>
  <c r="X103" i="732" s="1"/>
  <c r="X104" i="732" a="1"/>
  <c r="X104" i="732" s="1"/>
  <c r="X105" i="732" a="1"/>
  <c r="X105" i="732" s="1"/>
  <c r="X106" i="732" a="1"/>
  <c r="X106" i="732" s="1"/>
  <c r="X107" i="732" a="1"/>
  <c r="X107" i="732" s="1"/>
  <c r="X108" i="732" a="1"/>
  <c r="X108" i="732" s="1"/>
  <c r="X109" i="732" a="1"/>
  <c r="X109" i="732" s="1"/>
  <c r="Y15" i="732"/>
  <c r="Y77" i="732"/>
  <c r="Y78" i="732"/>
  <c r="Y82" i="732"/>
  <c r="Y84" i="732"/>
  <c r="Y85" i="732"/>
  <c r="Y86" i="732"/>
  <c r="Y91" i="732"/>
  <c r="Y92" i="732"/>
  <c r="Y95" i="732"/>
  <c r="X77" i="732" a="1"/>
  <c r="X77" i="732" s="1"/>
  <c r="X78" i="732" a="1"/>
  <c r="X78" i="732" s="1"/>
  <c r="X79" i="732" a="1"/>
  <c r="X79" i="732" s="1"/>
  <c r="X80" i="732" a="1"/>
  <c r="X80" i="732" s="1"/>
  <c r="X81" i="732" a="1"/>
  <c r="X81" i="732" s="1"/>
  <c r="X82" i="732" a="1"/>
  <c r="X82" i="732" s="1"/>
  <c r="X83" i="732" a="1"/>
  <c r="X83" i="732" s="1"/>
  <c r="X84" i="732" a="1"/>
  <c r="X84" i="732" s="1"/>
  <c r="X85" i="732" a="1"/>
  <c r="X85" i="732" s="1"/>
  <c r="X86" i="732" a="1"/>
  <c r="X86" i="732" s="1"/>
  <c r="X87" i="732" a="1"/>
  <c r="X87" i="732" s="1"/>
  <c r="X88" i="732" a="1"/>
  <c r="X88" i="732" s="1"/>
  <c r="X89" i="732" a="1"/>
  <c r="X89" i="732" s="1"/>
  <c r="X90" i="732" a="1"/>
  <c r="X90" i="732" s="1"/>
  <c r="X91" i="732" a="1"/>
  <c r="X91" i="732" s="1"/>
  <c r="X92" i="732" a="1"/>
  <c r="X92" i="732" s="1"/>
  <c r="X93" i="732" a="1"/>
  <c r="X93" i="732" s="1"/>
  <c r="X94" i="732" a="1"/>
  <c r="X94" i="732" s="1"/>
  <c r="X95" i="732" a="1"/>
  <c r="X95" i="732" s="1"/>
  <c r="X76" i="732" l="1" a="1"/>
  <c r="X76" i="732" s="1"/>
  <c r="Y76" i="732"/>
  <c r="X75" i="732" a="1"/>
  <c r="X75" i="732" s="1"/>
  <c r="X74" i="732" a="1"/>
  <c r="X74" i="732" s="1"/>
  <c r="Y74" i="732"/>
  <c r="X73" i="732" a="1"/>
  <c r="X73" i="732" s="1"/>
  <c r="X72" i="732" a="1"/>
  <c r="X72" i="732" s="1"/>
  <c r="Y72" i="732"/>
  <c r="X71" i="732" a="1"/>
  <c r="X71" i="732" s="1"/>
  <c r="X70" i="732" a="1"/>
  <c r="X70" i="732" s="1"/>
  <c r="X69" i="732" a="1"/>
  <c r="X69" i="732" s="1"/>
  <c r="X68" i="732" a="1"/>
  <c r="X68" i="732" s="1"/>
  <c r="X67" i="732" a="1"/>
  <c r="X67" i="732" s="1"/>
  <c r="Y67" i="732"/>
  <c r="X66" i="732" a="1"/>
  <c r="X66" i="732" s="1"/>
  <c r="Y66" i="732"/>
  <c r="X65" i="732" a="1"/>
  <c r="X65" i="732" s="1"/>
  <c r="X64" i="732" a="1"/>
  <c r="X64" i="732" s="1"/>
  <c r="X63" i="732" a="1"/>
  <c r="X63" i="732" s="1"/>
  <c r="Y63" i="732"/>
  <c r="X62" i="732" a="1"/>
  <c r="X62" i="732" s="1"/>
  <c r="Y62" i="732"/>
  <c r="X61" i="732" a="1"/>
  <c r="X61" i="732" s="1"/>
  <c r="Y61" i="732"/>
  <c r="X60" i="732" a="1"/>
  <c r="X60" i="732" s="1"/>
  <c r="Y60" i="732"/>
  <c r="X59" i="732" a="1"/>
  <c r="X59" i="732" s="1"/>
  <c r="Y59" i="732"/>
  <c r="X58" i="732" a="1"/>
  <c r="X58" i="732" s="1"/>
  <c r="Y58" i="732"/>
  <c r="X57" i="732" a="1"/>
  <c r="X57" i="732" s="1"/>
  <c r="Y57" i="732"/>
  <c r="X56" i="732" a="1"/>
  <c r="X56" i="732" s="1"/>
  <c r="Y56" i="732"/>
  <c r="X55" i="732" a="1"/>
  <c r="X55" i="732" s="1"/>
  <c r="X54" i="732" a="1"/>
  <c r="X54" i="732" s="1"/>
  <c r="Y54" i="732"/>
  <c r="X53" i="732" a="1"/>
  <c r="X53" i="732" s="1"/>
  <c r="X52" i="732" a="1"/>
  <c r="X52" i="732" s="1"/>
  <c r="X51" i="732" a="1"/>
  <c r="X51" i="732" s="1"/>
  <c r="Y51" i="732"/>
  <c r="X50" i="732" a="1"/>
  <c r="X50" i="732" s="1"/>
  <c r="X49" i="732" a="1"/>
  <c r="X49" i="732" s="1"/>
  <c r="Y49" i="732"/>
  <c r="X48" i="732" a="1"/>
  <c r="X48" i="732" s="1"/>
  <c r="Y48" i="732"/>
  <c r="X47" i="732" a="1"/>
  <c r="X47" i="732" s="1"/>
  <c r="X46" i="732" a="1"/>
  <c r="X46" i="732" s="1"/>
  <c r="Y46" i="732"/>
  <c r="X45" i="732" a="1"/>
  <c r="X45" i="732" s="1"/>
  <c r="Y45" i="732"/>
  <c r="X44" i="732" l="1" a="1"/>
  <c r="X44" i="732" s="1"/>
  <c r="Y44" i="732"/>
  <c r="X43" i="732" a="1"/>
  <c r="X43" i="732" s="1"/>
  <c r="Y43" i="732"/>
  <c r="X42" i="732" a="1"/>
  <c r="X42" i="732" s="1"/>
  <c r="Y42" i="732"/>
  <c r="Y14" i="732"/>
  <c r="X41" i="732" a="1"/>
  <c r="X41" i="732" s="1"/>
  <c r="Y41" i="732"/>
  <c r="X40" i="732" a="1"/>
  <c r="X40" i="732" s="1"/>
  <c r="X39" i="732" a="1"/>
  <c r="X39" i="732" s="1"/>
  <c r="X38" i="732" a="1"/>
  <c r="X38" i="732" s="1"/>
  <c r="Y38" i="732"/>
  <c r="X37" i="732" a="1"/>
  <c r="X37" i="732" s="1"/>
  <c r="X36" i="732" a="1"/>
  <c r="X36" i="732" s="1"/>
  <c r="Y36" i="732"/>
  <c r="X35" i="732" a="1"/>
  <c r="X35" i="732" s="1"/>
  <c r="X34" i="732" a="1"/>
  <c r="X34" i="732" s="1"/>
  <c r="X33" i="732" a="1"/>
  <c r="X33" i="732" s="1"/>
  <c r="Y33" i="732"/>
  <c r="X32" i="732" a="1"/>
  <c r="X32" i="732" s="1"/>
  <c r="Y32" i="732"/>
  <c r="X31" i="732" a="1"/>
  <c r="X31" i="732" s="1"/>
  <c r="X30" i="732" a="1"/>
  <c r="X30" i="732" s="1"/>
  <c r="X29" i="732" a="1"/>
  <c r="X29" i="732" s="1"/>
  <c r="X28" i="732" a="1"/>
  <c r="X28" i="732" s="1"/>
  <c r="Y19" i="732"/>
  <c r="Y21" i="732"/>
  <c r="Y25" i="732"/>
  <c r="Y26" i="732"/>
  <c r="Y27" i="732"/>
  <c r="X14" i="732" a="1"/>
  <c r="X14" i="732" s="1"/>
  <c r="X15" i="732" a="1"/>
  <c r="X15" i="732" s="1"/>
  <c r="X16" i="732" a="1"/>
  <c r="X16" i="732" s="1"/>
  <c r="X17" i="732" a="1"/>
  <c r="X17" i="732" s="1"/>
  <c r="X18" i="732" a="1"/>
  <c r="X18" i="732" s="1"/>
  <c r="X19" i="732" a="1"/>
  <c r="X19" i="732" s="1"/>
  <c r="X20" i="732" a="1"/>
  <c r="X20" i="732" s="1"/>
  <c r="X21" i="732" a="1"/>
  <c r="X21" i="732" s="1"/>
  <c r="X22" i="732" a="1"/>
  <c r="X22" i="732" s="1"/>
  <c r="X23" i="732" a="1"/>
  <c r="X23" i="732" s="1"/>
  <c r="X24" i="732" a="1"/>
  <c r="X24" i="732" s="1"/>
  <c r="X25" i="732" a="1"/>
  <c r="X25" i="732" s="1"/>
  <c r="X26" i="732" a="1"/>
  <c r="X26" i="732" s="1"/>
  <c r="X27" i="732" a="1"/>
  <c r="X27" i="732" s="1"/>
  <c r="Y12" i="732"/>
  <c r="Y11" i="732"/>
  <c r="Y9" i="732"/>
  <c r="Y4" i="732"/>
  <c r="Y2" i="732"/>
  <c r="X3" i="732" l="1" a="1"/>
  <c r="X3" i="732" s="1"/>
  <c r="X4" i="732" a="1"/>
  <c r="X4" i="732" s="1"/>
  <c r="X5" i="732" a="1"/>
  <c r="X5" i="732" s="1"/>
  <c r="X6" i="732" a="1"/>
  <c r="X6" i="732" s="1"/>
  <c r="X7" i="732" a="1"/>
  <c r="X7" i="732" s="1"/>
  <c r="X8" i="732" a="1"/>
  <c r="X8" i="732" s="1"/>
  <c r="X9" i="732" a="1"/>
  <c r="X9" i="732" s="1"/>
  <c r="X10" i="732" a="1"/>
  <c r="X10" i="732" s="1"/>
  <c r="X11" i="732" a="1"/>
  <c r="X11" i="732" s="1"/>
  <c r="X12" i="732" a="1"/>
  <c r="X12" i="732" s="1"/>
  <c r="X13" i="732" a="1"/>
  <c r="X13" i="732" s="1"/>
  <c r="D267" i="732"/>
  <c r="D266" i="732"/>
  <c r="D265" i="732"/>
  <c r="D264" i="732"/>
  <c r="D263" i="732"/>
  <c r="D262" i="732"/>
  <c r="D261" i="732"/>
  <c r="D260" i="732"/>
  <c r="D259" i="732"/>
  <c r="D258" i="732"/>
  <c r="D257" i="732"/>
  <c r="D256" i="732"/>
  <c r="D255" i="732"/>
  <c r="D254" i="732"/>
  <c r="D253" i="732"/>
  <c r="D252" i="732"/>
  <c r="D251" i="732"/>
  <c r="X2" i="732" l="1" a="1"/>
  <c r="X2" i="732" s="1"/>
  <c r="D268" i="73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<sst xmlns="http://schemas.openxmlformats.org/spreadsheetml/2006/main" count="11490" uniqueCount="1859">
  <si>
    <t>NÚMERO</t>
  </si>
  <si>
    <t>CATEGORIA</t>
  </si>
  <si>
    <t>ORIGEM DE ABERTURA</t>
  </si>
  <si>
    <t>SERVIÇO</t>
  </si>
  <si>
    <t>ABERTO EM</t>
  </si>
  <si>
    <t>HORÁRIO DO INCIDENTE</t>
  </si>
  <si>
    <t>DATA DE NORMALIZAÇÃO</t>
  </si>
  <si>
    <t>RESOLVIDO EM</t>
  </si>
  <si>
    <t xml:space="preserve">FECHADO EM </t>
  </si>
  <si>
    <t>CRIADO POR</t>
  </si>
  <si>
    <t>SERVIÇO (1º NÍVEL)</t>
  </si>
  <si>
    <t>ASSUNTO</t>
  </si>
  <si>
    <t>DESCRIÇÃO</t>
  </si>
  <si>
    <t>CLIENTE (ORGANIZAÇÃO)</t>
  </si>
  <si>
    <t>UNIDADE</t>
  </si>
  <si>
    <t>RESPONSÁVEL: EQUIPE</t>
  </si>
  <si>
    <t xml:space="preserve">CAUSA RAIZ </t>
  </si>
  <si>
    <t>RESOLUÇÃO</t>
  </si>
  <si>
    <t>INDICADOR DO SLA DE SOLUÇÃO</t>
  </si>
  <si>
    <t>TEMPO PARADO (HORAS CORRIDAS)</t>
  </si>
  <si>
    <t xml:space="preserve">
TEMPO DE VIDA (HORAS CORRIDAS)</t>
  </si>
  <si>
    <t>TICKET EXTERNO</t>
  </si>
  <si>
    <t>TURNO</t>
  </si>
  <si>
    <t>INDISPONIBILIDADE</t>
  </si>
  <si>
    <t>N1 TOIP</t>
  </si>
  <si>
    <t>SUPORTE INTERNO</t>
  </si>
  <si>
    <t>N1 VÍDEO</t>
  </si>
  <si>
    <t>BNB RESIDENTE</t>
  </si>
  <si>
    <t>SU</t>
  </si>
  <si>
    <t>N1 DADOS</t>
  </si>
  <si>
    <t>CONECTA +</t>
  </si>
  <si>
    <t>N2 TOIP</t>
  </si>
  <si>
    <t>N2 DADOS</t>
  </si>
  <si>
    <t>ADMINISTRADORES</t>
  </si>
  <si>
    <t>ADMINISTRADOR</t>
  </si>
  <si>
    <t>N3 DADOS</t>
  </si>
  <si>
    <t>N3 TOIP</t>
  </si>
  <si>
    <t>N2 VÍDEO</t>
  </si>
  <si>
    <t>N3 VÍDEO</t>
  </si>
  <si>
    <t>ADM/FIN</t>
  </si>
  <si>
    <t>OPERAÇÕES</t>
  </si>
  <si>
    <t>TOTAL</t>
  </si>
  <si>
    <t>MANHÃ</t>
  </si>
  <si>
    <t>TARDE</t>
  </si>
  <si>
    <t>NOITE</t>
  </si>
  <si>
    <t>MADRUGADA</t>
  </si>
  <si>
    <t>TEMPO DE VIDA (DESCONTANDO PARADO - HORAS CORRIDAS)</t>
  </si>
  <si>
    <t>INCIDENTE</t>
  </si>
  <si>
    <t>ATENDIMENTO</t>
  </si>
  <si>
    <t xml:space="preserve">    EQUIPAMENTO DE VIDEOCONFERÊNCIA INOPERANTE</t>
  </si>
  <si>
    <t>EM ABERTO</t>
  </si>
  <si>
    <t>NOC 01</t>
  </si>
  <si>
    <t>VÍDEO</t>
  </si>
  <si>
    <t>CAUSA NÃO DETECTADA</t>
  </si>
  <si>
    <t>NO PRAZO</t>
  </si>
  <si>
    <t>--</t>
  </si>
  <si>
    <t>00:00:00</t>
  </si>
  <si>
    <t>E-MAIL</t>
  </si>
  <si>
    <t>TOIP</t>
  </si>
  <si>
    <t>CIJUN</t>
  </si>
  <si>
    <t>SOLICITAÇÃO DE SERVIÇO</t>
  </si>
  <si>
    <t>WEB</t>
  </si>
  <si>
    <t xml:space="preserve">    CONFIGURAÇÃO DE FACILIDADES</t>
  </si>
  <si>
    <t>SUPORTE CIJUN</t>
  </si>
  <si>
    <t xml:space="preserve">    RAMAL INOPERANTE</t>
  </si>
  <si>
    <t>CONFIGURAÇÃO</t>
  </si>
  <si>
    <t xml:space="preserve">    CONFIGURAÇÃO DE RAMAL</t>
  </si>
  <si>
    <t>JULIA SOARES</t>
  </si>
  <si>
    <t>TUPY</t>
  </si>
  <si>
    <t>CONFIGURAR RAMAL</t>
  </si>
  <si>
    <t xml:space="preserve">    OUTROS</t>
  </si>
  <si>
    <t>PAÇO</t>
  </si>
  <si>
    <t>SEBRAE</t>
  </si>
  <si>
    <t>LOCALIZA</t>
  </si>
  <si>
    <t xml:space="preserve">    ACOMPANHAMENTO DE VIDEOCONFERÊNCIA</t>
  </si>
  <si>
    <t>RESIDENTES BNB</t>
  </si>
  <si>
    <t>BNB</t>
  </si>
  <si>
    <t>FORTALEZA</t>
  </si>
  <si>
    <t xml:space="preserve">    RAMAL SEM REALIZAR E RECEBER LIGAÇÕES</t>
  </si>
  <si>
    <t xml:space="preserve">LAURA ADRIANA - IBM </t>
  </si>
  <si>
    <t xml:space="preserve">    FALHA AO REALIZAR TRANSFERÊNCIAS</t>
  </si>
  <si>
    <t>MASON RENTAL</t>
  </si>
  <si>
    <t>BELO HORIZONTE</t>
  </si>
  <si>
    <t>GRUPO DE CAPTURA</t>
  </si>
  <si>
    <t xml:space="preserve">    GATEWAY INOPERANTE</t>
  </si>
  <si>
    <t>GW | EP_GWFXO_IGUATU</t>
  </si>
  <si>
    <t>IGUATU</t>
  </si>
  <si>
    <t>ACOMPANHAMENTO REALIZADO.</t>
  </si>
  <si>
    <t>EQUIPAMENTO NORMALIZOU SEM INTERVENÇÃO DA BASE</t>
  </si>
  <si>
    <t>00:04:20</t>
  </si>
  <si>
    <t>MV SISTEMAS</t>
  </si>
  <si>
    <t>00:09:25</t>
  </si>
  <si>
    <t>REUNIÃO DA CÉLULA DE PRIVACIDADE DE DADOS – ANÁLISE DE NORMATIVO (COOKIES).</t>
  </si>
  <si>
    <t>RAMAL CONFIGURADO CONFORME SOLICITADO</t>
  </si>
  <si>
    <t>01:42:00</t>
  </si>
  <si>
    <t>00:01:18</t>
  </si>
  <si>
    <t>VD | TRIO-MV-FORTALEZA-01</t>
  </si>
  <si>
    <t xml:space="preserve">    FALHA DE FACILIDADES</t>
  </si>
  <si>
    <t>202302000444</t>
  </si>
  <si>
    <t>01/02/2023 06:38</t>
  </si>
  <si>
    <t>01/02/2023 06:22</t>
  </si>
  <si>
    <t>01/02/2023 08:07</t>
  </si>
  <si>
    <t>01/02/2023 08:21</t>
  </si>
  <si>
    <t>HTTPS://BASETELCO.CLOUDPROVTEL.COM/TR_EVENTS.PHP?TRIGGERID=52297&amp;EVENTID=375927066</t>
  </si>
  <si>
    <t>01:43:18</t>
  </si>
  <si>
    <t>202302000445</t>
  </si>
  <si>
    <t>01/02/2023 08:22</t>
  </si>
  <si>
    <t>VALIDAÇÃO DE USUÁRIOS - TUPY HOLANDA - NAO FAZ LIGAÇÕES</t>
  </si>
  <si>
    <t>BOM DIA,  JÁ FOI ABERTO UM CHAMADO REFERENTE A ISSO.PODERIAM VALIDAR SE OS USUÁRIOS ABAIXO ESTÃO EXPIRADOS E/OU BLOQUEADOS? OU A SENHA EXPIRADA. POIS EFETUAMOS A CONFIGURAÇÃO DO OPENSCAPE EM DOIS NOTEBOOKS DIFERENTES POREM NÃO PERMITE CHAMA DUAS VEZES E A LIGAÇÃO CAI.  TELEFONEUSUÁRIOID DO USUÁRIOSENHA ID USUÁRIOSENHA CONF. FUSION31266690517IRIS LUCIANA ARAUJO ALVAREZIRIS.LUCIANATUPY@2022TUPY@202231266690519KAROLINE DE VALGAS DA ROSAKAROLINE.ROSATUPY@2022TUPY@202231266690512LUAN HENRIQUE LOURENCAOLUAN.HENRIQUETUPY@2022TUPY@202231266690224KAROLINY TAIANE DA CRUZKAROLINY.TAIANETUPY@2022TUPY@202231266690238PATRIKI DA COSTA AMORIM CLAROPATRIKI.COSTATUPY@2022TUPY@202231266690521IZAQUE ABREU DE ARRUDAIZAQUE.ABREUTUPY@2022TUPY@202231266690226BEATRIZ HELENA FERRARIBEATRIZ.HELENATUPY@2022TUPY@202231266690227GUILHERME AMARAL MOCELINGUILHERME.AMARALTUPY@2022TUPY@202231266690223SIDNEI BUENO VIDASIDNEI.BUENOTUPY@2022TUPY@202231266690237FELIPE DE SOUZA PINTO BARBOSAFELIPE.SOUZATUPY@2022TUPY@202231266690513VINICIUS SCHRAMM COSTAVINICIUS.SCHRAMMTUPY@2022TUPY@2022 </t>
  </si>
  <si>
    <t>HOLANDA</t>
  </si>
  <si>
    <t>13:52:18</t>
  </si>
  <si>
    <t>202302011258935529-</t>
  </si>
  <si>
    <t>202302000446</t>
  </si>
  <si>
    <t>01/02/2023 08:47</t>
  </si>
  <si>
    <t>01/02/2023 08:45</t>
  </si>
  <si>
    <t>HTTPS://BASETELCO.CLOUDPROVTEL.COM/TR_EVENTS.PHP?TRIGGERID=55667&amp;EVENTID=376000672</t>
  </si>
  <si>
    <t>13:27:33</t>
  </si>
  <si>
    <t>202302000447</t>
  </si>
  <si>
    <t>01/02/2023 08:59</t>
  </si>
  <si>
    <t>01/02/2023 09:07</t>
  </si>
  <si>
    <t>#PAPOCOMAREDE - TCA 2023 – CONTROLE INTERNO</t>
  </si>
  <si>
    <t>REUNIÃO:  #PAPOCOMAREDE - TCA 2023 – CONTROLE INTERNOAMBIENTE:   AMBIENTE DE SUPORTE À REDE DE AGÊNCIASCOORDENAÇÃO:   KEILA HELENA QUEIROZ MEDEIROS F154326LOCAL:  SALA 02.HORÁRIO: 8H30 ÀS 10H.TRANSMISSÃO:  MICROSOFT TEAMS (MODO AO VIVO).SUPORTE TÉCNICO:   JOÃO PAULO FELIX – C002607.PÚBLICO ALVO:   GERENTE DE AGÊNCIA E GERENTE DE RELACIONAMENTO</t>
  </si>
  <si>
    <t>00:08:06</t>
  </si>
  <si>
    <t>202302000448</t>
  </si>
  <si>
    <t>01/02/2023 09:08</t>
  </si>
  <si>
    <t>PROBLEMAS DE TRANSFERÊNCIAS</t>
  </si>
  <si>
    <t>AO REALIZAR TRANSFERÊNCIAS INTERNAS A LIGAÇÃO CAI.RAMAL: 45887374IPV4: 10.21.5.148</t>
  </si>
  <si>
    <t>13:06:10</t>
  </si>
  <si>
    <t>202302000449</t>
  </si>
  <si>
    <t>01/02/2023 09:32</t>
  </si>
  <si>
    <t>REUNIÃO DA CÉLULA DE PRIVACIDADE DE DADOS – ANÁLISE DE NORMATIVO (COOKIES).AMBIENTE DE PRIVACIDADE DE DADOS E DE DIRETRIZES DE RELACIONAMENTO COM CLIENTESPAULO SÉRGIO BARRETO DE ARAÚJO F139114SALA 02 </t>
  </si>
  <si>
    <t>00:25:13</t>
  </si>
  <si>
    <t>202302000450</t>
  </si>
  <si>
    <t>01/02/2023 09:31</t>
  </si>
  <si>
    <t>01/02/2023 09:35</t>
  </si>
  <si>
    <t>HTTPS://10.21.5.3/_INDEX.HTML#/ACCOUNT/1RAMAL: 4589 - 6305</t>
  </si>
  <si>
    <t>202302000451</t>
  </si>
  <si>
    <t>01/02/2023 09:45</t>
  </si>
  <si>
    <t>PROBLEMA NO REGISTRO DE CONTA:45885309 1IPV4: 10.21.13.11</t>
  </si>
  <si>
    <t>12:29:15</t>
  </si>
  <si>
    <t>202302000452</t>
  </si>
  <si>
    <t>01/02/2023 10:14</t>
  </si>
  <si>
    <t>01/02/2023 10:23</t>
  </si>
  <si>
    <t>GRUPO DE CAPTURA:NOME DO GRUPO : DEPARTAMENTO_TRANSITO_FEPASARAMAL 6982 - IP: 10.21.12.227RAMAL 6970 - IP: 10.21.12.226RAMAL 6999 - IP: 10.21.9.250RAMAL 6972 - IP: 10.21.12.224RAMAL 6974 - IP: 10.21.12.246RAMAL 6993 - IP: 10.21.14.29RAMAL 6988 - IP: 10.21.12.234RAMAL 6992 - IP: 10.21.13.147RAMAL 6983 - IP: 10.21.12.219</t>
  </si>
  <si>
    <t>FEPASA</t>
  </si>
  <si>
    <t>CRIADO GRUPO DE CAPTURA CONFORME SOLICITADO</t>
  </si>
  <si>
    <t>202302000454</t>
  </si>
  <si>
    <t>01/02/2023 10:56</t>
  </si>
  <si>
    <t>01/02/2023 11:01</t>
  </si>
  <si>
    <t>DCML BELO HORIZONTE - GRUPO DE CAPTURA</t>
  </si>
  <si>
    <t>BOM DIA PESSOAL PODEM VERIFICAR POR FAVOR?  OS RAMAIS DA LOJA DE PEÇAS (3832 / 3834 / 3839 / 3837 / 3835 / 3803) NÃO CONSEGUEM PUXAR LIGAÇÕES DO RAMAL 3847.</t>
  </si>
  <si>
    <t>CRIAÇÃO DE GRUPO DE CAPTURA.</t>
  </si>
  <si>
    <t>11:18:29</t>
  </si>
  <si>
    <t>202302000455</t>
  </si>
  <si>
    <t>01/02/2023 11:33</t>
  </si>
  <si>
    <t>REGISTRO DE TELEFONE</t>
  </si>
  <si>
    <t>HTTPS://10.21.0.138/_INDEX.HTML#/ACCOUNT/1SENHA OU LOGIN INCORRETO</t>
  </si>
  <si>
    <t>10:41:42</t>
  </si>
  <si>
    <t>202302000456</t>
  </si>
  <si>
    <t>01/02/2023 11:56</t>
  </si>
  <si>
    <t>01/02/2023 14:21</t>
  </si>
  <si>
    <t>ADICIONAR RAMAIS AO GRUPO DE CAPTURA</t>
  </si>
  <si>
    <t>BOA TARDE !POR FAVOR VERIFICAR QUAL O GRUPO DE CAPTURA QUE O RAMAL 45898723-2 PERTENCE, E ADICIONAR OS 2 RAMAIS ABAIXO NESTE MESMO GRUPO:45899249  E 45899246 </t>
  </si>
  <si>
    <t>ADICIONAR RAMAIS EM GRUPO DE CAPTURA.</t>
  </si>
  <si>
    <t>02:24:06</t>
  </si>
  <si>
    <t>202302000458</t>
  </si>
  <si>
    <t xml:space="preserve">    RAMAL SEM REALIZAR LIGAÇÕES</t>
  </si>
  <si>
    <t>02/02/2023 08:47</t>
  </si>
  <si>
    <t>RAMAL COM PROBLEMAS - JOINVILLE</t>
  </si>
  <si>
    <t>BOM DIA, VERIFICAR O RAMAL 8660, IP = 10.47.5.150 E VALIDAR ROTAS.</t>
  </si>
  <si>
    <t>JOINVILLE</t>
  </si>
  <si>
    <t>FORA DO PRAZO</t>
  </si>
  <si>
    <t>13:29:00</t>
  </si>
  <si>
    <t>202302000460</t>
  </si>
  <si>
    <t>02/02/2023 09:55</t>
  </si>
  <si>
    <t>INFORMATICA SEBRAE</t>
  </si>
  <si>
    <t>LIGAÇÕES EXTERNAS NÃO COMPLETAM.</t>
  </si>
  <si>
    <t>LIGAÇÕES EXTERNAS PARA NUMEROS DE CELULAR NÃO COMPLETAM.  </t>
  </si>
  <si>
    <t>CEARÁ</t>
  </si>
  <si>
    <t>12:20:48</t>
  </si>
  <si>
    <t>202302000461</t>
  </si>
  <si>
    <t>02/02/2023 09:59</t>
  </si>
  <si>
    <t xml:space="preserve">CRIAÇÃO DE RAMAL </t>
  </si>
  <si>
    <t>BOM DIA,  CRIAR O RAMAL  8588, 8730, 8545 E 8220.</t>
  </si>
  <si>
    <t>12:17:06</t>
  </si>
  <si>
    <t>202302000462</t>
  </si>
  <si>
    <t>02/02/2023 11:49</t>
  </si>
  <si>
    <t>CONFIGURAÇÕES UBS TULIPAS</t>
  </si>
  <si>
    <t>NAN</t>
  </si>
  <si>
    <t>10:26:19</t>
  </si>
  <si>
    <t>202302000463</t>
  </si>
  <si>
    <t>02/02/2023 12:05</t>
  </si>
  <si>
    <t>02/02/2023 13:43</t>
  </si>
  <si>
    <t>BOA TARDE !POR FAVOR CRIAR O GRUPO DE CAPTURA: EMEB_OWEN45896221   /  45896220CASO UM DOS TELEFONES JÁ ESTEJA EM UM GRUPO, FAVOR ADICIONAR O OUTRO AO MESMO GRUPO.</t>
  </si>
  <si>
    <t>CRIAÇÃO DE GRUPO CAPTURA</t>
  </si>
  <si>
    <t>01:38:27</t>
  </si>
  <si>
    <t>202302000464</t>
  </si>
  <si>
    <t>02/02/2023 12:16</t>
  </si>
  <si>
    <t>REPARO DA TELEFONIA ACLDB</t>
  </si>
  <si>
    <t>TELEFONE FIXO AGÊNCIA ACLDB LINHA 43 21010054 NÃO FUNCIONA. LINHAS:(43) 2101 - 0096                                            (43) 2101 - 0097                      (43) 2101 - 0052(43) 2101 - 0053(43) 2101 - 0054     HORÁRIO DE ATENDIMENTO DA UNIDADE: 08:00 AS 18:00CONTATO NO LOCAL: GUSTAVO LOTT 43 996683519E-MAIL OU TEAMS DO CONTATO LOCAL: GUSTAVO.LOTT@LOCALIZA.COMPROTOCOLO INTERNO: INC1679905</t>
  </si>
  <si>
    <t>ACLDB</t>
  </si>
  <si>
    <t>09:59:57</t>
  </si>
  <si>
    <t>202302000467</t>
  </si>
  <si>
    <t>02/02/2023 14:48</t>
  </si>
  <si>
    <t>02/02/2023 19:40</t>
  </si>
  <si>
    <t>SUPORTE CISER</t>
  </si>
  <si>
    <t>TROCAR NOME DE USUÁRIO - RAMAL 3572 E 3638</t>
  </si>
  <si>
    <t>BOA TARDE,  FAVOR ALTERAR O NOME NO DISPLAY DOS TELEFONES: (47) 3441-3572 -&gt; ALTERAR PARA CARLOS EDUARDO - TREFILA (47) 3441-3638 -&gt; ALTERAR PARA OZIEL JUSTINO - TRAT. TERMICO</t>
  </si>
  <si>
    <t>CISER</t>
  </si>
  <si>
    <t>FAB4</t>
  </si>
  <si>
    <t>ALTERADO O IDENTIFICADOR DOS RAMAIS NOS APARELHOS DECTS CONFORME SOLICITADO</t>
  </si>
  <si>
    <t>04:51:48</t>
  </si>
  <si>
    <t>202302000468</t>
  </si>
  <si>
    <t xml:space="preserve">    ERRO DE LOGIN XCONTACTCENTER</t>
  </si>
  <si>
    <t>02/02/2023 14:37</t>
  </si>
  <si>
    <t>02/02/2023 14:42</t>
  </si>
  <si>
    <t>CIJUN - AGENTE NÃO ESTÁ RECEBENDO CHAMADA</t>
  </si>
  <si>
    <t>NOC, BOA TARDE, FAVOR VERIFICAR, O AGENTE IGOR GONZAGA GZYK2 DA CIJUN NÃO ESTÁ RECEBENDO CHAMADA MESMO ESTANDO COM STATUS DISPONÍVEL. FALAR COM CARLA CIJUN (11 97601-0809)</t>
  </si>
  <si>
    <t>JUNDIAI</t>
  </si>
  <si>
    <t>07:38:28</t>
  </si>
  <si>
    <t>202302000469</t>
  </si>
  <si>
    <t>02/02/2023 14:45</t>
  </si>
  <si>
    <t>UNIDAS - RETIRAR RAMAL DO GRUPO DE ATENDIMENTO</t>
  </si>
  <si>
    <t>BOA TARDE, FAVOR RETIRAR OS RAMAIS ABAIXO DO GRUPO DE ATENDIMENTO HUNT GROUP DAS UNIDADES: VMES - 3505VNTR - 0384VSTS - 0273LVB2 - 0467CGR3 - 2702SSA6 - 9947</t>
  </si>
  <si>
    <t>UNIDAS</t>
  </si>
  <si>
    <t>VMES | VNTR | VSTS |LVB2 |CGR3 | SSA6</t>
  </si>
  <si>
    <t>07:31:01</t>
  </si>
  <si>
    <t>202302000470</t>
  </si>
  <si>
    <t>02/02/2023 14:50</t>
  </si>
  <si>
    <t>02/02/2023 20:36</t>
  </si>
  <si>
    <t>CRIAR GRUPO DE CAPTURA PREFIXO 4589 :FISCA_IMOBILIARIA_MEZANINO8550- 8925- 8967- 8378- 8885- 9242- 8924-  </t>
  </si>
  <si>
    <t>RAMAIS INCLUÍDOS NO GRUPO DE CAPTURA CONFORME SOLICITADO</t>
  </si>
  <si>
    <t>05:46:02</t>
  </si>
  <si>
    <t>202302000471</t>
  </si>
  <si>
    <t>02/02/2023 15:14</t>
  </si>
  <si>
    <t>02/02/2023 15:46</t>
  </si>
  <si>
    <t>REUNIÃO - AGROINSIGHT AGROAMIGO | PROGRAMA DE AÇÃO E CUSTEIO AGRÍCOLA</t>
  </si>
  <si>
    <t>REUNIÃO: AGROINSIGHT AGROAMIGO | PROGRAMA DE AÇÃO E CUSTEIO AGRÍCOLAAMBIENTE:    AMBIENTE DE MICROFINANÇA E MINIPRODUTORES RURAIS.COORDENAÇÃO:  ATALIA FLOR FREITAS A016300LOCAL:  SALA 02.HORÁRIO:    15HTRANSMISSÃO:   MICROSOFT TEAMS (MODO AO VIVO / REUNIÃO).SUPORTE TÉCNICO:   JOAO PAULO FELIX DE OLIVEIRA   C002   607.PÚBLICO ALVO:  REDE DE AGÊNCIAS.</t>
  </si>
  <si>
    <t>00:31:47</t>
  </si>
  <si>
    <t>202302000473</t>
  </si>
  <si>
    <t>02/02/2023 17:28</t>
  </si>
  <si>
    <t>02/02/2023 17:14</t>
  </si>
  <si>
    <t>02/02/2023 17:39</t>
  </si>
  <si>
    <t>02/02/2023 19:17</t>
  </si>
  <si>
    <t>PEDRO BATISTA</t>
  </si>
  <si>
    <t>GW E1 KMG-200 META_TOIP-RS - INOPERANTE</t>
  </si>
  <si>
    <t>GW E1 KMG-200 META_TOIP-RS - INOPERANTE META_RS IP: 10.20.20.90  </t>
  </si>
  <si>
    <t>META</t>
  </si>
  <si>
    <t>RIO GRANDE DO SUL</t>
  </si>
  <si>
    <t>O GATEWAY NORMALIZOU EM NOSSO MONITORAMENTO SEM  INTERVENÇÃO TÉCNICA DA BASE. ENVIADO E-MAIL AO CLIENTE DA NORMALIZAÇÃO DO EQUIPAMENTO</t>
  </si>
  <si>
    <t>01:44:00</t>
  </si>
  <si>
    <t>00:05:50</t>
  </si>
  <si>
    <t>01:49:50</t>
  </si>
  <si>
    <t>202302000474</t>
  </si>
  <si>
    <t>02/02/2023 17:52</t>
  </si>
  <si>
    <t>02/02/2023 15:39</t>
  </si>
  <si>
    <t>REPARO DE LINHA  ACPGO</t>
  </si>
  <si>
    <t>BOA TARDE   BASE TELCO ! COLABORADORA REPORTA QUE O TELEFONE FIXO NÃO FAZ CHAMADAS E NEM RECEBE CHAMADAS LINHA: (91) 3184 - 2489 UNIDADE AFETADA: ACPGOHORÁRIO DE ATENDIMENTO DA UNIDADE: 08:00 AS 18:00CONTATO NO LOCAL: LUANA 91931842489E-MAIL OU TEAMS DO CONTATO LOCAL: LUANA.TALITA@LOCALIZA.COMPROTOCOLO INTERNO: RITM0133136</t>
  </si>
  <si>
    <t>ACPGO</t>
  </si>
  <si>
    <t>04:23:40</t>
  </si>
  <si>
    <t>202302000475</t>
  </si>
  <si>
    <t>02/02/2023 19:21</t>
  </si>
  <si>
    <t>02/02/2023 18:52</t>
  </si>
  <si>
    <t>GW | EP_GWFXO_QUIXERAMOBIM</t>
  </si>
  <si>
    <t> DATA E HORA DO INCIDENTE: 02/02/20223 ÀS 18:52HSSYSTEM NAME: GW | EP_GWFXO_QUIXERAMOBIMNETWORK ADDRESS: 10.7.101.240DETAIL: HTTPS://BASETELCO.CLOUDPROVTEL.COM/TR_EVENTS.PHP?TRIGGERID=52295&amp;EVENTID=377078424</t>
  </si>
  <si>
    <t>QUIXERAMOBIM</t>
  </si>
  <si>
    <t>02:54:59</t>
  </si>
  <si>
    <t>202302000495</t>
  </si>
  <si>
    <t>03/02/2023 16:58</t>
  </si>
  <si>
    <t>03/02/2023 17:30</t>
  </si>
  <si>
    <t>03/02/2023 17:35</t>
  </si>
  <si>
    <t>10.21.9.20010.21.9.201CONTA NÃO REGISTRADA</t>
  </si>
  <si>
    <t>EFETUADO AJUSTTES NAS CONFIGURAÇÕES DOS RAMAIS: 9320 E 9321, EM CONTAO COM LUCAS (CIJUN) VALIDOU FUNCIONAMENTO DOS RAMAIS E AUTORIZOU ENCERRAMENTO DO CHAMADO</t>
  </si>
  <si>
    <t>00:36:50</t>
  </si>
  <si>
    <t>202302000493</t>
  </si>
  <si>
    <t>03/02/2023 15:56</t>
  </si>
  <si>
    <t>03/02/2023 15:57</t>
  </si>
  <si>
    <t>ENTREVISTA - PROCESSO DE CONCORRÊNCIA INTERNA</t>
  </si>
  <si>
    <t>REUNIÃO : ENTREVISTA - PROCESSO DE CONCORRÊNCIA INTERNA.AMBIENTE: GERENTE DE RELACIONAMENTO JUAZEIRO DO NORTE .COORDENAÇÃO: NILCIVÂNIA BARBOSA OLIVEIRA LUCAS F147478.LOCAL: SALA 02.HORÁRIO: 13H ÀS 15H.TRANSMISSÃO: MICROSOFT TEAMS (MODO AO VIVO).SUPORTE TÉCNICO: JOÃO PAULO FELIX – C002607.PÚBLICO ALVO: ENTREVISTA.</t>
  </si>
  <si>
    <t>00:01:10</t>
  </si>
  <si>
    <t>202302000492</t>
  </si>
  <si>
    <t>03/02/2023 15:39</t>
  </si>
  <si>
    <t>03/02/2023 17:18</t>
  </si>
  <si>
    <t>10.21.14.195551145898617</t>
  </si>
  <si>
    <t>RAMAL CONFGIURADO CONFORME SOLICITADO</t>
  </si>
  <si>
    <t>01:39:14</t>
  </si>
  <si>
    <t>202302000490</t>
  </si>
  <si>
    <t xml:space="preserve">    RAMAL MUDO</t>
  </si>
  <si>
    <t>03/02/2023 15:27</t>
  </si>
  <si>
    <t>03/02/2023 15:25</t>
  </si>
  <si>
    <t>03/02/2023 15:37</t>
  </si>
  <si>
    <t>03/02/2023 15:42</t>
  </si>
  <si>
    <t>REPARO DE LINHA  ACREZ</t>
  </si>
  <si>
    <t>BOA TARDE   BASE TELCO ! COLABORADORA REPORTA LIGAÇÕES MUDA NO RAMAL 2421088790 LINHAS:(24) 2108 - 8789 (24) 2108 - 8790  UNIDADE AFETADA: ACREZHORÁRIO DE ATENDIMENTO DA UNIDADE: 08:00 AS 18:00CONTATO NO LOCAL: STEFANIE  24 9 92312407E-MAIL OU TEAMS DO CONTATO LOCAL: STEFANIE.RIBEIRO@LOCALIZA.COMPROTOCOLO INTERNO: INC1681035</t>
  </si>
  <si>
    <t>ACREZ</t>
  </si>
  <si>
    <t>VERIFICADO COM CAMILA (ACREZ) QUE A UNIDADE TINHA FICADO SEM CONEXÃO COM A INTERNET, APÓS INTERNET SER RESTABELECIDA SEU RAMAL: 8790 VOLTOU AO NORMAL.</t>
  </si>
  <si>
    <t>00:15:32</t>
  </si>
  <si>
    <t>202302000489</t>
  </si>
  <si>
    <t>03/02/2023 15:10</t>
  </si>
  <si>
    <t>VERIFICAÇÃO DE RAMAL.</t>
  </si>
  <si>
    <t>BOA TARDE!!POR FAVOR VERIFICAR O RAMAL 6608, NÃO ESTÁ FAZENDO NEM RECEBENDO LIGAÇÕES.IP: 10.7.12.5--ADRIANO FREITAS85 3255-6640</t>
  </si>
  <si>
    <t>05:07:22</t>
  </si>
  <si>
    <t>202302000488</t>
  </si>
  <si>
    <t>03/02/2023 14:12</t>
  </si>
  <si>
    <t>03/02/2023 15:01</t>
  </si>
  <si>
    <t>03/02/2023 18:24</t>
  </si>
  <si>
    <t>PROBLEMAS DE REGISTRO</t>
  </si>
  <si>
    <t>10.21.6.50SENHA OU LOGIN INCORRETO</t>
  </si>
  <si>
    <t>REGISTRO DE RAMAL.</t>
  </si>
  <si>
    <t>03:22:00</t>
  </si>
  <si>
    <t>00:50:13</t>
  </si>
  <si>
    <t>04:12:13</t>
  </si>
  <si>
    <t>202302000486</t>
  </si>
  <si>
    <t>03/02/2023 12:39</t>
  </si>
  <si>
    <t>03/02/2023 13:54</t>
  </si>
  <si>
    <t>CONFIGURAR RAMAL45890241 10.21.3.90POLO PAÇO</t>
  </si>
  <si>
    <t>RAMAL CONFIGURADO CONFORME SOLICITADO.</t>
  </si>
  <si>
    <t>01:14:20</t>
  </si>
  <si>
    <t>202302000484</t>
  </si>
  <si>
    <t>03/02/2023 12:22</t>
  </si>
  <si>
    <t>03/02/2023 14:03</t>
  </si>
  <si>
    <t>CONFIGURAR FACILIDADES</t>
  </si>
  <si>
    <t>CRIAR GRUPO DE CAPTURA:GRUPO DE CAPTURA: FISCALIZAÇÃO_IMOBILIARIA8550892589678378888592428924</t>
  </si>
  <si>
    <t>VERIFICADO QUE O GRUPO DE CAPTURA JÁ EXISTIA E O CLIENTE INFORMOU VIA CHAMADO QUE FOI ABERTO POR EQUIVOCO</t>
  </si>
  <si>
    <t>00:10:00</t>
  </si>
  <si>
    <t>01:30:53</t>
  </si>
  <si>
    <t>01:40:53</t>
  </si>
  <si>
    <t>202302000483</t>
  </si>
  <si>
    <t>03/02/2023 12:12</t>
  </si>
  <si>
    <t>03/02/2023 13:10</t>
  </si>
  <si>
    <t>03/02/2023 13:13</t>
  </si>
  <si>
    <t>REGISTRO DE RAMAL</t>
  </si>
  <si>
    <t>10.21.3.103SENHA OU LOGIN INCORRETO</t>
  </si>
  <si>
    <t>VERIFICADO QUE O RAMAL ESTÁ REGISTRADO E NÃO APRESENTA ERRO DE SENHA OU LOGIN INCORRETO. NORMALIZADO SEM INTERVENÇÃO DA BASE.</t>
  </si>
  <si>
    <t>01:00:21</t>
  </si>
  <si>
    <t>202302000482</t>
  </si>
  <si>
    <t>03/02/2023 12:03</t>
  </si>
  <si>
    <t>RECONFIGURAR UBS CAXAMBU</t>
  </si>
  <si>
    <t>08:14:04</t>
  </si>
  <si>
    <t>202302000481</t>
  </si>
  <si>
    <t>03/02/2023 11:52</t>
  </si>
  <si>
    <t>03/02/2023 13:51</t>
  </si>
  <si>
    <t>10.21.2.92RAMAL:45896946PAÇO</t>
  </si>
  <si>
    <t xml:space="preserve">REALIZADO A CONFIGURAÇÃO DO RAMAL CONFORME SOLICITADO. </t>
  </si>
  <si>
    <t>00:52:00</t>
  </si>
  <si>
    <t>01:06:35</t>
  </si>
  <si>
    <t>01:58:35</t>
  </si>
  <si>
    <t>202302000480</t>
  </si>
  <si>
    <t>03/02/2023 11:50</t>
  </si>
  <si>
    <t>03/02/2023 16:43</t>
  </si>
  <si>
    <t>PUXAR LIGAÇÃO</t>
  </si>
  <si>
    <t>BOM DIA POR FAVOR VERIFICAR SE O RAMAL 45898683, E QUAIS OS RAMAIS QUE PERTENCEM AO GRUPO.</t>
  </si>
  <si>
    <t>INSERIDO O RAMAL: 86837 NO GRUPO DE CAPTURA : CAP_UGGF_ITBI 302, CLIENTE VALIDOU O FUNCIONAMENTO E AUTORIZOU DO CHAMADO</t>
  </si>
  <si>
    <t>03:51:00</t>
  </si>
  <si>
    <t>01:01:36</t>
  </si>
  <si>
    <t>04:52:36</t>
  </si>
  <si>
    <t>202302000479</t>
  </si>
  <si>
    <t>03/02/2023 10:26</t>
  </si>
  <si>
    <t>03/02/2023 11:22</t>
  </si>
  <si>
    <t>03/02/2023 11:30</t>
  </si>
  <si>
    <t>CONFIGURAR RAMAL NOVO - SETOR TRATAMENTO TERMICO</t>
  </si>
  <si>
    <t>BOM DIA GENTILEZA CONFIGURAR O APARELHO O APARELHO DP10 PADRÃO IP. SEGUE AS INFORMAÇÕES: * NOME DO IDENTIFICADOR: TRATAMENTO TERMICO* RAMAL: VERIFICAR NÚMERO DISPONÍVEL PARA REGISTRO* IP: 192.168.25.103* DESATIVAR SEGUNDA CHAMADA* BLOQUEAR APENAS CHAMADAS INTERNACIONAIS (DDI)* SENHA ADMINISTRADOR: BASE* IDIOMA PORTUGUÊS* VERIFICAR ATUALIZAÇÃO DO FIRMWARE* VERIFICAR DATA E HORA NO APARELHO  FICO NO AGUARDO!!</t>
  </si>
  <si>
    <t>REALIZADA CONFIGURAÇÕES CONFORME SOLICITADO PELO CLIENTE</t>
  </si>
  <si>
    <t>00:35:00</t>
  </si>
  <si>
    <t>00:21:24</t>
  </si>
  <si>
    <t>00:56:24</t>
  </si>
  <si>
    <t>202302000477</t>
  </si>
  <si>
    <t>03/02/2023 07:49</t>
  </si>
  <si>
    <t>03/02/2023 07:59</t>
  </si>
  <si>
    <t>ALTERAR NOME DE RAMAL</t>
  </si>
  <si>
    <t>BOM DIA   SOLICITO A ALTERAÇÃO DE NOME DO RAMAL 1939 PARA ALINE BENVENUTTI. ATENCIOSAMENTE ELITON ZIMMERMANN</t>
  </si>
  <si>
    <t>REALIZADA CONFIGURAÇÃO CONFORME SOLICITADO</t>
  </si>
  <si>
    <t>00:09:46</t>
  </si>
  <si>
    <t>HTTPS://BASETELCO.CLOUDPROVTEL.COM/TR_EVENTS.PHP?TRIGGERID=36859&amp;EVENTID=376863495</t>
  </si>
  <si>
    <t>BATURI</t>
  </si>
  <si>
    <t>202302000498</t>
  </si>
  <si>
    <t>05/02/2023 10:34</t>
  </si>
  <si>
    <t>05/02/2023 10:02</t>
  </si>
  <si>
    <t>05/02/2023 10:32</t>
  </si>
  <si>
    <t>05/02/2023 11:46</t>
  </si>
  <si>
    <t>GW | EP_GWFXO_IGUATU IP: 10.7.100.240 HTTPS://BASETELCO.CLOUDPROVTEL.COM/TR_EVENTS.PHP?TRIGGERID=52297&amp;EVENTID=378883895</t>
  </si>
  <si>
    <t>O GATEWAY VOLTOU A FICAR UP - OPERACIONAL, SEM INTERVENÇÃO DA BASE.</t>
  </si>
  <si>
    <t>01:05:00</t>
  </si>
  <si>
    <t>00:06:37</t>
  </si>
  <si>
    <t>01:11:37</t>
  </si>
  <si>
    <t>202302000496</t>
  </si>
  <si>
    <t xml:space="preserve">    LINK INOPERANTE</t>
  </si>
  <si>
    <t>05/02/2023 06:10</t>
  </si>
  <si>
    <t>05/02/2023 01:43</t>
  </si>
  <si>
    <t>DADOS</t>
  </si>
  <si>
    <t>RTD-BNB - FORTALEZA - FLA 53229314A- 10MBPS - BASE / COMPULINE - RT-CLIENTE_BNB</t>
  </si>
  <si>
    <t>RTD-BNB - FORTALEZA - FLA 53229314A- 10MBPS - BASE / COMPULINE - RT-CLIENTE_BNB IP: 10.201.201.6 HTTPS://BASETELCO.CLOUDPROVTEL.COM/TR_EVENTS.PHP?TRIGGERID=55784&amp;EVENTID=378618853</t>
  </si>
  <si>
    <t>09:38:19</t>
  </si>
  <si>
    <t>202302000499</t>
  </si>
  <si>
    <t>05/02/2023 17:29</t>
  </si>
  <si>
    <t>05/02/2023 16:32</t>
  </si>
  <si>
    <t>NOC 02</t>
  </si>
  <si>
    <t>GW | EP_GWFXO_ITAPIPOCA</t>
  </si>
  <si>
    <t>GW | EP_GWFXO_ITAPIPOCAIP: 10.7.102.240</t>
  </si>
  <si>
    <t>00:05:02</t>
  </si>
  <si>
    <t>EM CONTATO NO NÚMERO 11 4589-8457, O SUPERVISOR CAIO ATENDEU E COMO O LOGIN PERTENCE AO PESSOAL DO CAC CHAMOU A SUPERVISORA LUCIANE E FOI EXPLICADO PARA A MESMA QUE PARA ESSES CASOS TEM QUE SER ACIONADO O REGINALDO DO TI CIJUN PARA RECRIAR O LOGIN.</t>
  </si>
  <si>
    <t>REMOVIDO OS RAMAIS DO HUNT GROUP CONFORME SOLICITADO</t>
  </si>
  <si>
    <t>O GATEWAY NORMALIZOU EM NOSSO MONITORAMENTO SEM INTERVENÇÃO TÉCNICA DA BASE. ENVIADO E-MAIL AO CLIENTE DA NORMALIZAÇÃO DO EQUIPAMENTO</t>
  </si>
  <si>
    <t>03/02/2023 13?37</t>
  </si>
  <si>
    <t>CONFIGURAÇÃO REALIZADA CONFORME SOLICITADO</t>
  </si>
  <si>
    <t>202302000519</t>
  </si>
  <si>
    <t>06/02/2023 17:52</t>
  </si>
  <si>
    <t>RAMAL 1920 REDIRECIONANDO CHAMADAS.</t>
  </si>
  <si>
    <t>BOA TARDE, FAVOR VERIFICAR RAMAL 1920 POIS ESTA DIRECIONANDO AS CHAMADAS PARA O 1906, TESTADO FACILIDADE 104 SEM SUCESSO.</t>
  </si>
  <si>
    <t>05:44:59</t>
  </si>
  <si>
    <t>202302000518</t>
  </si>
  <si>
    <t>06/02/2023 17:50</t>
  </si>
  <si>
    <t>06/02/2023 16:16</t>
  </si>
  <si>
    <t>GW | EP_GWFXO_ARACAT</t>
  </si>
  <si>
    <t>GW | EP_GWFXO_ARACATIP: 10.7.103.40</t>
  </si>
  <si>
    <t>ARACATI</t>
  </si>
  <si>
    <t>05:46:40</t>
  </si>
  <si>
    <t>202302000517</t>
  </si>
  <si>
    <t>06/02/2023 17:34</t>
  </si>
  <si>
    <t>SENHA OU LOGIN INCORRETO</t>
  </si>
  <si>
    <t>HTTPS://10.21.8.125/_INDEX.HTML#/ACCOUNT/1CONTA : SENHA OU LOGIN INCORRETO</t>
  </si>
  <si>
    <t>06:02:59</t>
  </si>
  <si>
    <t>202302000516</t>
  </si>
  <si>
    <t>06/02/2023 17:22</t>
  </si>
  <si>
    <t>LIGAÇÕES EXTERNAS MICROSIP (DIVIDA ATIVA) (PRIORIDADE)</t>
  </si>
  <si>
    <t>VERIFICADO QUE OS TELEFONES (MICROSIP) DA DIVIDA ATIVA PAÇO, RECEBEM LIGAÇÕES PORÉM NÃO FAZEM LIGAÇÃO EXTERNA.LEMBRAMOS QUE AS LIGAÇÕES VEM DA URA DO PAÇO 45898400TENTATIVA TAMBÉM ADICIONANDO 0 NO INICIO PORÉM SEM SUCESSO.</t>
  </si>
  <si>
    <t>06:14:32</t>
  </si>
  <si>
    <t>202302000515</t>
  </si>
  <si>
    <t>06/02/2023 17:03</t>
  </si>
  <si>
    <t>INFRA META</t>
  </si>
  <si>
    <t>CANADA - TELEFONIA TEAMS</t>
  </si>
  <si>
    <t>BOA TARDE, A SEGUINTE PROFISSIONAL NÃO ESTÁ CONSEGUINDO REALIZAR LIGAÇÕES INTERNACIONAIS(CANADA E OUTRAS REGIÕES) E TAMBÉM NÃO ESTÁ RECEBENDO. LIGAÇÕES LOCAIS ESTÃO FUNCIONANDO. O CONTATO PODE SER FEITO PELO TEAMS: BEATRIZ.RIGNEL@METAIT.CA OBG.</t>
  </si>
  <si>
    <t>06:33:54</t>
  </si>
  <si>
    <t>202302000514</t>
  </si>
  <si>
    <t xml:space="preserve">    BAIXA PERFORMANCE</t>
  </si>
  <si>
    <t>06/02/2023 17:02</t>
  </si>
  <si>
    <t>PROBLEMAS DE LIGAÇÕES EXTERNAS</t>
  </si>
  <si>
    <t>FUI AO LOCAL E VERIFIQUEI QUE OS RAMAIS ABAIXO TEM O SEGUINTE COMPORTAMENTO:FAZER LIGAÇÃO EXTERNA: SE LIGAR PARA O MESMO NUMERO OU APARECE A MENSAGEM " NÃO FOI POSSÍVEL COMPLETAR ESSA LIGAÇÃO POR FAVOR TENTE NOVAMENTE MAIS TARDE", OU EM OUTRA TENTATIVA CHEGA A CHAMAR PORÉM NO CELULAR DA PESSOA NÃO CHEGA A LIGAÇÃO. (FEITO TESTES EM CELULARES DA VIVO E CLARO)RECEBER LIGAÇÃO EXTERNA: AS VEZES COMPLETA AS VEZES NÃOINTERNET DO LOCAL SEM QUEDAS (PING OK E BAIXO TEMPO DE RESPOSTA)FEITO O REBOOT DA E1 PORÉM SEM SUCESSO.LOCAL: CD CIAL4588-8870 IPV 102101424588-8868 IPV 10.21.0.1404588-8866 IPV SEM INFORMAÇÕES4588 8866 IPV 10.21.0.1384588-8850 IPV 10.21.0.1224588-8882-1 - IPV 10.21.0.1544588-8881 IPV 10.21.0.1534588-8882 IPV 10.21.0.1664588-8871 - IPV 10.21.0.1434588-8857 - IPV 10.21.0.1294588-8853 IPV-10.21.01254588-8874 IPV 10.21.01464588-8771 IPV - 10.21.0.143</t>
  </si>
  <si>
    <t>06:34:35</t>
  </si>
  <si>
    <t>202302000513</t>
  </si>
  <si>
    <t>06/02/2023 15:16</t>
  </si>
  <si>
    <t>06/02/2023 15:11</t>
  </si>
  <si>
    <t>REPARO DE LINHA  AAPOA</t>
  </si>
  <si>
    <t>BOA TARDE   BASE TELCO ! COLABORADORA REPORTA NÃO ESTAR CONSEGUINDO FAZER NEM RECEBER LIGAÇÃO LINHA (051)3313-1140 LINHAS:(51) 3313 – 1140( 51) 3313 - 1141                      (51) 3313 - 1142                   (51) 3313 - 1143                       (51) 3313 - 1144                      (51) 3313 - 1145   UNIDADE AFETADA: AAPOAHORÁRIO DE ATENDIMENTO DA UNIDADE: 08:00 AS 18:00CONTATO NO LOCAL: ANA PAULA  51980599634E-MAIL OU TEAMS DO CONTATO LOCAL: ANA.CONTI@LOCALIZA.COMPROTOCOLO INTERNO: INC1683646  ATENCIOSAMENTE</t>
  </si>
  <si>
    <t>AAPOA</t>
  </si>
  <si>
    <t>08:20:49</t>
  </si>
  <si>
    <t>202302000512</t>
  </si>
  <si>
    <t>06/02/2023 15:13</t>
  </si>
  <si>
    <t>06/02/2023 15:05</t>
  </si>
  <si>
    <t>REPARO DE LINHA  ACPPD</t>
  </si>
  <si>
    <t>BOA TARDE   BASE TELCO ! COLABORADORA REPORTA NÃO ESTAR CONSEGUINDO FAZER NEM RECEBER LIGAÇÃO, AO TENTAR LIGAR FICA MUDO E CAI E AO RECEBER FALA TELEFONE DESLIGADO OU FORA DA ÁREA DE COBERTURA. LINHA 1833110005 LINHAS:(18) 3311 - 0005                                                                (18) 3311 - 0006  UNIDADE AFETADA: ACREZHORÁRIO DE ATENDIMENTO DA UNIDADE: 08:00 AS 18:00CONTATO NO LOCAL: JAQUELINE (18) 3311 – 0006  E-MAIL OU TEAMS DO CONTATO LOCAL: JACQUELINE.PROENCA@LOCALIZA.COMPROTOCOLO INTERNO: INC1683390  ATENCIOSAMENTE</t>
  </si>
  <si>
    <t>ACPPD</t>
  </si>
  <si>
    <t>08:24:06</t>
  </si>
  <si>
    <t>202302000511</t>
  </si>
  <si>
    <t>06/02/2023 14:43</t>
  </si>
  <si>
    <t>06/02/2023 15:45</t>
  </si>
  <si>
    <t>06/02/2023 17:00</t>
  </si>
  <si>
    <t>06/02/2023 17:06</t>
  </si>
  <si>
    <t>UNIDAS VSTS - VERIFICAR HUNT GROUP</t>
  </si>
  <si>
    <t>BOA TARDE, FAVOR VERIFICAR, O CLIENTE INFORMOU QUE O HUNT GROUP DA VSTS (13.3327-9091 HUNT GROUP) SÓ ESTÁ TOCANDO EM 1 RAMAL. O HUNT GROUP DEVE TOCAR NOS RAMAIS 0274, 0275, 0276, 0277, 0278. CONTATO NO CLIENTE: PEDRO 11 99117-7838</t>
  </si>
  <si>
    <t>02:23:09</t>
  </si>
  <si>
    <t>202302000510</t>
  </si>
  <si>
    <t>06/02/2023 14:03</t>
  </si>
  <si>
    <t>10.21.10.51CONTA COM SENHA LOGIN INCORRETO.</t>
  </si>
  <si>
    <t>09:33:35</t>
  </si>
  <si>
    <t>202302000509</t>
  </si>
  <si>
    <t xml:space="preserve">    VPN INOPERANTE</t>
  </si>
  <si>
    <t>06/02/2023 13:37</t>
  </si>
  <si>
    <t>06/02/2023 13:08</t>
  </si>
  <si>
    <t>VPN TUNNEL VPN-CISER-SP</t>
  </si>
  <si>
    <t>VPN TUNNEL VPN-CISER-SPIP: 177.52.23.2REMOTE: 200.223.122.146 </t>
  </si>
  <si>
    <t>09:59:26</t>
  </si>
  <si>
    <t>202302000508</t>
  </si>
  <si>
    <t>06/02/2023 12:22</t>
  </si>
  <si>
    <t>06/02/2023 13:15</t>
  </si>
  <si>
    <t>CRIAR GRUPO DE CAPTURA:NOME: CD_14588-8870 4588-8868 4588-8866 4588 8866 4588-8850 4588-8882-1 4588-8881 4588-8882 4588-8871 4588-8857 4588-8853 4588-8874 4588-8771  </t>
  </si>
  <si>
    <t>CRIACAO DE GRUPO DE CAPTURA</t>
  </si>
  <si>
    <t>00:53:05</t>
  </si>
  <si>
    <t>202302000507</t>
  </si>
  <si>
    <t>06/02/2023 11:50</t>
  </si>
  <si>
    <t>06/02/2023 12:16</t>
  </si>
  <si>
    <t>INVERTER RAMAIS</t>
  </si>
  <si>
    <t>10.21.13.53ALTERAR CONTA PARA:55114588538410.21.14.216ALTERAR CONTA PARA551145885349POLO ARGOS</t>
  </si>
  <si>
    <t>ALTERAÇÃO DE RAMAIS.</t>
  </si>
  <si>
    <t>00:25:41</t>
  </si>
  <si>
    <t>202302000506</t>
  </si>
  <si>
    <t>06/02/2023 09:54</t>
  </si>
  <si>
    <t>06/02/2023 08:39</t>
  </si>
  <si>
    <t>06/02/2023 09:02</t>
  </si>
  <si>
    <t>06/02/2023 10:08</t>
  </si>
  <si>
    <t>CYRELA - MATRIZ - FALHA AO GERAR REUNIÕES</t>
  </si>
  <si>
    <t>BOM DIA PEDRO, TUDO BEM? PESSOAL TÁ MATRIZ TÁ INFORMANDO QUE NÃO ESTÁ SUBINDO AS REUNIÕES NAS ESTRELAS, PODE VERIFICAR AS COMUNICAÇÕES PRA NÓS POR GENTILEZA? BRUNO - VIA TEAMS</t>
  </si>
  <si>
    <t>CYRELA</t>
  </si>
  <si>
    <t>COMUNICAÇÃO COM EXCHANGE</t>
  </si>
  <si>
    <t>00:13:25</t>
  </si>
  <si>
    <t>202302000505</t>
  </si>
  <si>
    <t>06/02/2023 09:44</t>
  </si>
  <si>
    <t>BOM DIA !TEMOS UM TELEFONE A SER CONFIGURADO.ACESSAR O LINK:HTTP://172.16.7.199/CISCO/CISCO.HTMLPESQUISAR NA BARRA DE PESQUISA: SEP04C5A4B055CCALTERAR A SENHA.RAMAL: 458988364</t>
  </si>
  <si>
    <t>13:52:24</t>
  </si>
  <si>
    <t>202302000504</t>
  </si>
  <si>
    <t>06/02/2023 09:33</t>
  </si>
  <si>
    <t>06/02/2023 09:29</t>
  </si>
  <si>
    <t>06/02/2023 09:45</t>
  </si>
  <si>
    <t>06/02/2023 09:53</t>
  </si>
  <si>
    <t>VPN TUNNEL VPN-PQS-PE IS DOWN</t>
  </si>
  <si>
    <t>HTTPS://BASETELCO.CLOUDPROVTEL.COM/TR_EVENTS.PHP?TRIGGERID=55214&amp;EVENTID=379623679</t>
  </si>
  <si>
    <t>PQS</t>
  </si>
  <si>
    <t>VPN NORMALIZOU SEM INTERVENÇÃO DA BASE</t>
  </si>
  <si>
    <t>00:19:00</t>
  </si>
  <si>
    <t>00:00:37</t>
  </si>
  <si>
    <t>00:19:37</t>
  </si>
  <si>
    <t>202302000503</t>
  </si>
  <si>
    <t>INOPERÂNCIA TOTAL DE TOIP</t>
  </si>
  <si>
    <t>06/02/2023 08:51</t>
  </si>
  <si>
    <t>06/02/2023 08:50</t>
  </si>
  <si>
    <t>PROBLEMAS COM A TELEFONIA</t>
  </si>
  <si>
    <t>BOM DIA PESSOAL, COMO ESTÃO? ESTAMOS COM PROBLEMAS NA TELEFONIA TEAMS, NÃO ESTAMOS RECEBENDO E NEM REALIZANDO LIGAÇÕES. JÁ FOI ABERTO CHAMADO PARA A ALGAR, SEGUE PROTOCOLO:202303562040 SOLICITAMOS, TAMBÉM, APOIO DA BASETELCO PARA VERIFICAR O OCORRIDO. GRATO. AT.TE</t>
  </si>
  <si>
    <t>SINQIA</t>
  </si>
  <si>
    <t>14:46:12</t>
  </si>
  <si>
    <t>202302000502</t>
  </si>
  <si>
    <t>06/02/2023 08:35</t>
  </si>
  <si>
    <t>JOINVILLE - CONFIGURAÇÃO DE RAMAL</t>
  </si>
  <si>
    <t>BOM DIA,  CONFIGURAR NOME DOS RAMAIS:RAMAL 8616 – RINALDO GONÇALVES RAMAL 8393 – FERNANDA REINERT</t>
  </si>
  <si>
    <t>15:02:05</t>
  </si>
  <si>
    <t>202302000501</t>
  </si>
  <si>
    <t>06/02/2023 07:34</t>
  </si>
  <si>
    <t>06/02/2023 07:33</t>
  </si>
  <si>
    <t>06/02/2023 07:47</t>
  </si>
  <si>
    <t>06/02/2023 07:54</t>
  </si>
  <si>
    <t>RTD-INDORAMA_POLIMEROS_LINK1-RADIO - SUAPE - IPJ53124315A - 80MBPS - BASE</t>
  </si>
  <si>
    <t>HTTPS://BASETELCO.CLOUDPROVTEL.COM/TR_EVENTS.PHP?TRIGGERID=55759&amp;EVENTID=379561726</t>
  </si>
  <si>
    <t>00:19:34</t>
  </si>
  <si>
    <t>202302000500</t>
  </si>
  <si>
    <t>06/02/2023 07:32</t>
  </si>
  <si>
    <t>06/02/2023 07:40</t>
  </si>
  <si>
    <t>RTD-DECAL - SUAPE - IPJ00230816A - 40MBPS - BASE</t>
  </si>
  <si>
    <t>HTTPS://BASETELCO.CLOUDPROVTEL.COM/TR_EVENTS.PHP?TRIGGERID=55774&amp;EVENTID=379561176</t>
  </si>
  <si>
    <t>DECAL</t>
  </si>
  <si>
    <t>00:20:55</t>
  </si>
  <si>
    <t>SÃO PAULO</t>
  </si>
  <si>
    <t>ARGOS</t>
  </si>
  <si>
    <t>CANADA</t>
  </si>
  <si>
    <t>CD CIAL</t>
  </si>
  <si>
    <t>VSTS</t>
  </si>
  <si>
    <t>SUAPE</t>
  </si>
  <si>
    <t>O CLIENTE REALIZOU A DESATIVAÇÃO DE UM SERVIÇO DE LIGAÇÃO EXTERNA VIA "CHIPEIRA" GSM, PARA MIGRAR PARA SAÍDA OPERADORA VIVO -E1, PORÉM NÃO COMUNICOU A BASE. AJUSTES DE CONFIGURAÇÃO FORAM REALIZADOS NO DESTINATION DO SEBRAE.</t>
  </si>
  <si>
    <t>REDE INTERNA DO CLIENTE</t>
  </si>
  <si>
    <t>REALIZADA A REMOÇÃO E RECOLOCAÇÃO DO CABO DE REDE, APÓS ISSO RAMAL VOLTOU A PEGAR IP E REGISTROU</t>
  </si>
  <si>
    <t>CABEAMENTO</t>
  </si>
  <si>
    <t>REGISTRAR RAMAL.</t>
  </si>
  <si>
    <t>VOLTOU A SE REGISTRAR NORMALMENTE.</t>
  </si>
  <si>
    <t>CHAMADO SENDO ENCERRADO, APOS VALIDAÇÃO POR PARTE DO CLIENTE.</t>
  </si>
  <si>
    <t>CHAMADO PODE SER ENCERRADO, ESTA DUPLICADO COM O TICKET 202301000438</t>
  </si>
  <si>
    <t>OUTROS</t>
  </si>
  <si>
    <t>202302000538</t>
  </si>
  <si>
    <t>202302000537</t>
  </si>
  <si>
    <t>202302000536</t>
  </si>
  <si>
    <t>202302000535</t>
  </si>
  <si>
    <t>202302000534</t>
  </si>
  <si>
    <t>202302000532</t>
  </si>
  <si>
    <t>202302000528</t>
  </si>
  <si>
    <t>202302000527</t>
  </si>
  <si>
    <t>202302000525</t>
  </si>
  <si>
    <t>202302000524</t>
  </si>
  <si>
    <t>202302000523</t>
  </si>
  <si>
    <t>202302000521</t>
  </si>
  <si>
    <t>07/02/2023 20:05</t>
  </si>
  <si>
    <t>07/02/2023 19:24</t>
  </si>
  <si>
    <t>07/02/2023 20:23</t>
  </si>
  <si>
    <t>07/02/2023 21:25</t>
  </si>
  <si>
    <t>VPN TUNNEL VPN_SEBRAE IS DOWN</t>
  </si>
  <si>
    <t>VPN TUNNEL VPN_SEBRAE IS DOWN IP: 177.52.23.2 REMOTE: 189.90.174.42 HTTPS://BASETELCO.CLOUDPROVTEL.COM/TR_EVENTS.PHP?TRIGGERID=47509&amp;EVENTID=380717980</t>
  </si>
  <si>
    <t>PARA SEU CONHECIMENTO A VPN ENCONTRA-SE UP - OPERACIONAL, SEM INTERVENÇÃO DA BASE.</t>
  </si>
  <si>
    <t>01:07:00</t>
  </si>
  <si>
    <t>00:13:12</t>
  </si>
  <si>
    <t>01:20:12</t>
  </si>
  <si>
    <t>07/02/2023 16:20</t>
  </si>
  <si>
    <t>07/02/2023 16:30</t>
  </si>
  <si>
    <t>07/02/2023 17:07</t>
  </si>
  <si>
    <t>MURILO HORST</t>
  </si>
  <si>
    <t>BLOQUEAR LIGAÇÃO DE NÚMEROS ESPECÍFICOS</t>
  </si>
  <si>
    <t>BOA TARDE, FAVOR BLOQUEAR LIGAÇÕES VINDAS DOS NÚMEROS ABAIXO NA CENTRAL DA CISER MATRIZ.47349489444734275544</t>
  </si>
  <si>
    <t>BLOQUEIO DE ENTRADAS DE LIGAÇOES DE NUMEROS ESPECIFICOS.</t>
  </si>
  <si>
    <t>00:09:56</t>
  </si>
  <si>
    <t xml:space="preserve">    FALHA NA INTEGRAÇÃO CONTACT CENTER WHATSAPP</t>
  </si>
  <si>
    <t>07/02/2023 15:11</t>
  </si>
  <si>
    <t>07/02/2023 15:50</t>
  </si>
  <si>
    <t>TIAGO BORBA</t>
  </si>
  <si>
    <t>URGENTE - ATENDIMENTO XCONTACT - WHATS</t>
  </si>
  <si>
    <t>FAVOR DAR PRIORIDADE AO PROBLEMA RELATADO ABAIXO.MESMO DETRO DA JANELA DE 24HRS SISTEMA INFORMANDO QUE NÃO É POSSÍVEL FALAR COM CLIENTE POIS A JANELA ESTA FECHADA[CID:IMAGE001.PNG@01D93B06.51A942B0]ATTBORBA</t>
  </si>
  <si>
    <t>CHAMADO SENDO ENCERRADO, POIS O CLIENTE INFORMOU QUE O PROBLEMA ESTAVA DO LADO DELES.JA FOI SOLUCIONADO PELO CLIENTE.{LUIZ CARLOS}</t>
  </si>
  <si>
    <t>00:17:00</t>
  </si>
  <si>
    <t>00:21:23</t>
  </si>
  <si>
    <t>00:38:23</t>
  </si>
  <si>
    <t>07/02/2023 14:35</t>
  </si>
  <si>
    <t>07/02/2023 14:37</t>
  </si>
  <si>
    <t>ENCONTRO COM OS AGENTES DE DESENVOLVIMENTO SUPER-PB</t>
  </si>
  <si>
    <t>REUNIÃO :ENCONTRO COM OS AGENTES DE DESENVOLVIMENTO SUPER-PBAMBIENTE: SUPER-PBCOORDENAÇÃO: FÁBIO VINICIUS.LOCAL: SALA 02 / SUPER-PBHORÁRIO: 8H ÀS 11H.TRANSMISSÃO: MICROSOFT TEAMS (MODO AO VIVO).SUPORTE TÉCNICO: JOÃO PAULO FELIX – C002607.</t>
  </si>
  <si>
    <t>00:01:21</t>
  </si>
  <si>
    <t>07/02/2023 12:59</t>
  </si>
  <si>
    <t>LIGAÇÕES PARA OPERADORA CLARO.</t>
  </si>
  <si>
    <t>BOM DIA !VERIFICADO QUE OS TELEFONES DE TODOS OS POLOS NÃO ESTÃO CONSEGUINDO REALIZAR CHAMADAS PARA CELULARES DA CLARO. DANDO A MENSAGEM "DESCULPE SUA LIGAÇÃO NÃO PODE SER COMPLETADA, POR FAVOR TENTE NOVAMENTE".LIGAÇÕES PARA OUTRAS OPERADORAS OK.</t>
  </si>
  <si>
    <t>09:33:24</t>
  </si>
  <si>
    <t>07/02/2023 12:17</t>
  </si>
  <si>
    <t>07/02/2023 15:04</t>
  </si>
  <si>
    <t>HTTPS://10.21.4.55/_INDEX.HTML#/ACCOUNT/1TROCAR RAMAL PARA 45895795</t>
  </si>
  <si>
    <t>TROCA DE RAMAL</t>
  </si>
  <si>
    <t>02:46:46</t>
  </si>
  <si>
    <t>07/02/2023 10:30</t>
  </si>
  <si>
    <t>JOINVILLE  - CONFIGURAÇÃO DA CAPTURA DE GRUPO</t>
  </si>
  <si>
    <t>BOM DIA,  CHECAR A CAPTURA DE GRUPO DOS SEGUINTES RAMAIS:81658264 8339 84068489 8616 8393 86178618 8256 83348615816381058434830582858353</t>
  </si>
  <si>
    <t>12:02:46</t>
  </si>
  <si>
    <t>07/02/2023 10:19</t>
  </si>
  <si>
    <t>JOINVILLE -CRIAÇÃO DE RAMAL</t>
  </si>
  <si>
    <t>BOM DIA CRIAR O RAMAL 8534 E 9068.</t>
  </si>
  <si>
    <t>12:13:20</t>
  </si>
  <si>
    <t>07/02/2023 09:27</t>
  </si>
  <si>
    <t>ALMIR DE PAIVA</t>
  </si>
  <si>
    <t>## CUSTOMIZAR MONITORAMENTO - MASON-SL##</t>
  </si>
  <si>
    <t>ADICIONAR AO MONITORAMENTO DO ZABBIX, O GATEWAY DE VOZ DA  LOCALIDADE (MASON-SL) CONFORME O GRUPO, MODELO, TEMPLATE E ORGANIZAÇÃO NO GRUPO  DE HOST DO ZABBIX.   </t>
  </si>
  <si>
    <t>BASE TELCO</t>
  </si>
  <si>
    <t>RECIFE</t>
  </si>
  <si>
    <t>13:05:52</t>
  </si>
  <si>
    <t>07/02/2023 09:16</t>
  </si>
  <si>
    <t>LIGAÇÃO EXTERNA</t>
  </si>
  <si>
    <t>VERIFICADO QUE É NECESSÁRIO LIGAR DIVERSAS VEZES PARA CONSEGUIR COMPLETAR UMA LIGAÇÃO DOS TELEFONES ABAIXO:LOCAL: UBS NOVO HORIZONTE.4589 92514589 92524589 92534589 9254</t>
  </si>
  <si>
    <t>13:16:40</t>
  </si>
  <si>
    <t>07/02/2023 09:07</t>
  </si>
  <si>
    <t>10.21.3.8SENHA OU LOGIN INCORRETO</t>
  </si>
  <si>
    <t>13:25:28</t>
  </si>
  <si>
    <t>TOPOLOGIA/RELATÓRIO/ANÁLISE DE TOIP</t>
  </si>
  <si>
    <t>07/02/2023 08:59</t>
  </si>
  <si>
    <t>RELATÓRIO DE LIGAÇÕES RAMAL 3511 - PORTARIA MATRIZ</t>
  </si>
  <si>
    <t>BOM DIA,PRECISAMOS DO RELATÓRIO DE LIGAÇÕES FEITAS DO RAMAL 3511 , ( PORTARIA I ) DO DIA 31/01   DAS 18:00 HS AS 00:00 HSENVIAR RELATÓRIO NESSE MAIL.OBRIGADO !ATTBORBA</t>
  </si>
  <si>
    <t>13:33:33</t>
  </si>
  <si>
    <t>ITAIMBIBI</t>
  </si>
  <si>
    <t>ENCONTRADO RAMAIS DUPLICADOS NA REDE, APÓS DESLIGAR UM APARELHO AS LIGAÇÕES VOLTARAM</t>
  </si>
  <si>
    <t>202302000539</t>
  </si>
  <si>
    <t>08/02/2023 06:17</t>
  </si>
  <si>
    <t>08/02/2023 05:20</t>
  </si>
  <si>
    <t>08/02/2023 15:58</t>
  </si>
  <si>
    <t>08/02/2023 18:57</t>
  </si>
  <si>
    <t>VPN TUNNEL VPN_DAPAL1 IS DOWN</t>
  </si>
  <si>
    <t>HTTPS://BASETELCO.CLOUDPROVTEL.COM/TR_EVENTS.PHP?TRIGGERID=53660&amp;EVENTID=381041898</t>
  </si>
  <si>
    <t>DAPAL</t>
  </si>
  <si>
    <t>MACEIO / ALAGOAS</t>
  </si>
  <si>
    <t xml:space="preserve"> A VPN NORMALIZOU EM NOSSO MONITORAMENTO SEM INTERVENÇÃO TÉCNICA DA BASE. ENVIADO E-MAIL AO CLIENTE E-MAIL DA NORMALIZAÇÃO DA VPN</t>
  </si>
  <si>
    <t>12:38:00</t>
  </si>
  <si>
    <t>00:01:35</t>
  </si>
  <si>
    <t>12:39:35</t>
  </si>
  <si>
    <t>202302000540</t>
  </si>
  <si>
    <t>08/02/2023 08:48</t>
  </si>
  <si>
    <t>08/02/2023 10:55</t>
  </si>
  <si>
    <t xml:space="preserve">RAMAL NÃO REGISTRADO. </t>
  </si>
  <si>
    <t>RAMAL 6655 COM IP 10.7.15.41, NÃO ESTA SE REGISTANDO NO SERVIÇO, FAVOR VERIFICAR. </t>
  </si>
  <si>
    <t>SEDE</t>
  </si>
  <si>
    <t>USUÁRIO ESTAVA TENTANTO USAR O APARELHO FÍSICO SENDO QUEO RAMAL ESTAVA REGISTRADO EM UM SOFTPHONE</t>
  </si>
  <si>
    <t>01:32:00</t>
  </si>
  <si>
    <t>00:34:57</t>
  </si>
  <si>
    <t>02:06:57</t>
  </si>
  <si>
    <t>202302000541</t>
  </si>
  <si>
    <t>08/02/2023 08:52</t>
  </si>
  <si>
    <t>08/02/2023 08:55</t>
  </si>
  <si>
    <t>DIVULGAÇÃO DE CAMPANHA 2023.</t>
  </si>
  <si>
    <t>REUNIÃO : DIVULGAÇÃO DE CAMPANHA 2023.AMBIENTE:  AMBIENTE DE TRANSAÇÕES E DE SERVIÇOS BANCÁRIOS.COORDENAÇÃO: SANDRA SORAYA DE F. SANTOS F049441.LOCAL: SALA 02.HORÁRIO:  8H30 ÀS 12H.TRANSMISSÃO: MICROSOFT TEAMS (MODO AO VIVO).SUPORTE TÉCNICO: JOÃO PAULO FELIX – C002607 / GILVANES DA SILVA SOUZA C034213.</t>
  </si>
  <si>
    <t>00:03:04</t>
  </si>
  <si>
    <t>202302000542</t>
  </si>
  <si>
    <t>08/02/2023 08:57</t>
  </si>
  <si>
    <t>08/02/2023 08:59</t>
  </si>
  <si>
    <t>REUNIÃO - CÂMBIO - CARTA DE CRÉDITO.</t>
  </si>
  <si>
    <t>REUNIÃO: CÂMBIO - CARTA DE CRÉDITO.AMBIENTE:  AMBIENTE DE NEGÓCIOS EMPRESARIAIS E GOVERNO .COORDENAÇÃO:   ANA CRISTINA FERREIRA AZEVEDO F080047.LOCAL:   SALA 04.HORÁRIO: 16H ÀS 17H30.TRANSMISSÃO: MICROSOFT TEAMS (MODO AO VIVO / REUNIÃO) / POLYCOM.SUPORTE TÉCNICO: JOAO PAULO FELIX DE OLIVEIRA C002607.PÚBLICO ALVO: FUNCIONÁRIOS BNB.</t>
  </si>
  <si>
    <t>00:01:34</t>
  </si>
  <si>
    <t>202302000543</t>
  </si>
  <si>
    <t>08/02/2023 09:02</t>
  </si>
  <si>
    <t>DCML BELO HORIZONTE - CONFIGURAR RAMAIS</t>
  </si>
  <si>
    <t>BOM DIA, PESSOAL, PRECISO LIBERAR O RAMAIS 3938 E 3993 PARA FUNCIONAREM COM SOFTFONE POR FAVOR!</t>
  </si>
  <si>
    <t>12:13:46</t>
  </si>
  <si>
    <t>202302000544</t>
  </si>
  <si>
    <t>08/02/2023 10:10</t>
  </si>
  <si>
    <t>VERIFICAÇÃO DO 0800</t>
  </si>
  <si>
    <t>BOM DIA!!VERIFICAÇÃO DO 0800 DA CENTRAL DE ATENDIMENTO DO CATI INTERNO.0800 942 0820 NÃO ESTÁ FUNCIONANDO INTERNAMENTE.TESTADA A LIGAÇÃO DE UM NÚMERO DE CELULAR E O 0800 ESTÁ FUNCIONANDO NORMALMENTE. </t>
  </si>
  <si>
    <t>11:05:02</t>
  </si>
  <si>
    <t>202302000545</t>
  </si>
  <si>
    <t>08/02/2023 10:02</t>
  </si>
  <si>
    <t>08/02/2023 14:47</t>
  </si>
  <si>
    <t>VERIFICAR O IP</t>
  </si>
  <si>
    <t>BOM DIA !PODERIAM VERIFICAR QUAL O IP DO RAMAL 45898582 2</t>
  </si>
  <si>
    <t>APOS VALIDAÇÃO DO CLIENTE, O CHAMADO ESTA SENDO ENCERRADO.{LUIZ CARLOS}</t>
  </si>
  <si>
    <t>04:24:00</t>
  </si>
  <si>
    <t>00:20:46</t>
  </si>
  <si>
    <t>04:44:46</t>
  </si>
  <si>
    <t>202302000546</t>
  </si>
  <si>
    <t>08/02/2023 10:11</t>
  </si>
  <si>
    <t>08/02/2023 10:09</t>
  </si>
  <si>
    <t>08/02/2023 15:27</t>
  </si>
  <si>
    <t>08/02/2023 19:04</t>
  </si>
  <si>
    <t xml:space="preserve">RTD-BNB - FORTALEZA - FLA 53229314A- 10MBPS - BASE - INDISPONIVEL </t>
  </si>
  <si>
    <t>HTTPS://BASETELCO.CLOUDPROVTEL.COM/TR_EVENTS.PHP?TRIGGERID=55784&amp;EVENTID=381198717</t>
  </si>
  <si>
    <t>ROMPIMENTO DE FIBRA</t>
  </si>
  <si>
    <t>FALHA: ROMPIMENTO DE FIBRA OCASIONADO POR VANDALISMO.LOCALIZAÇÃO: AVENIDA BORGES DE MELO X AVENIDA LUCIANO CARNEIRO (-3.756272, -38.534245).AÇÃO CORRETIVA: UTILIZADOS 200M DE RESERVA TÉCNICA E UMA CAIXA DE EMENDA.</t>
  </si>
  <si>
    <t>00:16:00</t>
  </si>
  <si>
    <t>08:37:02</t>
  </si>
  <si>
    <t>08:53:02</t>
  </si>
  <si>
    <t>202302000547</t>
  </si>
  <si>
    <t xml:space="preserve">    ERB INOPERANTE</t>
  </si>
  <si>
    <t>08/02/2023 10:39</t>
  </si>
  <si>
    <t>08/02/2023 10:35</t>
  </si>
  <si>
    <t>08/02/2023 10:47</t>
  </si>
  <si>
    <t>08/02/2023 10:52</t>
  </si>
  <si>
    <t>CONTROLLER | DECT - CISER - UNIDADE CDC</t>
  </si>
  <si>
    <t>HTTPS://BASETELCO.CLOUDPROVTEL.COM/TR_EVENTS.PHP?TRIGGERID=55634&amp;EVENTID=381214569</t>
  </si>
  <si>
    <t>CDC</t>
  </si>
  <si>
    <t xml:space="preserve">CONTROLADORA VOLTOU SEM INTERVENÇÃO DA BASE </t>
  </si>
  <si>
    <t>00:12:00</t>
  </si>
  <si>
    <t>00:01:23</t>
  </si>
  <si>
    <t>00:13:23</t>
  </si>
  <si>
    <t>202302000548</t>
  </si>
  <si>
    <t xml:space="preserve">    E1 INOPERANTE</t>
  </si>
  <si>
    <t>08/02/2023 12:29</t>
  </si>
  <si>
    <t>LINK E1 ARGOS</t>
  </si>
  <si>
    <t>BOA TARDE !LINK E1 DA ARGOS ESTÁ FORA, FUI AO LOCAL E FIZ O REBOOT DO EQUIPAMENTO PORÉM SEM SUCESSO. POR FAVOR VERIFICAR.AV. DR. CAVALCANTI, 396 - CENTRO, JUNDIAÍ - SP - UGE 1º ANDAR</t>
  </si>
  <si>
    <t>08:46:06</t>
  </si>
  <si>
    <t>202302000549</t>
  </si>
  <si>
    <t>08/02/2023 14:17</t>
  </si>
  <si>
    <t>08/02/2023 15:55</t>
  </si>
  <si>
    <t>08/02/2023 16:25</t>
  </si>
  <si>
    <t xml:space="preserve"> AJUSTAR IDENTIFICAÇÃO VISOR - RAMAL 3963</t>
  </si>
  <si>
    <t>AJUSTAR IDENTIFICADOR DO VISOR DO RAMAL  (47) 3441-3963 PARA "JOSÉ LIMA".</t>
  </si>
  <si>
    <t>ALTERAÇÃO DE DISPLAY NAME</t>
  </si>
  <si>
    <t>01:37:57</t>
  </si>
  <si>
    <t>202302000550</t>
  </si>
  <si>
    <t>08/02/2023 14:34</t>
  </si>
  <si>
    <t xml:space="preserve">MARIA GIULIA </t>
  </si>
  <si>
    <t>LAUDO EQUIPAMENTOS DE VÍDEO - ACENDE BRASIL</t>
  </si>
  <si>
    <t>BOA TARDE. SOLICITO LAUDO DOS EQUIPAMENTOS: CÂMERA TRIO 8800, ENDPOINT, FONTE E MICROFONE M-880, QUE RETORNARAM DO CLIENTE ACENDE BRASIL.</t>
  </si>
  <si>
    <t>06:41:39</t>
  </si>
  <si>
    <t>202302000551</t>
  </si>
  <si>
    <t>08/02/2023 14:40</t>
  </si>
  <si>
    <t>08/02/2023 15:12</t>
  </si>
  <si>
    <t xml:space="preserve">LAUDO EQUIPAMENTO </t>
  </si>
  <si>
    <t>BOA TARDE. SOLICITO LAUDO DO EQUIPAMENTO QUE RETORNOU DO CLIENTE ACENDE BRASIL.TOMBAMENTO: 1933.</t>
  </si>
  <si>
    <t>FOI CRIADO O LAUDO DO EQUIPAMENTO, CONFORME A SOLCITAÇÃO</t>
  </si>
  <si>
    <t>00:32:31</t>
  </si>
  <si>
    <t>202302000553</t>
  </si>
  <si>
    <t>08/02/2023 15:04</t>
  </si>
  <si>
    <t xml:space="preserve">INSTALAR RAMAL NO MICROSIP </t>
  </si>
  <si>
    <t>BOM DIA !INSTALAR A CONTA NO MICROSIP.IP DA MAQUINA 172.29.76.155RAMAL: 45898386 PROGRAMAR PARA APENAS FAZER LIGAÇÕES, NÃO RECEBENDO-AS.USUÁRIA: TÂNIA TELEFONE DE CONTATO: 11 4582- 2649 (LOCAL - DEBEA)</t>
  </si>
  <si>
    <t>06:11:38</t>
  </si>
  <si>
    <t>202302000554</t>
  </si>
  <si>
    <t>08/02/2023 15:51</t>
  </si>
  <si>
    <t>BOA TARDE!!RAMAL NÃO ESTÁ RECEBENDO NEM EFETUANDO LIGAÇÕES.RAMAL: ROTA 628 RAMAL 222IP: 10.7.101.224ESCRITÓRIO REGIONAL DO SERTÃO CENTRAL</t>
  </si>
  <si>
    <t>REALIZADO AJUSTES NO OSV E NO APARELHO E O APARELHO VOLTOU A SE REGISTRAR</t>
  </si>
  <si>
    <t>05:24:53</t>
  </si>
  <si>
    <t>202302000555</t>
  </si>
  <si>
    <t xml:space="preserve">    FALHA AO REALIZAR LIGAÇÕES ESPECÍFICAS</t>
  </si>
  <si>
    <t>08/02/2023 17:01</t>
  </si>
  <si>
    <t>08/02/2023 14:46</t>
  </si>
  <si>
    <t>DCML BELO HORIZONTE</t>
  </si>
  <si>
    <t>BOA TARDE, PESSOAL, ESTAMOS PRECISANDO REALIZAR UMA CHAMADA NORMAL DO RAMAL 3948 PARA NUMERO EXTERNO 3211-0850 E NÃO COMPLETA, SENDO QUE POR CELULAR FUNCIONA NORMALMENTE, PODEM VERIFICAR POR FAVOR?</t>
  </si>
  <si>
    <t>04:14:10</t>
  </si>
  <si>
    <t>202302000556</t>
  </si>
  <si>
    <t>08/02/2023 17:28</t>
  </si>
  <si>
    <t>08/02/2023 17:57</t>
  </si>
  <si>
    <t>CONFIGURAÇÃO RAMAL</t>
  </si>
  <si>
    <t>IP: 10.21.3.151RAMAL: 551145890334POLO:PAÇOLOCAL: USF CENTENARIO</t>
  </si>
  <si>
    <t>CONFIGURAÇÃO DE RAMAL</t>
  </si>
  <si>
    <t>00:29:06</t>
  </si>
  <si>
    <t>202302000557</t>
  </si>
  <si>
    <t>08/02/2023 17:40</t>
  </si>
  <si>
    <t>DCML BELO HORIZONTE - CRIAÇAO DE RAMAIS</t>
  </si>
  <si>
    <t>03:35:10</t>
  </si>
  <si>
    <t>202302000558</t>
  </si>
  <si>
    <t>08/02/2023 18:16</t>
  </si>
  <si>
    <t>08/02/2023 17:25</t>
  </si>
  <si>
    <t>FALHA DE COLETA DA API - VD-VOTORANTIM-SP_SALA01 - POLYSTUDIO-X30 | FALHA DE COLETA DA API EM VD-VOTORANTIM-SP_SALA02 - POLYSTUDIO-X30</t>
  </si>
  <si>
    <t>VERIFICADO EM NOSSO MONITORAMENTO O ALARME DOS EQUIPAMENTOS ABAIXO COMO FALHA DE COLETA DE API:  VD-VOTORANTIM-SP_SALA01 - POLYSTUDIO-X30HTTPS://BASETELCO.CLOUDPROVTEL.COM/TR_EVENTS.PHP?TRIGGERID=59261&amp;EVENTID=381436846 VD-VOTORANTIM-SP_SALA02 - POLYSTUDIO-X30HTTPS://BASETELCO.CLOUDPROVTEL.COM/TR_EVENTS.PHP?TRIGGERID=59245&amp;EVENTID=381433461  VD-VOTORANTIM-SP_SALA01 - POLYSTUDIO-X30</t>
  </si>
  <si>
    <t>03:00:00</t>
  </si>
  <si>
    <t>FALHA ELÉTRICA CLIENTE</t>
  </si>
  <si>
    <t>LINK NORMALIZOU APÓS REINICIO DO EQUIPAMENTO</t>
  </si>
  <si>
    <t>LINK NORMALIZOU SEM INTERVENÇÃO TÉCNICA OU REINICIO DO EQUIPAMENTO</t>
  </si>
  <si>
    <t>APÓS A DESCONEXÃO NO OTD E REINICIO DOS EQUIPAMENTOS. ELES SINCRONIZARAM E FOI VALIDADO POR BRUNO.ESSE ERRO OCORRE, POR HARDWARE TRAVADO OU FALTA DE COMUNICAÇÃO ENTRE A POLY E MICROSOFT</t>
  </si>
  <si>
    <t>AJUSTE EFETUADO E VALIDADO COM RAFAEL NO RAMAL 0278.
EFETUADO TESTES DE LIGAÇÃO PARA VERIFICAR QUE AS LIGAÇÕES BATERAM NOS OUTROS RAMAIS</t>
  </si>
  <si>
    <t>202302000559</t>
  </si>
  <si>
    <t>09/02/2023 09:40</t>
  </si>
  <si>
    <t>09/02/2023 10:21</t>
  </si>
  <si>
    <t>BRUNO HENRIQUE</t>
  </si>
  <si>
    <t xml:space="preserve">CONFIGURAR RAMAL NO TELEFONE FIXO </t>
  </si>
  <si>
    <t>TELEFONE FIXO 192.168.28.54 CONFIGURAR O RAMAL 681 EM NOME DE: EDUARDA APARECIDA CAMPOS</t>
  </si>
  <si>
    <t>SARZEDO</t>
  </si>
  <si>
    <t>EQUIPAMENTO CONFIGURADO CONFORME SOLICITADO</t>
  </si>
  <si>
    <t>00:22:00</t>
  </si>
  <si>
    <t>00:18:29</t>
  </si>
  <si>
    <t>00:40:29</t>
  </si>
  <si>
    <t>202302000560</t>
  </si>
  <si>
    <t>09/02/2023 09:52</t>
  </si>
  <si>
    <t>09/02/2023 10:05</t>
  </si>
  <si>
    <t>HTTPS://10.21.6.149/_INDEX.HTML#/STATUSRAMAL: 551145888873PÓLO: CD_CIAL</t>
  </si>
  <si>
    <t>CD_CIAL</t>
  </si>
  <si>
    <t>REALIZADO A CONFIGURAÇÃO DO RAMAL 551145888873 CONFORME SOLICITADO</t>
  </si>
  <si>
    <t>00:12:40</t>
  </si>
  <si>
    <t>202302000561</t>
  </si>
  <si>
    <t>09/02/2023 10:41</t>
  </si>
  <si>
    <t>09/02/2023 10:59</t>
  </si>
  <si>
    <t xml:space="preserve">CONFIGURAR RAMAL - 694 </t>
  </si>
  <si>
    <t>192.168.28.25 COM O NÚMERO 694 EMERSON DIAS FERNANDES. JÁ APROVEITANDO O MEU RAMAL 688 ESTÁ CHAMANDO NOS OUTROS DISPOSITIVOS COM O NOME DE HELBERTH AINDA, PRECISO QUE SEJA CONFIGURADO EM NOME DE BRUNO REIS.</t>
  </si>
  <si>
    <t>00:17:35</t>
  </si>
  <si>
    <t>202302000562</t>
  </si>
  <si>
    <t>09/02/2023 10:55</t>
  </si>
  <si>
    <t>XCONTACT (PRIORIDADE)</t>
  </si>
  <si>
    <t>BOM DIA !VERIFICADO HOJE QUE O SISTEMA XCONTACT DO 156 APRESENTA A SEGUINTE SITUAÇÃO:NO MEIO DA LIGAÇÃO ELA CAI, E ACABA CAINDO PARA TODOS OS ATENDENTES, VOLTANDO LOGO EM SEGUIDA, PORÉM TENDO QUE REFAZER A LIGAÇÃO, QUE TAMBÉM CAI. TANTO RECEBER QUANTO FAZER.VERIFICADO QUE A REDE DO LOCAL ESTÁ ESTÁVEL .SWITCH INTERNET:PARA TESTES POR FAVOR ENTRAR EM CONTATO COM RODINEIA  5511 45898457</t>
  </si>
  <si>
    <t>12:24:29</t>
  </si>
  <si>
    <t>202302000563</t>
  </si>
  <si>
    <t>09/02/2023 11:26</t>
  </si>
  <si>
    <t>09/02/2023 17:01</t>
  </si>
  <si>
    <t xml:space="preserve">ERRATA - RAMAIS </t>
  </si>
  <si>
    <t>PESSOA, DESCULPA A CONFUSÃO, PORÉM A INFORMAÇÃO FOI ME PASSADA DE FORMA ERRADA. TELEFONE DE IP:  192.168.28.25 681 TELEFONE DE IP: 192.168.28.54 694 HOUVE UMA FALHA DE COMUNICAÇÃO INTERNET AQUI, GENTILEZA FAZER A NOVA CORREÇÃO</t>
  </si>
  <si>
    <t>ALTERAÇÃO DOS RAMAIS NOS EQUIPAMENTOS, REALIZADO CONFORME SOLICITADO.{LUIZ CARLOS}</t>
  </si>
  <si>
    <t>05:34:57</t>
  </si>
  <si>
    <t>202302000564</t>
  </si>
  <si>
    <t>09/02/2023 11:27</t>
  </si>
  <si>
    <t>09/02/2023 11:10</t>
  </si>
  <si>
    <t>09/02/2023 21:10</t>
  </si>
  <si>
    <t>RTD-CBMC - SUAPE - 20MBPS - CBO001024818A - BASE / COMPULINE</t>
  </si>
  <si>
    <t>RTD-CBMC - SUAPE - 20MBPS - CBO001024818A - BASE / COMPULINE IP: 177.52.16.30 HTTPS://BASETELCO.CLOUDPROVTEL.COM/TR_EVENTS.PHP?TRIGGERID=55770&amp;EVENTID=381889937  </t>
  </si>
  <si>
    <t>CBMC</t>
  </si>
  <si>
    <t>11:52:59</t>
  </si>
  <si>
    <t>202302000565</t>
  </si>
  <si>
    <t>09/02/2023 11:38</t>
  </si>
  <si>
    <t>RTD-DECAL - SUAPE - IPJ00230816A - 40MBPS - BASE/COMPULINE</t>
  </si>
  <si>
    <t>RTD-DECAL - SUAPE - IPJ00230816A - 40MBPS - BASE/COMPULINE IP: 177.52.16.86 HTTPS://BASETELCO.CLOUDPROVTEL.COM/TR_EVENTS.PHP?TRIGGERID=55774&amp;EVENTID=381890130</t>
  </si>
  <si>
    <t>11:41:47</t>
  </si>
  <si>
    <t>202302000566</t>
  </si>
  <si>
    <t>09/02/2023 11:53</t>
  </si>
  <si>
    <t>09/02/2023 16:00</t>
  </si>
  <si>
    <t>PROBLEMAS DE URA</t>
  </si>
  <si>
    <t>USUÁRIA INFORMA QUE AS LIGAÇÕES DA URA 4589-8400  NÃO ESTÃO SENDO TRANSFERIDAS PARA AS MESAS OPERADORES 1991 E 1992 E QUE AS LIGAÇÕES ESTÃO TOCANDO DIRETO NO RAMAL 4589-8647.POR FAVOR VERIFICAR.ENTRAR EM CONTATO COM JAQUELINE PARA REALIZAÇÃO DE TESTES. (45898935)</t>
  </si>
  <si>
    <t>FOI ENTRADO EM CONTATO JUNTO COM A JAQUELINE, EFETUAMOS TESTES NO RAMAL, E FOI EFETUADOS AJUSTE NAS CONFIGURAÇÃOES DO HUNT GROUP E VALIDADO JUNTO COM A JAQUELINE.{LUIZ CARLOS}</t>
  </si>
  <si>
    <t>04:07:07</t>
  </si>
  <si>
    <t>202302000567</t>
  </si>
  <si>
    <t>09/02/2023 11:09</t>
  </si>
  <si>
    <t>09/02/2023 21:11</t>
  </si>
  <si>
    <t>RTD-INDORAMA_POLIMEROS_LINK2-RADIO - SUAPE - IPJ001451320A - 50MBPS - BASE/COMPULINE</t>
  </si>
  <si>
    <t>RTD-INDORAMA_POLIMEROS_LINK2-RADIO - SUAPE - IPJ001451320A - 50MBPS - BASE/COMPULINE IP: 177.52.16.194 HTTPS://BASETELCO.CLOUDPROVTEL.COM/TR_EVENTS.PHP?TRIGGERID=55753&amp;EVENTID=381889450</t>
  </si>
  <si>
    <t>11:26:46</t>
  </si>
  <si>
    <t>202302000568</t>
  </si>
  <si>
    <t>09/02/2023 12:06</t>
  </si>
  <si>
    <t>RTD-INDORAMA_POLIMEROS_LINK1-RADIO - SUAPE - IPJ53124315A - 80MBPS - BASE/COMPULINE</t>
  </si>
  <si>
    <t>RTD-INDORAMA_POLIMEROS_LINK1-RADIO - SUAPE - IPJ53124315A - 80MBPS - BASE/COMPULINE IP: 177.52.21.182 HTTPS://BASETELCO.CLOUDPROVTEL.COM/TR_EVENTS.PHP?TRIGGERID=55759&amp;EVENTID=381889716</t>
  </si>
  <si>
    <t>11:13:22</t>
  </si>
  <si>
    <t>202302000571</t>
  </si>
  <si>
    <t>09/02/2023 14:20</t>
  </si>
  <si>
    <t>09/02/2023 13:56</t>
  </si>
  <si>
    <t>09/02/2023 16:38</t>
  </si>
  <si>
    <t>09/02/2023 17:35</t>
  </si>
  <si>
    <t>RTD-VENEZA  EQUIPAMENTOS - CASCAVEL/PR - CTA0829879 -  10MBPS - BASE</t>
  </si>
  <si>
    <t>RTD-VENEZA EQUIPAMENTOS - CASCAVEL/PR - CTA0829879 - 10MBPS - BASEIP: 177.1.46.250</t>
  </si>
  <si>
    <t>GRUPO VENEZA</t>
  </si>
  <si>
    <t>CASCAVEL / PR</t>
  </si>
  <si>
    <t>EM NOSSO MONITORAMENTO, O LINK VOLTOU A FICAR OPERACIONAL</t>
  </si>
  <si>
    <t>03:14:13</t>
  </si>
  <si>
    <t>202302000572</t>
  </si>
  <si>
    <t>09/02/2023 14:31</t>
  </si>
  <si>
    <t>09/02/2023 15:03</t>
  </si>
  <si>
    <t>09/02/2023 16:56</t>
  </si>
  <si>
    <t xml:space="preserve">URGENTE - DECT MÓVEIS INDIPONÍVEIS </t>
  </si>
  <si>
    <t>BOA TARDE,  TODOS OS RAMAIS MÓVEIS DA UNIDADE ESTÃO INDISPONÍVEL, GENTILEZA VERIFICAR.   </t>
  </si>
  <si>
    <t>CHAMADO SENDO ENCERRADO, APOS O CLIENTE REINICIAR OS EQUIPAMENTOS E VOLTANDO A REGISTRAR NORMALMENTE.{LUIZ CARLOS}</t>
  </si>
  <si>
    <t>02:00:00</t>
  </si>
  <si>
    <t>00:25:11</t>
  </si>
  <si>
    <t>02:25:11</t>
  </si>
  <si>
    <t>202302000575</t>
  </si>
  <si>
    <t>09/02/2023 16:07</t>
  </si>
  <si>
    <t>09/02/2023 16:54</t>
  </si>
  <si>
    <t>CONFIGURAÇÃO DE RAMAIS</t>
  </si>
  <si>
    <t>10.21.14.200 55114589950010.21.14.25355114589950110.21.14.128551145899502POLO: PAÇO</t>
  </si>
  <si>
    <t>BOA TARDE PREZADOS,RAMAIS CRIADOS E CONFIGURADOS, CONFORME SOLICITADO.{LUIZ CARLOS}</t>
  </si>
  <si>
    <t>00:46:50</t>
  </si>
  <si>
    <t>202302000578</t>
  </si>
  <si>
    <t>09/02/2023 17:07</t>
  </si>
  <si>
    <t>09/02/2023 17:34</t>
  </si>
  <si>
    <t>10.21.14.128551145899503</t>
  </si>
  <si>
    <t>00:09:00</t>
  </si>
  <si>
    <t>00:17:16</t>
  </si>
  <si>
    <t>00:26:16</t>
  </si>
  <si>
    <t>ATENUAÇÃO NA FIBRA</t>
  </si>
  <si>
    <t>EQUIPE REALIZOU OS TESTES E CONSTATOU QUE A FALHA ERA PROVENIENTE DE UMA ATENUAÇÃO NA FIBRA.
PARA SANA-LA, O TIME REFEZ UMA CAIXA DE EMENDA LOCALIZADA NA ABORDAGEM DO POP SUAPÉ.
APÓS A CONCLUSÃO DAS FUSÕES DETECTAMOS QUE A ROTA PERSISTIU COM ALARMES, SENDO ASSIM FOI NECESSÁRIO EFETUAR A LIMPEZA DAS CONEXÕES</t>
  </si>
  <si>
    <t>EQUIPE REALIZOU OS TESTES E CONSTATOU QUE A FALHA ERA PROVENIENTE DE UMA ATENUAÇÃO NA FIBRA.
PARA SANA-LA, O TIME REFEZ UMA CAIXA DE EMENDA LOCALIZADA NA ABORDAGEM DO POP SUAPÉ.
APÓS A CONCLUSÃO DAS FUSÕES DETECTAMOS QUE A ROTA PERSISTIU COM ALARMES, SENDO ASSIM FOI NECESSÁRIO EFETUAR A LIMPEZA DAS CONEXÕES.</t>
  </si>
  <si>
    <t>202302000599</t>
  </si>
  <si>
    <t>10/02/2023 16:20</t>
  </si>
  <si>
    <t>10/02/2023 16:13</t>
  </si>
  <si>
    <t xml:space="preserve"> REPARO NA TELEFONIA DE ACAQA</t>
  </si>
  <si>
    <t>BOA TARDE , BASE TELCO! TELEFONE NÃO FAZ NEM RECEBE LIGAÇÃO LINHAS COM PROBLEMA:16 2108-0761  A LINHA (14) 2108 - 0760 ESTÁ FUNCIONANDO. UNIDADE AFETADA: ACAQAHORÁRIO DE ATENDIMENTO DA UNIDADE: 08:00 AS 18:00CONTATO NO LOCAL: CATIA SUZANA 16 99619-5396E-MAIL OU TEAMS DO CONTATO LOCAL: CATIA.COSTA@LOCALIZA.COMPROTOCOLO INTERNO: INC1689247</t>
  </si>
  <si>
    <t>ACAQA</t>
  </si>
  <si>
    <t>05:27:07</t>
  </si>
  <si>
    <t>202302000598</t>
  </si>
  <si>
    <t>10/02/2023 16:07</t>
  </si>
  <si>
    <t>10/02/2023 15:59</t>
  </si>
  <si>
    <t>REPARO NA TELEFONIA DE AAMCZ | AEX</t>
  </si>
  <si>
    <t> BOA TARDE , BASE TELCO! TELEFONE NÃO FAZ NEM RECEBE LIGAÇÃO LINHAS COM PROBLEMA:  (82) 2126 - 9481                (82) 2126 - 9483  A LINHA (82) 2126 - 9480 ESTÁ FUNCIONANDO. UNIDADE AFETADA: AAMCZ | AEXHORÁRIO DE ATENDIMENTO DA UNIDADE: 08:00 AS 18:00CONTATO NO LOCAL: MIRELLY LOURENCO  82988091216E-MAIL OU TEAMS DO CONTATO LOCAL: MIRELLY.MONTEIRO@LOCALIZA.COMPROTOCOLO INTERNO: INC1689281 </t>
  </si>
  <si>
    <t>05:39:36</t>
  </si>
  <si>
    <t>202302000596</t>
  </si>
  <si>
    <t>10/02/2023 15:32</t>
  </si>
  <si>
    <t>10/02/2023 14:48</t>
  </si>
  <si>
    <t>VERIFICAR TELEFONIA DE AABVT</t>
  </si>
  <si>
    <t> BOA TARDE , BASE TELCO! RAMAL NÃO ESTA FAZENDO OU RECEBENDO CHAMADAS.  UNIDADE AFETADA: AABVTNÚMERO DO RAMAL AFETADO: 0997HORÁRIO DE ATENDIMENTO DA UNIDADE: 08:00 AS 18:00CONTATO NO LOCAL: DIOGENES TADIC 95991686149E-MAIL OU TEAMS DO CONTATO LOCAL: DIOGENES.TADIC@LOCALIZA.COMPROTOCOLO INTERNO: INC1688563 </t>
  </si>
  <si>
    <t>AABVT</t>
  </si>
  <si>
    <t>06:15:25</t>
  </si>
  <si>
    <t>202302000595</t>
  </si>
  <si>
    <t>10/02/2023 15:24</t>
  </si>
  <si>
    <t>10/02/2023 15:26</t>
  </si>
  <si>
    <t>APENAS POSTAGEM DE VÍDEOS NO PORTAL POLYCOM</t>
  </si>
  <si>
    <t>ABA: VIDEOCONFERÊNCIATÍTULO: METODOLOGIA DE AVALIAÇÃO DAS CARTEIRAS MÚLTIPLAS 2023DESCRIÇÃO: CONHEÇA OS CRITÉRIOS DA AVALIAÇÃO DAS CARTEIRAS MÚLTIPLAS EM 2023.</t>
  </si>
  <si>
    <t>00:01:43</t>
  </si>
  <si>
    <t>202302000593</t>
  </si>
  <si>
    <t>10/02/2023 14:46</t>
  </si>
  <si>
    <t>10/02/2023 14:47</t>
  </si>
  <si>
    <t>REUNIÃO - PERSPECTIVA MENSAL PÚBLICO EXTERNO E INTERNO.</t>
  </si>
  <si>
    <t>REUNIÃO: PERSPECTIVA MENSAL PÚBLICO EXTERNO E INTERNO.AMBIENTE: AMBIENTE DE DIST. SUP. DE FUNDOS DE INVESTIMENTO.COORDENAÇÃO: FRANCISCO CÂNDIDO NETO F126020.LOCAL: SALA 02.HORÁRIO: 16H ÀS 17H.TRANSMISSÃO: MICROSOFT TEAMS (MODO AO VIVO).SUPORTE TÉCNICO: JOAO PAULO FELIX DE OLIVEIRA C002607.PÚBLICO ALVO: FUNCIONÁRIOS, CLIENTES E POTENCIAIS CLIENTES.</t>
  </si>
  <si>
    <t>00:01:11</t>
  </si>
  <si>
    <t>202302000591</t>
  </si>
  <si>
    <t xml:space="preserve">    FALHA AO RECEBER LIGAÇÕES ESPECÍFICAS</t>
  </si>
  <si>
    <t>10/02/2023 14:21</t>
  </si>
  <si>
    <t xml:space="preserve">USUÁRIA RELATA FALA AO RECEBER LIGAÇÃO FAVOR ANALISAR. </t>
  </si>
  <si>
    <t>A USUÁRIA RELATA FALHA AO RECEBER LIGAÇÕES EXTERNAS NO RAMAL 36912060.</t>
  </si>
  <si>
    <t>07:25:56</t>
  </si>
  <si>
    <t>202302000590</t>
  </si>
  <si>
    <t>10/02/2023 12:45</t>
  </si>
  <si>
    <t>10/02/2023 12:32</t>
  </si>
  <si>
    <t>10/02/2023 13:18</t>
  </si>
  <si>
    <t>10/02/2023 17:19</t>
  </si>
  <si>
    <t>CONFORME EVIDÊNCIAS EM ANEXO AO CHAMADO, O LINK FOI RESTABELECIDO EM NOSSO MONITORAMENTO, E A INDISPONIBILIDADE FOI DEVIDO POSSÍVELMENTE A UMA FALHA ELÉTRICA NO AMBIENTE DO CLIENTE OU FALTA DE ENERGIA NA LOCALIDADE.</t>
  </si>
  <si>
    <t>03:44:00</t>
  </si>
  <si>
    <t>00:49:36</t>
  </si>
  <si>
    <t>04:33:36</t>
  </si>
  <si>
    <t>202302000589</t>
  </si>
  <si>
    <t>10/02/2023 11:27</t>
  </si>
  <si>
    <t>10/02/2023 11:20</t>
  </si>
  <si>
    <t>10/02/2023 14:26</t>
  </si>
  <si>
    <t>10/02/2023 17:18</t>
  </si>
  <si>
    <t>RTD-VENEZA  EQUIPAMENTOS - LUIS EDUARDO MAGALHAES/BA - MIOO5038368  -  10MBPS - BASE</t>
  </si>
  <si>
    <t>RTD-VENEZA EQUIPAMENTOS - LUIS EDUARDO MAGALHAES/BA - MIOO5038368 - 10MBPS - BASE IP: 201.18.12.94 HTTPS://BASETELCO.CLOUDPROVTEL.COM/TR_EVENTS.PHP?TRIGGERID=55755&amp;EVENTID=382671749</t>
  </si>
  <si>
    <t>CONFORME EVIDÊNCIAS EM ANEXO AO CHAMADO, O LINK FOI RESTABELECIDO EM NOSSO MONITORAMENTO, E A INDISPONIBILIDADE FOI DEVIDO POSSÍVELMENTE A UMA FALHA ELÉTRICA NO AMBIENTE DO CLIENTE OU FALTA DE ENERGIA NA LOCALIDADE</t>
  </si>
  <si>
    <t>05:31:00</t>
  </si>
  <si>
    <t>00:19:50</t>
  </si>
  <si>
    <t>05:50:50</t>
  </si>
  <si>
    <t>202302000587</t>
  </si>
  <si>
    <t>10/02/2023 10:36</t>
  </si>
  <si>
    <t xml:space="preserve">JOINVILLE - RAMAL </t>
  </si>
  <si>
    <t>BOM DIA, PODERIAM CHECAR SE O RAMAL 8216 SE ENCONTRA REGISTRADO NA PLATAFORMA?</t>
  </si>
  <si>
    <t>11:10:44</t>
  </si>
  <si>
    <t>202302000586</t>
  </si>
  <si>
    <t>10/02/2023 10:30</t>
  </si>
  <si>
    <t>LIGAÇÕES EXTERNAS</t>
  </si>
  <si>
    <t>10.21.14.210TELEFONE NÃO CONSEGUE REALIZAR LIGAÇÕES EXTERNAS.CASO PRECISE REALIZAR TESTES LIGAR PARA 8500</t>
  </si>
  <si>
    <t>11:17:25</t>
  </si>
  <si>
    <t>202302000585</t>
  </si>
  <si>
    <t>10/02/2023 10:25</t>
  </si>
  <si>
    <t>10/02/2023 10:27</t>
  </si>
  <si>
    <t>10/02/2023 11:54</t>
  </si>
  <si>
    <t>TIMEOUT REGISTRO DE CONTA</t>
  </si>
  <si>
    <t>TIMEOUT10.21.14.98</t>
  </si>
  <si>
    <t>01:28:50</t>
  </si>
  <si>
    <t>202302000580</t>
  </si>
  <si>
    <t>10/02/2023 07:56</t>
  </si>
  <si>
    <t>REUNIÃO : LIVE – CAMPANHA JOGA JUNTO 2022 – PREMIAÇÕES E LANÇAMENTO CAMPANHA JOGA JUNTO 2023</t>
  </si>
  <si>
    <t>REUNIÃO : LIVE – CAMPANHA JOGA JUNTO 2022 – PREMIAÇÕES E LANÇAMENTO CAMPANHA JOGA JUNTO 2023AMBIENTE: AMBIENTE DE PRODUTOS DE EMPRESTIMOS E CARTÕESTRANSMISSÃO: MICROSOFT TEAMS (MODO AO VIVO).SUPORTE TÉCNICO: JOÃO PAULO FELIX – C002607 / GILVANES DA SILVA SOUZA C034213.PÚBLICO ALVO: DIRETORIA, SUPERINTENDÊNCIA, GESTORES E EXECUTIVO VISA ( BORGES, MATHEUS - MABORGES@VISA.COM )</t>
  </si>
  <si>
    <t>APENAS ACOMPANHAMENTO DE REUNIÃO VIA PLATAFORMA TEAMS / POLYCOM / STREAM</t>
  </si>
  <si>
    <t>01:06:00</t>
  </si>
  <si>
    <t>00:01:54</t>
  </si>
  <si>
    <t>01:07:54</t>
  </si>
  <si>
    <t>LUIS EDUARDO MAGALHÃES</t>
  </si>
  <si>
    <t>AAMCZ | AEX</t>
  </si>
  <si>
    <t>202302000601</t>
  </si>
  <si>
    <t>11/02/2023 07:47</t>
  </si>
  <si>
    <t>11/02/2023 07:37</t>
  </si>
  <si>
    <t>11/02/2023 09:35</t>
  </si>
  <si>
    <t>11/02/2023 09:41</t>
  </si>
  <si>
    <t>VPN TUNNEL EBD_MOSSORO-01 IS DOWN</t>
  </si>
  <si>
    <t>HTTPS://BASETELCO.CLOUDPROVTEL.COM/TR_EVENTS.PHP?TRIGGERID=47597&amp;EVENTID=383331737</t>
  </si>
  <si>
    <t>MOSSORO / AL</t>
  </si>
  <si>
    <t>01:35:00</t>
  </si>
  <si>
    <t>00:18:19</t>
  </si>
  <si>
    <t>01:53:19</t>
  </si>
  <si>
    <t>202302000602</t>
  </si>
  <si>
    <t>11/02/2023 08:01</t>
  </si>
  <si>
    <t>11/02/2023 07:54</t>
  </si>
  <si>
    <t>VPN TUNNEL EBD_MOSSORO-02 IS DOWN</t>
  </si>
  <si>
    <t>HTTPS://BASETELCO.CLOUDPROVTEL.COM/TR_EVENTS.PHP?TRIGGERID=47599&amp;EVENTID=383340762</t>
  </si>
  <si>
    <t>00:04:52</t>
  </si>
  <si>
    <t>01:39:52</t>
  </si>
  <si>
    <t>202302000603</t>
  </si>
  <si>
    <t>11/02/2023 13:32</t>
  </si>
  <si>
    <t>11/02/2023 13:37</t>
  </si>
  <si>
    <t>11/02/2023 14:22</t>
  </si>
  <si>
    <t>##CONTROLLER ERB | DECT - CISER - UNIDADE FAB4</t>
  </si>
  <si>
    <t> SYSTEM NAME: ERB | DECT - CISER - UNIDADE FAB4IP: 192.168.25.207DATA: 11/02/2023 ÀS 13:23DETAIL: HTTPS://BASETELCO.CLOUDPROVTEL.COM/TR_EVENTS.PHP?TRIGGERID=55625&amp;EVENTID=383518172 </t>
  </si>
  <si>
    <t>VERIFICADO QUE O EQUIPAMENTO NORMALIZOU EM NOSSO MONITORAMENTO, CONFORME EVIDÊNCIAS EM ANEXO AO CHAMADO. ENVIADO E-MAIL AO CLIENTE, INFORMANDO NORMALIZANDO DO SERVIÇO.{DIEGO SOARES}</t>
  </si>
  <si>
    <t>00:50:41</t>
  </si>
  <si>
    <t>EQUIPAMENTO DESLIGADO</t>
  </si>
  <si>
    <t>EM CONTATO COM HILDEGRAN, INFORMOU QUE O EQUIPAMENTO SE ENCONTRA DESLIGADO.
QUANDO FOREM UTILIZAR IRÃO LIGAR O EQUIPAMENTO</t>
  </si>
  <si>
    <t>A USUÁRIA FEZ NOVOS TESTES E INFORMOU QUE O RAMAL NORMALIZOU E AUTORIZOU ENCERRAMENTO DO CHAMADO</t>
  </si>
  <si>
    <t>CONFORME A VALIDAÇÃO DO COLABORADOR JEAN O PROBLEMA FOI RESOLVIDO NO MESMO DIA, DEVIDO A UM PROBLEMA NA REDE INTERNA - OPERADORA</t>
  </si>
  <si>
    <t>VERIFICADO QUE, RAMAIS CISCO E SISTEMA DE GERENCIAMENTO DE RAMAIS CISCO, NÃO CONTEMPLA O ESCOPO DO PROJETO, NÃO PODEMOS REALIZAR O SUPORTE PARA ESSES EQUIPAMENTOS. FAVOR VERIFICAR COM REGINALDO, E CASO SEJA NECESSÁRIO AGENDAR UMA REUNIÃO DE ENTENDIMENTO COM AS PARTES PARA VERIFICAR ESSA SITUAÇÃO</t>
  </si>
  <si>
    <t>LAUDO TÉCNICO EFETUADO. EQUIPAMENTOS FUNCIONANDO</t>
  </si>
  <si>
    <t>REALIZADO A CONFIGURAÇÃO DO RAMAL 694 E ALTERADO O NOME DO RAMAL 688 PARA BRUNO REIS CONFORME SOLICITADO</t>
  </si>
  <si>
    <t>O CLIENTE INFORMOU QUE FOI REALIZADO NOVOS TESTES E AS LIGAÇÕES VOLTARAM AO NORMALMENTE</t>
  </si>
  <si>
    <t>REALIZADO AS CONFIGURAÇÕES NOS DOIS RAMAIS, CONFORME SOLICITADO</t>
  </si>
  <si>
    <t>202302000609</t>
  </si>
  <si>
    <t>12/02/2023 16:16</t>
  </si>
  <si>
    <t>12/02/2023 15:24</t>
  </si>
  <si>
    <t>VPN TUNNEL VPN-CISER-SP IS DOWN</t>
  </si>
  <si>
    <t>VPN TUNNEL VPN-CISER-SP IS DOWN IP:  200.223.122.146 HTTPS://BASETELCO.CLOUDPROVTEL.COM/TR_EVENTS.PHP?TRIGGERID=58957&amp;EVENTID=384361543</t>
  </si>
  <si>
    <t>01:25:32</t>
  </si>
  <si>
    <t>202302000610</t>
  </si>
  <si>
    <t>12/02/2023 17:04</t>
  </si>
  <si>
    <t>12/02/2023 16:53</t>
  </si>
  <si>
    <t>EQUIPAMENTOS INOPERANTES- FALHA MASSIVA - GATEWAY CIJUN - 202302000610</t>
  </si>
  <si>
    <t>DATA DO INCIDENTE:12.02.2023 ÀS 16:53SYSTEM NAME: GW E1 | KMG 400 CIJUN ARGOSNETWORK ADDRESS: 10.21.15.245 DATA DO INCIDENTE: 12.02.2023 ÀS 16:53SYSTEM NAME: GW E1 | KMG 200 CIJUN FEPASANETWORK ADDRESS: 10.21.7.243 DATA DO INCIDENTE: 12.02.2023 ÀS 16:57SYSTEM NAME: GW E1 | KMG 200 CIJUN ALTO_CUSTONETWORK ADDRESS: 10.21.7.242  DATA DO INCIDENTE: 12.02.2023 ÀS 16:57SYSTEM NAME: GW E1 | KMG 200 CIJUN CD CIALNETWORK ADDRESS: 10.21.7.253 DATA DO INCIDENTE: 12.02.2023 ÀS 16:57SYSTEM NAME: GW E1 | KMG 400 CIJUN PACO 01NETWORK ADDRESS: 10.21.15.250 DATA DO INCIDENTE: 12.02.2023 ÀS 16:57SYSTEM NAME: GW E1 | KMG 400 CIJUN PACO 02NETWORK ADDRESS: 10.21.15.249 DATA DO INCIDENTE: 12.02.2023 ÀS 16:57SYSTEM NAME: GW E1 | KMG 400 CIJUN PACO 03NETWORK ADDRESS: 10.21.15.248 DATA DO INCIDENTE: 12.02.2023 ÀS 16:57SYSTEM NAME: GW E1 | KMG 400 CIJUN PACO 04NETWORK ADDRESS: 10.21.15.247  HORA  SEVERIDADEHORA DA RECUPERAÇÃOSTATUSINFORMAÇÃOHOSTINCIDENTEDURAÇÃORECONHECIDOAÇÕESETIQUETAS13:49:28  ALTA INCIDENTE CALL CENTER | X5 CONTACT CENTER CIJUNCALL CENTER | X5 CONTACT CENTER CIJUN: INDISPONÍVEL VIA ICMP PING POR MAIS DE 7 MINUTOS15M 9SNÃO APPLICATION: STATUSCLIENT: CIJUNIP: 10.21.15.20113:48:00  MÉDIA INCIDENTE CALL CENTER | X5 CONTACT CENTER CIJUNZABBIX AGENT ON CALL CENTER | X5 CONTACT CENTER CIJUN IS UNREACHABLE FOR 5 MINUTES16M 37SNÃO APPLICATION: ZABBIX AGENTCLIENT: CIJUNIP: 10.21.15.20113:47:26  ALTA INCIDENTE GW E1 | KMG 400 CIJUN PACO 04TOIP - GATEWAY DE VOZ INOPERANTE17M 11SNÃO APPLICATION: STATUS TOIPCLIENT: CIJUNIP: 10.21.15.24713:47:25  ALTA INCIDENTE GW E1 | KMG 400 CIJUN PACO 03TOIP - GATEWAY DE VOZ INOPERANTE17M 12SNÃO APPLICATION: STATUS TOIPCLIENT: CIJUNIP: 10.21.15.24813:47:24  ALTA INCIDENTE GW E1 | KMG 400 CIJUN PACO 02TOIP - GATEWAY DE VOZ INOPERANTE17M 13SNÃO APPLICATION: STATUS TOIPCLIENT: CIJUNIP: 10.21.15.24913:47:23  ALTA INCIDENTE GW E1 | KMG 400 CIJUN PACO 01TOIP - GATEWAY DE VOZ INOPERANTE17M 14SNÃO APPLICATION: STATUS TOIPCLIENT: CIJUNIP: 10.21.15.25013:47:22  ALTA INCIDENTE GW E1 | KMG 200 CIJUN CD CIALTOIP - GATEWAY DE VOZ INOPERANTE17M 15SNÃO APPLICATION: STATUS TOIPCLIENT: CIJUN CD CIALIP: 10.21.7.25313:47:18  ALTA INCIDENTE GW E1 | KMG 200 CIJUN ALTO_CUSTOTOIP - GATEWAY DE VOZ INOPERANTE17M 19SNÃO APPLICATION: STATUS TOIPCLIENT: CIJUN ALTO_CUSTOIP: 10.21.7.24213:45:48  MÉDIA INCIDENTE CIJUN-PROXMOX-SERVERZABBIX AGENT ON CIJUN-PROXMOX-SERVER IS UNREACHABLE FOR 5 MINUTES18M 49SNÃO APPLICATION: ZABBIX AGENTCLIENT: CIJUNIP: 10.21.15.20013:43:43  ALTA INCIDENTE GW E1 | KMG 200 CIJUN FEPASATOIP - GATEWAY DE VOZ INOPERANTE20M 54SNÃO APPLICATION: STATUS TOIPCLIENT: CIJUNIP: 10.21.15.24313:43:40  ALTA INCIDENTE GW E1 | KMG 400 CIJUN ARGOSTOIP - GATEWAY DE VOZ INOPERANTE20M 57SNÃO APPLICATION: STATUS TOIPCLIENT: CIJUNIP: 10.21.15.24513:00   04:56:57  ALTA INCIDENTE </t>
  </si>
  <si>
    <t>202302000611</t>
  </si>
  <si>
    <t>12/02/2023 17:28</t>
  </si>
  <si>
    <t>12/02/2023 16:59</t>
  </si>
  <si>
    <t>##CALL CENTER  | X5 CONTACT CENTER CIJUN</t>
  </si>
  <si>
    <t>SYSTEM NAME: CALL | XCONTACT CIJUNIP:10.21.15.201DATA: 12/02/2023 ÀS 16:59DETAIL: HTTPS://BASETELCO.CLOUDPROVTEL.COM/TR_EVENTS.PHP?TRIGGERID=55624&amp;EVENTID=384411602</t>
  </si>
  <si>
    <t>00:12:58</t>
  </si>
  <si>
    <t>HACASA</t>
  </si>
  <si>
    <t>REALIZADA NOVA CONFIGURAÇÃO DE RAMAL PARA O NÚMERO 53093</t>
  </si>
  <si>
    <t>SEM INTERVENCAO TECNICA</t>
  </si>
  <si>
    <t>LIGADOS NOS RAMAIS 551833110005 E 551833110006 ESTÃO REGISTRADOS E FALADO COM LETICIA E VALIDADO QUE OS EQUIPAMENTOS VOLTARAM A FUNCIONAR APÓS A CONFIGURAÇÃO FEITA PELA EQUIPE DE INFRA LOCAL</t>
  </si>
  <si>
    <t>LINK INOPERANTE</t>
  </si>
  <si>
    <t xml:space="preserve"> O GATEWAY NORMALIZOU EM NOSSO MONITORAMENTO. CONFORME INFORMAÇÃO VIA CHAMADO RECEBIDA DO CLIENTE POR E-MAIL A CAUSA DA INDISPONIBILIDADE FOI FALTA DE ENERGIA NA LOCALIDADE E O LINK DE INTERNET QUE TAMBÉM FICOU INOPERANTE. APÓS RESTABELECIDO O LINK DE INTERNET O EQUIPAMENTO FOI RESTABELECIDO. ENVIADO E-MAIL AO CLIENTE DA NORMALIZAÇÃO DO EQUIPAMENTO</t>
  </si>
  <si>
    <t>CONFORME A COLABORADORA ROSANA INFORMOU QUE FOI CONFIGURADO CORRETAMENTE O CHAMADO ESTÁ SENDO ENCERRADO</t>
  </si>
  <si>
    <t>202302000614</t>
  </si>
  <si>
    <t>13/02/2023 07:40</t>
  </si>
  <si>
    <t>13/02/2023 07:33</t>
  </si>
  <si>
    <t>13/02/2023 10:05</t>
  </si>
  <si>
    <t>13/02/2023 10:16</t>
  </si>
  <si>
    <t>VPN TUNNEL EBD_MACAIBA-01 IS DOWN</t>
  </si>
  <si>
    <t>HTTPS://BASETELCO.CLOUDPROVTEL.COM/TR_EVENTS.PHP?TRIGGERID=47559&amp;EVENTID=384810809</t>
  </si>
  <si>
    <t xml:space="preserve">VPN NORMALIZOU SEM INTERVENÇÃO DA BASE </t>
  </si>
  <si>
    <t>02:33:00</t>
  </si>
  <si>
    <t>00:03:06</t>
  </si>
  <si>
    <t>02:36:06</t>
  </si>
  <si>
    <t>202302000616</t>
  </si>
  <si>
    <t>13/02/2023 08:25</t>
  </si>
  <si>
    <t>13/02/2023 08:14</t>
  </si>
  <si>
    <t>13/02/2023 08:15</t>
  </si>
  <si>
    <t>13/02/2023 08:46</t>
  </si>
  <si>
    <t>NIS (UNIDADE DE SAUDE) SEM FAZER E RECEBER LIGAÇÕES EXTERNAS - PAÇO</t>
  </si>
  <si>
    <t>OS APARELHOS TELEFÔNICOS IPS DA (LOCALIDADE: NIS ) NÃO ESTÃO CONSEGUINDO FAZER E RECEBER LIGAÇÕES EXTERNAS. TELEFONE DO LOCAL: 4588-7388</t>
  </si>
  <si>
    <t>CLIENTE INFORMOU QUE FOI UMA FALHA INTERNA E SOLICITOU ENCERRAMENTO DO CHAMADO</t>
  </si>
  <si>
    <t>00:04:04</t>
  </si>
  <si>
    <t>00:21:04</t>
  </si>
  <si>
    <t>202302000617</t>
  </si>
  <si>
    <t>13/02/2023 08:57</t>
  </si>
  <si>
    <t>13/02/2023 08:59</t>
  </si>
  <si>
    <t>PROVIDENCIADO POSTAGEM NO PORTAL POLYCOM NO LINK HTTP://AUDIOVISUAL.CAPGV.INTRA.BNB/HOME ABA #PAPOCOMAREDE. GENTILEZA ENCAMINHAR PARA ÁREA RESPONSÁVEL CONFORME ORIENTAÇÃO. (ALINE FARIAS LIMA F157996).LINK: HTTP://AUDIOVISUAL.CAPGV.INTRA.BNB?NODEID=117876&amp;CHROME=0&amp;TOOLS=0&amp;TABS=0&amp;CC=0&amp;AUTOPLAY=0#PAPOCOMAREDE - ATUAÇÃO CONTROLES INTERNOS E COMPLIANCE 2023</t>
  </si>
  <si>
    <t>00:02:11</t>
  </si>
  <si>
    <t>202302000620</t>
  </si>
  <si>
    <t>13/02/2023 11:08</t>
  </si>
  <si>
    <t>13/02/2023 11:10</t>
  </si>
  <si>
    <t>REUNIÃO : PROGRAMA MEXA-SE - ANÁLISE DO QUESTIONÁRIO.</t>
  </si>
  <si>
    <t>REUNIÃO : PROGRAMA MEXA-SE - ANÁLISE DO QUESTIONÁRIO.AMBIENTE: AMBIENTE DE PRIVACIDADE DE DADOS PESSOAIS E DE DIRETRIZES DE RELACIONAMENTO COM CLIENTES.COORDENAÇÃO: RITA VANIA ARAGÃO C021242.LOCAL: SALA 02.HORÁRIO: 10 H30 ÀS 11H30.TRANSMISSÃO: LOCAL.SUPORTE TÉCNICO: JOÃO PAULO FELIX – C002607 / GILVANES DA SILVA SOUZA C034213.</t>
  </si>
  <si>
    <t>APENAS ACOMPANHAMENTO DE REUNIÃO LOCAL SEM TRANSMISSÃO</t>
  </si>
  <si>
    <t>00:02:13</t>
  </si>
  <si>
    <t>202302000622</t>
  </si>
  <si>
    <t>13/02/2023 12:53</t>
  </si>
  <si>
    <t>13/02/2023 12:35</t>
  </si>
  <si>
    <t>13/02/2023 13:23</t>
  </si>
  <si>
    <t>13/02/2023 13:45</t>
  </si>
  <si>
    <t>RTD-LM WINDPOWER - SUAPE - IPJ00163016A - 100MBPS - BASE</t>
  </si>
  <si>
    <t>RTD-LM WINDPOWER - SUAPE - IPJ00163016A - 100MBPS - BASE IP: 177.52.16.178 HTTPS://BASETELCO.CLOUDPROVTEL.COM/TR_EVENTS.PHP?TRIGGERID=55779&amp;EVENTID=384970996</t>
  </si>
  <si>
    <t>LM WINDPOWER</t>
  </si>
  <si>
    <t>APÓS A ENERGIA RETORNAR O EQUIPAMENTO VOLTOU A RESPONDER NA REDE, FICANDO UP - OPERACIONAL, SEM INTERVENÇÃO DA BASE.</t>
  </si>
  <si>
    <t>00:26:00</t>
  </si>
  <si>
    <t>00:25:37</t>
  </si>
  <si>
    <t>00:51:37</t>
  </si>
  <si>
    <t>202302000623</t>
  </si>
  <si>
    <t>13/02/2023 14:49</t>
  </si>
  <si>
    <t>RAMAL 3991 - NÃO PERMITE PUXAR LIGAÇÕES</t>
  </si>
  <si>
    <t>BOA TARDE, FAVOR VERIFICAR CONFIGURAÇÃO DO RAMAL 3991 POIS OUTROS RAMAIS NO SETOR NÃO CONSEGUEM PUXAR LIGAÇÕES DIRECIONADA A ESTE RAMAL. EX. 3704</t>
  </si>
  <si>
    <t>07:29:35</t>
  </si>
  <si>
    <t>202302000629</t>
  </si>
  <si>
    <t>13/02/2023 15:25</t>
  </si>
  <si>
    <t>GW | EP_GWFXO_BATURI DOWN - FALHA REFERENTE AO CHAMADO TICKET 202302000476</t>
  </si>
  <si>
    <t>06:53:38</t>
  </si>
  <si>
    <t>202302000630</t>
  </si>
  <si>
    <t>13/02/2023 16:02</t>
  </si>
  <si>
    <t>13/02/2023 16:35</t>
  </si>
  <si>
    <t>13/02/2023 16:36</t>
  </si>
  <si>
    <t>RAMAL NÃO REGISTRADO.</t>
  </si>
  <si>
    <t>RAMAL 6829 COM IP 10.7.18.7, NÃO ESTA SE REGISTRANDO NO SERVIÇO, FAVOR VERIFICAR. </t>
  </si>
  <si>
    <t>REALIZADO A CONFIGURAÇÃO DO RAMAL E COM ISSO O PROBLEMA ENCONTRA NORMALIZADO</t>
  </si>
  <si>
    <t>00:33:32</t>
  </si>
  <si>
    <t>202302000631</t>
  </si>
  <si>
    <t>13/02/2023 16:51</t>
  </si>
  <si>
    <t xml:space="preserve">GERDAU - NÃO CONSEGUE LOGAR NO APP </t>
  </si>
  <si>
    <t>BOA TARDE, PROFISSIONAL NÃO ESTÁ CONSEGUINDO REALIZAR LOGIN NO APP DO XCONTACT, O MESMO FOI REINSTALADO E O PROBLEMA PERSISTE. NÃO É ERRO DE LOGIN POIS O MESMO FUNCIONA EM OUTRA ESTAÇÃO.SEGUE OS DADOS PARA CONTADO PELO TEAMS: TAIANE FERREIRA LOPESTAIANE.LOPES@META.COM.BR  </t>
  </si>
  <si>
    <t>GERDAU</t>
  </si>
  <si>
    <t>05:27:42</t>
  </si>
  <si>
    <t>202302000632</t>
  </si>
  <si>
    <t>13/02/2023 20:55</t>
  </si>
  <si>
    <t>13/02/2023 20:32</t>
  </si>
  <si>
    <t>13/02/2023 21:32</t>
  </si>
  <si>
    <t>13/02/2023 22:18</t>
  </si>
  <si>
    <t>GW | EP_GWFXO_IGUATU IP: 10.7.100.240 HTTPS://BASETELCO.CLOUDPROVTEL.COM/TR_EVENTS.PHP?TRIGGERID=52297&amp;EVENTID=385230869</t>
  </si>
  <si>
    <t>01:22:44</t>
  </si>
  <si>
    <t>CHAMADO SENDO TRATADO NO TICKET 202212004699
CONFIGURAÇÃO EFETUADA POR WESLEY N3</t>
  </si>
  <si>
    <t>CHAMADO SENDO TRATADO PELO TICKET: 
202302000557</t>
  </si>
  <si>
    <t>INFORMADO POR MOISES QUE OS RAMAIS ESTÃO FUNCIONANDO</t>
  </si>
  <si>
    <t>CHAMADO ENCERRADO APÓS INFORMAÇÕES PASSADAS PARA O CLIENTE SOBRE O RAMAL 8216</t>
  </si>
  <si>
    <t>EQUIPAMENTOS NORMALIZARAM SEM INTERVENÇÃO DA BASE</t>
  </si>
  <si>
    <t>ALARME NORMALIZADO SEM INTERVENÇÃO TÉCNICA DA BASE</t>
  </si>
  <si>
    <t>202302000634</t>
  </si>
  <si>
    <t>14/02/2023 09:06</t>
  </si>
  <si>
    <t>HTTPS://10.21.10.22/_INDEX.HTML#/ACCOUNT/1REGISTRO DE RAMAL: SENHA OU LOGIN INCORRETO551145899259</t>
  </si>
  <si>
    <t>11:12:56</t>
  </si>
  <si>
    <t>202302000635</t>
  </si>
  <si>
    <t>14/02/2023 10:39</t>
  </si>
  <si>
    <t>14/02/2023 10:58</t>
  </si>
  <si>
    <t>HTTPS://10.21.6.2/_INDEX.HTML#/STATUSSENHA OU LOGIN INCORRETO551145899254</t>
  </si>
  <si>
    <t>REALIZADO REINICIO DO APARELHO, APÓS ISSO RAMAL PEGOU REGISTRO</t>
  </si>
  <si>
    <t>00:18:56</t>
  </si>
  <si>
    <t>202302000636</t>
  </si>
  <si>
    <t>TELEFONE</t>
  </si>
  <si>
    <t>14/02/2023 11:15</t>
  </si>
  <si>
    <t>14/02/2023 11:20</t>
  </si>
  <si>
    <t>14/02/2023 16:12</t>
  </si>
  <si>
    <t>NÃO ESTÁ RECEBENDO CHAMADAS EXTERNAS</t>
  </si>
  <si>
    <t>LINHAS DO TRONCO 11-4450-5100 NÃO ESTÃO REALIZANDO CHAMADAS EXTERNAS INFORMADO PELA DATORA QUE O IP DE COMUNICAÇÃO DE DADOS NÃO RESPONDE: 177.52.203.208   </t>
  </si>
  <si>
    <t>VERIFICADO QUE O PROBLEMA ENCONTRA-SE NA REDE DA COLABORADORA E AO TESTAR COM A INTERNET DO CELULAR DELA, ESTÁ FUNCIONANDO NORMALMENTE.</t>
  </si>
  <si>
    <t>04:15:00</t>
  </si>
  <si>
    <t>04:48:37</t>
  </si>
  <si>
    <t>09:03:37</t>
  </si>
  <si>
    <t>202302000637</t>
  </si>
  <si>
    <t>14/02/2023 11:48</t>
  </si>
  <si>
    <t>14/02/2023 11:50</t>
  </si>
  <si>
    <t>VERIFICAR TELEFONIA DE ACPEH</t>
  </si>
  <si>
    <t>BOA TARDE , BASE TELCO! FAVOR VERIFICAR OS TELEFONES DE NÚMEROS: (11) 2192-2004 E (11) 2192-2003, ESTÃO COM FALHAS. O COM FINAL 04 SÓ ESTA RECEBENDO LIGAÇÕES E O DE FINAL 03 NÃO RECEBE E NEM FAZ LIGAÇÕES.  UNIDADE AFETADA: ACPEHHORÁRIO DE ATENDIMENTO DA UNIDADE: 08:00 AS 18:00CONTATO NO LOCAL: RAQUEL  11983659046E-MAIL OU TEAMS DO CONTATO LOCAL: RAQUEL.AMORIM@LOCALIZA.COMPROTOCOLO INTERNO: INC1691564</t>
  </si>
  <si>
    <t>ACPEH</t>
  </si>
  <si>
    <t>08:30:26</t>
  </si>
  <si>
    <t>202302000639</t>
  </si>
  <si>
    <t>14/02/2023 14:37</t>
  </si>
  <si>
    <t>RAMAL INDISPONÍVEL</t>
  </si>
  <si>
    <t>BOA TARDE  FAVOR VERIFICAR O RAMAL 6804 NO SEBRAE-SEDE QUE ESTÁ COM O IP 10.7.5.33 ATRIBUÍDO PORÉM ESTÁ SEM SINAL, NÃO REALIZA OU RECEBE LIGAÇÕES, NO DISPLAY ESTÁ SEM INFORMAÇÕES E AO VERIFICAR NO NAVEGADOR INFORMA QUE O RAMAL NÃO POSSUI SIP REGISTRATION VINCULADO AO RAMAL. DESDE JÁ AGRADEÇO.</t>
  </si>
  <si>
    <t>05:41:48</t>
  </si>
  <si>
    <t>202302000640</t>
  </si>
  <si>
    <t>14/02/2023 15:13</t>
  </si>
  <si>
    <t>14/02/2023 17:04</t>
  </si>
  <si>
    <t xml:space="preserve">NOME NOS RAMAIS </t>
  </si>
  <si>
    <t>CISER SARZEDO BOA TARDE,  GENTILEZA COLOCA O TELEFONE DE NÚMERO 673 COM O NOME DE GUILHERME FONTAN MULTARI  </t>
  </si>
  <si>
    <t>00:28:00</t>
  </si>
  <si>
    <t>01:23:06</t>
  </si>
  <si>
    <t>01:51:06</t>
  </si>
  <si>
    <t>202302000642</t>
  </si>
  <si>
    <t>14/02/2023 16:05</t>
  </si>
  <si>
    <t>14/02/2023 17:30</t>
  </si>
  <si>
    <t xml:space="preserve">TESTE - PONTO DE ENERGIA </t>
  </si>
  <si>
    <t>BOA TARDE. O PONTO DE ENERGIA DA MESA DE MARCELA NÃO ESTÁ FUNCIONADO, PRECISO QUE TESTE E VERIFIQUE SE ESTÁ SEM ENERGIA.</t>
  </si>
  <si>
    <t>01:25:29</t>
  </si>
  <si>
    <t>202302000644</t>
  </si>
  <si>
    <t>14/02/2023 17:06</t>
  </si>
  <si>
    <t>TOPOLOGIA VEX CAPITAL</t>
  </si>
  <si>
    <t>BOA TARDE PREZADOS! FAVOR FAZER A TOPOLOGIA DO CLIENTE VEX CAPITAL VIDEOCONFERENCIA E CLOUD PBX 16 RAMAIS ( 5 APARELHOS E 11 MOBILITY)1 TRIO DE VIDEOCONFERENCIA</t>
  </si>
  <si>
    <t>03:12:49</t>
  </si>
  <si>
    <t>REALIZADO AJUSTE NO ROTEAMENTO POR PARTE DA DATORA</t>
  </si>
  <si>
    <t>EQUIPAMENTO TRAVADO</t>
  </si>
  <si>
    <t>EM CONTATO COM DIORGINES FOI VERIFICADO QUE O RAMAL ESTAVA TRAVADO, APÓS REINICIAR MANUTALMENTE O RAMAL VOLTOU A REGISTRA</t>
  </si>
  <si>
    <t>REALIZADO A CONFIGURAÇÃO E CONFORME VALIDADO PELO CLIENTE O CHAMADO ESTÁ SENDO ENCERRADO</t>
  </si>
  <si>
    <t>VERIFICADO QUE O PROBLEMA ENCONTRA-SE NA REDE DA COLABORADORA E AO TESTAR COM A INTERNET DO CELULAR DELA, ESTÁ FUNCIONANDO NORMALMENTE</t>
  </si>
  <si>
    <t>202302000645</t>
  </si>
  <si>
    <t xml:space="preserve">    RAMAL SEM RECEBER LIGAÇÕES</t>
  </si>
  <si>
    <t>15/02/2023 07:35</t>
  </si>
  <si>
    <t>15/02/2023 08:25</t>
  </si>
  <si>
    <t>FALHA AO RECEBER LIGAÇÃO NA LINHA FIXA.</t>
  </si>
  <si>
    <t>A USUÁRIA RELATA FALHA AO RECEBER LIGAÇÕES EXTERNAS NO RAMAL 36912060. O EQUIPAMENTO CHAMA MAS AO ATENDER A LIGAÇÃO CAI.  SEBRAE-CE - CRATEÚS</t>
  </si>
  <si>
    <t>CRATEUS</t>
  </si>
  <si>
    <t>CHAMADO SENDO TRATADO PELO TICKET 202302000591</t>
  </si>
  <si>
    <t>00:40:00</t>
  </si>
  <si>
    <t>00:10:26</t>
  </si>
  <si>
    <t>00:50:26</t>
  </si>
  <si>
    <t>202302000647</t>
  </si>
  <si>
    <t>15/02/2023 09:32</t>
  </si>
  <si>
    <t>15/02/2023 09:37</t>
  </si>
  <si>
    <t>LIVE EDITAIS DE PATROCÍNIO - CULTURA</t>
  </si>
  <si>
    <t>LIVE EDITAIS DE PATROCÍNIO - CULTURALOCAL: ESPAÇO INOVA / SALA 2 / SUPER - CEHORÁRIO: 19H ÀS 20HTRANSMISSÃO: YOUTUBE / TEAMS / POLYCOMPÚBLICO ALVO: EXTERNOSUPORTE TÉCNICO: FRANCISCO JOHN LENNON ALEXANDRE SILVA C013696 /  JOAO PAULO FELIX DE OLIVEIRA C002607  / GILVANES SOUZA - C034213 / COORDENAÇÃO: GABINETE DA PRESIDÊNCIA</t>
  </si>
  <si>
    <t>00:04:58</t>
  </si>
  <si>
    <t>202302000648</t>
  </si>
  <si>
    <t>15/02/2023 11:50</t>
  </si>
  <si>
    <t xml:space="preserve">CONFIGURAR FACILIDADES </t>
  </si>
  <si>
    <t>FEITO OS TESTES E VERIFICADO QUE AO LIGAR PARA O 8790 AS LIGAÇÕES ESTÃO CAINDO NO 8796.NO APARELHO FOI VERIFICADO QUE OS IPS SÃO DIFERENTES E QUE NÃO EXISTE ENCAMINHAMENTO ENTRE OS RAMAIS CITADOS ACIMA.POR FAVOR VERIFICAR, E REMOVER ESTE ENCAMINHAMENTO CASO EXISTA879010.21.11.1368796110.21.12.1388796210.21.11.139</t>
  </si>
  <si>
    <t>08:58:28</t>
  </si>
  <si>
    <t>202302000650</t>
  </si>
  <si>
    <t xml:space="preserve">   TOPOLOGIA/RELATÓRIO/ANÁLISE DE TOIP</t>
  </si>
  <si>
    <t>15/02/2023 12:10</t>
  </si>
  <si>
    <t>PROJETO TOIP VOTORANTIM</t>
  </si>
  <si>
    <t>BOA TARDE, FAVOR DESENVOLVER TOPOLOGIA E CADERNO DE REQUISITOS DO NOVO PROJETO DE TOIP DA VOTORANTIM. SEGUE ABAIXO O ESCOPO: 01 GW E1 COM CÉLULA DE SOBREVIVÊNCIA;81 APARELHOS TELEFONICOS DE MODELOS DISTINTOS;INTEGRAÇÃO TOIP/TEAMS (O CLIENTE POSSUI O TEAMS NUM SBC PRÓPRIO, IREMOS INTEGRAR ESSE SBC).</t>
  </si>
  <si>
    <t>08:38:26</t>
  </si>
  <si>
    <t>202302000651</t>
  </si>
  <si>
    <t>15/02/2023 12:44</t>
  </si>
  <si>
    <t>LIGAÇÃO 0800 VIVO</t>
  </si>
  <si>
    <t>BOM DIA !VERIFICADO QUE OS TELEFONES DA PREFEITURA NÃO ESTÃO CONSEGUINDO LIGAR PARA O NÚMERO 08000151551(CENTRAL VIVO), O MESMO APARECE A MENSAGEM  " PARA COMPLETAR A LIGAÇÃO DD DIGITE 0 ......" FEITO O TESTE COM 01511, E O MESMO CAI DIRETO.FEITO TESTE DE CELULAR LIGAÇÃO COMPLETA NORMALMENTE. PARA TESTES POR FAVOR ACIONAR JAQUELINE NO RAMAL 45898935</t>
  </si>
  <si>
    <t>08:04:33</t>
  </si>
  <si>
    <t>202302000654</t>
  </si>
  <si>
    <t>15/02/2023 14:48</t>
  </si>
  <si>
    <t>15/02/2023 15:30</t>
  </si>
  <si>
    <t>BOA TARDE !FAVOR CRIAR O GRUPO DE CAPTURA: PAÇO_CIENCIA_TECNO.PREFIXO 4589</t>
  </si>
  <si>
    <t>BOA TARDE PREZADOS,GRUPO DE CAPTURA CRIADO CONFORME SOLICITADO.{LUIZ CARLOS}</t>
  </si>
  <si>
    <t>00:41:26</t>
  </si>
  <si>
    <t>202302000657</t>
  </si>
  <si>
    <t xml:space="preserve">    CONFIGURAÇÃO DE CLIENTE FUSION</t>
  </si>
  <si>
    <t>15/02/2023 15:29</t>
  </si>
  <si>
    <t>CONFIGURAÇÃO DO SOFTFONE.</t>
  </si>
  <si>
    <t>BOM DIA!! SOLICITO A CONFIGURAÇÃO DO SOFTPHONE NO NOTEBOOK. USUÁRIO: MÔNICA ARRUDARAMAL: 6688 TELEFONE DE CONTATO- 85 99135-5231</t>
  </si>
  <si>
    <t>05:19:54</t>
  </si>
  <si>
    <t>202302000658</t>
  </si>
  <si>
    <t>15/02/2023 15:31</t>
  </si>
  <si>
    <t>BOM DIA!! SOLICITO A CONFIGURAÇÃO DO SOFTPHONE NO NOTEBOOK. USUÁRIO: ROBERTO BARROZO RAMAL: 6619</t>
  </si>
  <si>
    <t>05:17:48</t>
  </si>
  <si>
    <t>202302000659</t>
  </si>
  <si>
    <t>15/02/2023 16:09</t>
  </si>
  <si>
    <t>DUVIDA XCONTACT - WHATS APP</t>
  </si>
  <si>
    <t>OLÁ,NOSSOS AGENTES GOSTARIAM DE QUE O CLIENTE FOSSE NOTIFICADO QUANDO UM ATENDIMENTO FOSSE TRANSFERIDO PARA OUTRO AGENTE.OLHANDO NAS CONFIGURAÇÕES DAS FILAS COLOCAMOS A INFORMAÇÃO, PORÉM NEM O CLIENTE E NEM O AGENTE QUE RECEBE A TRANSFERÊNCIA É INFORMANDO QUE O ATENDIMENTO FOI TRANSFERIDO.WHATSAPP - GUPSHUP[CID:IMAGE001.PNG@01D94157.DFD63D20]ATTBORBA</t>
  </si>
  <si>
    <t>04:39:42</t>
  </si>
  <si>
    <t>202302000661</t>
  </si>
  <si>
    <t xml:space="preserve">    BGP INOPERANTE</t>
  </si>
  <si>
    <t>15/02/2023 18:44</t>
  </si>
  <si>
    <t>15/02/2023 18:13</t>
  </si>
  <si>
    <t>15/02/2023 18:58</t>
  </si>
  <si>
    <t>15/02/2023 19:55</t>
  </si>
  <si>
    <t>RTD-ROT-NUC-RCE-C01 - BASETELCO - JADAN CENTER</t>
  </si>
  <si>
    <t>BGP PEER 187.16.216.253 IS DOWN  </t>
  </si>
  <si>
    <t>FALHA NA REDE DO FORNECEDOR</t>
  </si>
  <si>
    <t>CONFORME INFORMAÇÃO DA IX.BR HOUVE UMA OSCILAÇÃO NO ROUTER SERVER 1V4 DELES, APÓS NORMALIZADO NEIGHBOR DO BGP FOI RESTABELECIDO EM NOSSO MONITORAMENTO SEM QUEDAS E PERDAS</t>
  </si>
  <si>
    <t>01:10:15</t>
  </si>
  <si>
    <t>RAMAL REGISTRADO CONFORME SOLICITADO</t>
  </si>
  <si>
    <t>202302000662</t>
  </si>
  <si>
    <t>16/02/2023 08:19</t>
  </si>
  <si>
    <t>16/02/2023 14:54</t>
  </si>
  <si>
    <t>REUNIÃO : PLATAFORMA ALÔ - PREVENÇÃO DE ARBOVIROSES.</t>
  </si>
  <si>
    <t>REUNIÃO : PLATAFORMA ALÔ - PREVENÇÃO DE ARBOVIROSES.AMBIENTE: AMBIENTE DE GESTÃO DE PESSOASCOORDENAÇÃO: RENATA ALVES CAVALCANTE TELES F155209LOCAL: SALA 02.HORÁRIO: 9 H ÀS 10H.TRANSMISSÃO: MICROSOFT TEAMS (MODO AO VIVO).SUPORTE TÉCNICO: JOÃO PAULO FELIX – C002607.PÚBLICO ALVO: FUNCIONÁRIO BNB</t>
  </si>
  <si>
    <t>06:34:00</t>
  </si>
  <si>
    <t>00:01:19</t>
  </si>
  <si>
    <t>06:35:19</t>
  </si>
  <si>
    <t>202302000663</t>
  </si>
  <si>
    <t>16/02/2023 09:17</t>
  </si>
  <si>
    <t>16/02/2023 10:48</t>
  </si>
  <si>
    <t>4589873210.21.12.126ESTÁ COM TRANSFERÊNCIA AUTOMÁTICA DEPOIS DE 3 TOQUES , POR FAVOR AUMENTAR PARA 9</t>
  </si>
  <si>
    <t>01:31:32</t>
  </si>
  <si>
    <t>202302000664</t>
  </si>
  <si>
    <t>16/02/2023 09:39</t>
  </si>
  <si>
    <t>URGENTE - AGENTE XCONTACT CAINDO</t>
  </si>
  <si>
    <t>BOM DIA,FAVOR VERIFICAR COM A MÁXIMA URGENCIA O PROBLEMA ABAIXO.AGENTES OMNI CAINDO A CONEXÃOVERIFICADO SERVIDOR XCONTACT E REDE E ESTÁ TUDO CERTO.PROBLEMA OCORREU ONTEM ENTRE 11:30 E 13:30 E AGORA COMEÇOU NOVAMENTE.A IMPRESSÃO É QUE ALGUM SERVIÇO É REINICIADO E ACABA DERRUBANDO O SERVIDOR.[CID:IMAGE001.PNG@01D941EA.847604E0]ATTBORBA</t>
  </si>
  <si>
    <t>09:43:41</t>
  </si>
  <si>
    <t>202302000665</t>
  </si>
  <si>
    <t>16/02/2023 10:12</t>
  </si>
  <si>
    <t>16/02/2023 11:20</t>
  </si>
  <si>
    <t>RELATÓRIO DE RAMAIS GRUPO MASON</t>
  </si>
  <si>
    <t>BOM DIA, FAVOR EMITIR RELATÓRIO DE TODOS OS RAMAIS DO GRUPO MASON.ENVIAR PARA JANAINA SERVIÇOS.</t>
  </si>
  <si>
    <t>TODAS AS UNIDADES</t>
  </si>
  <si>
    <t>ENVIADO PARA JANAIA VIA TEAMS O RELATÓRIO SOLICITADO</t>
  </si>
  <si>
    <t>01:08:49</t>
  </si>
  <si>
    <t>202302000666</t>
  </si>
  <si>
    <t>16/02/2023 10:34</t>
  </si>
  <si>
    <t>16/02/2023 10:09</t>
  </si>
  <si>
    <t>16/02/2023 10:42</t>
  </si>
  <si>
    <t>16/02/2023 11:21</t>
  </si>
  <si>
    <t>VPN TUNNEL VPN-DAPAL2 IS DOWN</t>
  </si>
  <si>
    <t>HTTPS://BASETELCO.CLOUDPROVTEL.COM/TR_EVENTS.PHP?TRIGGERID=53671&amp;EVENTID=387140679</t>
  </si>
  <si>
    <t>00:47:00</t>
  </si>
  <si>
    <t>00:00:17</t>
  </si>
  <si>
    <t>00:47:17</t>
  </si>
  <si>
    <t>202302000667</t>
  </si>
  <si>
    <t>16/02/2023 10:55</t>
  </si>
  <si>
    <t>16/02/2023 11:02</t>
  </si>
  <si>
    <t>TELEFONES DECT - HORÁRIO ATRASADO.</t>
  </si>
  <si>
    <t>BOM DIA, FAVOR AJUSTAR O HORÁRIO NOS TELEFONES SEM FIO DECT AQUI DA FABRICA DA CISER EM ARAQUARI. TODOS OS RAMAIS MÓVEIS ESTÃO COM QUASE 50MIN DE ATRASO.</t>
  </si>
  <si>
    <t>REALIZADO AJUSTE CONFORME SOLICITADO</t>
  </si>
  <si>
    <t>00:07:34</t>
  </si>
  <si>
    <t>202302000668</t>
  </si>
  <si>
    <t>16/02/2023 12:25</t>
  </si>
  <si>
    <t>16/02/2023 13:31</t>
  </si>
  <si>
    <t>10.21.13.29ALTERAR RAMAL PARA 45898628POLO: PAÇO</t>
  </si>
  <si>
    <t>RAMAL ALTERADO CONFORME SOLICITADO.</t>
  </si>
  <si>
    <t>01:05:55</t>
  </si>
  <si>
    <t>202302000669</t>
  </si>
  <si>
    <t>16/02/2023 13:50</t>
  </si>
  <si>
    <t>16/02/2023 12:37</t>
  </si>
  <si>
    <t xml:space="preserve">REPARO LINHA LOCALIZA - ACPOA </t>
  </si>
  <si>
    <t>BOA TARDE , BASE TELCO! FAVOR VERIFICAR LINHA (51) 3313 – 1149 QUE NÃO FAZ OU RECEBE CHAMADAS  UNIDADE AFETADA: ACPOAHORÁRIO DE ATENDIMENTO DA UNIDADE: 08:00 AS 18:00CONTATO NO LOCAL: EMELIN KIMBERLEY 51998537467E-MAIL OU TEAMS DO CONTATO LOCAL: EMELIN.OLIZ@LOCALIZA.COMPROTOCOLO INTERNO: INC1694391 </t>
  </si>
  <si>
    <t>ACPOA</t>
  </si>
  <si>
    <t>05:32:29</t>
  </si>
  <si>
    <t>202302000670</t>
  </si>
  <si>
    <t>16/02/2023 14:55</t>
  </si>
  <si>
    <t>16/02/2023 15:19</t>
  </si>
  <si>
    <t>BOA TARDE SOLICITO QUE SEJA ALTERADO O NOME DO RAMAL 3761 ( 47 3441-3761), PARA NATAN. ATENCIOSAMENTE ELITON MISAEL ZIMMERMANN</t>
  </si>
  <si>
    <t>00:24:11</t>
  </si>
  <si>
    <t>202302000671</t>
  </si>
  <si>
    <t>16/02/2023 15:27</t>
  </si>
  <si>
    <t>CONFIGURAR LINHA PARA SER UTILIZADA VIA MS TEAMS</t>
  </si>
  <si>
    <t>CONFIGURAR LINHA ABAIXO PARA SER UTILIZADA VIA MS TEAMS55 47 3441-3763</t>
  </si>
  <si>
    <t>03:56:13</t>
  </si>
  <si>
    <t>202302000673</t>
  </si>
  <si>
    <t>16/02/2023 15:45</t>
  </si>
  <si>
    <t>16/02/2023 15:36</t>
  </si>
  <si>
    <t>16/02/2023 17:56</t>
  </si>
  <si>
    <t>16/02/2023 18:29</t>
  </si>
  <si>
    <t>REPARO LINHA LOCALIZA - ACSST</t>
  </si>
  <si>
    <t>BOA TARDE , BASE TELCO! FAVOR VERIFICAR AS LINHAS QUE NÃO ESTÃO RECEBENDO OU REALIZANDO CHAMADAS , LOCAL HOUVE QUEDA DE LINK POREM APÓS RESTABELECER TELEFONES NÃO NORMALIZARAM.  (12) 3202 - 7555(12) 3202 - 7556  UNIDADE AFETADA: ACSSTHORÁRIO DE ATENDIMENTO DA UNIDADE: 08:00 AS 18:00CONTATO NO LOCAL: NILIA FREITAS 12991135764E-MAIL OU TEAMS DO CONTATO LOCAL: NILIA.SANTANA@LOCALIZA.COMPROTOCOLO INTERNO: INC1694140</t>
  </si>
  <si>
    <t>ACSST</t>
  </si>
  <si>
    <t>, A USUÁRIA (NILIA-LOCALIZA-ACSST) VALIDOU QUE O TELEFONE VOLTOU A FUNCIONAR, APÓS DESLIGAR E LIGAR APARELHO DA TOMADA</t>
  </si>
  <si>
    <t>00:57:00</t>
  </si>
  <si>
    <t>01:47:20</t>
  </si>
  <si>
    <t>02:44:20</t>
  </si>
  <si>
    <t>202302000674</t>
  </si>
  <si>
    <t>16/02/2023 16:47</t>
  </si>
  <si>
    <t>16/02/2023 17:04</t>
  </si>
  <si>
    <t>CRIAR GRUPO DE CAPTURA</t>
  </si>
  <si>
    <t>BOA TARDE !CRIAR O GRUPO DE CAPTURA.NOME DO GRUPO: VIGILANCIA_EPIDEMIOLOGICA:TODOS COM PREFIXO 4527</t>
  </si>
  <si>
    <t>VIGILÂNCIA_SANITÁRIA</t>
  </si>
  <si>
    <t>CRIAÇÃO DE GRUPO DE CAPTURA</t>
  </si>
  <si>
    <t>00:16:27</t>
  </si>
  <si>
    <t>202302000675</t>
  </si>
  <si>
    <t>16/02/2023 16:50</t>
  </si>
  <si>
    <t>16/02/2023 16:55</t>
  </si>
  <si>
    <t xml:space="preserve">CONFIGURAR RAMAL </t>
  </si>
  <si>
    <t>IP: 10.21.14.162RAMAL:4589-8582 2 </t>
  </si>
  <si>
    <t>CONFIGURAÇÃO DE RAMAL.</t>
  </si>
  <si>
    <t>00:04:18</t>
  </si>
  <si>
    <t>202302000676</t>
  </si>
  <si>
    <t>16/02/2023 16:54</t>
  </si>
  <si>
    <t>16/02/2023 16:57</t>
  </si>
  <si>
    <t>ABA: GESTÃO DE PESSOAS – GRUPO VIDA SAUDÁVELTÍTULO: VIDA SAUDÁVEL - DIABETES: ENTENDENDO PARA PREVENIR E TRATARDESCRIÇÃO: PALESTRA COM A ENFERMEIRA VALÉRIA ALMEIDA, ESPECIALISTA EM DIABETES PELO PROGRAMA DE RESIDÊNCIA MULTIPROFISSIONAL EM DIABETES (UFC).</t>
  </si>
  <si>
    <t>00:02:15</t>
  </si>
  <si>
    <t>202302000677</t>
  </si>
  <si>
    <t>16/02/2023 16:59</t>
  </si>
  <si>
    <t>ABA: PLATAFORMA ALÔTÍTULO: PLATAFORMA ALÔ - PREVENÇÃO DE ARBOVIROSESDESCRIÇÃO: CONFIRA PALESTRA COM ANA HELENA MENDES, MÉDICA INFECTOLOGISTA.</t>
  </si>
  <si>
    <t>REALIZADO A CONFIGURAÇÃO DA ALTERAÇÃO DA MUDANÇA DO NOME CONFORME SOLICITADO</t>
  </si>
  <si>
    <t>VERIFICADO QUE O CONECTOR METÁLICO DO FIO NEGATIVO ESTA DESTRAVANDO DA CAIXA DA TOMADA.RECOMENDAÇÃO É TROCAR AS TOMADAS</t>
  </si>
  <si>
    <t>FOI CRIADO O DIAGRAMA PARA ATENDER O PROJETO</t>
  </si>
  <si>
    <t>VERIFICADO QUE CHAMADO ESTÁ SENDO TRATADO NO TICKET 202212004778</t>
  </si>
  <si>
    <t xml:space="preserve">VERIFICADO QUE CHAMADO ESTÁ SENDO TRATADO NO TICKET 202212004778 </t>
  </si>
  <si>
    <t>BOA TARDE PREZADOS,
AS OPÇÕES MENCIONADAS, NESTE MOMENTO, ESTÃO DISPONÍVEIS APENAS PARA CONSTAREM NOS RELATÓRIOS.
FOI INFORMADO AO NOSSO TIME DE DEV PARA QUE REALIZE O AJUSTE EM UMA VERSÃO FUTURA</t>
  </si>
  <si>
    <t>202302000679</t>
  </si>
  <si>
    <t>17/02/2023 08:17</t>
  </si>
  <si>
    <t>17/02/2023 12:39</t>
  </si>
  <si>
    <t>TROCAR NOME DE USUÁRIO - RAMAL (47) 3441-3729</t>
  </si>
  <si>
    <t>BOM DIA, FAVOR TROCAR O NOME DE USUÁRIO NO DISPLAY DO RAMAL: (47) 3441-3729 PARA: MARCO TULIO</t>
  </si>
  <si>
    <t>03:52:00</t>
  </si>
  <si>
    <t>00:29:38</t>
  </si>
  <si>
    <t>04:21:38</t>
  </si>
  <si>
    <t>202302000680</t>
  </si>
  <si>
    <t>17/02/2023 09:13</t>
  </si>
  <si>
    <t>17/02/2023 09:17</t>
  </si>
  <si>
    <t>ANDRE MILEIB</t>
  </si>
  <si>
    <t>ALTERAÇÃO DE NOME</t>
  </si>
  <si>
    <t>BOM DIA,GOSTARIA DE SOLICITAR A ALTERAÇÃO DO NOME DO RAMAL 3946 PARA PAULO. MUITO OBRIGADO</t>
  </si>
  <si>
    <t>MACEIO / AL</t>
  </si>
  <si>
    <t>REALIZADO AJUSTE DE NOME CONFORME SOLICITADO</t>
  </si>
  <si>
    <t>00:04:03</t>
  </si>
  <si>
    <t>202302000684</t>
  </si>
  <si>
    <t xml:space="preserve">    CALENDÁRIO DESSINCRONIZADO</t>
  </si>
  <si>
    <t>17/02/2023 10:07</t>
  </si>
  <si>
    <t>CISER - EQUIPAMENTOS DE VÍDEO CONFERENCIA PERDENDO CONEXÃO CALENDÁRIO</t>
  </si>
  <si>
    <t>OLÁ..NOSSOS 2 EQUIPAMENTOS DE VÍDEO CONFERÊNCIA ESTÃO PERDENDO CONSTANTEMENTE A CONEXÃO COM O CALENDÁRIO.SENDO NECESSÁRIO REINICIAR OS EQUIPAMENTOS E GERANDO TRANSTORNO NO INICIO DE CADA REUNIÃO.FAVOR NOS AJUDAR QUANTO A ISSO[CID:IMAGE001.PNG@01D942B7.500CE110]ATTBORBA</t>
  </si>
  <si>
    <t>10:51:55</t>
  </si>
  <si>
    <t>202302000685</t>
  </si>
  <si>
    <t>17/02/2023 12:21</t>
  </si>
  <si>
    <t>LIGAÇÕES MUDAS OPERADORA CLARO (PRIORIDADE)</t>
  </si>
  <si>
    <t>BOM DIA !VERIFICADO QUE CELULARES DA OPERADORA CLARO, OU NÃO CHEGA A COMPLETAR OU AO ATENDER FICA MUDO PARA TODOS OS RAMAIS DA PREFEITURA, TODOS OS POLOS FEITO TESTES COM DIVERSOS TELEFONES CLAROS E OUTRAS OPERADORAS.</t>
  </si>
  <si>
    <t>08:38:15</t>
  </si>
  <si>
    <t>202302000686</t>
  </si>
  <si>
    <t>17/02/2023 12:50</t>
  </si>
  <si>
    <t>17/02/2023 13:43</t>
  </si>
  <si>
    <t>10.21.14.245REGISTRO: TIME OUT10.21.14.208REGISTRO: TIMEOUT</t>
  </si>
  <si>
    <t>00:52:26</t>
  </si>
  <si>
    <t>202302000687</t>
  </si>
  <si>
    <t xml:space="preserve">    CONFIGURAÇÃO DE URA</t>
  </si>
  <si>
    <t>17/02/2023 14:43</t>
  </si>
  <si>
    <t>17/02/2023 18:01</t>
  </si>
  <si>
    <t>GERDAU - MENSAGEM NA URA</t>
  </si>
  <si>
    <t>BOA TARDE, NOS DIAS 20 E 21/02 NÃO TEREMOS EXPEDIENTE PELO NOSSO TIME DE ATENDIMENTO SERVICE DESK FISCAL DA GERDAU, QUE ATENDE O CLIENTE PELO NÚMERO (51) 33232004.NESTE NÚMERO TEMOS ATENDIMENTO TELEFÔNICO, O QUAL, NESTES DIAS 20 E 21/02 DEIXAMOS A SEGUINTE MENSAGEM DENTRO DO HORÁRIO DE ATENDIMENTO, QUE É DAS 07:30 ÀS 17:30. FORA ESTE HORÁRIO DE ATENDIMENTO, DEIXAR A MENSAGEM QUE CONSTA PADRÃO HOJE. MENSAGEM:VOCÊ LIGOU PARA O SERVICE DESK FISCAL.NOS DIAS 20 E 21 DE FEVEREIRO ESTAREMOS ATUANDO EM REGIME DE PLANTÃO, RETORNAMOS NOSSO ATENDIMENTO NORMAL NO DIA 22 DE FEVEREIRO, PROBLEMAS COM NOTA FISCAL NA ENGRENAGEM LIGAR PARA TI NO NÚMERO (51) 33232001, SE FOR OUTRO ASSUNTO DA ÁREA FISCAL URGENTE PODE ENTRAR EM CONTATO PELO WHATSAPP NO NÚMERO (51) 982815523. CONTATO: FLAVIA GALIMBERTINUMERO: (51) 982815523EMAIL/TEAMS: FLAVIA.GALIMBERTI@META.COM.BR</t>
  </si>
  <si>
    <t>A MENSAGEM FOI PROGRAMADA CONFORME SOLICITADO</t>
  </si>
  <si>
    <t>03:17:34</t>
  </si>
  <si>
    <t>202302000688</t>
  </si>
  <si>
    <t>17/02/2023 16:44</t>
  </si>
  <si>
    <t>17/02/2023 14:39</t>
  </si>
  <si>
    <t>VPN TUNNEL VPN_CISER_SZD</t>
  </si>
  <si>
    <t>VPN TUNNEL VPN_CISER_SZDIP: 177.52.23.2REMOTE: 168.227.200.242</t>
  </si>
  <si>
    <t>04:15:14</t>
  </si>
  <si>
    <t>202302000689</t>
  </si>
  <si>
    <t xml:space="preserve">    CRIAÇÃO/ALTERAÇÃO DE RAMAL MICROSOFT TEAMS</t>
  </si>
  <si>
    <t>17/02/2023 16:53</t>
  </si>
  <si>
    <t>LEANDRO PAZIN</t>
  </si>
  <si>
    <t>INCLUIR RAMAIS NO TEAMS</t>
  </si>
  <si>
    <t>BOA TARDE! GOSTARIA DE AGENDAR COM O MARCELO HERMINIO PARA MIGRARMOS ALGUNS RAMAIS PARA O TEAMS NA PRÓXIMA QUARTA-FEIRA 22/02/23. TODOS SÃO DE GRAVATAÍ PREFIXO (3432-XXXX) LUCIANA SCHMIDT - 5405IVANES SOUTO - 5347 PEDRO JUNIOR - 5378 MARILENE SILVA - 5474 MORGANA AFONSO - 5307 ANDERSON SILVEIRA - 5379 ALINE VEIGA - 5365 DIANE MORAES - 5369 ATT,LEANDRO PAZIN</t>
  </si>
  <si>
    <t>MUNDIAL</t>
  </si>
  <si>
    <t>04:06:03</t>
  </si>
  <si>
    <t>VERIFICADO QUE HAVIA FUNÇÃO CHEFE SECRETÁRIA ATIVADO. RELIZADA DESATIVAÇÃO DA FUNÇÃO</t>
  </si>
  <si>
    <t>202302000694</t>
  </si>
  <si>
    <t>19/02/2023 15:34</t>
  </si>
  <si>
    <t>19/02/2023 15:14</t>
  </si>
  <si>
    <t>RTD-VENEZA EQUIPAMENTOS - LUIS EDUARDO MAGALHAES/BA - MIOO5038368 - 10MBPS - BASEIP: 201.18.12.94</t>
  </si>
  <si>
    <t>01:13:27</t>
  </si>
  <si>
    <t>77832373263</t>
  </si>
  <si>
    <t>202302000693</t>
  </si>
  <si>
    <t>19/02/2023 07:01</t>
  </si>
  <si>
    <t>19/02/2023 18:45</t>
  </si>
  <si>
    <t>RTD-INDORAMA_POLIMEROS_LINK1-RADIO - SUAPE - IPJ53124315A - 80MBPS - BASE/COMPULINE IP: 177.52.21.182 HTTPS://BASETELCO.CLOUDPROVTEL.COM/TR_EVENTS.PHP?TRIGGERID=55759&amp;EVENTID=388936096</t>
  </si>
  <si>
    <t>09:46:39</t>
  </si>
  <si>
    <t>107132023</t>
  </si>
  <si>
    <t>202302000692</t>
  </si>
  <si>
    <t>19/02/2023 06:51</t>
  </si>
  <si>
    <t>RTD-INDORAMA_POLIMEROS_LINK2-RADIO - SUAPE - IPJ001451320A - 50MBPS - BASE/COMPULINE IP: 177.52.16.194 HTTPS://BASETELCO.CLOUDPROVTEL.COM/TR_EVENTS.PHP?TRIGGERID=55753&amp;EVENTID=388935628</t>
  </si>
  <si>
    <t>09:56:38</t>
  </si>
  <si>
    <t>107122023</t>
  </si>
  <si>
    <t>202302000691</t>
  </si>
  <si>
    <t>19/02/2023 06:36</t>
  </si>
  <si>
    <t>19/02/2023 18:44</t>
  </si>
  <si>
    <t>RTD-DECAL - SUAPE - IPJ00230816A - 40MBPS - BASE/COMPULINE IP: 177.52.16.86 HTTPS://BASETELCO.CLOUDPROVTEL.COM/TR_EVENTS.PHP?TRIGGERID=55774&amp;EVENTID=388935186</t>
  </si>
  <si>
    <t>10:11:58</t>
  </si>
  <si>
    <t>107112023</t>
  </si>
  <si>
    <t>202302000690</t>
  </si>
  <si>
    <t>19/02/2023 06:15</t>
  </si>
  <si>
    <t>RTD-CBMC - SUAPE - 20MBPS - CBO001024818A - BASE / COMPULINE IP: 177.52.16.30 HTTPS://BASETELCO.CLOUDPROVTEL.COM/TR_EVENTS.PHP?TRIGGERID=55770&amp;EVENTID=388934990</t>
  </si>
  <si>
    <t>10:32:16</t>
  </si>
  <si>
    <t>107102023</t>
  </si>
  <si>
    <t>CHAMADO SENDO ENCERRADO, APOS AUTORIZAÇÃO DO CLIENTE E VALIDADO QUE NAO TEVE MAIS OCORRENCIAS DO PROBLEMA.</t>
  </si>
  <si>
    <t>O ALARME DE INOPERÂNCIA DA VPN FOI NORMALIZADO EM  NOSSO MONITORAMENTO. ENVIADO E-MAIL AO CLIENTE DA NORMALIZAÇÃO DO SERVIÇO</t>
  </si>
  <si>
    <t>REALIZADO REPARO NA FIBRA, APÓS ISSO CIRCUITO NORMALIZOU</t>
  </si>
  <si>
    <t>REALIZADO SUBSTITUIÇÃO DO CORDÃO ÓPTICO NO POP</t>
  </si>
  <si>
    <t>202302000697</t>
  </si>
  <si>
    <t>20/02/2023 13:37</t>
  </si>
  <si>
    <t>20/02/2023 14:06</t>
  </si>
  <si>
    <t>BOA TARDE, NA SEMANA PASSADA EU ABRI O TICKET: 202302000679 SOLICITANDO A TROCA DO NOME DE USUÁRIO DO RAMAL, PORÉM SÓ FOI ALTERADO O NOME NO DISPLAY DO APARELHO.QUANDO LIGAMOS PRO NÚMERO AINDA APARECE O NOME DO ANTIGO DONO.  RAMAL: (47) 3441-3729 -&gt; ALTERAR PARA MARCO TULIO </t>
  </si>
  <si>
    <t>BOA TARDE PREZADOS,ALTERAÇÃO REALIZADA CONFORME SOLICITADO.{LUIZ CARLOS}</t>
  </si>
  <si>
    <t>00:28:30</t>
  </si>
  <si>
    <t>202302000695</t>
  </si>
  <si>
    <t>20/02/2023 08:53</t>
  </si>
  <si>
    <t>20/02/2023 08:46</t>
  </si>
  <si>
    <t>20/02/2023 09:08</t>
  </si>
  <si>
    <t>VERIFICAR  TELEFONIA DE ACPUN</t>
  </si>
  <si>
    <t>BOM DIA , BASE TELCO! FAVOR REALIZAR REPARO NOS RAMAIS 42 2102 3063 E 42 2102 3064, APRESENTA O ERRO " NESSUS".  UNIDADE AFETADA: ACPUNHORÁRIO DE ATENDIMENTO DA UNIDADE: 08:00 AS 18:00CONTATO NO LOCAL: MELISSA 42-988242292E-MAIL OU TEAMS DO CONTATO LOCAL: MELISSA.REALI@LOCALIZA.COMPROTOCOLO INTERNO: INC1697670</t>
  </si>
  <si>
    <t>EM CONTATO COM MELISSA FUI INFORMADO QUE TINHA FALTADO INTERNET DO LOCAL, APÓS REINICIO DO APARELHO O RAMAL VOLTOU A REGISTRAR </t>
  </si>
  <si>
    <t>00:15:01</t>
  </si>
  <si>
    <t>ACPUN</t>
  </si>
  <si>
    <t>JOINVILLE_FAB4</t>
  </si>
  <si>
    <t>202302000699</t>
  </si>
  <si>
    <t>21/02/2023 17:28</t>
  </si>
  <si>
    <t>21/02/2023 17:21</t>
  </si>
  <si>
    <t>HTTPS://BASETELCO.CLOUDPROVTEL.COM/TR_EVENTS.PHP?TRIGGERID=58957&amp;EVENTID=391210944</t>
  </si>
  <si>
    <t>04:39:59</t>
  </si>
  <si>
    <t>202302000698</t>
  </si>
  <si>
    <t>21/02/2023 10:58</t>
  </si>
  <si>
    <t>21/02/2023 09:49</t>
  </si>
  <si>
    <t>VPN TUNNEL VPN_MV-RS-2</t>
  </si>
  <si>
    <t>VPN TUNNEL VPN_MV-RS-2IP: 177.52.23.2REMOTE: 186.215.138.79</t>
  </si>
  <si>
    <t>11:10:21</t>
  </si>
  <si>
    <t>202302000700</t>
  </si>
  <si>
    <t>22/02/2023 08:23</t>
  </si>
  <si>
    <t>22/02/2023 08:09</t>
  </si>
  <si>
    <t>22/02/2023 08:39</t>
  </si>
  <si>
    <t>22/02/2023 08:43</t>
  </si>
  <si>
    <t>GW E1 KMG-200 META_TOIP-SP</t>
  </si>
  <si>
    <t>HTTPS://BASETELCO.CLOUDPROVTEL.COM/TR_EVENTS.PHP?TRIGGERID=52879&amp;EVENTID=391689514</t>
  </si>
  <si>
    <t>GATEWAY NORMALIZOU SEM INTERVENÇÃO DA BASE</t>
  </si>
  <si>
    <t>00:18:00</t>
  </si>
  <si>
    <t>00:01:49</t>
  </si>
  <si>
    <t>00:19:49</t>
  </si>
  <si>
    <t>202302000701</t>
  </si>
  <si>
    <t>22/02/2023 11:08</t>
  </si>
  <si>
    <t>22/02/2023 11:02</t>
  </si>
  <si>
    <t>22/02/2023 11:27</t>
  </si>
  <si>
    <t>22/02/2023 13:29</t>
  </si>
  <si>
    <t>GW E1 | KMG 200 CIJUN ALTO_CUSTO</t>
  </si>
  <si>
    <t>HTTPS://BASETELCO.CLOUDPROVTEL.COM/TR_EVENTS.PHP?TRIGGERID=52251&amp;EVENTID=391781304</t>
  </si>
  <si>
    <t>ALTO_CUSTO</t>
  </si>
  <si>
    <t>SEM INTERVENÇÃO TECNICA</t>
  </si>
  <si>
    <t>02:17:00</t>
  </si>
  <si>
    <t>00:03:37</t>
  </si>
  <si>
    <t>02:20:37</t>
  </si>
  <si>
    <t>202302000702</t>
  </si>
  <si>
    <t>22/02/2023 12:37</t>
  </si>
  <si>
    <t>22/02/2023 13:21</t>
  </si>
  <si>
    <t>10.21.10.22RAMAL:45899259POLO PAÇO</t>
  </si>
  <si>
    <t>00:44:47</t>
  </si>
  <si>
    <t>202302000703</t>
  </si>
  <si>
    <t>22/02/2023 14:30</t>
  </si>
  <si>
    <t>22/02/2023 12:06</t>
  </si>
  <si>
    <t>22/02/2023 14:31</t>
  </si>
  <si>
    <t>22/02/2023 14:33</t>
  </si>
  <si>
    <t>CIJUN - CLIENTE ESTÁ INDISPONIVEL NO XCONTACT</t>
  </si>
  <si>
    <t>BOA TARDE! SOU RODINÉA, SUPERVISORA DO 156. MINHA MÁQUINA FOI FORMATADA E AGORA NÃO ESTÁ ACESSANDO O XCONTACT, FICA COMO INDISPONÍVEL, CONFORME FOTO ABAIXO. EMAIL  RGALBIERI@CIJJUN.SP.GOV.BR RAMAL 8048 NO XCONTACT TELEFONE PARA CONTATO - 4589-8457 HOJE ESTOU NA CIJUN ATÉ ÀS 19HS. ATT  --</t>
  </si>
  <si>
    <t>ENTRADO EM CONTATO COM A SUPERVISORA RODINÉA E REALIZADO A CONFIGURAÇÃO DO APLICATIVO NA MÁQUINA DA MESMA.</t>
  </si>
  <si>
    <t>00:03:13</t>
  </si>
  <si>
    <t>202302000704</t>
  </si>
  <si>
    <t>22/02/2023 17:29</t>
  </si>
  <si>
    <t>22/02/2023 16:06</t>
  </si>
  <si>
    <t>VD | TRIO-MV-TERESOPOLIS-01</t>
  </si>
  <si>
    <t>VD | TRIO-MV-TERESOPOLIS-01IP: 10.0.10.224</t>
  </si>
  <si>
    <t>TERESOPOLIS</t>
  </si>
  <si>
    <t>04:27:17</t>
  </si>
  <si>
    <t>202302000706</t>
  </si>
  <si>
    <t>23/02/2023 09:09</t>
  </si>
  <si>
    <t xml:space="preserve">JOINVILLE - VALIDAR RAMAL </t>
  </si>
  <si>
    <t>BOM DIA,  VALIDAR O RAMAL 8726.</t>
  </si>
  <si>
    <t>11:52:35</t>
  </si>
  <si>
    <t>202302000707</t>
  </si>
  <si>
    <t>23/02/2023 10:23</t>
  </si>
  <si>
    <t>TECNISA - DÚVIDA - RELATÓRIO X CONTACT - SETEMBRO/22</t>
  </si>
  <si>
    <t>LUCAS, BOA TARDE, TUDO BEM ? PUXEI O RELATÓRIO ANUAL E FIQUEI COM DÚVIDA REFERENTE AO MÊS DE SETEMBRO, ME AJUDA A ENTENDER?! CONSTA QUE RECEBEMOS 2284 LIGAÇÕES E ATENDEMOS 719, ESTÁ CORRETO ? NÃO TIVEMOS ESSE TOTAL DE LIGAÇÕES RECEBIDAS.    SEGUE O RELATÓRIO MENSAL:    </t>
  </si>
  <si>
    <t>TECNISA</t>
  </si>
  <si>
    <t>10:38:10</t>
  </si>
  <si>
    <t>202302000708</t>
  </si>
  <si>
    <t>23/02/2023 10:29</t>
  </si>
  <si>
    <t>23/02/2023 11:08</t>
  </si>
  <si>
    <t>BOM DIA !POR FAVOR TROCAR A CONTA 1 PARA O CORRETO:10.21.13.23845898566</t>
  </si>
  <si>
    <t>00:38:46</t>
  </si>
  <si>
    <t>202302000709</t>
  </si>
  <si>
    <t>23/02/2023 11:02</t>
  </si>
  <si>
    <t>EQUIPE INFRA META</t>
  </si>
  <si>
    <t>TELEFONIA META - CONFIGURAÇÃO RAMAL</t>
  </si>
  <si>
    <t>BOM DIA PREZADOS, SOLICITO ATRELAR O RAMAL 555121011398 PARA A COLABORADORA FRANCINE DIOGO LAGES E A INSTALAÇÃO DO FUSION. NOME: FRANCINE DIOGO LAGESRAMAL: 555121011398CONTATO: 51 99133-5251E-MAIL: FRANCINE.LAGES@META.COM.BR OBRIGADO!</t>
  </si>
  <si>
    <t>09:59:33</t>
  </si>
  <si>
    <t>202302000711</t>
  </si>
  <si>
    <t>23/02/2023 12:41</t>
  </si>
  <si>
    <t>23/02/2023 12:24</t>
  </si>
  <si>
    <t>23/02/2023 16:04</t>
  </si>
  <si>
    <t>O LINK VOLTOU A FICAR OPERACIONAL, SEM INTERNVENCAO TECNICA DA BASE NEM DA OI.{LUIZ CARLOS}</t>
  </si>
  <si>
    <t>03:22:58</t>
  </si>
  <si>
    <t>202302000712</t>
  </si>
  <si>
    <t>23/02/2023 13:23</t>
  </si>
  <si>
    <t>23/02/2023 16:59</t>
  </si>
  <si>
    <t>CONFIGURAR GRUPO DE CAPTURA NOME: AMBIENTE_ATEN_TECNICO.458984844589848945898561</t>
  </si>
  <si>
    <t>03:36:08</t>
  </si>
  <si>
    <t>202302000713</t>
  </si>
  <si>
    <t>23/02/2023 15:06</t>
  </si>
  <si>
    <t>23/02/2023 15:05</t>
  </si>
  <si>
    <t>23/02/2023 16:54</t>
  </si>
  <si>
    <t>SERVIÇO XCONTACT PARADO</t>
  </si>
  <si>
    <t>BOA TARDE!  OS SERVIÇOS DO X-CONTACT PARAM DE FUNCIONAR, NÃO CONSEGUIMOS PASSAR DA TELA DE LOGIN.  HTTPS://AVANTIA.BASETELCO.COM/</t>
  </si>
  <si>
    <t>AVANTIA</t>
  </si>
  <si>
    <t>EM CONTATO COM ALBERTO (AVANTIA), O MESMO INFORMOU QUE O INCIDENTE NORMALIZOU.{LUIZ CARLOS}</t>
  </si>
  <si>
    <t>01:47:46</t>
  </si>
  <si>
    <t>202302000714</t>
  </si>
  <si>
    <t>23/02/2023 16:36</t>
  </si>
  <si>
    <t>CIJUN - PLATAFORMA XCONTACT.</t>
  </si>
  <si>
    <t>EQUIPE NOC BASE TELCO, BOA TARDE. SOLICITO A ABERTURA DE CHAMADO PARA O SEGUINTE CASO: NA TELA DE SUPERVISÃO DO XCONTACT, NO ITEM   HOME  / DASHBOARDS / ONLINE,  FILAS,  ITEM AGUARDANDO. OS NÚMEROS SÃO ATUALIZADOS APENAS QUANDO É FEITO O ACESSO A PÁGINA. SE FICARMOS ACESSANDO ESSA PÁGINA CONTINUAMENTE, OS NÚMEROS NÃO SÃO ATUALIZADOS. NOSSA INTENÇÃO É COLOCARMOS ESSA PÁGINA NUM PAINEL, PARA QUE AS INFORMAÇÕES POSSAM SER VISUALIZADAS POR TODA A EQUIPE. É POSSÍVEL ATIVAR A CONFIGURAÇÃO DE MODO QUE OS NÚMEROS SEJAM ATUALIZADOS AUTOMATICAMENTE, SEM NECESSIDADE DE SAIR E ACESSAR NOVAMENTE A PÁGINA? </t>
  </si>
  <si>
    <t>04:25:07</t>
  </si>
  <si>
    <t>202302000715</t>
  </si>
  <si>
    <t>23/02/2023 17:30</t>
  </si>
  <si>
    <t>23/02/2023 17:28</t>
  </si>
  <si>
    <t>USUARIO XCONTACT - CIJUN</t>
  </si>
  <si>
    <t>SOLICITO A ABERTURA DE CHAMADO PARA O SEGUINTE PROBLEMA:  AGENTE: IGOR GONZAGA GZYK RAMAL: 8023 FILA: CAC  PROBLEMA:  AO FAZER O LOGON NO CLIENTE XCONTACT, O STATUS DO AGENTE FICA COMO INDISPONÍVEL.  CRIAMOS UM SEGUNDO AGENTE (IGOR GONZAGA GZYK 2) E O ASSOCIAMOS AO RAMAL 8035. O STATUS DESSE SEGUNDO AGENTE TAMBÉM FICA COMO INDISPONÍVEL.</t>
  </si>
  <si>
    <t>03:31:02</t>
  </si>
  <si>
    <t>EM CONTATO COM O CLIENTE FOI VERIFICADO, QUE HAVIA UMA FALHA NA REDE DO CLIENTE. APÓS AJUSTE REALIZADO, OS EQUIPAMENTOS VOLTARAM A SINCRONIZAR O CALENDÁRIO NORMALMENTE</t>
  </si>
  <si>
    <t>202302000716</t>
  </si>
  <si>
    <t>24/02/2023 10:10</t>
  </si>
  <si>
    <t>24/02/2023 11:34</t>
  </si>
  <si>
    <t>CONFIGURAR 2º CONTA</t>
  </si>
  <si>
    <t>BOM DIA !POR FAVOR CONFIGURAR A 2º CONTA DO IP 10.21.14.194CONTA 2: 5511458988383</t>
  </si>
  <si>
    <t>REALIZADO A CONFIGURAÇÃO DA 2ª CONTA CONFORME SOLICITADO.</t>
  </si>
  <si>
    <t>01:23:27</t>
  </si>
  <si>
    <t>202302000717</t>
  </si>
  <si>
    <t>24/02/2023 10:47</t>
  </si>
  <si>
    <t>24/02/2023 17:20</t>
  </si>
  <si>
    <t>BOM DIA!CONFIGURAR RAMAL10.21.14.182    45898806 3</t>
  </si>
  <si>
    <t>00:45:00</t>
  </si>
  <si>
    <t>05:47:37</t>
  </si>
  <si>
    <t>06:32:37</t>
  </si>
  <si>
    <t>202302000718</t>
  </si>
  <si>
    <t>24/02/2023 13:22</t>
  </si>
  <si>
    <t>24/02/2023 12:38</t>
  </si>
  <si>
    <t>REPARO DE LINHA DE ACVRE</t>
  </si>
  <si>
    <t>BOA TARDE  BASE TELCO ! GENTILEZA VERIFICAR A LINHA 24-2108 8795  DE ACVRE NÃO ESTÁ FAZENDO EM NEM RECEBENDO CHAMADAS  UNIDADE AFETADA: ACVREHORÁRIO DE ATENDIMENTO DA UNIDADE: 08:00 AS 18:00CONTATO NO LOCAL: JAMILSON 24-2108 8794  E-MAIL OU TEAMS DO CONTATO LOCAL: JAMILSON.GUIMARAES@LOCALIZA.COMPROTOCOLO INTERNO: INC1701285  ATENCIOSAMENTE</t>
  </si>
  <si>
    <t>ACVRE</t>
  </si>
  <si>
    <t>06:00:43</t>
  </si>
  <si>
    <t>202302000719</t>
  </si>
  <si>
    <t>24/02/2023 13:36</t>
  </si>
  <si>
    <t>24/02/2023 16:31</t>
  </si>
  <si>
    <t>CRIAÇÃO DE RAMAL  - X CONTACT</t>
  </si>
  <si>
    <t>PREZADOS, BOM DIA, TUDO BEM ? DIA 01/03 TEREMOS UMA NOVA COLABORADORA E PRECISAMOS CRIAR O RAMAL DELA PARA ATENDIMENTO NO DRC.ELA JÁ TRABALHOU NA EMPRESA E TINHA UM RAMAL NO XCONTAC 8807, NÃO SEI SE É POSSÍVEL REATIVAR OU SE A LICENÇA JÁ FOI UTILIZADA. PODEM VERIFICAR POR GENTILEZA? NOME: ERIKA NAMBARACPF: 147.485.248-39 OBRIGADA!</t>
  </si>
  <si>
    <t>00:37:39</t>
  </si>
  <si>
    <t>02:54:39</t>
  </si>
  <si>
    <t>202302000720</t>
  </si>
  <si>
    <t>24/02/2023 13:42</t>
  </si>
  <si>
    <t>24/02/2023 12:44</t>
  </si>
  <si>
    <t>BOA TARDE , BASE TELCO! FAVOR VERIFICAR SOLICITAÇÃO “DESDE DO DIA 23/02/2023 NÃO CONSIGO FAZER E NEM RECEBER LIGAÇÃO, JÁ DESCONECTEI TODOS OS CABOS E NÃO VOLTOU AO NORMAL.”  (12) 3202 - 7555(12) 3202 - 7556  UNIDADE AFETADA: ACSSTHORÁRIO DE ATENDIMENTO DA UNIDADE: 08:00 AS 18:00CONTATO NO LOCAL: SHEILA MIKAELA  12982272380E-MAIL OU TEAMS DO CONTATO LOCAL: SHEILA.MIKAELA@LOCALIZA.COMPROTOCOLO INTERNO: INC1701314  ATENCIOSAMENTE</t>
  </si>
  <si>
    <t>05:40:19</t>
  </si>
  <si>
    <t>202302000721</t>
  </si>
  <si>
    <t>24/02/2023 13:51</t>
  </si>
  <si>
    <t>24/02/2023 14:53</t>
  </si>
  <si>
    <t>ATUALIZAR FIRMWARE RAMA 3993</t>
  </si>
  <si>
    <t>BOA TARDE, FAVOR ATUALIZAR O FIRMWARE DO RAMA 3993.  </t>
  </si>
  <si>
    <t>ATUALIZAÇÃO DE FIRMWARE</t>
  </si>
  <si>
    <t>01:02:36</t>
  </si>
  <si>
    <t>202302000722</t>
  </si>
  <si>
    <t>24/02/2023 13:52</t>
  </si>
  <si>
    <t>24/02/2023 12:55</t>
  </si>
  <si>
    <t>REPARO DE  TELEFONIA DE ACCNS</t>
  </si>
  <si>
    <t>BOA TARDE   , BASE TELCO! FAVOR REALIZAR ABERTURA DE CHAMADO :TELEFONES QUE NÃO ESTÃO FUNCIONANDO NA FILIAL SÃO OS 2192-2017 E FINAL 2018 HORARIO PARA CONTATO : HORÁRIO DAS 7 AS 15 DE SEGUNDA A SEXTA UNIDADE AFETADA: ACCNSHORÁRIO DE ATENDIMENTO DA UNIDADE: 07:00 AS 19:00CONTATO NO LOCAL: 11 96792-1706 MIRIAM .E-MAIL OU TEAMS DO CONTATO LOCAL: MIRIAM.GOMES@LOCALIZA.COMPROTOCOLO INTERNO: INC1701372 ATENCIOSAMENTE</t>
  </si>
  <si>
    <t>ACCNS</t>
  </si>
  <si>
    <t>202302000723</t>
  </si>
  <si>
    <t xml:space="preserve">    POUCO ESPAÇO EM DISCO</t>
  </si>
  <si>
    <t>24/02/2023 14:20</t>
  </si>
  <si>
    <t>24/02/2023 10:52</t>
  </si>
  <si>
    <t>CALL CENTER  | X5 CONTACT CENTER CIJUN</t>
  </si>
  <si>
    <t>FREE DISK SPACE IS LESS THAN 20% ON VOLUME9.6385 %</t>
  </si>
  <si>
    <t>05:03:02</t>
  </si>
  <si>
    <t>202302000724</t>
  </si>
  <si>
    <t>24/02/2023 14:33</t>
  </si>
  <si>
    <t>24/02/2023 14:58</t>
  </si>
  <si>
    <t>CONTA 2 NÃO REGISTRANDO</t>
  </si>
  <si>
    <t>BOA TARDE !A CONTA 2 NÃO ESTÁ REGISTRANDO HTTPS://10.21.14.244/_INDEX.HTML#/ACCOUNT/2</t>
  </si>
  <si>
    <t>00:24:38</t>
  </si>
  <si>
    <t>202302000726</t>
  </si>
  <si>
    <t>24/02/2023 15:18</t>
  </si>
  <si>
    <t>VPN TUNNEL VPN-TUPY-MEXICO</t>
  </si>
  <si>
    <t>VPN TUNNEL VPN-TUPY-MEXICOIP: 177.52.23.2REMOTE: 200.76.134.242</t>
  </si>
  <si>
    <t>MEXICO</t>
  </si>
  <si>
    <t>04:04:35</t>
  </si>
  <si>
    <t>202302000727</t>
  </si>
  <si>
    <t>24/02/2023 15:31</t>
  </si>
  <si>
    <t>24/02/2023 13:27</t>
  </si>
  <si>
    <t>VD | TRIO-MV-RECIFE-PRESIDÊNCIA-01</t>
  </si>
  <si>
    <t>VD | TRIO-MV-RECIFE-PRESIDÊNCIA-01IP: 10.120.120.2</t>
  </si>
  <si>
    <t>03:51:48</t>
  </si>
  <si>
    <t>202302000730</t>
  </si>
  <si>
    <t xml:space="preserve">    APROVISIONAMENTO DE AMBIENTE/RAMAIS</t>
  </si>
  <si>
    <t>24/02/2023 17:05</t>
  </si>
  <si>
    <t>CADERNO DE PARÂMETROS ELOPAR</t>
  </si>
  <si>
    <t>BOA TARDE, SEGUE CADERNO DE PARÂMETROS DA ELOPAR PARA APROVISIONAMENTO</t>
  </si>
  <si>
    <t>02:17:55</t>
  </si>
  <si>
    <t>202302000731</t>
  </si>
  <si>
    <t>24/02/2023 17:09</t>
  </si>
  <si>
    <t>24/02/2023 17:27</t>
  </si>
  <si>
    <t>BOA TARDE !CONFIGURAR O RAMAL:10.21.6.1644589-9256</t>
  </si>
  <si>
    <t>PROVISIONAMENTO E CONFIGURAÇÃO DE RAMAL</t>
  </si>
  <si>
    <t>00:17:38</t>
  </si>
  <si>
    <t>RELATÓRIO DE LIGAÇÕES DISPONIBILIZADO</t>
  </si>
  <si>
    <t>COLETA VOLTOU A NORMALIZAR. APÓS AJUSTE NO ZABBIX</t>
  </si>
  <si>
    <t>RAMAL REGISTRADO</t>
  </si>
  <si>
    <t>FOI CRIADO O DIAGRAMA E ENCAMINHADO</t>
  </si>
  <si>
    <t>RAMAL CONFIGURADO COMO SOLICITADO E VALIDADO PELO CLIENTE</t>
  </si>
  <si>
    <t>EQUIPAMENTO SE ENCONTRAVA DESLIGADO</t>
  </si>
  <si>
    <t>CONFORME VALIDADO PELA COLABORADORA JULIA SOARES, APÓS VALIDAR A ROTA DO RAMAL, O CHAMADO ESTÁ SENDO ENCERRADO</t>
  </si>
  <si>
    <t>GATEWAY INOPERANTE</t>
  </si>
  <si>
    <t>GW | EP_GWFXO_IGUATU
IP: 10.7.100.240
HTTPS://BASETELCO.CLOUDPROVTEL.COM/TR_EVENTS.PHP?TRIGGERID=52297&amp;EVENTID=393679975</t>
  </si>
  <si>
    <t>202302000734</t>
  </si>
  <si>
    <t>25/02/2023 07:12</t>
  </si>
  <si>
    <t>25/02/2023 06:42</t>
  </si>
  <si>
    <t>HTTPS://BASETELCO.CLOUDPROVTEL.COM/TR_EVENTS.PHP?TRIGGERID=52297&amp;EVENTID=393975056</t>
  </si>
  <si>
    <t>08:29:46</t>
  </si>
  <si>
    <t>202302000735</t>
  </si>
  <si>
    <t>25/02/2023 13:26</t>
  </si>
  <si>
    <t>25/02/2023 12:40</t>
  </si>
  <si>
    <t>VD | TRIO-MV-RECIFE-PRESIDÊNCIA-01 - FALHA DE COLETA DA API EM TRIO-MV-RECIFE-01</t>
  </si>
  <si>
    <t>HTTPS://BASETELCO.CLOUDPROVTEL.COM/TR_EVENTS.PHP?TRIGGERID=48661&amp;EVENTID=394166755</t>
  </si>
  <si>
    <t>02:16:07</t>
  </si>
  <si>
    <t xml:space="preserve"> 3 564</t>
  </si>
  <si>
    <t>202302000736</t>
  </si>
  <si>
    <t>25/02/2023 15:28</t>
  </si>
  <si>
    <t>25/02/2023 15:17</t>
  </si>
  <si>
    <t>00:14:01</t>
  </si>
  <si>
    <t>REALIZADO A CONFIGURAÇÃO CONFORME SOLICITADO</t>
  </si>
  <si>
    <t>202302000737</t>
  </si>
  <si>
    <t>25/02/2023 17:53</t>
  </si>
  <si>
    <t>25/02/2023 16:12</t>
  </si>
  <si>
    <t>VERIFICADO EM NOSSO MONITORAMENTO O ALARME DOS EQUIPAMENTOS ABAIXO COMO FALHA DE COLETA DE API:  VD-VOTORANTIM-SP_SALA01 - POLYSTUDIO-X30HTTPS://BASETELCO.CLOUDPROVTEL.COM/TR_EVENTS.PHP?TRIGGERID=59261&amp;EVENTID=394282379 VD-VOTORANTIM-SP_SALA02 - POLYSTUDIO-X30HTTPS://BASETELCO.CLOUDPROVTEL.COM/TR_EVENTS.PHP?TRIGGERID=59245&amp;EVENTID=394282275  VD-VOTORANTIM-SP_SALA01 - POLYSTUDIO-X30</t>
  </si>
  <si>
    <t>20:19:31</t>
  </si>
  <si>
    <t>3 560</t>
  </si>
  <si>
    <t>202302000738</t>
  </si>
  <si>
    <t>26/02/2023 09:52</t>
  </si>
  <si>
    <t>26/02/2023 09:53</t>
  </si>
  <si>
    <t>26/02/2023 13:55</t>
  </si>
  <si>
    <t>26/02/2023 14:08</t>
  </si>
  <si>
    <t>AVANTIA- LOGIN TRAVADO XCONTACT</t>
  </si>
  <si>
    <t>PREZADOS, BOM DIA! SOLICITO QUE SEJA REINIADA A FILA DO WHATSAPP POIS APÓS QUEDA DE CONEXÃO NÃO ESTAMOS CONSEGUINDO LOGAR APRESENTANDO O ERRO ABAIXO: </t>
  </si>
  <si>
    <t>APÓS INTERVENÇÃO DE TALES (X5) DERRUBANDO A CONEXÃO DOS USUÁRIOS QUE ESTAVAM PRESOS NO SERVIDOR, FOI VALIDADO COM O CLIENTE QUE O ACESSO AO DASHBOARD VOLTOU A FUNCIONAR NORMALMENTE</t>
  </si>
  <si>
    <t>04:16:18</t>
  </si>
  <si>
    <t>8223</t>
  </si>
  <si>
    <t>202302000739</t>
  </si>
  <si>
    <t>27/02/2023 08:52</t>
  </si>
  <si>
    <t>27/02/2023 09:00</t>
  </si>
  <si>
    <t>27/02/2023 09:01</t>
  </si>
  <si>
    <t>BOM DIA !FAVOR VERIFICAR STATUS DE REGISTRO: SENHA OU LOGIN INCORRETO.HTTPS://10.21.3.8/_INDEX.HTML#/ACCOUNT/1</t>
  </si>
  <si>
    <t>APÓS REINICIAR, O APARELHO VOLTOU A PEGAR REGISTRO.</t>
  </si>
  <si>
    <t>00:09:01</t>
  </si>
  <si>
    <t>202302000740</t>
  </si>
  <si>
    <t>27/02/2023 10:26</t>
  </si>
  <si>
    <t>27/02/2023 10:32</t>
  </si>
  <si>
    <t>BOM DIA !CONFIGURAR RAMAL:10.21.14.240551145899255PÓLO: PAÇO</t>
  </si>
  <si>
    <t>CONFIGURAÇÃO REALIZADA CONFORME SOLICITADO PELO CLIENTE</t>
  </si>
  <si>
    <t>00:05:26</t>
  </si>
  <si>
    <t>202302000741</t>
  </si>
  <si>
    <t>27/02/2023 10:44</t>
  </si>
  <si>
    <t>27/02/2023 10:51</t>
  </si>
  <si>
    <t>ALTERAR IDETIFICADOR DE CHAMADAS - RAMAL 3546 MARCO</t>
  </si>
  <si>
    <t>BOM DIA, FAVOR ALTERAR O IDENTIFICADOR DE CHAMADAS DO RAMAL 3546 DE KARIN, PARA MARCO.</t>
  </si>
  <si>
    <t>REALIZADO AJUSTES CONFORME SOLICITADO</t>
  </si>
  <si>
    <t>00:07:31</t>
  </si>
  <si>
    <t>202302000744</t>
  </si>
  <si>
    <t xml:space="preserve">    CONFIGURAÇÃO DE ROTA</t>
  </si>
  <si>
    <t>27/02/2023 14:50</t>
  </si>
  <si>
    <t>CONFIGURAÇÃO DE ACESSO</t>
  </si>
  <si>
    <t>TODAS SAÍDAS DE LIGAÇÃO DO ESCRITÓRIO REGIONAL DE BATURITE DEVEM SAIR PELA SEDE. </t>
  </si>
  <si>
    <t>07:44:19</t>
  </si>
  <si>
    <t>202302000749</t>
  </si>
  <si>
    <t>27/02/2023 15:23</t>
  </si>
  <si>
    <t>RAMAL 3833</t>
  </si>
  <si>
    <t>RAMAL ESTÁ DESLIGANDO E COM CHIADO EM TODAS LIGAÇÕES, O RAMAL  É DO MODELO DECT.FAVOR OUTRO PARA SUBSTITUIÇÃO OU VERIFICAR O QUE PODE SER FEITO.  </t>
  </si>
  <si>
    <t>07:11:45</t>
  </si>
  <si>
    <t>202302000751</t>
  </si>
  <si>
    <t>27/02/2023 16:09</t>
  </si>
  <si>
    <t>LAUDO EQUIPAMENTOS DE VÍDEO</t>
  </si>
  <si>
    <t>BOA TARDE. SOLICITO LAUDO DOS EQUIPAMENTOS DE VÍDEO QUE RETORNARAM DO CLIENTE CYRELA.TOMBAMENTOS: 3189, 3212, 3211, 3187, 3213. </t>
  </si>
  <si>
    <t>06:25:37</t>
  </si>
  <si>
    <t>202302000752</t>
  </si>
  <si>
    <t>27/02/2023 16:13</t>
  </si>
  <si>
    <t>BOA TARDE. SOLICITO LAUDO DOS EQUIPAMENTOS DE VÍDEO QUE RETORNARAM DO CLIENTE CYRELA.TOMBAMENTOS: 3216, 3617, 3185, 3181 E (ENDPOINT SEM TOMBAMENTO).</t>
  </si>
  <si>
    <t>06:21:25</t>
  </si>
  <si>
    <t>202302000753</t>
  </si>
  <si>
    <t>27/02/2023 17:21</t>
  </si>
  <si>
    <t>27/02/2023 17:33</t>
  </si>
  <si>
    <t>ALTERAR CONTA 1</t>
  </si>
  <si>
    <t>BOA TARDE !POR FAVOR TROCAR O RAMAL DA CONTA 1:10.21.0.234527-3858</t>
  </si>
  <si>
    <t>VIGILÂNCIA_SANITARIA</t>
  </si>
  <si>
    <t>REALIZADO A TROCA DA CONTA 551145273869 PARA A CONTA 551145273858 CONFORME SOLICITADO.</t>
  </si>
  <si>
    <t>00:12:13</t>
  </si>
  <si>
    <t>202302000754</t>
  </si>
  <si>
    <t>27/02/2023 17:29</t>
  </si>
  <si>
    <t>27/02/2023 18:34</t>
  </si>
  <si>
    <t>GRUPO DE CAPTURA : UBS COLONIAPREFIXO: 45890130: 10.21.3.150131: 10.21.3.160132: 10.21.3.170133: 10.21.3.186742: 10.21.1.2116741: 10.21.1.210</t>
  </si>
  <si>
    <t>O GRUPO DE CAPTURA FOI CRIADO CONFORME SOLICITADO E INSERIDO OS RAMAIS</t>
  </si>
  <si>
    <t>01:04:34</t>
  </si>
  <si>
    <t>202302000755</t>
  </si>
  <si>
    <t>27/02/2023 21:23</t>
  </si>
  <si>
    <t>27/02/2023 21:02</t>
  </si>
  <si>
    <t>RTD-CBMC - SUAPE - 20MBPS - CBO001024818A - BASE / COMPULINE IP: 177.52.16.30 HTTPS://BASETELCO.CLOUDPROVTEL.COM/TR_EVENTS.PHP?TRIGGERID=55770&amp;EVENTID=396005203  </t>
  </si>
  <si>
    <t>01:11:22</t>
  </si>
  <si>
    <t>202302000756</t>
  </si>
  <si>
    <t>RTD-DECAL - SUAPE - IPJ00230816A - 40MBPS - BASE/COMPULINE IP: 177.52.16.86 HTTPS://BASETELCO.CLOUDPROVTEL.COM/TR_EVENTS.PHP?TRIGGERID=55774&amp;EVENTID=396005415</t>
  </si>
  <si>
    <t>01:11:14</t>
  </si>
  <si>
    <t>202302000757</t>
  </si>
  <si>
    <t>27/02/2023 21:24</t>
  </si>
  <si>
    <t>27/02/2023 21:03</t>
  </si>
  <si>
    <t>RTD-INDORAMA_POLIMEROS_LINK2-RADIO - SUAPE - IPJ001451320A - 50MBPS - BASE</t>
  </si>
  <si>
    <t>HTTPS://BASETELCO.CLOUDPROVTEL.COM/TR_EVENTS.PHP?TRIGGERID=55753&amp;EVENTID=396005711</t>
  </si>
  <si>
    <t>01:10:45</t>
  </si>
  <si>
    <t>202302000758</t>
  </si>
  <si>
    <t>HTTPS://BASETELCO.CLOUDPROVTEL.COM/TR_EVENTS.PHP?TRIGGERID=55759&amp;EVENTID=396005999</t>
  </si>
  <si>
    <t>01:10:09</t>
  </si>
  <si>
    <t>202302000760</t>
  </si>
  <si>
    <t>27/02/2023 21:56</t>
  </si>
  <si>
    <t>27/02/2023 21:00</t>
  </si>
  <si>
    <t>00:38:21</t>
  </si>
  <si>
    <t>202302000761</t>
  </si>
  <si>
    <t>27/02/2023 22:25</t>
  </si>
  <si>
    <t>27/02/2023 22:03</t>
  </si>
  <si>
    <t>##VPN TUNNEL VPN_CISER_SZD02 IS DOWN</t>
  </si>
  <si>
    <t>VPN_CISER_SZD02_02 IS DOWNIP: 177.85.80.166DATA: 27/02/2023 ÀS 22:03DETAIL: HTTPS://BASETELCO.CLOUDPROVTEL.COM/TR_EVENTS.PHP?TRIGGERID=48805&amp;EVENTID=396038188 </t>
  </si>
  <si>
    <t>00:09:40</t>
  </si>
  <si>
    <t>O GATEWAY MASON SÃO LUIS FOI ADICIONADO AO MONITORAMENTO E ESTÁ SENDO MONITORADO COM SUCESSO. NESTE CASO O CHAMADO ESTÁ SENDO ENCERRADO, POIS A SOLICITAÇÃO FOI ATENDIDA</t>
  </si>
  <si>
    <t>REALIZADA LIBERAÇÃO DO MAC POR PARTE DA LOCALIZA</t>
  </si>
  <si>
    <t>RAMAL VOLTOU A REGISTRAR SEM INTERVENÇÃO DA BASE</t>
  </si>
  <si>
    <t>CRIAÇÃO DE USUARIO XCONTACT</t>
  </si>
  <si>
    <t>CONFORME INFORMAÇÃO DA CLIENTE POR E-MAIL, O SERVIÇO FOI NORMALIZADO HOJE SER INTERVENÇÃO TÉCNICA DA BASE</t>
  </si>
  <si>
    <t>ESPAÇO EM DISCO</t>
  </si>
  <si>
    <t>ENVIADO A SENHA PARA REGINALDO POR E-MAIL E COM ISSO O CHAMADO ESTÁ SENDO ENCERRADO</t>
  </si>
  <si>
    <t>GATEWAY NORMALIZOU SEM INTERVENÇÃO DA BASE</t>
  </si>
  <si>
    <t>ALARME NORMALIZOU APÓS NORMALIZAÇÃO DO EQUIPAMENTO</t>
  </si>
  <si>
    <t>LINK SECUNDÁRIO POR ONDE A VPN ESTAVA CONFIGURADA FICOU DOWN, APÓS ALMIR (N2 DADOS) ALTERAR O IP: 189.108.27.181  DO PEER DA VPN PARA O LINK PRIMÁRIO A VPN FICOU UP NOVAMENTE EM NOSSO NOSSO MONITORAMENTO</t>
  </si>
  <si>
    <t>INDORAMA POLÍMEROS</t>
  </si>
  <si>
    <t>202302000762</t>
  </si>
  <si>
    <t>28/02/2023 06:35</t>
  </si>
  <si>
    <t>28/02/2023 06:06</t>
  </si>
  <si>
    <t>28/02/2023 12:21</t>
  </si>
  <si>
    <t>28/02/2023 18:30</t>
  </si>
  <si>
    <t>HTTPS://BASETELCO.CLOUDPROVTEL.COM/TR_EVENTS.PHP?TRIGGERID=52292&amp;EVENTID=396294476</t>
  </si>
  <si>
    <t>11:54:00</t>
  </si>
  <si>
    <t>00:01:15</t>
  </si>
  <si>
    <t>11:55:15</t>
  </si>
  <si>
    <t>202302000763</t>
  </si>
  <si>
    <t>28/02/2023 09:14</t>
  </si>
  <si>
    <t>TODAS SAÍDAS DE LIGAÇÃO DO ESCRITÓRIO REGIONAL DO SERTÃO DE CRATEÚS DEVEM SAIR PELA SEDE. </t>
  </si>
  <si>
    <t>11:54:07</t>
  </si>
  <si>
    <t>202302000764</t>
  </si>
  <si>
    <t>28/02/2023 10:58</t>
  </si>
  <si>
    <t>FALHA EM RAMAL FISICO</t>
  </si>
  <si>
    <t>O RAMAL 6601 ESTA INATIVO E COM TELA DE ERRO, O MESMO NÃO INICIA, E JA FOI REINICIADO VARIAS VEZES. </t>
  </si>
  <si>
    <t>10:09:52</t>
  </si>
  <si>
    <t>202302000765</t>
  </si>
  <si>
    <t xml:space="preserve">    INOPERÂNCIA TOTAL DE TOIP</t>
  </si>
  <si>
    <t>28/02/2023 10:21</t>
  </si>
  <si>
    <t>28/02/2023 01:12</t>
  </si>
  <si>
    <t>REPARO DE  TELEFONIA DE ACCJZ</t>
  </si>
  <si>
    <t>BOM DIA   , BASE TELCO! FAVOR REALIZAR ABERTURA DE CHAMADO :TELEFONES QUE NÃO ESTÃO FUNCIONANDO , HOUVE QUEDA DE INTERNET NO LOCAL E FOI RESTABELECIDA EM 24/02 POREM RAMAIS SEGUEM INDISPONÍVEIS.  UNIDADE AFETADA: ACCJZHORÁRIO DE ATENDIMENTO DA UNIDADE: 08:00 AS 18:00CONTATO NO LOCAL: LICIA (83) 9 8131 9718.E-MAIL OU TEAMS DO CONTATO LOCAL: LICIA.PINHO@LOCALIZA.COMPROTOCOLO INTERNO: INC1703853</t>
  </si>
  <si>
    <t>ACCJZ</t>
  </si>
  <si>
    <t>10:47:39</t>
  </si>
  <si>
    <t>202302000766</t>
  </si>
  <si>
    <t>28/02/2023 10:23</t>
  </si>
  <si>
    <t xml:space="preserve">JOINVILLE - CRIAÇÃO DE RAMAL </t>
  </si>
  <si>
    <t>BOM DIA, CRIAR O RAMAL 8100.</t>
  </si>
  <si>
    <t>10:45:35</t>
  </si>
  <si>
    <t>202302000768</t>
  </si>
  <si>
    <t>28/02/2023 11:00</t>
  </si>
  <si>
    <t>28/02/2023 10:53</t>
  </si>
  <si>
    <t>REPARO DE  TELEFONIA DE ACJIP</t>
  </si>
  <si>
    <t>BOM DIA   , BASE TELCO! FAVOR REALIZAR ABERTURA DE CHAMADO :VERIFICAR LINHA 6921810274 QUE ESTA MUDA.  UNIDADE AFETADA: ACJIPHORÁRIO DE ATENDIMENTO DA UNIDADE: 08:00 AS 18:00CONTATO NO LOCAL: KLIGER REZENDE 69992344469E-MAIL OU TEAMS DO CONTATO LOCAL:  KLIGER.PONTES@LOCALIZA.COMPROTOCOLO INTERNO: INC1700991</t>
  </si>
  <si>
    <t>ACJIP</t>
  </si>
  <si>
    <t>10:07:42</t>
  </si>
  <si>
    <t>202302000769</t>
  </si>
  <si>
    <t>28/02/2023 11:48</t>
  </si>
  <si>
    <t>28/02/2023 11:47</t>
  </si>
  <si>
    <t>28/02/2023 13:23</t>
  </si>
  <si>
    <t>28/02/2023 14:14</t>
  </si>
  <si>
    <t>RTD-LM WINDPOWER - SUAPE - IPJ00163016A - 100MBPS - BASE / COMPULINE</t>
  </si>
  <si>
    <t>HTTPS://BASETELCO.CLOUDPROVTEL.COM/TR_EVENTS.PHP?TRIGGERID=55779&amp;EVENTID=396473833</t>
  </si>
  <si>
    <t>CAUSA RAIZ: CURTO NA REDE;LOCALIZAÇÃO: ROD. ARMÍNIO GUILHERME, 10 - ROSÁRIO, CABO DE SANTO AGOSTINHO - PEAÇÃO CORRETIVA: REPUXADO RESERVA TÉCNICA E UMA CAIXA DE EMENDA.</t>
  </si>
  <si>
    <t>02:25:59</t>
  </si>
  <si>
    <t>202302000770</t>
  </si>
  <si>
    <t>28/02/2023 12:02</t>
  </si>
  <si>
    <t xml:space="preserve">MIGRAR PARA SOFTPHONE </t>
  </si>
  <si>
    <t>SOLICITO CONFIGURAÇÃO DO SOFTPHONE PARA O RAMAL 6604 - FRANCISCO ORLANDO DE SOUSA</t>
  </si>
  <si>
    <t>09:06:15</t>
  </si>
  <si>
    <t>202302000771</t>
  </si>
  <si>
    <t>28/02/2023 12:50</t>
  </si>
  <si>
    <t>28/02/2023 19:16</t>
  </si>
  <si>
    <t>GRUPOS DE CAPTURAS</t>
  </si>
  <si>
    <t>CRIAÇÃO DE GRUPOS DE CAPTURAS:PREFIXOS 4589 UNIDADE:UGADS_ADMGRUPO 1 - 3º SETOR RAMAL 6774 - IPV4: 10.21.2.23RAMAL 6775 - IPV4: 10.21.2.24RAMAL 6776 - IPV4: 10.21.2.25RAMAL 6397 - IPV4: 10.21.3.229GRUPO 2 - GTIIRAMAL 6763 - IPV4: 10.21.2.12RAMAL 6768 - IPV4: 10.21.2.17RAMAL 6769 - IPV4: 10.21.2.18RAMAL 6770 - IPV4: 10.21.2.19GRUPO 3: DPSB RAMAL 6759 - IPV4: 10.21.2.8RAMAL 6773 - IPV4: 10.21.2.22RAMAL 6780 - IPV4: 10.21.2.29RAMAL 6783 - IPV4: 10.21.2.32GRUPO 4 - COMPRAS RAMAL 6752 - IPV4: 10.21.2.1RAMAL 6753 - IPV4: 10.22.2.2RAMAL 6755 - IPV4: 10.21.2.4RAMAL 6782 - IPV4: 10.21.2.31GRUPO 5 - IPQP RAMAL 6789 - IPV4: 10.21.2.38RAMAL 6772 - IPV4: 10.21.2.21RAMAL 6785 - IPV4: 10.21.2.34GRUPO 6 - RH RAMAL 6756 - IPV4: 10.21.2.5RAMAL 6790 - IPV4: 10.21.6.81GRUPO 7 - DPSE RAMAL 6758 - IPV4: 10.21.2.7RAMAL 6788 - IPV4: 10.21.2.37</t>
  </si>
  <si>
    <t>OS GRUPOS FORAM CRIADOS CONFORME SOLICITADO E INSERIDOS OS RESPECTIVOS RAMAIS</t>
  </si>
  <si>
    <t>06:26:30</t>
  </si>
  <si>
    <t>202302000773</t>
  </si>
  <si>
    <t>28/02/2023 14:45</t>
  </si>
  <si>
    <t>28/02/2023 13:06</t>
  </si>
  <si>
    <t>REPARO DE TELEFONIA DE AGRO ARARAQUARA | UNIDAS - AGRO_ARARA</t>
  </si>
  <si>
    <t>BOA TARDE   , BASE TELCO! FAVOR REALIZAR ABERTURA DE CHAMADO :VERIFICAR APARELHO DA LINHA (16) 3221 – 0033, EQUIPAMENTO ESTÁ APAGADO.   UNIDADE AFETADA: AGRO ARARAQUARA | UNIDASHORÁRIO DE ATENDIMENTO DA UNIDADE: 08:00 AS 18:00CONTATO NO LOCAL: PEDRO 16991981554E-MAIL OU TEAMS DO CONTATO LOCAL:  PEDRO.IANOTARO@LOCALIZA.COMPROTOCOLO INTERNO: INC1701921    ATENCIOSAMENTE LAURA PEREIRAIBM215@LOCALIZA.COMWWW.KYNDRYL.COM</t>
  </si>
  <si>
    <t>06:23:15</t>
  </si>
  <si>
    <t>202302000774</t>
  </si>
  <si>
    <t>28/02/2023 15:09</t>
  </si>
  <si>
    <t>CADERNO DE PARÂMETROS VEX CAPITAL</t>
  </si>
  <si>
    <t>FAVOR REALIZAR O APROVISIONAMENTO DOS RAMAIS CLOUD PBX DO CLIENTE VEX.</t>
  </si>
  <si>
    <t>05:59:19</t>
  </si>
  <si>
    <t>202302000775</t>
  </si>
  <si>
    <t>28/02/2023 15:55</t>
  </si>
  <si>
    <t>CD_CIAL LINK E1 (PRIORIDADE)</t>
  </si>
  <si>
    <t>BOM DIA !PODERIAM VERIFICAR SE O LINK E1 DO CD_CIAL ESTÁ FORA?E SE ESTIVER POR FAVOR ABRIR CHAMADO PARA A VIVO.LOCALIZAÇÃO: AV. DR. WADY BADRA, 634</t>
  </si>
  <si>
    <t>05:12:58</t>
  </si>
  <si>
    <t>202302000776</t>
  </si>
  <si>
    <t>28/02/2023 17:47</t>
  </si>
  <si>
    <t>28/02/2023 17:14</t>
  </si>
  <si>
    <t>LOCALIZA - VULNERABILIDADES - BASE TELCO</t>
  </si>
  <si>
    <t>BOA TARDE, FAVOR REALIZAR ABERTURA DE CHAMADO PARA A DESCRIÇÃO ABAIXO:     PROBLEMA RELATADO:  NOSSA FERRAMENTA DE SCAN ENCONTROU MAIS ALGUNS TELEFONES APONTANDO VULNERABILIDADES, SEGUE EM ANEXO. PODE NOS APOIAR?    ATENCIOSAMENTE, RODRIGO MATOSTECNOLOGIA DA INFORMAÇÃO+ 55 (31) 3247-7928</t>
  </si>
  <si>
    <t>03:21:40</t>
  </si>
  <si>
    <t xml:space="preserve">AGRO_ARARAQUARA </t>
  </si>
  <si>
    <t>FALHA NA OPERADORA</t>
  </si>
  <si>
    <t>EM CONTATO COM LUCAS FOI VALIDADO O FUNCIONAMENTO DAS LIGAÇÕES APÓS A VIVO REALIZAR UM REPARO NA PLACA DE DDRS</t>
  </si>
  <si>
    <t>EQUIPAMENTO ESTAVA DESLIGADO</t>
  </si>
  <si>
    <t>FOI PRECISO ALTERAR O PEER DA VPN, PARA TRABALHAR COM O IP 179.124.142.250</t>
  </si>
  <si>
    <t>VÁRIAS UNIDADES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</si>
</sst>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dd/mm/yyyy\ hh:mm:ss"/>
    <numFmt numFmtId="165" formatCode="[$-F400]h:mm:ss\ AM/PM"/>
  </numFmts>
  <fonts count="14" x14ac:knownFonts="1">
    <font>
      <sz val="11"/>
      <color theme="1"/>
      <name val="Calibri"/>
      <family val="2"/>
      <scheme val="minor"/>
    </font>
    <font>
      <sz val="11"/>
      <name val="Calibri"/>
      <family val="2"/>
      <scheme val="minor"/>
    </font>
    <font>
      <sz val="8"/>
      <name val="Calibri"/>
      <family val="2"/>
      <scheme val="minor"/>
    </font>
    <font>
      <sz val="10"/>
      <name val="Arial"/>
      <family val="2"/>
    </font>
    <font>
      <sz val="10"/>
      <name val="Arial"/>
      <family val="2"/>
    </font>
    <font>
      <b/>
      <sz val="11"/>
      <name val="Calibri"/>
      <family val="2"/>
      <scheme val="minor"/>
    </font>
    <font>
      <sz val="11"/>
      <color theme="0"/>
      <name val="Calibri"/>
      <family val="2"/>
      <scheme val="minor"/>
    </font>
    <font>
      <sz val="10"/>
      <name val="Calibri"/>
      <family val="2"/>
    </font>
    <font>
      <sz val="10"/>
      <name val="Calibri"/>
      <family val="2"/>
    </font>
    <font>
      <sz val="10"/>
      <name val="Calibri"/>
      <family val="2"/>
    </font>
    <font>
      <sz val="10"/>
      <name val="Calibri"/>
      <family val="2"/>
    </font>
    <font>
      <sz val="10"/>
      <name val="Calibri"/>
      <family val="2"/>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5">
    <xf numFmtId="0" fontId="0" fillId="0" borderId="0"/>
    <xf numFmtId="0" fontId="3" fillId="0" borderId="0"/>
    <xf numFmtId="0" fontId="4" fillId="0" borderId="0"/>
    <xf numFmtId="0" fontId="3" fillId="0" borderId="0"/>
    <xf numFmtId="0" fontId="7" fillId="0" borderId="0"/>
    <xf numFmtId="0" fontId="8" fillId="0" borderId="0"/>
    <xf numFmtId="0" fontId="9" fillId="0" borderId="0"/>
    <xf numFmtId="0" fontId="7" fillId="0" borderId="0"/>
    <xf numFmtId="0" fontId="7" fillId="0" borderId="0"/>
    <xf numFmtId="0" fontId="10" fillId="0" borderId="0"/>
    <xf numFmtId="0" fontId="11" fillId="0" borderId="0"/>
    <xf numFmtId="0" fontId="7" fillId="0" borderId="0"/>
    <xf numFmtId="0" fontId="7" fillId="0" borderId="0"/>
    <xf numFmtId="43" fontId="12" fillId="0" borderId="0" applyFont="0" applyFill="0" applyBorder="0" applyAlignment="0" applyProtection="0"/>
    <xf numFmtId="0" fontId="13" fillId="0" borderId="0" applyNumberFormat="0" applyFill="0" applyBorder="0" applyAlignment="0" applyProtection="0"/>
  </cellStyleXfs>
  <cellXfs count="34">
    <xf numFmtId="0" fontId="0" fillId="0" borderId="0" xfId="0"/>
    <xf numFmtId="0" fontId="1" fillId="2" borderId="1" xfId="0" applyFont="1" applyFill="1" applyBorder="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0" fontId="5" fillId="0" borderId="1" xfId="0" applyFont="1" applyBorder="1" applyAlignment="1" applyProtection="1">
      <alignment horizontal="center" vertical="center" wrapText="1"/>
      <protection locked="0"/>
    </xf>
    <xf numFmtId="0" fontId="1" fillId="0" borderId="1" xfId="0" applyFont="1" applyBorder="1" applyAlignment="1" applyProtection="1">
      <alignment horizontal="center" vertical="center" wrapText="1"/>
      <protection locked="0"/>
    </xf>
    <xf numFmtId="164" fontId="1" fillId="0" borderId="1" xfId="0" quotePrefix="1" applyNumberFormat="1" applyFont="1" applyBorder="1" applyAlignment="1" applyProtection="1">
      <alignment horizontal="center" vertical="center" wrapText="1"/>
      <protection locked="0"/>
    </xf>
    <xf numFmtId="165" fontId="1" fillId="0" borderId="1" xfId="0" quotePrefix="1" applyNumberFormat="1" applyFont="1" applyBorder="1" applyAlignment="1" applyProtection="1">
      <alignment horizontal="center" vertical="center" wrapText="1"/>
      <protection locked="0"/>
    </xf>
    <xf numFmtId="164" fontId="1" fillId="0" borderId="0" xfId="0" quotePrefix="1" applyNumberFormat="1" applyFont="1" applyAlignment="1" applyProtection="1">
      <alignment horizontal="center" vertical="center" wrapText="1"/>
      <protection locked="0"/>
    </xf>
    <xf numFmtId="12" fontId="1" fillId="0" borderId="0" xfId="0" applyNumberFormat="1" applyFont="1" applyAlignment="1" applyProtection="1">
      <alignment horizontal="center" vertical="center" wrapText="1"/>
      <protection locked="0"/>
    </xf>
    <xf numFmtId="165" fontId="1" fillId="0" borderId="0" xfId="0" quotePrefix="1" applyNumberFormat="1" applyFont="1" applyAlignment="1" applyProtection="1">
      <alignment horizontal="center" vertical="center" wrapText="1"/>
      <protection locked="0"/>
    </xf>
    <xf numFmtId="46" fontId="1" fillId="0" borderId="0" xfId="0" applyNumberFormat="1" applyFont="1" applyAlignment="1">
      <alignment horizontal="center" vertical="center" wrapText="1"/>
    </xf>
    <xf numFmtId="1" fontId="1" fillId="0" borderId="0" xfId="0" applyNumberFormat="1" applyFont="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6" fillId="3" borderId="2" xfId="0" applyFont="1" applyFill="1" applyBorder="1" applyAlignment="1">
      <alignment horizontal="center" vertical="center" wrapText="1"/>
    </xf>
    <xf numFmtId="12" fontId="6" fillId="3"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3" borderId="2" xfId="0" quotePrefix="1" applyFont="1" applyFill="1" applyBorder="1" applyAlignment="1">
      <alignment horizontal="center"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wrapText="1"/>
    </xf>
    <xf numFmtId="46" fontId="1" fillId="4" borderId="1" xfId="0" applyNumberFormat="1" applyFont="1" applyFill="1" applyBorder="1" applyAlignment="1">
      <alignment horizontal="center" vertical="center" wrapText="1"/>
    </xf>
    <xf numFmtId="46" fontId="1" fillId="2" borderId="1" xfId="0" quotePrefix="1" applyNumberFormat="1" applyFont="1" applyFill="1" applyBorder="1" applyAlignment="1">
      <alignment horizontal="center" vertical="center" wrapText="1"/>
    </xf>
    <xf numFmtId="46" fontId="1" fillId="4" borderId="1" xfId="0" quotePrefix="1"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22" fontId="0" fillId="2" borderId="1" xfId="0" applyNumberFormat="1" applyFill="1" applyBorder="1" applyAlignment="1">
      <alignment horizontal="center" vertical="center" wrapText="1"/>
    </xf>
    <xf numFmtId="46" fontId="1" fillId="2"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13" fillId="2" borderId="1" xfId="14" applyFill="1" applyBorder="1" applyAlignment="1">
      <alignment horizontal="center" vertical="center" wrapText="1"/>
    </xf>
    <xf numFmtId="0" fontId="0" fillId="2" borderId="1" xfId="0" quotePrefix="1" applyFill="1" applyBorder="1" applyAlignment="1">
      <alignment horizontal="center" vertical="center" wrapText="1"/>
    </xf>
    <xf numFmtId="22" fontId="0" fillId="4" borderId="1" xfId="0" applyNumberFormat="1" applyFill="1" applyBorder="1" applyAlignment="1">
      <alignment horizontal="center" vertical="center" wrapText="1"/>
    </xf>
    <xf numFmtId="12" fontId="0" fillId="2" borderId="1" xfId="0" applyNumberFormat="1" applyFill="1" applyBorder="1" applyAlignment="1">
      <alignment horizontal="center" vertical="center" wrapText="1"/>
    </xf>
    <xf numFmtId="164" fontId="1" fillId="2" borderId="1" xfId="0" quotePrefix="1" applyNumberFormat="1" applyFont="1" applyFill="1" applyBorder="1" applyAlignment="1" applyProtection="1">
      <alignment horizontal="center" vertical="center" wrapText="1"/>
      <protection locked="0"/>
    </xf>
    <xf numFmtId="22" fontId="1" fillId="2" borderId="1" xfId="0" applyNumberFormat="1"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protection locked="0"/>
    </xf>
  </cellXfs>
  <cellStyles count="15">
    <cellStyle name="Hiperlink" xfId="14" builtinId="8"/>
    <cellStyle name="Normal" xfId="0" builtinId="0"/>
    <cellStyle name="Normal 2" xfId="1" xr:uid="{00000000-0005-0000-0000-000001000000}"/>
    <cellStyle name="Normal 3" xfId="2" xr:uid="{00000000-0005-0000-0000-000002000000}"/>
    <cellStyle name="Normal 3 2" xfId="3" xr:uid="{00000000-0005-0000-0000-000003000000}"/>
    <cellStyle name="Normal 4" xfId="4" xr:uid="{A61DB2DF-67DE-4964-A945-DFDBFF75BD34}"/>
    <cellStyle name="Normal 5" xfId="5" xr:uid="{994C2BA0-E51B-49B2-9A04-683D30DF3331}"/>
    <cellStyle name="Normal 5 2" xfId="7" xr:uid="{2437D68D-8049-4074-8E0E-BB43093ACE9A}"/>
    <cellStyle name="Normal 6" xfId="6" xr:uid="{FC2941AD-39A1-4A51-A7D3-6B3CA344202A}"/>
    <cellStyle name="Normal 6 2" xfId="8" xr:uid="{5B493F47-F540-45D5-A861-75AF8B136A8A}"/>
    <cellStyle name="Normal 7" xfId="9" xr:uid="{E19259C9-03F6-41F2-9FF6-695A81B7C8F4}"/>
    <cellStyle name="Normal 7 2" xfId="11" xr:uid="{5985309C-4137-47B6-A2B8-CCD2243D4FD8}"/>
    <cellStyle name="Normal 8" xfId="10" xr:uid="{53F23CD3-3339-4D64-AF20-AB65D5255097}"/>
    <cellStyle name="Normal 8 2" xfId="12" xr:uid="{26FB79E4-B070-4C00-A860-DC0CB621DBF5}"/>
    <cellStyle name="Vírgula 2" xfId="13" xr:uid="{ADBF0354-E791-4D13-801D-C75F30F1690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CE4D6"/>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10.21.4.55/_INDEX.HTML" TargetMode="External"/><Relationship Id="rId1" Type="http://schemas.openxmlformats.org/officeDocument/2006/relationships/hyperlink" Target="https://10.21.0.138/_INDEX.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10.21.4.55/_INDEX.HTML" TargetMode="External"/><Relationship Id="rId1" Type="http://schemas.openxmlformats.org/officeDocument/2006/relationships/hyperlink" Target="https://10.21.0.138/_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4">
    <pageSetUpPr fitToPage="1"/>
  </sheetPr>
  <dimension ref="A1:Y273"/>
  <sheetViews>
    <sheetView tabSelected="1" zoomScaleNormal="100" workbookViewId="0">
      <pane ySplit="1" topLeftCell="A20" activePane="bottomLeft" state="frozen"/>
      <selection activeCell="C60" sqref="C60"/>
      <selection pane="bottomLeft" activeCell="C3" sqref="C3"/>
    </sheetView>
  </sheetViews>
  <sheetFormatPr defaultRowHeight="15" x14ac:dyDescent="0.25"/>
  <cols>
    <col min="1" max="1" width="14.85546875" style="8" bestFit="1" customWidth="1"/>
    <col min="2" max="2" width="23.85546875" style="2" bestFit="1" customWidth="1"/>
    <col min="3" max="3" width="25.42578125" style="7" bestFit="1" customWidth="1"/>
    <col min="4" max="4" width="51.42578125" style="7" bestFit="1" customWidth="1"/>
    <col min="5" max="5" width="15.85546875" style="7" bestFit="1" customWidth="1"/>
    <col min="6" max="6" width="17" style="9" bestFit="1" customWidth="1"/>
    <col min="7" max="7" width="28.5703125" style="2" bestFit="1" customWidth="1"/>
    <col min="8" max="8" width="18.85546875" style="2" bestFit="1" customWidth="1"/>
    <col min="9" max="9" width="17.140625" style="2" bestFit="1" customWidth="1"/>
    <col min="10" max="10" width="20.85546875" style="2" bestFit="1" customWidth="1"/>
    <col min="11" max="11" width="22.7109375" style="2" bestFit="1" customWidth="1"/>
    <col min="12" max="12" width="83.140625" style="2" customWidth="1"/>
    <col min="13" max="13" width="255.7109375" style="2" customWidth="1"/>
    <col min="14" max="14" width="28.140625" style="2" bestFit="1" customWidth="1"/>
    <col min="15" max="15" width="32.7109375" style="2" bestFit="1" customWidth="1"/>
    <col min="16" max="16" width="26" style="2" bestFit="1" customWidth="1"/>
    <col min="17" max="17" width="31" style="12" bestFit="1" customWidth="1"/>
    <col min="18" max="18" width="247.140625" style="2" bestFit="1" customWidth="1"/>
    <col min="19" max="19" width="34.7109375" style="2" bestFit="1" customWidth="1"/>
    <col min="20" max="20" width="38" style="10" bestFit="1" customWidth="1"/>
    <col min="21" max="21" width="61.7109375" style="10" bestFit="1" customWidth="1"/>
    <col min="22" max="22" width="46" style="11" customWidth="1"/>
    <col min="23" max="23" width="34.140625" style="2" customWidth="1"/>
    <col min="24" max="24" width="18.140625" style="2" customWidth="1"/>
    <col min="25" max="25" width="29.85546875" style="2" customWidth="1"/>
    <col min="26" max="16384" width="9.140625" style="2"/>
  </cols>
  <sheetData>
    <row r="1" spans="1:25" ht="30"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x14ac:dyDescent="0.25">
      <c r="A2" s="18" t="s">
        <v>98</v>
      </c>
      <c r="B2" s="18" t="s">
        <v>47</v>
      </c>
      <c r="C2" s="18" t="s">
        <v>48</v>
      </c>
      <c r="D2" s="18" t="s">
        <v>84</v>
      </c>
      <c r="E2" s="18" t="s">
        <v>99</v>
      </c>
      <c r="F2" s="18" t="s">
        <v>100</v>
      </c>
      <c r="G2" s="18" t="s">
        <v>101</v>
      </c>
      <c r="H2" s="18" t="s">
        <v>102</v>
      </c>
      <c r="I2" s="24">
        <v>44960.563888888886</v>
      </c>
      <c r="J2" s="18" t="s">
        <v>51</v>
      </c>
      <c r="K2" s="18" t="s">
        <v>58</v>
      </c>
      <c r="L2" s="18" t="s">
        <v>85</v>
      </c>
      <c r="M2" s="18" t="s">
        <v>103</v>
      </c>
      <c r="N2" s="18" t="s">
        <v>72</v>
      </c>
      <c r="O2" s="18" t="s">
        <v>86</v>
      </c>
      <c r="P2" s="18" t="s">
        <v>24</v>
      </c>
      <c r="Q2" s="18" t="s">
        <v>53</v>
      </c>
      <c r="R2" s="18" t="s">
        <v>88</v>
      </c>
      <c r="S2" s="18" t="s">
        <v>54</v>
      </c>
      <c r="T2" s="18" t="s">
        <v>94</v>
      </c>
      <c r="U2" s="18" t="s">
        <v>95</v>
      </c>
      <c r="V2" s="18" t="s">
        <v>104</v>
      </c>
      <c r="W2" s="18" t="s">
        <v>55</v>
      </c>
      <c r="X2" s="23" t="str" cm="1">
        <f t="array" ref="X2">INDEX({"MADRUGADA";"MANHÃ";"TARDE";"NOITE"},SUMPRODUCT(1*(HOUR(E2)&gt;={0;6;12;18})),1)</f>
        <v>MANHÃ</v>
      </c>
      <c r="Y2" s="25">
        <f>G2-F2</f>
        <v>7.2916666664241347E-2</v>
      </c>
    </row>
    <row r="3" spans="1:25" ht="90" x14ac:dyDescent="0.25">
      <c r="A3" s="18" t="s">
        <v>105</v>
      </c>
      <c r="B3" s="18" t="s">
        <v>60</v>
      </c>
      <c r="C3" s="18" t="s">
        <v>61</v>
      </c>
      <c r="D3" s="18" t="s">
        <v>66</v>
      </c>
      <c r="E3" s="18" t="s">
        <v>106</v>
      </c>
      <c r="F3" s="18" t="s">
        <v>55</v>
      </c>
      <c r="G3" s="18" t="s">
        <v>55</v>
      </c>
      <c r="H3" s="24">
        <v>44985.416666666664</v>
      </c>
      <c r="I3" s="24">
        <v>44985.422222222223</v>
      </c>
      <c r="J3" s="18" t="s">
        <v>67</v>
      </c>
      <c r="K3" s="18" t="s">
        <v>58</v>
      </c>
      <c r="L3" s="18" t="s">
        <v>107</v>
      </c>
      <c r="M3" s="18" t="s">
        <v>108</v>
      </c>
      <c r="N3" s="18" t="s">
        <v>68</v>
      </c>
      <c r="O3" s="18" t="s">
        <v>109</v>
      </c>
      <c r="P3" s="18" t="s">
        <v>24</v>
      </c>
      <c r="Q3" s="18" t="s">
        <v>55</v>
      </c>
      <c r="R3" s="18" t="s">
        <v>50</v>
      </c>
      <c r="S3" s="18" t="s">
        <v>54</v>
      </c>
      <c r="T3" s="18" t="s">
        <v>56</v>
      </c>
      <c r="U3" s="18" t="s">
        <v>110</v>
      </c>
      <c r="V3" s="18" t="s">
        <v>110</v>
      </c>
      <c r="W3" s="30" t="s">
        <v>111</v>
      </c>
      <c r="X3" s="23" t="str" cm="1">
        <f t="array" ref="X3">INDEX({"MADRUGADA";"MANHÃ";"TARDE";"NOITE"},SUMPRODUCT(1*(HOUR(E3)&gt;={0;6;12;18})),1)</f>
        <v>MANHÃ</v>
      </c>
      <c r="Y3" s="20" t="s">
        <v>55</v>
      </c>
    </row>
    <row r="4" spans="1:25" ht="30" x14ac:dyDescent="0.25">
      <c r="A4" s="18" t="s">
        <v>112</v>
      </c>
      <c r="B4" s="18" t="s">
        <v>47</v>
      </c>
      <c r="C4" s="18" t="s">
        <v>48</v>
      </c>
      <c r="D4" s="18" t="s">
        <v>49</v>
      </c>
      <c r="E4" s="18" t="s">
        <v>113</v>
      </c>
      <c r="F4" s="18" t="s">
        <v>114</v>
      </c>
      <c r="G4" s="24">
        <v>44966.416666666664</v>
      </c>
      <c r="H4" s="24">
        <v>44967.400694444441</v>
      </c>
      <c r="I4" s="24">
        <v>44969.438194444447</v>
      </c>
      <c r="J4" s="18" t="s">
        <v>51</v>
      </c>
      <c r="K4" s="18" t="s">
        <v>52</v>
      </c>
      <c r="L4" s="18" t="s">
        <v>96</v>
      </c>
      <c r="M4" s="18" t="s">
        <v>115</v>
      </c>
      <c r="N4" s="18" t="s">
        <v>90</v>
      </c>
      <c r="O4" s="18" t="s">
        <v>77</v>
      </c>
      <c r="P4" s="18" t="s">
        <v>26</v>
      </c>
      <c r="Q4" s="18" t="s">
        <v>998</v>
      </c>
      <c r="R4" s="18" t="s">
        <v>999</v>
      </c>
      <c r="S4" s="18" t="s">
        <v>54</v>
      </c>
      <c r="T4" s="18" t="s">
        <v>56</v>
      </c>
      <c r="U4" s="18" t="s">
        <v>116</v>
      </c>
      <c r="V4" s="18" t="s">
        <v>116</v>
      </c>
      <c r="W4" s="18" t="s">
        <v>55</v>
      </c>
      <c r="X4" s="23" t="str" cm="1">
        <f t="array" ref="X4">INDEX({"MADRUGADA";"MANHÃ";"TARDE";"NOITE"},SUMPRODUCT(1*(HOUR(E4)&gt;={0;6;12;18})),1)</f>
        <v>MANHÃ</v>
      </c>
      <c r="Y4" s="25">
        <f>G4-F4</f>
        <v>8.0520833333284827</v>
      </c>
    </row>
    <row r="5" spans="1:25" ht="30" x14ac:dyDescent="0.25">
      <c r="A5" s="18" t="s">
        <v>117</v>
      </c>
      <c r="B5" s="18" t="s">
        <v>60</v>
      </c>
      <c r="C5" s="18" t="s">
        <v>57</v>
      </c>
      <c r="D5" s="18" t="s">
        <v>74</v>
      </c>
      <c r="E5" s="18" t="s">
        <v>118</v>
      </c>
      <c r="F5" s="18" t="s">
        <v>55</v>
      </c>
      <c r="G5" s="18" t="s">
        <v>55</v>
      </c>
      <c r="H5" s="18" t="s">
        <v>119</v>
      </c>
      <c r="I5" s="18" t="s">
        <v>119</v>
      </c>
      <c r="J5" s="18" t="s">
        <v>75</v>
      </c>
      <c r="K5" s="18" t="s">
        <v>52</v>
      </c>
      <c r="L5" s="18" t="s">
        <v>120</v>
      </c>
      <c r="M5" s="18" t="s">
        <v>121</v>
      </c>
      <c r="N5" s="18" t="s">
        <v>76</v>
      </c>
      <c r="O5" s="18" t="s">
        <v>77</v>
      </c>
      <c r="P5" s="18" t="s">
        <v>27</v>
      </c>
      <c r="Q5" s="18" t="s">
        <v>55</v>
      </c>
      <c r="R5" s="18" t="s">
        <v>87</v>
      </c>
      <c r="S5" s="18" t="s">
        <v>54</v>
      </c>
      <c r="T5" s="18" t="s">
        <v>56</v>
      </c>
      <c r="U5" s="18" t="s">
        <v>122</v>
      </c>
      <c r="V5" s="18" t="s">
        <v>122</v>
      </c>
      <c r="W5" s="18" t="s">
        <v>55</v>
      </c>
      <c r="X5" s="23" t="str" cm="1">
        <f t="array" ref="X5">INDEX({"MADRUGADA";"MANHÃ";"TARDE";"NOITE"},SUMPRODUCT(1*(HOUR(E5)&gt;={0;6;12;18})),1)</f>
        <v>MANHÃ</v>
      </c>
      <c r="Y5" s="20" t="s">
        <v>55</v>
      </c>
    </row>
    <row r="6" spans="1:25" x14ac:dyDescent="0.25">
      <c r="A6" s="18" t="s">
        <v>123</v>
      </c>
      <c r="B6" s="18" t="s">
        <v>47</v>
      </c>
      <c r="C6" s="18" t="s">
        <v>61</v>
      </c>
      <c r="D6" s="18" t="s">
        <v>80</v>
      </c>
      <c r="E6" s="18" t="s">
        <v>124</v>
      </c>
      <c r="F6" s="18" t="s">
        <v>124</v>
      </c>
      <c r="G6" s="24">
        <v>44966.486805555556</v>
      </c>
      <c r="H6" s="24">
        <v>44966.839583333334</v>
      </c>
      <c r="I6" s="24">
        <v>44968.890972222223</v>
      </c>
      <c r="J6" s="18" t="s">
        <v>63</v>
      </c>
      <c r="K6" s="18" t="s">
        <v>58</v>
      </c>
      <c r="L6" s="18" t="s">
        <v>125</v>
      </c>
      <c r="M6" s="18" t="s">
        <v>126</v>
      </c>
      <c r="N6" s="18" t="s">
        <v>59</v>
      </c>
      <c r="O6" s="18" t="s">
        <v>71</v>
      </c>
      <c r="P6" s="18" t="s">
        <v>24</v>
      </c>
      <c r="Q6" s="18" t="s">
        <v>553</v>
      </c>
      <c r="R6" s="18" t="s">
        <v>1000</v>
      </c>
      <c r="S6" s="18" t="s">
        <v>54</v>
      </c>
      <c r="T6" s="18" t="s">
        <v>56</v>
      </c>
      <c r="U6" s="18" t="s">
        <v>127</v>
      </c>
      <c r="V6" s="18" t="s">
        <v>127</v>
      </c>
      <c r="W6" s="18" t="s">
        <v>55</v>
      </c>
      <c r="X6" s="23" t="str" cm="1">
        <f t="array" ref="X6">INDEX({"MADRUGADA";"MANHÃ";"TARDE";"NOITE"},SUMPRODUCT(1*(HOUR(E6)&gt;={0;6;12;18})),1)</f>
        <v>MANHÃ</v>
      </c>
      <c r="Y6" s="25">
        <f>G6-F6</f>
        <v>8.1062499999970896</v>
      </c>
    </row>
    <row r="7" spans="1:25" x14ac:dyDescent="0.25">
      <c r="A7" s="18" t="s">
        <v>128</v>
      </c>
      <c r="B7" s="18" t="s">
        <v>60</v>
      </c>
      <c r="C7" s="18" t="s">
        <v>57</v>
      </c>
      <c r="D7" s="18" t="s">
        <v>70</v>
      </c>
      <c r="E7" s="18" t="s">
        <v>119</v>
      </c>
      <c r="F7" s="18" t="s">
        <v>55</v>
      </c>
      <c r="G7" s="18" t="s">
        <v>55</v>
      </c>
      <c r="H7" s="18" t="s">
        <v>129</v>
      </c>
      <c r="I7" s="18" t="s">
        <v>129</v>
      </c>
      <c r="J7" s="18" t="s">
        <v>75</v>
      </c>
      <c r="K7" s="18" t="s">
        <v>52</v>
      </c>
      <c r="L7" s="18" t="s">
        <v>92</v>
      </c>
      <c r="M7" s="18" t="s">
        <v>130</v>
      </c>
      <c r="N7" s="18" t="s">
        <v>76</v>
      </c>
      <c r="O7" s="18" t="s">
        <v>77</v>
      </c>
      <c r="P7" s="18" t="s">
        <v>27</v>
      </c>
      <c r="Q7" s="18" t="s">
        <v>55</v>
      </c>
      <c r="R7" s="18" t="s">
        <v>87</v>
      </c>
      <c r="S7" s="18" t="s">
        <v>54</v>
      </c>
      <c r="T7" s="18" t="s">
        <v>56</v>
      </c>
      <c r="U7" s="18" t="s">
        <v>131</v>
      </c>
      <c r="V7" s="18" t="s">
        <v>131</v>
      </c>
      <c r="W7" s="18" t="s">
        <v>55</v>
      </c>
      <c r="X7" s="23" t="str" cm="1">
        <f t="array" ref="X7">INDEX({"MADRUGADA";"MANHÃ";"TARDE";"NOITE"},SUMPRODUCT(1*(HOUR(E7)&gt;={0;6;12;18})),1)</f>
        <v>MANHÃ</v>
      </c>
      <c r="Y7" s="20" t="s">
        <v>55</v>
      </c>
    </row>
    <row r="8" spans="1:25" x14ac:dyDescent="0.25">
      <c r="A8" s="18" t="s">
        <v>132</v>
      </c>
      <c r="B8" s="18" t="s">
        <v>60</v>
      </c>
      <c r="C8" s="18" t="s">
        <v>61</v>
      </c>
      <c r="D8" s="18" t="s">
        <v>66</v>
      </c>
      <c r="E8" s="18" t="s">
        <v>133</v>
      </c>
      <c r="F8" s="18" t="s">
        <v>55</v>
      </c>
      <c r="G8" s="18" t="s">
        <v>55</v>
      </c>
      <c r="H8" s="18" t="s">
        <v>134</v>
      </c>
      <c r="I8" s="24">
        <v>44960.564583333333</v>
      </c>
      <c r="J8" s="18" t="s">
        <v>63</v>
      </c>
      <c r="K8" s="18" t="s">
        <v>58</v>
      </c>
      <c r="L8" s="18" t="s">
        <v>69</v>
      </c>
      <c r="M8" s="18" t="s">
        <v>135</v>
      </c>
      <c r="N8" s="18" t="s">
        <v>59</v>
      </c>
      <c r="O8" s="18" t="s">
        <v>71</v>
      </c>
      <c r="P8" s="18" t="s">
        <v>24</v>
      </c>
      <c r="Q8" s="18" t="s">
        <v>55</v>
      </c>
      <c r="R8" s="18" t="s">
        <v>93</v>
      </c>
      <c r="S8" s="18" t="s">
        <v>54</v>
      </c>
      <c r="T8" s="18" t="s">
        <v>56</v>
      </c>
      <c r="U8" s="18" t="s">
        <v>89</v>
      </c>
      <c r="V8" s="18" t="s">
        <v>89</v>
      </c>
      <c r="W8" s="18" t="s">
        <v>55</v>
      </c>
      <c r="X8" s="23" t="str" cm="1">
        <f t="array" ref="X8">INDEX({"MADRUGADA";"MANHÃ";"TARDE";"NOITE"},SUMPRODUCT(1*(HOUR(E8)&gt;={0;6;12;18})),1)</f>
        <v>MANHÃ</v>
      </c>
      <c r="Y8" s="20" t="s">
        <v>55</v>
      </c>
    </row>
    <row r="9" spans="1:25" x14ac:dyDescent="0.25">
      <c r="A9" s="18" t="s">
        <v>136</v>
      </c>
      <c r="B9" s="18" t="s">
        <v>47</v>
      </c>
      <c r="C9" s="18" t="s">
        <v>61</v>
      </c>
      <c r="D9" s="18" t="s">
        <v>64</v>
      </c>
      <c r="E9" s="18" t="s">
        <v>137</v>
      </c>
      <c r="F9" s="18" t="s">
        <v>137</v>
      </c>
      <c r="G9" s="24">
        <v>44960.464583333334</v>
      </c>
      <c r="H9" s="24">
        <v>44960.465277777781</v>
      </c>
      <c r="I9" s="24">
        <v>44962.609027777777</v>
      </c>
      <c r="J9" s="18" t="s">
        <v>63</v>
      </c>
      <c r="K9" s="18" t="s">
        <v>58</v>
      </c>
      <c r="L9" s="18" t="s">
        <v>69</v>
      </c>
      <c r="M9" s="18" t="s">
        <v>138</v>
      </c>
      <c r="N9" s="18" t="s">
        <v>59</v>
      </c>
      <c r="O9" s="18" t="s">
        <v>71</v>
      </c>
      <c r="P9" s="18" t="s">
        <v>24</v>
      </c>
      <c r="Q9" s="18" t="s">
        <v>65</v>
      </c>
      <c r="R9" s="18" t="s">
        <v>1025</v>
      </c>
      <c r="S9" s="18" t="s">
        <v>54</v>
      </c>
      <c r="T9" s="18" t="s">
        <v>56</v>
      </c>
      <c r="U9" s="18" t="s">
        <v>139</v>
      </c>
      <c r="V9" s="18" t="s">
        <v>139</v>
      </c>
      <c r="W9" s="18" t="s">
        <v>55</v>
      </c>
      <c r="X9" s="23" t="str" cm="1">
        <f t="array" ref="X9">INDEX({"MADRUGADA";"MANHÃ";"TARDE";"NOITE"},SUMPRODUCT(1*(HOUR(E9)&gt;={0;6;12;18})),1)</f>
        <v>MANHÃ</v>
      </c>
      <c r="Y9" s="25">
        <f>G9-F9</f>
        <v>2.0583333333343035</v>
      </c>
    </row>
    <row r="10" spans="1:25" ht="30" x14ac:dyDescent="0.25">
      <c r="A10" s="18" t="s">
        <v>140</v>
      </c>
      <c r="B10" s="18" t="s">
        <v>60</v>
      </c>
      <c r="C10" s="18" t="s">
        <v>61</v>
      </c>
      <c r="D10" s="18" t="s">
        <v>62</v>
      </c>
      <c r="E10" s="18" t="s">
        <v>141</v>
      </c>
      <c r="F10" s="18" t="s">
        <v>55</v>
      </c>
      <c r="G10" s="18" t="s">
        <v>55</v>
      </c>
      <c r="H10" s="18" t="s">
        <v>142</v>
      </c>
      <c r="I10" s="24">
        <v>44960.564583333333</v>
      </c>
      <c r="J10" s="18" t="s">
        <v>63</v>
      </c>
      <c r="K10" s="18" t="s">
        <v>58</v>
      </c>
      <c r="L10" s="18" t="s">
        <v>83</v>
      </c>
      <c r="M10" s="18" t="s">
        <v>143</v>
      </c>
      <c r="N10" s="18" t="s">
        <v>59</v>
      </c>
      <c r="O10" s="18" t="s">
        <v>144</v>
      </c>
      <c r="P10" s="18" t="s">
        <v>24</v>
      </c>
      <c r="Q10" s="18" t="s">
        <v>55</v>
      </c>
      <c r="R10" s="18" t="s">
        <v>145</v>
      </c>
      <c r="S10" s="18" t="s">
        <v>54</v>
      </c>
      <c r="T10" s="18" t="s">
        <v>56</v>
      </c>
      <c r="U10" s="18" t="s">
        <v>91</v>
      </c>
      <c r="V10" s="18" t="s">
        <v>91</v>
      </c>
      <c r="W10" s="18" t="s">
        <v>55</v>
      </c>
      <c r="X10" s="23" t="str" cm="1">
        <f t="array" ref="X10">INDEX({"MADRUGADA";"MANHÃ";"TARDE";"NOITE"},SUMPRODUCT(1*(HOUR(E10)&gt;={0;6;12;18})),1)</f>
        <v>MANHÃ</v>
      </c>
      <c r="Y10" s="20" t="s">
        <v>55</v>
      </c>
    </row>
    <row r="11" spans="1:25" x14ac:dyDescent="0.25">
      <c r="A11" s="18" t="s">
        <v>146</v>
      </c>
      <c r="B11" s="18" t="s">
        <v>47</v>
      </c>
      <c r="C11" s="18" t="s">
        <v>57</v>
      </c>
      <c r="D11" s="18" t="s">
        <v>97</v>
      </c>
      <c r="E11" s="18" t="s">
        <v>147</v>
      </c>
      <c r="F11" s="18" t="s">
        <v>147</v>
      </c>
      <c r="G11" s="18" t="s">
        <v>148</v>
      </c>
      <c r="H11" s="24">
        <v>44959.40347222222</v>
      </c>
      <c r="I11" s="24">
        <v>44961.478472222225</v>
      </c>
      <c r="J11" s="18" t="s">
        <v>51</v>
      </c>
      <c r="K11" s="18" t="s">
        <v>58</v>
      </c>
      <c r="L11" s="18" t="s">
        <v>149</v>
      </c>
      <c r="M11" s="18" t="s">
        <v>150</v>
      </c>
      <c r="N11" s="18" t="s">
        <v>81</v>
      </c>
      <c r="O11" s="18" t="s">
        <v>82</v>
      </c>
      <c r="P11" s="18" t="s">
        <v>24</v>
      </c>
      <c r="Q11" s="18" t="s">
        <v>65</v>
      </c>
      <c r="R11" s="18" t="s">
        <v>151</v>
      </c>
      <c r="S11" s="18" t="s">
        <v>54</v>
      </c>
      <c r="T11" s="18" t="s">
        <v>56</v>
      </c>
      <c r="U11" s="18" t="s">
        <v>152</v>
      </c>
      <c r="V11" s="18" t="s">
        <v>152</v>
      </c>
      <c r="W11" s="18" t="s">
        <v>55</v>
      </c>
      <c r="X11" s="23" t="str" cm="1">
        <f t="array" ref="X11">INDEX({"MADRUGADA";"MANHÃ";"TARDE";"NOITE"},SUMPRODUCT(1*(HOUR(E11)&gt;={0;6;12;18})),1)</f>
        <v>MANHÃ</v>
      </c>
      <c r="Y11" s="25">
        <f>G11-F11</f>
        <v>3.4722222189884633E-3</v>
      </c>
    </row>
    <row r="12" spans="1:25" x14ac:dyDescent="0.25">
      <c r="A12" s="18" t="s">
        <v>153</v>
      </c>
      <c r="B12" s="18" t="s">
        <v>47</v>
      </c>
      <c r="C12" s="18" t="s">
        <v>61</v>
      </c>
      <c r="D12" s="18" t="s">
        <v>64</v>
      </c>
      <c r="E12" s="18" t="s">
        <v>154</v>
      </c>
      <c r="F12" s="18" t="s">
        <v>154</v>
      </c>
      <c r="G12" s="24">
        <v>44965.638888888891</v>
      </c>
      <c r="H12" s="24">
        <v>44965.655555555553</v>
      </c>
      <c r="I12" s="24">
        <v>44967.680555555555</v>
      </c>
      <c r="J12" s="18" t="s">
        <v>63</v>
      </c>
      <c r="K12" s="18" t="s">
        <v>58</v>
      </c>
      <c r="L12" s="18" t="s">
        <v>155</v>
      </c>
      <c r="M12" s="27" t="s">
        <v>156</v>
      </c>
      <c r="N12" s="18" t="s">
        <v>59</v>
      </c>
      <c r="O12" s="18" t="s">
        <v>71</v>
      </c>
      <c r="P12" s="18" t="s">
        <v>24</v>
      </c>
      <c r="Q12" s="18" t="s">
        <v>53</v>
      </c>
      <c r="R12" s="18" t="s">
        <v>1026</v>
      </c>
      <c r="S12" s="18" t="s">
        <v>54</v>
      </c>
      <c r="T12" s="18" t="s">
        <v>56</v>
      </c>
      <c r="U12" s="18" t="s">
        <v>157</v>
      </c>
      <c r="V12" s="18" t="s">
        <v>157</v>
      </c>
      <c r="W12" s="18" t="s">
        <v>55</v>
      </c>
      <c r="X12" s="23" t="str" cm="1">
        <f t="array" ref="X12">INDEX({"MADRUGADA";"MANHÃ";"TARDE";"NOITE"},SUMPRODUCT(1*(HOUR(E12)&gt;={0;6;12;18})),1)</f>
        <v>MANHÃ</v>
      </c>
      <c r="Y12" s="25">
        <f>G12-F12</f>
        <v>7.1576388888934162</v>
      </c>
    </row>
    <row r="13" spans="1:25" x14ac:dyDescent="0.25">
      <c r="A13" s="18" t="s">
        <v>158</v>
      </c>
      <c r="B13" s="18" t="s">
        <v>60</v>
      </c>
      <c r="C13" s="18" t="s">
        <v>61</v>
      </c>
      <c r="D13" s="18" t="s">
        <v>62</v>
      </c>
      <c r="E13" s="18" t="s">
        <v>159</v>
      </c>
      <c r="F13" s="18" t="s">
        <v>55</v>
      </c>
      <c r="G13" s="18" t="s">
        <v>55</v>
      </c>
      <c r="H13" s="18" t="s">
        <v>160</v>
      </c>
      <c r="I13" s="24">
        <v>44960.73541666667</v>
      </c>
      <c r="J13" s="18" t="s">
        <v>63</v>
      </c>
      <c r="K13" s="18" t="s">
        <v>58</v>
      </c>
      <c r="L13" s="18" t="s">
        <v>161</v>
      </c>
      <c r="M13" s="18" t="s">
        <v>162</v>
      </c>
      <c r="N13" s="18" t="s">
        <v>59</v>
      </c>
      <c r="O13" s="18" t="s">
        <v>71</v>
      </c>
      <c r="P13" s="18" t="s">
        <v>24</v>
      </c>
      <c r="Q13" s="18" t="s">
        <v>55</v>
      </c>
      <c r="R13" s="18" t="s">
        <v>163</v>
      </c>
      <c r="S13" s="18" t="s">
        <v>54</v>
      </c>
      <c r="T13" s="18" t="s">
        <v>56</v>
      </c>
      <c r="U13" s="18" t="s">
        <v>164</v>
      </c>
      <c r="V13" s="18" t="s">
        <v>164</v>
      </c>
      <c r="W13" s="18" t="s">
        <v>55</v>
      </c>
      <c r="X13" s="23" t="str" cm="1">
        <f t="array" ref="X13">INDEX({"MADRUGADA";"MANHÃ";"TARDE";"NOITE"},SUMPRODUCT(1*(HOUR(E13)&gt;={0;6;12;18})),1)</f>
        <v>MANHÃ</v>
      </c>
      <c r="Y13" s="20" t="s">
        <v>55</v>
      </c>
    </row>
    <row r="14" spans="1:25" x14ac:dyDescent="0.25">
      <c r="A14" s="18" t="s">
        <v>165</v>
      </c>
      <c r="B14" s="18" t="s">
        <v>47</v>
      </c>
      <c r="C14" s="18" t="s">
        <v>61</v>
      </c>
      <c r="D14" s="18" t="s">
        <v>166</v>
      </c>
      <c r="E14" s="18" t="s">
        <v>167</v>
      </c>
      <c r="F14" s="18" t="s">
        <v>167</v>
      </c>
      <c r="G14" s="24">
        <v>44960.26666666667</v>
      </c>
      <c r="H14" s="24">
        <v>44960.267361111109</v>
      </c>
      <c r="I14" s="24">
        <v>44960.328472222223</v>
      </c>
      <c r="J14" s="18" t="s">
        <v>67</v>
      </c>
      <c r="K14" s="18" t="s">
        <v>58</v>
      </c>
      <c r="L14" s="18" t="s">
        <v>168</v>
      </c>
      <c r="M14" s="18" t="s">
        <v>169</v>
      </c>
      <c r="N14" s="18" t="s">
        <v>68</v>
      </c>
      <c r="O14" s="18" t="s">
        <v>170</v>
      </c>
      <c r="P14" s="18" t="s">
        <v>24</v>
      </c>
      <c r="Q14" s="18" t="s">
        <v>55</v>
      </c>
      <c r="R14" s="18" t="s">
        <v>50</v>
      </c>
      <c r="S14" s="18" t="s">
        <v>171</v>
      </c>
      <c r="T14" s="18" t="s">
        <v>56</v>
      </c>
      <c r="U14" s="18" t="s">
        <v>172</v>
      </c>
      <c r="V14" s="18" t="s">
        <v>172</v>
      </c>
      <c r="W14" s="18" t="s">
        <v>55</v>
      </c>
      <c r="X14" s="23" t="str" cm="1">
        <f t="array" ref="X14">INDEX({"MADRUGADA";"MANHÃ";"TARDE";"NOITE"},SUMPRODUCT(1*(HOUR(E14)&gt;={0;6;12;18})),1)</f>
        <v>MANHÃ</v>
      </c>
      <c r="Y14" s="25">
        <f>G14-F14</f>
        <v>0.90069444444816327</v>
      </c>
    </row>
    <row r="15" spans="1:25" x14ac:dyDescent="0.25">
      <c r="A15" s="18" t="s">
        <v>173</v>
      </c>
      <c r="B15" s="18" t="s">
        <v>47</v>
      </c>
      <c r="C15" s="18" t="s">
        <v>61</v>
      </c>
      <c r="D15" s="18" t="s">
        <v>166</v>
      </c>
      <c r="E15" s="18" t="s">
        <v>174</v>
      </c>
      <c r="F15" s="24">
        <v>44959.413194444445</v>
      </c>
      <c r="G15" s="24">
        <v>44960.6875</v>
      </c>
      <c r="H15" s="24">
        <v>44963.668749999997</v>
      </c>
      <c r="I15" s="24">
        <v>44965.690972222219</v>
      </c>
      <c r="J15" s="18" t="s">
        <v>175</v>
      </c>
      <c r="K15" s="18" t="s">
        <v>58</v>
      </c>
      <c r="L15" s="18" t="s">
        <v>176</v>
      </c>
      <c r="M15" s="18" t="s">
        <v>177</v>
      </c>
      <c r="N15" s="18" t="s">
        <v>72</v>
      </c>
      <c r="O15" s="18" t="s">
        <v>178</v>
      </c>
      <c r="P15" s="18" t="s">
        <v>24</v>
      </c>
      <c r="Q15" s="18" t="s">
        <v>546</v>
      </c>
      <c r="R15" s="18" t="s">
        <v>545</v>
      </c>
      <c r="S15" s="18" t="s">
        <v>171</v>
      </c>
      <c r="T15" s="18" t="s">
        <v>56</v>
      </c>
      <c r="U15" s="18" t="s">
        <v>179</v>
      </c>
      <c r="V15" s="18" t="s">
        <v>179</v>
      </c>
      <c r="W15" s="18" t="s">
        <v>55</v>
      </c>
      <c r="X15" s="23" t="str" cm="1">
        <f t="array" ref="X15">INDEX({"MADRUGADA";"MANHÃ";"TARDE";"NOITE"},SUMPRODUCT(1*(HOUR(E15)&gt;={0;6;12;18})),1)</f>
        <v>MANHÃ</v>
      </c>
      <c r="Y15" s="25">
        <f>G15-F15</f>
        <v>1.2743055555547471</v>
      </c>
    </row>
    <row r="16" spans="1:25" x14ac:dyDescent="0.25">
      <c r="A16" s="18" t="s">
        <v>180</v>
      </c>
      <c r="B16" s="18" t="s">
        <v>60</v>
      </c>
      <c r="C16" s="18" t="s">
        <v>61</v>
      </c>
      <c r="D16" s="18" t="s">
        <v>66</v>
      </c>
      <c r="E16" s="18" t="s">
        <v>181</v>
      </c>
      <c r="F16" s="18" t="s">
        <v>55</v>
      </c>
      <c r="G16" s="18" t="s">
        <v>55</v>
      </c>
      <c r="H16" s="24">
        <v>44960.339583333334</v>
      </c>
      <c r="I16" s="24">
        <v>44960.34097222222</v>
      </c>
      <c r="J16" s="18" t="s">
        <v>67</v>
      </c>
      <c r="K16" s="18" t="s">
        <v>58</v>
      </c>
      <c r="L16" s="18" t="s">
        <v>182</v>
      </c>
      <c r="M16" s="18" t="s">
        <v>183</v>
      </c>
      <c r="N16" s="18" t="s">
        <v>68</v>
      </c>
      <c r="O16" s="18" t="s">
        <v>170</v>
      </c>
      <c r="P16" s="18" t="s">
        <v>24</v>
      </c>
      <c r="Q16" s="18" t="s">
        <v>55</v>
      </c>
      <c r="R16" s="18" t="s">
        <v>50</v>
      </c>
      <c r="S16" s="18" t="s">
        <v>171</v>
      </c>
      <c r="T16" s="18" t="s">
        <v>56</v>
      </c>
      <c r="U16" s="18" t="s">
        <v>184</v>
      </c>
      <c r="V16" s="18" t="s">
        <v>184</v>
      </c>
      <c r="W16" s="18" t="s">
        <v>55</v>
      </c>
      <c r="X16" s="23" t="str" cm="1">
        <f t="array" ref="X16">INDEX({"MADRUGADA";"MANHÃ";"TARDE";"NOITE"},SUMPRODUCT(1*(HOUR(E16)&gt;={0;6;12;18})),1)</f>
        <v>MANHÃ</v>
      </c>
      <c r="Y16" s="20" t="s">
        <v>55</v>
      </c>
    </row>
    <row r="17" spans="1:25" x14ac:dyDescent="0.25">
      <c r="A17" s="18" t="s">
        <v>185</v>
      </c>
      <c r="B17" s="18" t="s">
        <v>60</v>
      </c>
      <c r="C17" s="18" t="s">
        <v>61</v>
      </c>
      <c r="D17" s="18" t="s">
        <v>62</v>
      </c>
      <c r="E17" s="18" t="s">
        <v>186</v>
      </c>
      <c r="F17" s="18" t="s">
        <v>55</v>
      </c>
      <c r="G17" s="18" t="s">
        <v>55</v>
      </c>
      <c r="H17" s="24">
        <v>44960.262499999997</v>
      </c>
      <c r="I17" s="24">
        <v>44960.263194444444</v>
      </c>
      <c r="J17" s="18" t="s">
        <v>63</v>
      </c>
      <c r="K17" s="18" t="s">
        <v>58</v>
      </c>
      <c r="L17" s="18" t="s">
        <v>187</v>
      </c>
      <c r="M17" s="18" t="s">
        <v>188</v>
      </c>
      <c r="N17" s="18" t="s">
        <v>59</v>
      </c>
      <c r="O17" s="18" t="s">
        <v>71</v>
      </c>
      <c r="P17" s="18" t="s">
        <v>24</v>
      </c>
      <c r="Q17" s="18" t="s">
        <v>55</v>
      </c>
      <c r="R17" s="18" t="s">
        <v>50</v>
      </c>
      <c r="S17" s="18" t="s">
        <v>54</v>
      </c>
      <c r="T17" s="18" t="s">
        <v>56</v>
      </c>
      <c r="U17" s="18" t="s">
        <v>189</v>
      </c>
      <c r="V17" s="18" t="s">
        <v>189</v>
      </c>
      <c r="W17" s="18" t="s">
        <v>55</v>
      </c>
      <c r="X17" s="23" t="str" cm="1">
        <f t="array" ref="X17">INDEX({"MADRUGADA";"MANHÃ";"TARDE";"NOITE"},SUMPRODUCT(1*(HOUR(E17)&gt;={0;6;12;18})),1)</f>
        <v>MANHÃ</v>
      </c>
      <c r="Y17" s="20" t="s">
        <v>55</v>
      </c>
    </row>
    <row r="18" spans="1:25" x14ac:dyDescent="0.25">
      <c r="A18" s="18" t="s">
        <v>190</v>
      </c>
      <c r="B18" s="18" t="s">
        <v>60</v>
      </c>
      <c r="C18" s="18" t="s">
        <v>61</v>
      </c>
      <c r="D18" s="18" t="s">
        <v>62</v>
      </c>
      <c r="E18" s="18" t="s">
        <v>191</v>
      </c>
      <c r="F18" s="18" t="s">
        <v>55</v>
      </c>
      <c r="G18" s="18" t="s">
        <v>55</v>
      </c>
      <c r="H18" s="18" t="s">
        <v>192</v>
      </c>
      <c r="I18" s="24">
        <v>44961.813194444447</v>
      </c>
      <c r="J18" s="18" t="s">
        <v>63</v>
      </c>
      <c r="K18" s="18" t="s">
        <v>58</v>
      </c>
      <c r="L18" s="18" t="s">
        <v>83</v>
      </c>
      <c r="M18" s="18" t="s">
        <v>193</v>
      </c>
      <c r="N18" s="18" t="s">
        <v>59</v>
      </c>
      <c r="O18" s="18" t="s">
        <v>71</v>
      </c>
      <c r="P18" s="18" t="s">
        <v>24</v>
      </c>
      <c r="Q18" s="18" t="s">
        <v>55</v>
      </c>
      <c r="R18" s="18" t="s">
        <v>194</v>
      </c>
      <c r="S18" s="18" t="s">
        <v>54</v>
      </c>
      <c r="T18" s="18" t="s">
        <v>56</v>
      </c>
      <c r="U18" s="18" t="s">
        <v>195</v>
      </c>
      <c r="V18" s="18" t="s">
        <v>195</v>
      </c>
      <c r="W18" s="18" t="s">
        <v>55</v>
      </c>
      <c r="X18" s="23" t="str" cm="1">
        <f t="array" ref="X18">INDEX({"MADRUGADA";"MANHÃ";"TARDE";"NOITE"},SUMPRODUCT(1*(HOUR(E18)&gt;={0;6;12;18})),1)</f>
        <v>TARDE</v>
      </c>
      <c r="Y18" s="20" t="s">
        <v>55</v>
      </c>
    </row>
    <row r="19" spans="1:25" ht="30" x14ac:dyDescent="0.25">
      <c r="A19" s="18" t="s">
        <v>196</v>
      </c>
      <c r="B19" s="18" t="s">
        <v>47</v>
      </c>
      <c r="C19" s="18" t="s">
        <v>57</v>
      </c>
      <c r="D19" s="18" t="s">
        <v>78</v>
      </c>
      <c r="E19" s="18" t="s">
        <v>197</v>
      </c>
      <c r="F19" s="18" t="s">
        <v>197</v>
      </c>
      <c r="G19" s="24">
        <v>44964.357638888891</v>
      </c>
      <c r="H19" s="24">
        <v>44964.35833333333</v>
      </c>
      <c r="I19" s="24">
        <v>44966.408333333333</v>
      </c>
      <c r="J19" s="18" t="s">
        <v>79</v>
      </c>
      <c r="K19" s="18" t="s">
        <v>58</v>
      </c>
      <c r="L19" s="18" t="s">
        <v>198</v>
      </c>
      <c r="M19" s="18" t="s">
        <v>199</v>
      </c>
      <c r="N19" s="18" t="s">
        <v>73</v>
      </c>
      <c r="O19" s="18" t="s">
        <v>200</v>
      </c>
      <c r="P19" s="18" t="s">
        <v>24</v>
      </c>
      <c r="Q19" s="18" t="s">
        <v>548</v>
      </c>
      <c r="R19" s="18" t="s">
        <v>547</v>
      </c>
      <c r="S19" s="18" t="s">
        <v>171</v>
      </c>
      <c r="T19" s="18" t="s">
        <v>56</v>
      </c>
      <c r="U19" s="18" t="s">
        <v>201</v>
      </c>
      <c r="V19" s="18" t="s">
        <v>201</v>
      </c>
      <c r="W19" s="18" t="s">
        <v>55</v>
      </c>
      <c r="X19" s="23" t="str" cm="1">
        <f t="array" ref="X19">INDEX({"MADRUGADA";"MANHÃ";"TARDE";"NOITE"},SUMPRODUCT(1*(HOUR(E19)&gt;={0;6;12;18})),1)</f>
        <v>TARDE</v>
      </c>
      <c r="Y19" s="25">
        <f>G19-F19</f>
        <v>4.8465277777795563</v>
      </c>
    </row>
    <row r="20" spans="1:25" x14ac:dyDescent="0.25">
      <c r="A20" s="18" t="s">
        <v>202</v>
      </c>
      <c r="B20" s="18" t="s">
        <v>60</v>
      </c>
      <c r="C20" s="18" t="s">
        <v>61</v>
      </c>
      <c r="D20" s="18" t="s">
        <v>62</v>
      </c>
      <c r="E20" s="18" t="s">
        <v>203</v>
      </c>
      <c r="F20" s="18" t="s">
        <v>55</v>
      </c>
      <c r="G20" s="18" t="s">
        <v>55</v>
      </c>
      <c r="H20" s="18" t="s">
        <v>204</v>
      </c>
      <c r="I20" s="24">
        <v>44961.901388888888</v>
      </c>
      <c r="J20" s="18" t="s">
        <v>205</v>
      </c>
      <c r="K20" s="18" t="s">
        <v>58</v>
      </c>
      <c r="L20" s="18" t="s">
        <v>206</v>
      </c>
      <c r="M20" s="18" t="s">
        <v>207</v>
      </c>
      <c r="N20" s="18" t="s">
        <v>208</v>
      </c>
      <c r="O20" s="18" t="s">
        <v>209</v>
      </c>
      <c r="P20" s="18" t="s">
        <v>24</v>
      </c>
      <c r="Q20" s="18" t="s">
        <v>55</v>
      </c>
      <c r="R20" s="18" t="s">
        <v>210</v>
      </c>
      <c r="S20" s="18" t="s">
        <v>54</v>
      </c>
      <c r="T20" s="18" t="s">
        <v>56</v>
      </c>
      <c r="U20" s="18" t="s">
        <v>211</v>
      </c>
      <c r="V20" s="18" t="s">
        <v>211</v>
      </c>
      <c r="W20" s="18" t="s">
        <v>55</v>
      </c>
      <c r="X20" s="23" t="str" cm="1">
        <f t="array" ref="X20">INDEX({"MADRUGADA";"MANHÃ";"TARDE";"NOITE"},SUMPRODUCT(1*(HOUR(E20)&gt;={0;6;12;18})),1)</f>
        <v>TARDE</v>
      </c>
      <c r="Y20" s="20" t="s">
        <v>55</v>
      </c>
    </row>
    <row r="21" spans="1:25" ht="30" x14ac:dyDescent="0.25">
      <c r="A21" s="18" t="s">
        <v>212</v>
      </c>
      <c r="B21" s="18" t="s">
        <v>47</v>
      </c>
      <c r="C21" s="18" t="s">
        <v>61</v>
      </c>
      <c r="D21" s="18" t="s">
        <v>213</v>
      </c>
      <c r="E21" s="18" t="s">
        <v>214</v>
      </c>
      <c r="F21" s="18" t="s">
        <v>215</v>
      </c>
      <c r="G21" s="24">
        <v>44960.595833333333</v>
      </c>
      <c r="H21" s="24">
        <v>44960.599305555559</v>
      </c>
      <c r="I21" s="24">
        <v>44962.682638888888</v>
      </c>
      <c r="J21" s="18" t="s">
        <v>28</v>
      </c>
      <c r="K21" s="18" t="s">
        <v>58</v>
      </c>
      <c r="L21" s="18" t="s">
        <v>216</v>
      </c>
      <c r="M21" s="18" t="s">
        <v>217</v>
      </c>
      <c r="N21" s="18" t="s">
        <v>59</v>
      </c>
      <c r="O21" s="18" t="s">
        <v>218</v>
      </c>
      <c r="P21" s="18" t="s">
        <v>24</v>
      </c>
      <c r="Q21" s="18" t="s">
        <v>65</v>
      </c>
      <c r="R21" s="18" t="s">
        <v>400</v>
      </c>
      <c r="S21" s="18" t="s">
        <v>54</v>
      </c>
      <c r="T21" s="18" t="s">
        <v>56</v>
      </c>
      <c r="U21" s="18" t="s">
        <v>219</v>
      </c>
      <c r="V21" s="18" t="s">
        <v>219</v>
      </c>
      <c r="W21" s="18" t="s">
        <v>55</v>
      </c>
      <c r="X21" s="23" t="str" cm="1">
        <f t="array" ref="X21">INDEX({"MADRUGADA";"MANHÃ";"TARDE";"NOITE"},SUMPRODUCT(1*(HOUR(E21)&gt;={0;6;12;18})),1)</f>
        <v>TARDE</v>
      </c>
      <c r="Y21" s="25">
        <f>G21-F21</f>
        <v>0.98333333332993789</v>
      </c>
    </row>
    <row r="22" spans="1:25" ht="30" x14ac:dyDescent="0.25">
      <c r="A22" s="18" t="s">
        <v>220</v>
      </c>
      <c r="B22" s="18" t="s">
        <v>60</v>
      </c>
      <c r="C22" s="18" t="s">
        <v>61</v>
      </c>
      <c r="D22" s="18" t="s">
        <v>62</v>
      </c>
      <c r="E22" s="18" t="s">
        <v>221</v>
      </c>
      <c r="F22" s="18" t="s">
        <v>55</v>
      </c>
      <c r="G22" s="18" t="s">
        <v>55</v>
      </c>
      <c r="H22" s="24">
        <v>44960.737500000003</v>
      </c>
      <c r="I22" s="24">
        <v>44962.86041666667</v>
      </c>
      <c r="J22" s="18" t="s">
        <v>28</v>
      </c>
      <c r="K22" s="18" t="s">
        <v>58</v>
      </c>
      <c r="L22" s="18" t="s">
        <v>222</v>
      </c>
      <c r="M22" s="18" t="s">
        <v>223</v>
      </c>
      <c r="N22" s="18" t="s">
        <v>224</v>
      </c>
      <c r="O22" s="18" t="s">
        <v>225</v>
      </c>
      <c r="P22" s="18" t="s">
        <v>24</v>
      </c>
      <c r="Q22" s="18" t="s">
        <v>55</v>
      </c>
      <c r="R22" s="18" t="s">
        <v>401</v>
      </c>
      <c r="S22" s="18" t="s">
        <v>54</v>
      </c>
      <c r="T22" s="18" t="s">
        <v>56</v>
      </c>
      <c r="U22" s="18" t="s">
        <v>226</v>
      </c>
      <c r="V22" s="18" t="s">
        <v>226</v>
      </c>
      <c r="W22" s="18" t="s">
        <v>55</v>
      </c>
      <c r="X22" s="23" t="str" cm="1">
        <f t="array" ref="X22">INDEX({"MADRUGADA";"MANHÃ";"TARDE";"NOITE"},SUMPRODUCT(1*(HOUR(E22)&gt;={0;6;12;18})),1)</f>
        <v>TARDE</v>
      </c>
      <c r="Y22" s="20" t="s">
        <v>55</v>
      </c>
    </row>
    <row r="23" spans="1:25" x14ac:dyDescent="0.25">
      <c r="A23" s="18" t="s">
        <v>227</v>
      </c>
      <c r="B23" s="18" t="s">
        <v>60</v>
      </c>
      <c r="C23" s="18" t="s">
        <v>61</v>
      </c>
      <c r="D23" s="18" t="s">
        <v>62</v>
      </c>
      <c r="E23" s="18" t="s">
        <v>228</v>
      </c>
      <c r="F23" s="18" t="s">
        <v>55</v>
      </c>
      <c r="G23" s="18" t="s">
        <v>55</v>
      </c>
      <c r="H23" s="18" t="s">
        <v>229</v>
      </c>
      <c r="I23" s="24">
        <v>44961.901388888888</v>
      </c>
      <c r="J23" s="18" t="s">
        <v>63</v>
      </c>
      <c r="K23" s="18" t="s">
        <v>58</v>
      </c>
      <c r="L23" s="18" t="s">
        <v>83</v>
      </c>
      <c r="M23" s="18" t="s">
        <v>230</v>
      </c>
      <c r="N23" s="18" t="s">
        <v>59</v>
      </c>
      <c r="O23" s="18" t="s">
        <v>71</v>
      </c>
      <c r="P23" s="18" t="s">
        <v>24</v>
      </c>
      <c r="Q23" s="18" t="s">
        <v>55</v>
      </c>
      <c r="R23" s="18" t="s">
        <v>231</v>
      </c>
      <c r="S23" s="18" t="s">
        <v>54</v>
      </c>
      <c r="T23" s="18" t="s">
        <v>56</v>
      </c>
      <c r="U23" s="18" t="s">
        <v>232</v>
      </c>
      <c r="V23" s="18" t="s">
        <v>232</v>
      </c>
      <c r="W23" s="18" t="s">
        <v>55</v>
      </c>
      <c r="X23" s="23" t="str" cm="1">
        <f t="array" ref="X23">INDEX({"MADRUGADA";"MANHÃ";"TARDE";"NOITE"},SUMPRODUCT(1*(HOUR(E23)&gt;={0;6;12;18})),1)</f>
        <v>TARDE</v>
      </c>
      <c r="Y23" s="20" t="s">
        <v>55</v>
      </c>
    </row>
    <row r="24" spans="1:25" ht="30" x14ac:dyDescent="0.25">
      <c r="A24" s="26" t="s">
        <v>233</v>
      </c>
      <c r="B24" s="26" t="s">
        <v>60</v>
      </c>
      <c r="C24" s="26" t="s">
        <v>57</v>
      </c>
      <c r="D24" s="26" t="s">
        <v>74</v>
      </c>
      <c r="E24" s="26" t="s">
        <v>234</v>
      </c>
      <c r="F24" s="26" t="s">
        <v>55</v>
      </c>
      <c r="G24" s="26" t="s">
        <v>55</v>
      </c>
      <c r="H24" s="26" t="s">
        <v>235</v>
      </c>
      <c r="I24" s="26" t="s">
        <v>235</v>
      </c>
      <c r="J24" s="26" t="s">
        <v>75</v>
      </c>
      <c r="K24" s="26" t="s">
        <v>52</v>
      </c>
      <c r="L24" s="26" t="s">
        <v>236</v>
      </c>
      <c r="M24" s="26" t="s">
        <v>237</v>
      </c>
      <c r="N24" s="26" t="s">
        <v>76</v>
      </c>
      <c r="O24" s="26" t="s">
        <v>77</v>
      </c>
      <c r="P24" s="26" t="s">
        <v>27</v>
      </c>
      <c r="Q24" s="26" t="s">
        <v>55</v>
      </c>
      <c r="R24" s="26" t="s">
        <v>87</v>
      </c>
      <c r="S24" s="26" t="s">
        <v>54</v>
      </c>
      <c r="T24" s="26" t="s">
        <v>56</v>
      </c>
      <c r="U24" s="26" t="s">
        <v>238</v>
      </c>
      <c r="V24" s="26" t="s">
        <v>238</v>
      </c>
      <c r="W24" s="26" t="s">
        <v>55</v>
      </c>
      <c r="X24" s="23" t="str" cm="1">
        <f t="array" ref="X24">INDEX({"MADRUGADA";"MANHÃ";"TARDE";"NOITE"},SUMPRODUCT(1*(HOUR(E24)&gt;={0;6;12;18})),1)</f>
        <v>TARDE</v>
      </c>
      <c r="Y24" s="20" t="s">
        <v>55</v>
      </c>
    </row>
    <row r="25" spans="1:25" x14ac:dyDescent="0.25">
      <c r="A25" s="18" t="s">
        <v>239</v>
      </c>
      <c r="B25" s="18" t="s">
        <v>47</v>
      </c>
      <c r="C25" s="18" t="s">
        <v>48</v>
      </c>
      <c r="D25" s="18" t="s">
        <v>84</v>
      </c>
      <c r="E25" s="18" t="s">
        <v>240</v>
      </c>
      <c r="F25" s="18" t="s">
        <v>241</v>
      </c>
      <c r="G25" s="18" t="s">
        <v>242</v>
      </c>
      <c r="H25" s="18" t="s">
        <v>243</v>
      </c>
      <c r="I25" s="24">
        <v>44961.813888888886</v>
      </c>
      <c r="J25" s="18" t="s">
        <v>244</v>
      </c>
      <c r="K25" s="18" t="s">
        <v>58</v>
      </c>
      <c r="L25" s="18" t="s">
        <v>245</v>
      </c>
      <c r="M25" s="18" t="s">
        <v>246</v>
      </c>
      <c r="N25" s="18" t="s">
        <v>247</v>
      </c>
      <c r="O25" s="18" t="s">
        <v>248</v>
      </c>
      <c r="P25" s="18" t="s">
        <v>24</v>
      </c>
      <c r="Q25" s="18" t="s">
        <v>53</v>
      </c>
      <c r="R25" s="18" t="s">
        <v>249</v>
      </c>
      <c r="S25" s="18" t="s">
        <v>54</v>
      </c>
      <c r="T25" s="18" t="s">
        <v>250</v>
      </c>
      <c r="U25" s="18" t="s">
        <v>251</v>
      </c>
      <c r="V25" s="18" t="s">
        <v>252</v>
      </c>
      <c r="W25" s="18" t="s">
        <v>55</v>
      </c>
      <c r="X25" s="23" t="str" cm="1">
        <f t="array" ref="X25">INDEX({"MADRUGADA";"MANHÃ";"TARDE";"NOITE"},SUMPRODUCT(1*(HOUR(E25)&gt;={0;6;12;18})),1)</f>
        <v>TARDE</v>
      </c>
      <c r="Y25" s="25">
        <f>G25-F25</f>
        <v>1.7361111116770189E-2</v>
      </c>
    </row>
    <row r="26" spans="1:25" ht="30" x14ac:dyDescent="0.25">
      <c r="A26" s="17" t="s">
        <v>253</v>
      </c>
      <c r="B26" s="17" t="s">
        <v>47</v>
      </c>
      <c r="C26" s="17" t="s">
        <v>57</v>
      </c>
      <c r="D26" s="17" t="s">
        <v>78</v>
      </c>
      <c r="E26" s="17" t="s">
        <v>254</v>
      </c>
      <c r="F26" s="17" t="s">
        <v>255</v>
      </c>
      <c r="G26" s="17" t="s">
        <v>50</v>
      </c>
      <c r="H26" s="17" t="s">
        <v>50</v>
      </c>
      <c r="I26" s="17" t="s">
        <v>50</v>
      </c>
      <c r="J26" s="17" t="s">
        <v>51</v>
      </c>
      <c r="K26" s="17" t="s">
        <v>58</v>
      </c>
      <c r="L26" s="17" t="s">
        <v>256</v>
      </c>
      <c r="M26" s="17" t="s">
        <v>257</v>
      </c>
      <c r="N26" s="17" t="s">
        <v>73</v>
      </c>
      <c r="O26" s="17" t="s">
        <v>258</v>
      </c>
      <c r="P26" s="17" t="s">
        <v>24</v>
      </c>
      <c r="Q26" s="17" t="s">
        <v>50</v>
      </c>
      <c r="R26" s="17" t="s">
        <v>50</v>
      </c>
      <c r="S26" s="17" t="s">
        <v>54</v>
      </c>
      <c r="T26" s="17" t="s">
        <v>56</v>
      </c>
      <c r="U26" s="17" t="s">
        <v>259</v>
      </c>
      <c r="V26" s="17" t="s">
        <v>259</v>
      </c>
      <c r="W26" s="17" t="s">
        <v>55</v>
      </c>
      <c r="X26" s="22" t="str" cm="1">
        <f t="array" ref="X26">INDEX({"MADRUGADA";"MANHÃ";"TARDE";"NOITE"},SUMPRODUCT(1*(HOUR(E26)&gt;={0;6;12;18})),1)</f>
        <v>TARDE</v>
      </c>
      <c r="Y26" s="19" t="e">
        <f>G26-F26</f>
        <v>#VALUE!</v>
      </c>
    </row>
    <row r="27" spans="1:25" x14ac:dyDescent="0.25">
      <c r="A27" s="18" t="s">
        <v>260</v>
      </c>
      <c r="B27" s="18" t="s">
        <v>47</v>
      </c>
      <c r="C27" s="18" t="s">
        <v>48</v>
      </c>
      <c r="D27" s="18" t="s">
        <v>84</v>
      </c>
      <c r="E27" s="18" t="s">
        <v>261</v>
      </c>
      <c r="F27" s="18" t="s">
        <v>262</v>
      </c>
      <c r="G27" s="24">
        <v>44960.508333333331</v>
      </c>
      <c r="H27" s="24">
        <v>44960.530555555553</v>
      </c>
      <c r="I27" s="24">
        <v>44962.682638888888</v>
      </c>
      <c r="J27" s="18" t="s">
        <v>51</v>
      </c>
      <c r="K27" s="18" t="s">
        <v>58</v>
      </c>
      <c r="L27" s="18" t="s">
        <v>263</v>
      </c>
      <c r="M27" s="18" t="s">
        <v>264</v>
      </c>
      <c r="N27" s="18" t="s">
        <v>72</v>
      </c>
      <c r="O27" s="18" t="s">
        <v>265</v>
      </c>
      <c r="P27" s="18" t="s">
        <v>24</v>
      </c>
      <c r="Q27" s="18" t="s">
        <v>53</v>
      </c>
      <c r="R27" s="18" t="s">
        <v>402</v>
      </c>
      <c r="S27" s="18" t="s">
        <v>54</v>
      </c>
      <c r="T27" s="18" t="s">
        <v>56</v>
      </c>
      <c r="U27" s="18" t="s">
        <v>266</v>
      </c>
      <c r="V27" s="18" t="s">
        <v>266</v>
      </c>
      <c r="W27" s="18" t="s">
        <v>55</v>
      </c>
      <c r="X27" s="23" t="str" cm="1">
        <f t="array" ref="X27">INDEX({"MADRUGADA";"MANHÃ";"TARDE";"NOITE"},SUMPRODUCT(1*(HOUR(E27)&gt;={0;6;12;18})),1)</f>
        <v>NOITE</v>
      </c>
      <c r="Y27" s="25">
        <f>G27-F27</f>
        <v>0.72222222221898846</v>
      </c>
    </row>
    <row r="28" spans="1:25" x14ac:dyDescent="0.25">
      <c r="A28" s="18" t="s">
        <v>366</v>
      </c>
      <c r="B28" s="18" t="s">
        <v>60</v>
      </c>
      <c r="C28" s="18" t="s">
        <v>61</v>
      </c>
      <c r="D28" s="18" t="s">
        <v>62</v>
      </c>
      <c r="E28" s="18" t="s">
        <v>367</v>
      </c>
      <c r="F28" s="18" t="s">
        <v>55</v>
      </c>
      <c r="G28" s="18" t="s">
        <v>55</v>
      </c>
      <c r="H28" s="18" t="s">
        <v>368</v>
      </c>
      <c r="I28" s="24">
        <v>44962.682638888888</v>
      </c>
      <c r="J28" s="18" t="s">
        <v>205</v>
      </c>
      <c r="K28" s="18" t="s">
        <v>58</v>
      </c>
      <c r="L28" s="18" t="s">
        <v>369</v>
      </c>
      <c r="M28" s="18" t="s">
        <v>370</v>
      </c>
      <c r="N28" s="18" t="s">
        <v>208</v>
      </c>
      <c r="O28" s="18" t="s">
        <v>1024</v>
      </c>
      <c r="P28" s="18" t="s">
        <v>24</v>
      </c>
      <c r="Q28" s="18" t="s">
        <v>55</v>
      </c>
      <c r="R28" s="18" t="s">
        <v>371</v>
      </c>
      <c r="S28" s="18" t="s">
        <v>54</v>
      </c>
      <c r="T28" s="18" t="s">
        <v>56</v>
      </c>
      <c r="U28" s="18" t="s">
        <v>372</v>
      </c>
      <c r="V28" s="18" t="s">
        <v>372</v>
      </c>
      <c r="W28" s="18" t="s">
        <v>55</v>
      </c>
      <c r="X28" s="23" t="str" cm="1">
        <f t="array" ref="X28">INDEX({"MADRUGADA";"MANHÃ";"TARDE";"NOITE"},SUMPRODUCT(1*(HOUR(E28)&gt;={0;6;12;18})),1)</f>
        <v>MANHÃ</v>
      </c>
      <c r="Y28" s="20" t="s">
        <v>55</v>
      </c>
    </row>
    <row r="29" spans="1:25" ht="30" x14ac:dyDescent="0.25">
      <c r="A29" s="18" t="s">
        <v>356</v>
      </c>
      <c r="B29" s="18" t="s">
        <v>60</v>
      </c>
      <c r="C29" s="18" t="s">
        <v>61</v>
      </c>
      <c r="D29" s="18" t="s">
        <v>66</v>
      </c>
      <c r="E29" s="18" t="s">
        <v>357</v>
      </c>
      <c r="F29" s="18" t="s">
        <v>55</v>
      </c>
      <c r="G29" s="18" t="s">
        <v>55</v>
      </c>
      <c r="H29" s="18" t="s">
        <v>358</v>
      </c>
      <c r="I29" s="18" t="s">
        <v>359</v>
      </c>
      <c r="J29" s="18" t="s">
        <v>205</v>
      </c>
      <c r="K29" s="18" t="s">
        <v>58</v>
      </c>
      <c r="L29" s="18" t="s">
        <v>360</v>
      </c>
      <c r="M29" s="18" t="s">
        <v>361</v>
      </c>
      <c r="N29" s="18" t="s">
        <v>208</v>
      </c>
      <c r="O29" s="18" t="s">
        <v>209</v>
      </c>
      <c r="P29" s="18" t="s">
        <v>24</v>
      </c>
      <c r="Q29" s="18" t="s">
        <v>55</v>
      </c>
      <c r="R29" s="18" t="s">
        <v>362</v>
      </c>
      <c r="S29" s="18" t="s">
        <v>54</v>
      </c>
      <c r="T29" s="18" t="s">
        <v>363</v>
      </c>
      <c r="U29" s="18" t="s">
        <v>364</v>
      </c>
      <c r="V29" s="18" t="s">
        <v>365</v>
      </c>
      <c r="W29" s="18" t="s">
        <v>55</v>
      </c>
      <c r="X29" s="23" t="str" cm="1">
        <f t="array" ref="X29">INDEX({"MADRUGADA";"MANHÃ";"TARDE";"NOITE"},SUMPRODUCT(1*(HOUR(E29)&gt;={0;6;12;18})),1)</f>
        <v>MANHÃ</v>
      </c>
      <c r="Y29" s="20" t="s">
        <v>55</v>
      </c>
    </row>
    <row r="30" spans="1:25" x14ac:dyDescent="0.25">
      <c r="A30" s="18" t="s">
        <v>347</v>
      </c>
      <c r="B30" s="18" t="s">
        <v>60</v>
      </c>
      <c r="C30" s="18" t="s">
        <v>61</v>
      </c>
      <c r="D30" s="18" t="s">
        <v>62</v>
      </c>
      <c r="E30" s="18" t="s">
        <v>348</v>
      </c>
      <c r="F30" s="18" t="s">
        <v>55</v>
      </c>
      <c r="G30" s="18" t="s">
        <v>55</v>
      </c>
      <c r="H30" s="18" t="s">
        <v>349</v>
      </c>
      <c r="I30" s="24">
        <v>44962.86041666667</v>
      </c>
      <c r="J30" s="18" t="s">
        <v>63</v>
      </c>
      <c r="K30" s="18" t="s">
        <v>58</v>
      </c>
      <c r="L30" s="18" t="s">
        <v>350</v>
      </c>
      <c r="M30" s="18" t="s">
        <v>351</v>
      </c>
      <c r="N30" s="18" t="s">
        <v>59</v>
      </c>
      <c r="O30" s="18" t="s">
        <v>71</v>
      </c>
      <c r="P30" s="18" t="s">
        <v>24</v>
      </c>
      <c r="Q30" s="18" t="s">
        <v>55</v>
      </c>
      <c r="R30" s="18" t="s">
        <v>352</v>
      </c>
      <c r="S30" s="18" t="s">
        <v>54</v>
      </c>
      <c r="T30" s="18" t="s">
        <v>353</v>
      </c>
      <c r="U30" s="18" t="s">
        <v>354</v>
      </c>
      <c r="V30" s="18" t="s">
        <v>355</v>
      </c>
      <c r="W30" s="18" t="s">
        <v>55</v>
      </c>
      <c r="X30" s="23" t="str" cm="1">
        <f t="array" ref="X30">INDEX({"MADRUGADA";"MANHÃ";"TARDE";"NOITE"},SUMPRODUCT(1*(HOUR(E30)&gt;={0;6;12;18})),1)</f>
        <v>MANHÃ</v>
      </c>
      <c r="Y30" s="20" t="s">
        <v>55</v>
      </c>
    </row>
    <row r="31" spans="1:25" x14ac:dyDescent="0.25">
      <c r="A31" s="18" t="s">
        <v>339</v>
      </c>
      <c r="B31" s="18" t="s">
        <v>60</v>
      </c>
      <c r="C31" s="18" t="s">
        <v>61</v>
      </c>
      <c r="D31" s="18" t="s">
        <v>66</v>
      </c>
      <c r="E31" s="18" t="s">
        <v>340</v>
      </c>
      <c r="F31" s="18" t="s">
        <v>55</v>
      </c>
      <c r="G31" s="18" t="s">
        <v>55</v>
      </c>
      <c r="H31" s="18" t="s">
        <v>341</v>
      </c>
      <c r="I31" s="24">
        <v>44962.682638888888</v>
      </c>
      <c r="J31" s="18" t="s">
        <v>63</v>
      </c>
      <c r="K31" s="18" t="s">
        <v>58</v>
      </c>
      <c r="L31" s="18" t="s">
        <v>69</v>
      </c>
      <c r="M31" s="18" t="s">
        <v>342</v>
      </c>
      <c r="N31" s="18" t="s">
        <v>59</v>
      </c>
      <c r="O31" s="18" t="s">
        <v>71</v>
      </c>
      <c r="P31" s="18" t="s">
        <v>24</v>
      </c>
      <c r="Q31" s="18" t="s">
        <v>55</v>
      </c>
      <c r="R31" s="18" t="s">
        <v>343</v>
      </c>
      <c r="S31" s="18" t="s">
        <v>54</v>
      </c>
      <c r="T31" s="18" t="s">
        <v>344</v>
      </c>
      <c r="U31" s="18" t="s">
        <v>345</v>
      </c>
      <c r="V31" s="18" t="s">
        <v>346</v>
      </c>
      <c r="W31" s="18" t="s">
        <v>55</v>
      </c>
      <c r="X31" s="23" t="str" cm="1">
        <f t="array" ref="X31">INDEX({"MADRUGADA";"MANHÃ";"TARDE";"NOITE"},SUMPRODUCT(1*(HOUR(E31)&gt;={0;6;12;18})),1)</f>
        <v>MANHÃ</v>
      </c>
      <c r="Y31" s="20" t="s">
        <v>55</v>
      </c>
    </row>
    <row r="32" spans="1:25" x14ac:dyDescent="0.25">
      <c r="A32" s="18" t="s">
        <v>335</v>
      </c>
      <c r="B32" s="18" t="s">
        <v>47</v>
      </c>
      <c r="C32" s="18" t="s">
        <v>61</v>
      </c>
      <c r="D32" s="18" t="s">
        <v>97</v>
      </c>
      <c r="E32" s="18" t="s">
        <v>336</v>
      </c>
      <c r="F32" s="18" t="s">
        <v>336</v>
      </c>
      <c r="G32" s="18" t="s">
        <v>403</v>
      </c>
      <c r="H32" s="24">
        <v>44963.36041666667</v>
      </c>
      <c r="I32" s="24">
        <v>44963.361111111109</v>
      </c>
      <c r="J32" s="18" t="s">
        <v>63</v>
      </c>
      <c r="K32" s="18" t="s">
        <v>58</v>
      </c>
      <c r="L32" s="18" t="s">
        <v>337</v>
      </c>
      <c r="M32" s="18" t="s">
        <v>188</v>
      </c>
      <c r="N32" s="18" t="s">
        <v>59</v>
      </c>
      <c r="O32" s="18" t="s">
        <v>71</v>
      </c>
      <c r="P32" s="18" t="s">
        <v>24</v>
      </c>
      <c r="Q32" s="18" t="s">
        <v>65</v>
      </c>
      <c r="R32" s="18" t="s">
        <v>404</v>
      </c>
      <c r="S32" s="18" t="s">
        <v>54</v>
      </c>
      <c r="T32" s="18" t="s">
        <v>56</v>
      </c>
      <c r="U32" s="18" t="s">
        <v>338</v>
      </c>
      <c r="V32" s="18" t="s">
        <v>338</v>
      </c>
      <c r="W32" s="18" t="s">
        <v>55</v>
      </c>
      <c r="X32" s="23" t="str" cm="1">
        <f t="array" ref="X32">INDEX({"MADRUGADA";"MANHÃ";"TARDE";"NOITE"},SUMPRODUCT(1*(HOUR(E32)&gt;={0;6;12;18})),1)</f>
        <v>TARDE</v>
      </c>
      <c r="Y32" s="25" t="e">
        <f>G32-F32</f>
        <v>#VALUE!</v>
      </c>
    </row>
    <row r="33" spans="1:25" x14ac:dyDescent="0.25">
      <c r="A33" s="18" t="s">
        <v>327</v>
      </c>
      <c r="B33" s="18" t="s">
        <v>47</v>
      </c>
      <c r="C33" s="18" t="s">
        <v>61</v>
      </c>
      <c r="D33" s="18" t="s">
        <v>64</v>
      </c>
      <c r="E33" s="18" t="s">
        <v>328</v>
      </c>
      <c r="F33" s="18" t="s">
        <v>328</v>
      </c>
      <c r="G33" s="18" t="s">
        <v>329</v>
      </c>
      <c r="H33" s="18" t="s">
        <v>330</v>
      </c>
      <c r="I33" s="24">
        <v>44962.682638888888</v>
      </c>
      <c r="J33" s="18" t="s">
        <v>63</v>
      </c>
      <c r="K33" s="18" t="s">
        <v>58</v>
      </c>
      <c r="L33" s="18" t="s">
        <v>331</v>
      </c>
      <c r="M33" s="18" t="s">
        <v>332</v>
      </c>
      <c r="N33" s="18" t="s">
        <v>59</v>
      </c>
      <c r="O33" s="18" t="s">
        <v>71</v>
      </c>
      <c r="P33" s="18" t="s">
        <v>24</v>
      </c>
      <c r="Q33" s="18" t="s">
        <v>53</v>
      </c>
      <c r="R33" s="18" t="s">
        <v>333</v>
      </c>
      <c r="S33" s="18" t="s">
        <v>54</v>
      </c>
      <c r="T33" s="18" t="s">
        <v>56</v>
      </c>
      <c r="U33" s="18" t="s">
        <v>334</v>
      </c>
      <c r="V33" s="18" t="s">
        <v>334</v>
      </c>
      <c r="W33" s="18" t="s">
        <v>55</v>
      </c>
      <c r="X33" s="23" t="str" cm="1">
        <f t="array" ref="X33">INDEX({"MADRUGADA";"MANHÃ";"TARDE";"NOITE"},SUMPRODUCT(1*(HOUR(E33)&gt;={0;6;12;18})),1)</f>
        <v>TARDE</v>
      </c>
      <c r="Y33" s="25">
        <f>G33-F33</f>
        <v>4.0277777778101154E-2</v>
      </c>
    </row>
    <row r="34" spans="1:25" x14ac:dyDescent="0.25">
      <c r="A34" s="18" t="s">
        <v>318</v>
      </c>
      <c r="B34" s="18" t="s">
        <v>60</v>
      </c>
      <c r="C34" s="18" t="s">
        <v>61</v>
      </c>
      <c r="D34" s="18" t="s">
        <v>62</v>
      </c>
      <c r="E34" s="18" t="s">
        <v>319</v>
      </c>
      <c r="F34" s="18" t="s">
        <v>55</v>
      </c>
      <c r="G34" s="18" t="s">
        <v>55</v>
      </c>
      <c r="H34" s="18" t="s">
        <v>320</v>
      </c>
      <c r="I34" s="24">
        <v>44962.682638888888</v>
      </c>
      <c r="J34" s="18" t="s">
        <v>63</v>
      </c>
      <c r="K34" s="18" t="s">
        <v>58</v>
      </c>
      <c r="L34" s="18" t="s">
        <v>321</v>
      </c>
      <c r="M34" s="18" t="s">
        <v>322</v>
      </c>
      <c r="N34" s="18" t="s">
        <v>59</v>
      </c>
      <c r="O34" s="18" t="s">
        <v>71</v>
      </c>
      <c r="P34" s="18" t="s">
        <v>24</v>
      </c>
      <c r="Q34" s="18" t="s">
        <v>55</v>
      </c>
      <c r="R34" s="18" t="s">
        <v>323</v>
      </c>
      <c r="S34" s="18" t="s">
        <v>54</v>
      </c>
      <c r="T34" s="18" t="s">
        <v>324</v>
      </c>
      <c r="U34" s="18" t="s">
        <v>325</v>
      </c>
      <c r="V34" s="18" t="s">
        <v>326</v>
      </c>
      <c r="W34" s="18" t="s">
        <v>55</v>
      </c>
      <c r="X34" s="23" t="str" cm="1">
        <f t="array" ref="X34">INDEX({"MADRUGADA";"MANHÃ";"TARDE";"NOITE"},SUMPRODUCT(1*(HOUR(E34)&gt;={0;6;12;18})),1)</f>
        <v>TARDE</v>
      </c>
      <c r="Y34" s="20" t="s">
        <v>55</v>
      </c>
    </row>
    <row r="35" spans="1:25" x14ac:dyDescent="0.25">
      <c r="A35" s="18" t="s">
        <v>312</v>
      </c>
      <c r="B35" s="18" t="s">
        <v>60</v>
      </c>
      <c r="C35" s="18" t="s">
        <v>61</v>
      </c>
      <c r="D35" s="18" t="s">
        <v>66</v>
      </c>
      <c r="E35" s="18" t="s">
        <v>313</v>
      </c>
      <c r="F35" s="18" t="s">
        <v>55</v>
      </c>
      <c r="G35" s="18" t="s">
        <v>55</v>
      </c>
      <c r="H35" s="18" t="s">
        <v>314</v>
      </c>
      <c r="I35" s="24">
        <v>44962.682638888888</v>
      </c>
      <c r="J35" s="18" t="s">
        <v>63</v>
      </c>
      <c r="K35" s="18" t="s">
        <v>58</v>
      </c>
      <c r="L35" s="18" t="s">
        <v>69</v>
      </c>
      <c r="M35" s="18" t="s">
        <v>315</v>
      </c>
      <c r="N35" s="18" t="s">
        <v>59</v>
      </c>
      <c r="O35" s="18" t="s">
        <v>71</v>
      </c>
      <c r="P35" s="18" t="s">
        <v>24</v>
      </c>
      <c r="Q35" s="18" t="s">
        <v>55</v>
      </c>
      <c r="R35" s="18" t="s">
        <v>316</v>
      </c>
      <c r="S35" s="18" t="s">
        <v>54</v>
      </c>
      <c r="T35" s="18" t="s">
        <v>56</v>
      </c>
      <c r="U35" s="18" t="s">
        <v>317</v>
      </c>
      <c r="V35" s="18" t="s">
        <v>317</v>
      </c>
      <c r="W35" s="18" t="s">
        <v>55</v>
      </c>
      <c r="X35" s="23" t="str" cm="1">
        <f t="array" ref="X35">INDEX({"MADRUGADA";"MANHÃ";"TARDE";"NOITE"},SUMPRODUCT(1*(HOUR(E35)&gt;={0;6;12;18})),1)</f>
        <v>TARDE</v>
      </c>
      <c r="Y35" s="20" t="s">
        <v>55</v>
      </c>
    </row>
    <row r="36" spans="1:25" x14ac:dyDescent="0.25">
      <c r="A36" s="18" t="s">
        <v>302</v>
      </c>
      <c r="B36" s="18" t="s">
        <v>47</v>
      </c>
      <c r="C36" s="18" t="s">
        <v>61</v>
      </c>
      <c r="D36" s="18" t="s">
        <v>64</v>
      </c>
      <c r="E36" s="18" t="s">
        <v>303</v>
      </c>
      <c r="F36" s="18" t="s">
        <v>303</v>
      </c>
      <c r="G36" s="18" t="s">
        <v>304</v>
      </c>
      <c r="H36" s="18" t="s">
        <v>305</v>
      </c>
      <c r="I36" s="24">
        <v>44962.86041666667</v>
      </c>
      <c r="J36" s="18" t="s">
        <v>63</v>
      </c>
      <c r="K36" s="18" t="s">
        <v>58</v>
      </c>
      <c r="L36" s="18" t="s">
        <v>306</v>
      </c>
      <c r="M36" s="18" t="s">
        <v>307</v>
      </c>
      <c r="N36" s="18" t="s">
        <v>59</v>
      </c>
      <c r="O36" s="18" t="s">
        <v>71</v>
      </c>
      <c r="P36" s="18" t="s">
        <v>24</v>
      </c>
      <c r="Q36" s="18" t="s">
        <v>65</v>
      </c>
      <c r="R36" s="18" t="s">
        <v>308</v>
      </c>
      <c r="S36" s="18" t="s">
        <v>54</v>
      </c>
      <c r="T36" s="18" t="s">
        <v>309</v>
      </c>
      <c r="U36" s="18" t="s">
        <v>310</v>
      </c>
      <c r="V36" s="18" t="s">
        <v>311</v>
      </c>
      <c r="W36" s="18" t="s">
        <v>55</v>
      </c>
      <c r="X36" s="23" t="str" cm="1">
        <f t="array" ref="X36">INDEX({"MADRUGADA";"MANHÃ";"TARDE";"NOITE"},SUMPRODUCT(1*(HOUR(E36)&gt;={0;6;12;18})),1)</f>
        <v>TARDE</v>
      </c>
      <c r="Y36" s="25">
        <f>G36-F36</f>
        <v>3.4027777779556345E-2</v>
      </c>
    </row>
    <row r="37" spans="1:25" x14ac:dyDescent="0.25">
      <c r="A37" s="18" t="s">
        <v>297</v>
      </c>
      <c r="B37" s="18" t="s">
        <v>60</v>
      </c>
      <c r="C37" s="18" t="s">
        <v>61</v>
      </c>
      <c r="D37" s="18" t="s">
        <v>66</v>
      </c>
      <c r="E37" s="18" t="s">
        <v>298</v>
      </c>
      <c r="F37" s="18" t="s">
        <v>55</v>
      </c>
      <c r="G37" s="18" t="s">
        <v>55</v>
      </c>
      <c r="H37" s="24">
        <v>44964.676388888889</v>
      </c>
      <c r="I37" s="24">
        <v>44966.691666666666</v>
      </c>
      <c r="J37" s="18" t="s">
        <v>175</v>
      </c>
      <c r="K37" s="18" t="s">
        <v>58</v>
      </c>
      <c r="L37" s="18" t="s">
        <v>299</v>
      </c>
      <c r="M37" s="18" t="s">
        <v>300</v>
      </c>
      <c r="N37" s="18" t="s">
        <v>72</v>
      </c>
      <c r="O37" s="18" t="s">
        <v>178</v>
      </c>
      <c r="P37" s="18" t="s">
        <v>24</v>
      </c>
      <c r="Q37" s="18" t="s">
        <v>55</v>
      </c>
      <c r="R37" s="18" t="s">
        <v>549</v>
      </c>
      <c r="S37" s="18" t="s">
        <v>54</v>
      </c>
      <c r="T37" s="18" t="s">
        <v>56</v>
      </c>
      <c r="U37" s="18" t="s">
        <v>301</v>
      </c>
      <c r="V37" s="18" t="s">
        <v>301</v>
      </c>
      <c r="W37" s="18" t="s">
        <v>55</v>
      </c>
      <c r="X37" s="23" t="str" cm="1">
        <f t="array" ref="X37">INDEX({"MADRUGADA";"MANHÃ";"TARDE";"NOITE"},SUMPRODUCT(1*(HOUR(E37)&gt;={0;6;12;18})),1)</f>
        <v>TARDE</v>
      </c>
      <c r="Y37" s="20" t="s">
        <v>55</v>
      </c>
    </row>
    <row r="38" spans="1:25" ht="30" x14ac:dyDescent="0.25">
      <c r="A38" s="18" t="s">
        <v>286</v>
      </c>
      <c r="B38" s="18" t="s">
        <v>47</v>
      </c>
      <c r="C38" s="18" t="s">
        <v>61</v>
      </c>
      <c r="D38" s="18" t="s">
        <v>287</v>
      </c>
      <c r="E38" s="18" t="s">
        <v>288</v>
      </c>
      <c r="F38" s="18" t="s">
        <v>289</v>
      </c>
      <c r="G38" s="18" t="s">
        <v>290</v>
      </c>
      <c r="H38" s="18" t="s">
        <v>291</v>
      </c>
      <c r="I38" s="24">
        <v>44962.682638888888</v>
      </c>
      <c r="J38" s="18" t="s">
        <v>51</v>
      </c>
      <c r="K38" s="18" t="s">
        <v>58</v>
      </c>
      <c r="L38" s="18" t="s">
        <v>292</v>
      </c>
      <c r="M38" s="18" t="s">
        <v>293</v>
      </c>
      <c r="N38" s="18" t="s">
        <v>73</v>
      </c>
      <c r="O38" s="18" t="s">
        <v>294</v>
      </c>
      <c r="P38" s="18" t="s">
        <v>24</v>
      </c>
      <c r="Q38" s="18" t="s">
        <v>53</v>
      </c>
      <c r="R38" s="18" t="s">
        <v>295</v>
      </c>
      <c r="S38" s="18" t="s">
        <v>54</v>
      </c>
      <c r="T38" s="18" t="s">
        <v>56</v>
      </c>
      <c r="U38" s="18" t="s">
        <v>296</v>
      </c>
      <c r="V38" s="18" t="s">
        <v>296</v>
      </c>
      <c r="W38" s="18" t="s">
        <v>55</v>
      </c>
      <c r="X38" s="23" t="str" cm="1">
        <f t="array" ref="X38">INDEX({"MADRUGADA";"MANHÃ";"TARDE";"NOITE"},SUMPRODUCT(1*(HOUR(E38)&gt;={0;6;12;18})),1)</f>
        <v>TARDE</v>
      </c>
      <c r="Y38" s="25">
        <f>G38-F38</f>
        <v>8.333333331393078E-3</v>
      </c>
    </row>
    <row r="39" spans="1:25" x14ac:dyDescent="0.25">
      <c r="A39" s="18" t="s">
        <v>280</v>
      </c>
      <c r="B39" s="18" t="s">
        <v>60</v>
      </c>
      <c r="C39" s="18" t="s">
        <v>61</v>
      </c>
      <c r="D39" s="18" t="s">
        <v>66</v>
      </c>
      <c r="E39" s="18" t="s">
        <v>281</v>
      </c>
      <c r="F39" s="18" t="s">
        <v>55</v>
      </c>
      <c r="G39" s="18" t="s">
        <v>55</v>
      </c>
      <c r="H39" s="18" t="s">
        <v>282</v>
      </c>
      <c r="I39" s="24">
        <v>44962.86041666667</v>
      </c>
      <c r="J39" s="18" t="s">
        <v>63</v>
      </c>
      <c r="K39" s="18" t="s">
        <v>58</v>
      </c>
      <c r="L39" s="18" t="s">
        <v>69</v>
      </c>
      <c r="M39" s="18" t="s">
        <v>283</v>
      </c>
      <c r="N39" s="18" t="s">
        <v>59</v>
      </c>
      <c r="O39" s="18" t="s">
        <v>71</v>
      </c>
      <c r="P39" s="18" t="s">
        <v>24</v>
      </c>
      <c r="Q39" s="18" t="s">
        <v>55</v>
      </c>
      <c r="R39" s="18" t="s">
        <v>284</v>
      </c>
      <c r="S39" s="18" t="s">
        <v>54</v>
      </c>
      <c r="T39" s="18" t="s">
        <v>56</v>
      </c>
      <c r="U39" s="18" t="s">
        <v>285</v>
      </c>
      <c r="V39" s="18" t="s">
        <v>285</v>
      </c>
      <c r="W39" s="18" t="s">
        <v>55</v>
      </c>
      <c r="X39" s="23" t="str" cm="1">
        <f t="array" ref="X39">INDEX({"MADRUGADA";"MANHÃ";"TARDE";"NOITE"},SUMPRODUCT(1*(HOUR(E39)&gt;={0;6;12;18})),1)</f>
        <v>TARDE</v>
      </c>
      <c r="Y39" s="20" t="s">
        <v>55</v>
      </c>
    </row>
    <row r="40" spans="1:25" ht="30" x14ac:dyDescent="0.25">
      <c r="A40" s="18" t="s">
        <v>274</v>
      </c>
      <c r="B40" s="18" t="s">
        <v>60</v>
      </c>
      <c r="C40" s="18" t="s">
        <v>57</v>
      </c>
      <c r="D40" s="18" t="s">
        <v>74</v>
      </c>
      <c r="E40" s="18" t="s">
        <v>275</v>
      </c>
      <c r="F40" s="18" t="s">
        <v>55</v>
      </c>
      <c r="G40" s="18" t="s">
        <v>55</v>
      </c>
      <c r="H40" s="18" t="s">
        <v>276</v>
      </c>
      <c r="I40" s="18" t="s">
        <v>276</v>
      </c>
      <c r="J40" s="18" t="s">
        <v>75</v>
      </c>
      <c r="K40" s="18" t="s">
        <v>52</v>
      </c>
      <c r="L40" s="18" t="s">
        <v>277</v>
      </c>
      <c r="M40" s="18" t="s">
        <v>278</v>
      </c>
      <c r="N40" s="18" t="s">
        <v>76</v>
      </c>
      <c r="O40" s="18" t="s">
        <v>77</v>
      </c>
      <c r="P40" s="18" t="s">
        <v>27</v>
      </c>
      <c r="Q40" s="18" t="s">
        <v>55</v>
      </c>
      <c r="R40" s="18" t="s">
        <v>87</v>
      </c>
      <c r="S40" s="18" t="s">
        <v>54</v>
      </c>
      <c r="T40" s="18" t="s">
        <v>56</v>
      </c>
      <c r="U40" s="18" t="s">
        <v>279</v>
      </c>
      <c r="V40" s="18" t="s">
        <v>279</v>
      </c>
      <c r="W40" s="18" t="s">
        <v>55</v>
      </c>
      <c r="X40" s="23" t="str" cm="1">
        <f t="array" ref="X40">INDEX({"MADRUGADA";"MANHÃ";"TARDE";"NOITE"},SUMPRODUCT(1*(HOUR(E40)&gt;={0;6;12;18})),1)</f>
        <v>TARDE</v>
      </c>
      <c r="Y40" s="20" t="s">
        <v>55</v>
      </c>
    </row>
    <row r="41" spans="1:25" x14ac:dyDescent="0.25">
      <c r="A41" s="18" t="s">
        <v>267</v>
      </c>
      <c r="B41" s="18" t="s">
        <v>47</v>
      </c>
      <c r="C41" s="18" t="s">
        <v>61</v>
      </c>
      <c r="D41" s="18" t="s">
        <v>64</v>
      </c>
      <c r="E41" s="18" t="s">
        <v>268</v>
      </c>
      <c r="F41" s="18" t="s">
        <v>268</v>
      </c>
      <c r="G41" s="18" t="s">
        <v>269</v>
      </c>
      <c r="H41" s="18" t="s">
        <v>270</v>
      </c>
      <c r="I41" s="24">
        <v>44962.86041666667</v>
      </c>
      <c r="J41" s="18" t="s">
        <v>63</v>
      </c>
      <c r="K41" s="18" t="s">
        <v>58</v>
      </c>
      <c r="L41" s="18" t="s">
        <v>69</v>
      </c>
      <c r="M41" s="18" t="s">
        <v>271</v>
      </c>
      <c r="N41" s="18" t="s">
        <v>59</v>
      </c>
      <c r="O41" s="18" t="s">
        <v>71</v>
      </c>
      <c r="P41" s="18" t="s">
        <v>24</v>
      </c>
      <c r="Q41" s="18" t="s">
        <v>65</v>
      </c>
      <c r="R41" s="18" t="s">
        <v>272</v>
      </c>
      <c r="S41" s="18" t="s">
        <v>54</v>
      </c>
      <c r="T41" s="18" t="s">
        <v>56</v>
      </c>
      <c r="U41" s="18" t="s">
        <v>273</v>
      </c>
      <c r="V41" s="18" t="s">
        <v>273</v>
      </c>
      <c r="W41" s="18" t="s">
        <v>55</v>
      </c>
      <c r="X41" s="23" t="str" cm="1">
        <f t="array" ref="X41">INDEX({"MADRUGADA";"MANHÃ";"TARDE";"NOITE"},SUMPRODUCT(1*(HOUR(E41)&gt;={0;6;12;18})),1)</f>
        <v>TARDE</v>
      </c>
      <c r="Y41" s="25">
        <f t="shared" ref="Y41:Y46" si="0">G41-F41</f>
        <v>2.2222222221898846E-2</v>
      </c>
    </row>
    <row r="42" spans="1:25" x14ac:dyDescent="0.25">
      <c r="A42" s="18" t="s">
        <v>385</v>
      </c>
      <c r="B42" s="18" t="s">
        <v>47</v>
      </c>
      <c r="C42" s="18" t="s">
        <v>48</v>
      </c>
      <c r="D42" s="18" t="s">
        <v>386</v>
      </c>
      <c r="E42" s="18" t="s">
        <v>387</v>
      </c>
      <c r="F42" s="18" t="s">
        <v>388</v>
      </c>
      <c r="G42" s="24">
        <v>44962.679861111108</v>
      </c>
      <c r="H42" s="24">
        <v>44963.399305555555</v>
      </c>
      <c r="I42" s="24">
        <v>44965.46597222222</v>
      </c>
      <c r="J42" s="18" t="s">
        <v>51</v>
      </c>
      <c r="K42" s="18" t="s">
        <v>389</v>
      </c>
      <c r="L42" s="18" t="s">
        <v>390</v>
      </c>
      <c r="M42" s="18" t="s">
        <v>391</v>
      </c>
      <c r="N42" s="18" t="s">
        <v>76</v>
      </c>
      <c r="O42" s="18" t="s">
        <v>77</v>
      </c>
      <c r="P42" s="18" t="s">
        <v>29</v>
      </c>
      <c r="Q42" s="18" t="s">
        <v>777</v>
      </c>
      <c r="R42" s="18" t="s">
        <v>778</v>
      </c>
      <c r="S42" s="18" t="s">
        <v>54</v>
      </c>
      <c r="T42" s="18" t="s">
        <v>56</v>
      </c>
      <c r="U42" s="18" t="s">
        <v>392</v>
      </c>
      <c r="V42" s="18" t="s">
        <v>392</v>
      </c>
      <c r="W42" s="18" t="s">
        <v>55</v>
      </c>
      <c r="X42" s="23" t="str" cm="1">
        <f t="array" ref="X42">INDEX({"MADRUGADA";"MANHÃ";"TARDE";"NOITE"},SUMPRODUCT(1*(HOUR(E42)&gt;={0;6;12;18})),1)</f>
        <v>MANHÃ</v>
      </c>
      <c r="Y42" s="25">
        <f t="shared" si="0"/>
        <v>0.60833333332993789</v>
      </c>
    </row>
    <row r="43" spans="1:25" x14ac:dyDescent="0.25">
      <c r="A43" s="18" t="s">
        <v>375</v>
      </c>
      <c r="B43" s="18" t="s">
        <v>47</v>
      </c>
      <c r="C43" s="18" t="s">
        <v>48</v>
      </c>
      <c r="D43" s="18" t="s">
        <v>84</v>
      </c>
      <c r="E43" s="18" t="s">
        <v>376</v>
      </c>
      <c r="F43" s="18" t="s">
        <v>377</v>
      </c>
      <c r="G43" s="18" t="s">
        <v>378</v>
      </c>
      <c r="H43" s="18" t="s">
        <v>379</v>
      </c>
      <c r="I43" s="24">
        <v>44964.53125</v>
      </c>
      <c r="J43" s="18" t="s">
        <v>51</v>
      </c>
      <c r="K43" s="18" t="s">
        <v>58</v>
      </c>
      <c r="L43" s="18" t="s">
        <v>85</v>
      </c>
      <c r="M43" s="18" t="s">
        <v>380</v>
      </c>
      <c r="N43" s="18" t="s">
        <v>72</v>
      </c>
      <c r="O43" s="18" t="s">
        <v>86</v>
      </c>
      <c r="P43" s="18" t="s">
        <v>24</v>
      </c>
      <c r="Q43" s="18" t="s">
        <v>53</v>
      </c>
      <c r="R43" s="18" t="s">
        <v>381</v>
      </c>
      <c r="S43" s="18" t="s">
        <v>54</v>
      </c>
      <c r="T43" s="18" t="s">
        <v>382</v>
      </c>
      <c r="U43" s="18" t="s">
        <v>383</v>
      </c>
      <c r="V43" s="18" t="s">
        <v>384</v>
      </c>
      <c r="W43" s="18" t="s">
        <v>55</v>
      </c>
      <c r="X43" s="23" t="str" cm="1">
        <f t="array" ref="X43">INDEX({"MADRUGADA";"MANHÃ";"TARDE";"NOITE"},SUMPRODUCT(1*(HOUR(E43)&gt;={0;6;12;18})),1)</f>
        <v>MANHÃ</v>
      </c>
      <c r="Y43" s="25">
        <f t="shared" si="0"/>
        <v>2.0833333328482695E-2</v>
      </c>
    </row>
    <row r="44" spans="1:25" x14ac:dyDescent="0.25">
      <c r="A44" s="18" t="s">
        <v>393</v>
      </c>
      <c r="B44" s="18" t="s">
        <v>47</v>
      </c>
      <c r="C44" s="18" t="s">
        <v>48</v>
      </c>
      <c r="D44" s="18" t="s">
        <v>84</v>
      </c>
      <c r="E44" s="18" t="s">
        <v>394</v>
      </c>
      <c r="F44" s="18" t="s">
        <v>395</v>
      </c>
      <c r="G44" s="24">
        <v>44963.244444444441</v>
      </c>
      <c r="H44" s="24">
        <v>44963.285416666666</v>
      </c>
      <c r="I44" s="24">
        <v>44965.320138888892</v>
      </c>
      <c r="J44" s="18" t="s">
        <v>396</v>
      </c>
      <c r="K44" s="18" t="s">
        <v>58</v>
      </c>
      <c r="L44" s="18" t="s">
        <v>397</v>
      </c>
      <c r="M44" s="18" t="s">
        <v>398</v>
      </c>
      <c r="N44" s="18" t="s">
        <v>72</v>
      </c>
      <c r="O44" s="18" t="s">
        <v>178</v>
      </c>
      <c r="P44" s="18" t="s">
        <v>24</v>
      </c>
      <c r="Q44" s="18" t="s">
        <v>53</v>
      </c>
      <c r="R44" s="18" t="s">
        <v>88</v>
      </c>
      <c r="S44" s="18" t="s">
        <v>54</v>
      </c>
      <c r="T44" s="18" t="s">
        <v>56</v>
      </c>
      <c r="U44" s="18" t="s">
        <v>399</v>
      </c>
      <c r="V44" s="18" t="s">
        <v>399</v>
      </c>
      <c r="W44" s="18" t="s">
        <v>55</v>
      </c>
      <c r="X44" s="23" t="str" cm="1">
        <f t="array" ref="X44">INDEX({"MADRUGADA";"MANHÃ";"TARDE";"NOITE"},SUMPRODUCT(1*(HOUR(E44)&gt;={0;6;12;18})),1)</f>
        <v>TARDE</v>
      </c>
      <c r="Y44" s="25">
        <f t="shared" si="0"/>
        <v>0.55555555555474712</v>
      </c>
    </row>
    <row r="45" spans="1:25" x14ac:dyDescent="0.25">
      <c r="A45" s="18" t="s">
        <v>532</v>
      </c>
      <c r="B45" s="18" t="s">
        <v>47</v>
      </c>
      <c r="C45" s="18" t="s">
        <v>48</v>
      </c>
      <c r="D45" s="18" t="s">
        <v>386</v>
      </c>
      <c r="E45" s="18" t="s">
        <v>526</v>
      </c>
      <c r="F45" s="18" t="s">
        <v>533</v>
      </c>
      <c r="G45" s="18" t="s">
        <v>534</v>
      </c>
      <c r="H45" s="18" t="s">
        <v>528</v>
      </c>
      <c r="I45" s="24">
        <v>44965.46597222222</v>
      </c>
      <c r="J45" s="18" t="s">
        <v>51</v>
      </c>
      <c r="K45" s="18" t="s">
        <v>389</v>
      </c>
      <c r="L45" s="18" t="s">
        <v>535</v>
      </c>
      <c r="M45" s="18" t="s">
        <v>536</v>
      </c>
      <c r="N45" s="18" t="s">
        <v>537</v>
      </c>
      <c r="O45" s="18" t="s">
        <v>544</v>
      </c>
      <c r="P45" s="18" t="s">
        <v>29</v>
      </c>
      <c r="Q45" s="18" t="s">
        <v>53</v>
      </c>
      <c r="R45" s="18" t="s">
        <v>779</v>
      </c>
      <c r="S45" s="18" t="s">
        <v>54</v>
      </c>
      <c r="T45" s="18" t="s">
        <v>56</v>
      </c>
      <c r="U45" s="18" t="s">
        <v>538</v>
      </c>
      <c r="V45" s="18" t="s">
        <v>538</v>
      </c>
      <c r="W45" s="18" t="s">
        <v>55</v>
      </c>
      <c r="X45" s="23" t="str" cm="1">
        <f t="array" ref="X45">INDEX({"MADRUGADA";"MANHÃ";"TARDE";"NOITE"},SUMPRODUCT(1*(HOUR(E45)&gt;={0;6;12;18})),1)</f>
        <v>MANHÃ</v>
      </c>
      <c r="Y45" s="25">
        <f t="shared" si="0"/>
        <v>5.5555555591126904E-3</v>
      </c>
    </row>
    <row r="46" spans="1:25" x14ac:dyDescent="0.25">
      <c r="A46" s="18" t="s">
        <v>524</v>
      </c>
      <c r="B46" s="18" t="s">
        <v>47</v>
      </c>
      <c r="C46" s="18" t="s">
        <v>48</v>
      </c>
      <c r="D46" s="18" t="s">
        <v>386</v>
      </c>
      <c r="E46" s="18" t="s">
        <v>525</v>
      </c>
      <c r="F46" s="18" t="s">
        <v>526</v>
      </c>
      <c r="G46" s="18" t="s">
        <v>527</v>
      </c>
      <c r="H46" s="18" t="s">
        <v>528</v>
      </c>
      <c r="I46" s="24">
        <v>44965.46597222222</v>
      </c>
      <c r="J46" s="18" t="s">
        <v>51</v>
      </c>
      <c r="K46" s="18" t="s">
        <v>389</v>
      </c>
      <c r="L46" s="18" t="s">
        <v>529</v>
      </c>
      <c r="M46" s="18" t="s">
        <v>530</v>
      </c>
      <c r="N46" s="18" t="s">
        <v>1771</v>
      </c>
      <c r="O46" s="18" t="s">
        <v>544</v>
      </c>
      <c r="P46" s="18" t="s">
        <v>29</v>
      </c>
      <c r="Q46" s="18" t="s">
        <v>53</v>
      </c>
      <c r="R46" s="18" t="s">
        <v>779</v>
      </c>
      <c r="S46" s="18" t="s">
        <v>54</v>
      </c>
      <c r="T46" s="18" t="s">
        <v>56</v>
      </c>
      <c r="U46" s="18" t="s">
        <v>531</v>
      </c>
      <c r="V46" s="18" t="s">
        <v>531</v>
      </c>
      <c r="W46" s="18" t="s">
        <v>55</v>
      </c>
      <c r="X46" s="23" t="str" cm="1">
        <f t="array" ref="X46">INDEX({"MADRUGADA";"MANHÃ";"TARDE";"NOITE"},SUMPRODUCT(1*(HOUR(E46)&gt;={0;6;12;18})),1)</f>
        <v>MANHÃ</v>
      </c>
      <c r="Y46" s="25">
        <f t="shared" si="0"/>
        <v>9.7222222248092294E-3</v>
      </c>
    </row>
    <row r="47" spans="1:25" x14ac:dyDescent="0.25">
      <c r="A47" s="18" t="s">
        <v>519</v>
      </c>
      <c r="B47" s="18" t="s">
        <v>60</v>
      </c>
      <c r="C47" s="18" t="s">
        <v>61</v>
      </c>
      <c r="D47" s="18" t="s">
        <v>66</v>
      </c>
      <c r="E47" s="18" t="s">
        <v>520</v>
      </c>
      <c r="F47" s="18" t="s">
        <v>55</v>
      </c>
      <c r="G47" s="18" t="s">
        <v>55</v>
      </c>
      <c r="H47" s="24">
        <v>44966.436805555553</v>
      </c>
      <c r="I47" s="24">
        <v>44966.4375</v>
      </c>
      <c r="J47" s="18" t="s">
        <v>67</v>
      </c>
      <c r="K47" s="18" t="s">
        <v>58</v>
      </c>
      <c r="L47" s="18" t="s">
        <v>521</v>
      </c>
      <c r="M47" s="18" t="s">
        <v>522</v>
      </c>
      <c r="N47" s="18" t="s">
        <v>68</v>
      </c>
      <c r="O47" s="18" t="s">
        <v>170</v>
      </c>
      <c r="P47" s="18" t="s">
        <v>24</v>
      </c>
      <c r="Q47" s="18" t="s">
        <v>55</v>
      </c>
      <c r="R47" s="18" t="s">
        <v>50</v>
      </c>
      <c r="S47" s="18" t="s">
        <v>171</v>
      </c>
      <c r="T47" s="18" t="s">
        <v>56</v>
      </c>
      <c r="U47" s="18" t="s">
        <v>523</v>
      </c>
      <c r="V47" s="18" t="s">
        <v>523</v>
      </c>
      <c r="W47" s="18" t="s">
        <v>55</v>
      </c>
      <c r="X47" s="23" t="str" cm="1">
        <f t="array" ref="X47">INDEX({"MADRUGADA";"MANHÃ";"TARDE";"NOITE"},SUMPRODUCT(1*(HOUR(E47)&gt;={0;6;12;18})),1)</f>
        <v>MANHÃ</v>
      </c>
      <c r="Y47" s="20" t="s">
        <v>55</v>
      </c>
    </row>
    <row r="48" spans="1:25" ht="30" x14ac:dyDescent="0.25">
      <c r="A48" s="18" t="s">
        <v>511</v>
      </c>
      <c r="B48" s="18" t="s">
        <v>47</v>
      </c>
      <c r="C48" s="18" t="s">
        <v>57</v>
      </c>
      <c r="D48" s="18" t="s">
        <v>512</v>
      </c>
      <c r="E48" s="18" t="s">
        <v>513</v>
      </c>
      <c r="F48" s="18" t="s">
        <v>514</v>
      </c>
      <c r="G48" s="24">
        <v>44963.916666666664</v>
      </c>
      <c r="H48" s="24">
        <v>44966.342361111114</v>
      </c>
      <c r="I48" s="24">
        <v>44968.361805555556</v>
      </c>
      <c r="J48" s="18" t="s">
        <v>51</v>
      </c>
      <c r="K48" s="18" t="s">
        <v>58</v>
      </c>
      <c r="L48" s="18" t="s">
        <v>515</v>
      </c>
      <c r="M48" s="18" t="s">
        <v>516</v>
      </c>
      <c r="N48" s="18" t="s">
        <v>517</v>
      </c>
      <c r="O48" s="18" t="s">
        <v>539</v>
      </c>
      <c r="P48" s="18" t="s">
        <v>24</v>
      </c>
      <c r="Q48" s="18" t="s">
        <v>546</v>
      </c>
      <c r="R48" s="18" t="s">
        <v>1001</v>
      </c>
      <c r="S48" s="18" t="s">
        <v>54</v>
      </c>
      <c r="T48" s="18" t="s">
        <v>56</v>
      </c>
      <c r="U48" s="18" t="s">
        <v>518</v>
      </c>
      <c r="V48" s="18" t="s">
        <v>518</v>
      </c>
      <c r="W48" s="18" t="s">
        <v>55</v>
      </c>
      <c r="X48" s="23" t="str" cm="1">
        <f t="array" ref="X48">INDEX({"MADRUGADA";"MANHÃ";"TARDE";"NOITE"},SUMPRODUCT(1*(HOUR(E48)&gt;={0;6;12;18})),1)</f>
        <v>MANHÃ</v>
      </c>
      <c r="Y48" s="25">
        <f>G48-F48</f>
        <v>0.54861111110949423</v>
      </c>
    </row>
    <row r="49" spans="1:25" x14ac:dyDescent="0.25">
      <c r="A49" s="18" t="s">
        <v>499</v>
      </c>
      <c r="B49" s="18" t="s">
        <v>47</v>
      </c>
      <c r="C49" s="18" t="s">
        <v>48</v>
      </c>
      <c r="D49" s="18" t="s">
        <v>466</v>
      </c>
      <c r="E49" s="18" t="s">
        <v>500</v>
      </c>
      <c r="F49" s="18" t="s">
        <v>501</v>
      </c>
      <c r="G49" s="18" t="s">
        <v>502</v>
      </c>
      <c r="H49" s="18" t="s">
        <v>503</v>
      </c>
      <c r="I49" s="24">
        <v>44965.46597222222</v>
      </c>
      <c r="J49" s="18" t="s">
        <v>51</v>
      </c>
      <c r="K49" s="18" t="s">
        <v>389</v>
      </c>
      <c r="L49" s="18" t="s">
        <v>504</v>
      </c>
      <c r="M49" s="18" t="s">
        <v>505</v>
      </c>
      <c r="N49" s="18" t="s">
        <v>506</v>
      </c>
      <c r="O49" s="18" t="s">
        <v>544</v>
      </c>
      <c r="P49" s="18" t="s">
        <v>29</v>
      </c>
      <c r="Q49" s="18" t="s">
        <v>53</v>
      </c>
      <c r="R49" s="18" t="s">
        <v>507</v>
      </c>
      <c r="S49" s="18" t="s">
        <v>54</v>
      </c>
      <c r="T49" s="18" t="s">
        <v>508</v>
      </c>
      <c r="U49" s="18" t="s">
        <v>509</v>
      </c>
      <c r="V49" s="18" t="s">
        <v>510</v>
      </c>
      <c r="W49" s="18" t="s">
        <v>55</v>
      </c>
      <c r="X49" s="23" t="str" cm="1">
        <f t="array" ref="X49">INDEX({"MADRUGADA";"MANHÃ";"TARDE";"NOITE"},SUMPRODUCT(1*(HOUR(E49)&gt;={0;6;12;18})),1)</f>
        <v>MANHÃ</v>
      </c>
      <c r="Y49" s="25">
        <f>G49-F49</f>
        <v>1.1111111110949423E-2</v>
      </c>
    </row>
    <row r="50" spans="1:25" ht="30" x14ac:dyDescent="0.25">
      <c r="A50" s="18" t="s">
        <v>495</v>
      </c>
      <c r="B50" s="18" t="s">
        <v>60</v>
      </c>
      <c r="C50" s="18" t="s">
        <v>61</v>
      </c>
      <c r="D50" s="18" t="s">
        <v>66</v>
      </c>
      <c r="E50" s="18" t="s">
        <v>496</v>
      </c>
      <c r="F50" s="18" t="s">
        <v>55</v>
      </c>
      <c r="G50" s="18" t="s">
        <v>55</v>
      </c>
      <c r="H50" s="24">
        <v>44966.467361111114</v>
      </c>
      <c r="I50" s="24">
        <v>44968.505555555559</v>
      </c>
      <c r="J50" s="18" t="s">
        <v>63</v>
      </c>
      <c r="K50" s="18" t="s">
        <v>58</v>
      </c>
      <c r="L50" s="18" t="s">
        <v>69</v>
      </c>
      <c r="M50" s="18" t="s">
        <v>497</v>
      </c>
      <c r="N50" s="18" t="s">
        <v>59</v>
      </c>
      <c r="O50" s="18" t="s">
        <v>71</v>
      </c>
      <c r="P50" s="18" t="s">
        <v>24</v>
      </c>
      <c r="Q50" s="18" t="s">
        <v>55</v>
      </c>
      <c r="R50" s="18" t="s">
        <v>1002</v>
      </c>
      <c r="S50" s="18" t="s">
        <v>54</v>
      </c>
      <c r="T50" s="18" t="s">
        <v>56</v>
      </c>
      <c r="U50" s="18" t="s">
        <v>498</v>
      </c>
      <c r="V50" s="18" t="s">
        <v>498</v>
      </c>
      <c r="W50" s="18" t="s">
        <v>55</v>
      </c>
      <c r="X50" s="23" t="str" cm="1">
        <f t="array" ref="X50">INDEX({"MADRUGADA";"MANHÃ";"TARDE";"NOITE"},SUMPRODUCT(1*(HOUR(E50)&gt;={0;6;12;18})),1)</f>
        <v>MANHÃ</v>
      </c>
      <c r="Y50" s="20" t="s">
        <v>55</v>
      </c>
    </row>
    <row r="51" spans="1:25" x14ac:dyDescent="0.25">
      <c r="A51" s="18" t="s">
        <v>485</v>
      </c>
      <c r="B51" s="18" t="s">
        <v>47</v>
      </c>
      <c r="C51" s="18" t="s">
        <v>48</v>
      </c>
      <c r="D51" s="18" t="s">
        <v>70</v>
      </c>
      <c r="E51" s="18" t="s">
        <v>486</v>
      </c>
      <c r="F51" s="18" t="s">
        <v>487</v>
      </c>
      <c r="G51" s="18" t="s">
        <v>488</v>
      </c>
      <c r="H51" s="18" t="s">
        <v>489</v>
      </c>
      <c r="I51" s="24">
        <v>44965.46597222222</v>
      </c>
      <c r="J51" s="18" t="s">
        <v>244</v>
      </c>
      <c r="K51" s="18" t="s">
        <v>52</v>
      </c>
      <c r="L51" s="18" t="s">
        <v>490</v>
      </c>
      <c r="M51" s="18" t="s">
        <v>491</v>
      </c>
      <c r="N51" s="18" t="s">
        <v>492</v>
      </c>
      <c r="O51" s="18" t="s">
        <v>635</v>
      </c>
      <c r="P51" s="18" t="s">
        <v>37</v>
      </c>
      <c r="Q51" s="18" t="s">
        <v>493</v>
      </c>
      <c r="R51" s="18" t="s">
        <v>780</v>
      </c>
      <c r="S51" s="18" t="s">
        <v>54</v>
      </c>
      <c r="T51" s="18" t="s">
        <v>56</v>
      </c>
      <c r="U51" s="18" t="s">
        <v>494</v>
      </c>
      <c r="V51" s="18" t="s">
        <v>494</v>
      </c>
      <c r="W51" s="18" t="s">
        <v>55</v>
      </c>
      <c r="X51" s="23" t="str" cm="1">
        <f t="array" ref="X51">INDEX({"MADRUGADA";"MANHÃ";"TARDE";"NOITE"},SUMPRODUCT(1*(HOUR(E51)&gt;={0;6;12;18})),1)</f>
        <v>MANHÃ</v>
      </c>
      <c r="Y51" s="25">
        <f>G51-F51</f>
        <v>1.597222221607808E-2</v>
      </c>
    </row>
    <row r="52" spans="1:25" x14ac:dyDescent="0.25">
      <c r="A52" s="18" t="s">
        <v>478</v>
      </c>
      <c r="B52" s="18" t="s">
        <v>60</v>
      </c>
      <c r="C52" s="18" t="s">
        <v>48</v>
      </c>
      <c r="D52" s="18" t="s">
        <v>66</v>
      </c>
      <c r="E52" s="18" t="s">
        <v>479</v>
      </c>
      <c r="F52" s="18" t="s">
        <v>55</v>
      </c>
      <c r="G52" s="18" t="s">
        <v>55</v>
      </c>
      <c r="H52" s="18" t="s">
        <v>480</v>
      </c>
      <c r="I52" s="24">
        <v>44965.588194444441</v>
      </c>
      <c r="J52" s="18" t="s">
        <v>63</v>
      </c>
      <c r="K52" s="18" t="s">
        <v>58</v>
      </c>
      <c r="L52" s="18" t="s">
        <v>481</v>
      </c>
      <c r="M52" s="18" t="s">
        <v>482</v>
      </c>
      <c r="N52" s="18" t="s">
        <v>59</v>
      </c>
      <c r="O52" s="18" t="s">
        <v>540</v>
      </c>
      <c r="P52" s="18" t="s">
        <v>24</v>
      </c>
      <c r="Q52" s="18" t="s">
        <v>55</v>
      </c>
      <c r="R52" s="18" t="s">
        <v>483</v>
      </c>
      <c r="S52" s="18" t="s">
        <v>54</v>
      </c>
      <c r="T52" s="18" t="s">
        <v>56</v>
      </c>
      <c r="U52" s="18" t="s">
        <v>484</v>
      </c>
      <c r="V52" s="18" t="s">
        <v>484</v>
      </c>
      <c r="W52" s="18" t="s">
        <v>55</v>
      </c>
      <c r="X52" s="23" t="str" cm="1">
        <f t="array" ref="X52">INDEX({"MADRUGADA";"MANHÃ";"TARDE";"NOITE"},SUMPRODUCT(1*(HOUR(E52)&gt;={0;6;12;18})),1)</f>
        <v>MANHÃ</v>
      </c>
      <c r="Y52" s="20" t="s">
        <v>55</v>
      </c>
    </row>
    <row r="53" spans="1:25" x14ac:dyDescent="0.25">
      <c r="A53" s="18" t="s">
        <v>472</v>
      </c>
      <c r="B53" s="18" t="s">
        <v>60</v>
      </c>
      <c r="C53" s="18" t="s">
        <v>61</v>
      </c>
      <c r="D53" s="18" t="s">
        <v>62</v>
      </c>
      <c r="E53" s="18" t="s">
        <v>473</v>
      </c>
      <c r="F53" s="18" t="s">
        <v>55</v>
      </c>
      <c r="G53" s="18" t="s">
        <v>55</v>
      </c>
      <c r="H53" s="18" t="s">
        <v>474</v>
      </c>
      <c r="I53" s="24">
        <v>44965.588194444441</v>
      </c>
      <c r="J53" s="18" t="s">
        <v>63</v>
      </c>
      <c r="K53" s="18" t="s">
        <v>58</v>
      </c>
      <c r="L53" s="18" t="s">
        <v>83</v>
      </c>
      <c r="M53" s="18" t="s">
        <v>475</v>
      </c>
      <c r="N53" s="18" t="s">
        <v>59</v>
      </c>
      <c r="O53" s="18" t="s">
        <v>542</v>
      </c>
      <c r="P53" s="18" t="s">
        <v>24</v>
      </c>
      <c r="Q53" s="18" t="s">
        <v>55</v>
      </c>
      <c r="R53" s="18" t="s">
        <v>476</v>
      </c>
      <c r="S53" s="18" t="s">
        <v>54</v>
      </c>
      <c r="T53" s="18" t="s">
        <v>56</v>
      </c>
      <c r="U53" s="18" t="s">
        <v>477</v>
      </c>
      <c r="V53" s="18" t="s">
        <v>477</v>
      </c>
      <c r="W53" s="18" t="s">
        <v>55</v>
      </c>
      <c r="X53" s="23" t="str" cm="1">
        <f t="array" ref="X53">INDEX({"MADRUGADA";"MANHÃ";"TARDE";"NOITE"},SUMPRODUCT(1*(HOUR(E53)&gt;={0;6;12;18})),1)</f>
        <v>TARDE</v>
      </c>
      <c r="Y53" s="20" t="s">
        <v>55</v>
      </c>
    </row>
    <row r="54" spans="1:25" x14ac:dyDescent="0.25">
      <c r="A54" s="18" t="s">
        <v>465</v>
      </c>
      <c r="B54" s="18" t="s">
        <v>47</v>
      </c>
      <c r="C54" s="18" t="s">
        <v>48</v>
      </c>
      <c r="D54" s="18" t="s">
        <v>466</v>
      </c>
      <c r="E54" s="18" t="s">
        <v>467</v>
      </c>
      <c r="F54" s="18" t="s">
        <v>468</v>
      </c>
      <c r="G54" s="24">
        <v>44963.666666666664</v>
      </c>
      <c r="H54" s="24">
        <v>44964.272916666669</v>
      </c>
      <c r="I54" s="24">
        <v>44966.276388888888</v>
      </c>
      <c r="J54" s="18" t="s">
        <v>396</v>
      </c>
      <c r="K54" s="18" t="s">
        <v>389</v>
      </c>
      <c r="L54" s="18" t="s">
        <v>469</v>
      </c>
      <c r="M54" s="18" t="s">
        <v>470</v>
      </c>
      <c r="N54" s="18" t="s">
        <v>208</v>
      </c>
      <c r="O54" s="18" t="s">
        <v>539</v>
      </c>
      <c r="P54" s="18" t="s">
        <v>29</v>
      </c>
      <c r="Q54" s="18" t="s">
        <v>53</v>
      </c>
      <c r="R54" s="18" t="s">
        <v>507</v>
      </c>
      <c r="S54" s="18" t="s">
        <v>54</v>
      </c>
      <c r="T54" s="18" t="s">
        <v>56</v>
      </c>
      <c r="U54" s="18" t="s">
        <v>471</v>
      </c>
      <c r="V54" s="18" t="s">
        <v>471</v>
      </c>
      <c r="W54" s="18" t="s">
        <v>55</v>
      </c>
      <c r="X54" s="23" t="str" cm="1">
        <f t="array" ref="X54">INDEX({"MADRUGADA";"MANHÃ";"TARDE";"NOITE"},SUMPRODUCT(1*(HOUR(E54)&gt;={0;6;12;18})),1)</f>
        <v>TARDE</v>
      </c>
      <c r="Y54" s="25">
        <f>G54-F54</f>
        <v>0.11944444444088731</v>
      </c>
    </row>
    <row r="55" spans="1:25" x14ac:dyDescent="0.25">
      <c r="A55" s="18" t="s">
        <v>461</v>
      </c>
      <c r="B55" s="18" t="s">
        <v>60</v>
      </c>
      <c r="C55" s="18" t="s">
        <v>61</v>
      </c>
      <c r="D55" s="18" t="s">
        <v>66</v>
      </c>
      <c r="E55" s="18" t="s">
        <v>462</v>
      </c>
      <c r="F55" s="18" t="s">
        <v>55</v>
      </c>
      <c r="G55" s="18" t="s">
        <v>55</v>
      </c>
      <c r="H55" s="24">
        <v>44967.439583333333</v>
      </c>
      <c r="I55" s="24">
        <v>44967.45</v>
      </c>
      <c r="J55" s="18" t="s">
        <v>63</v>
      </c>
      <c r="K55" s="18" t="s">
        <v>58</v>
      </c>
      <c r="L55" s="18" t="s">
        <v>419</v>
      </c>
      <c r="M55" s="18" t="s">
        <v>463</v>
      </c>
      <c r="N55" s="18" t="s">
        <v>59</v>
      </c>
      <c r="O55" s="18" t="s">
        <v>71</v>
      </c>
      <c r="P55" s="18" t="s">
        <v>24</v>
      </c>
      <c r="Q55" s="18" t="s">
        <v>55</v>
      </c>
      <c r="R55" s="18" t="s">
        <v>50</v>
      </c>
      <c r="S55" s="18" t="s">
        <v>54</v>
      </c>
      <c r="T55" s="18" t="s">
        <v>56</v>
      </c>
      <c r="U55" s="18" t="s">
        <v>464</v>
      </c>
      <c r="V55" s="18" t="s">
        <v>464</v>
      </c>
      <c r="W55" s="18" t="s">
        <v>55</v>
      </c>
      <c r="X55" s="23" t="str" cm="1">
        <f t="array" ref="X55">INDEX({"MADRUGADA";"MANHÃ";"TARDE";"NOITE"},SUMPRODUCT(1*(HOUR(E55)&gt;={0;6;12;18})),1)</f>
        <v>TARDE</v>
      </c>
      <c r="Y55" s="20" t="s">
        <v>55</v>
      </c>
    </row>
    <row r="56" spans="1:25" ht="30" x14ac:dyDescent="0.25">
      <c r="A56" s="18" t="s">
        <v>453</v>
      </c>
      <c r="B56" s="18" t="s">
        <v>47</v>
      </c>
      <c r="C56" s="18" t="s">
        <v>61</v>
      </c>
      <c r="D56" s="18" t="s">
        <v>97</v>
      </c>
      <c r="E56" s="18" t="s">
        <v>454</v>
      </c>
      <c r="F56" s="18" t="s">
        <v>455</v>
      </c>
      <c r="G56" s="18" t="s">
        <v>456</v>
      </c>
      <c r="H56" s="18" t="s">
        <v>457</v>
      </c>
      <c r="I56" s="24">
        <v>44965.75277777778</v>
      </c>
      <c r="J56" s="18" t="s">
        <v>28</v>
      </c>
      <c r="K56" s="18" t="s">
        <v>58</v>
      </c>
      <c r="L56" s="18" t="s">
        <v>458</v>
      </c>
      <c r="M56" s="18" t="s">
        <v>459</v>
      </c>
      <c r="N56" s="18" t="s">
        <v>224</v>
      </c>
      <c r="O56" s="18" t="s">
        <v>543</v>
      </c>
      <c r="P56" s="18" t="s">
        <v>32</v>
      </c>
      <c r="Q56" s="18" t="s">
        <v>65</v>
      </c>
      <c r="R56" s="18" t="s">
        <v>781</v>
      </c>
      <c r="S56" s="18" t="s">
        <v>54</v>
      </c>
      <c r="T56" s="18" t="s">
        <v>56</v>
      </c>
      <c r="U56" s="18" t="s">
        <v>460</v>
      </c>
      <c r="V56" s="18" t="s">
        <v>460</v>
      </c>
      <c r="W56" s="18" t="s">
        <v>55</v>
      </c>
      <c r="X56" s="23" t="str" cm="1">
        <f t="array" ref="X56">INDEX({"MADRUGADA";"MANHÃ";"TARDE";"NOITE"},SUMPRODUCT(1*(HOUR(E56)&gt;={0;6;12;18})),1)</f>
        <v>TARDE</v>
      </c>
      <c r="Y56" s="25">
        <f t="shared" ref="Y56:Y63" si="1">G56-F56</f>
        <v>5.2083333335758653E-2</v>
      </c>
    </row>
    <row r="57" spans="1:25" ht="45" x14ac:dyDescent="0.25">
      <c r="A57" s="18" t="s">
        <v>446</v>
      </c>
      <c r="B57" s="18" t="s">
        <v>47</v>
      </c>
      <c r="C57" s="18" t="s">
        <v>57</v>
      </c>
      <c r="D57" s="18" t="s">
        <v>64</v>
      </c>
      <c r="E57" s="18" t="s">
        <v>447</v>
      </c>
      <c r="F57" s="18" t="s">
        <v>448</v>
      </c>
      <c r="G57" s="24">
        <v>44965.663888888892</v>
      </c>
      <c r="H57" s="24">
        <v>44965.665277777778</v>
      </c>
      <c r="I57" s="24">
        <v>44967.680555555555</v>
      </c>
      <c r="J57" s="18" t="s">
        <v>396</v>
      </c>
      <c r="K57" s="18" t="s">
        <v>58</v>
      </c>
      <c r="L57" s="18" t="s">
        <v>449</v>
      </c>
      <c r="M57" s="18" t="s">
        <v>450</v>
      </c>
      <c r="N57" s="18" t="s">
        <v>73</v>
      </c>
      <c r="O57" s="18" t="s">
        <v>451</v>
      </c>
      <c r="P57" s="18" t="s">
        <v>24</v>
      </c>
      <c r="Q57" s="18" t="s">
        <v>546</v>
      </c>
      <c r="R57" s="18" t="s">
        <v>1027</v>
      </c>
      <c r="S57" s="18" t="s">
        <v>54</v>
      </c>
      <c r="T57" s="18" t="s">
        <v>56</v>
      </c>
      <c r="U57" s="18" t="s">
        <v>452</v>
      </c>
      <c r="V57" s="18" t="s">
        <v>452</v>
      </c>
      <c r="W57" s="18" t="s">
        <v>55</v>
      </c>
      <c r="X57" s="23" t="str" cm="1">
        <f t="array" ref="X57">INDEX({"MADRUGADA";"MANHÃ";"TARDE";"NOITE"},SUMPRODUCT(1*(HOUR(E57)&gt;={0;6;12;18})),1)</f>
        <v>TARDE</v>
      </c>
      <c r="Y57" s="25">
        <f t="shared" si="1"/>
        <v>2.0354166666729725</v>
      </c>
    </row>
    <row r="58" spans="1:25" ht="30" x14ac:dyDescent="0.25">
      <c r="A58" s="18" t="s">
        <v>439</v>
      </c>
      <c r="B58" s="18" t="s">
        <v>47</v>
      </c>
      <c r="C58" s="18" t="s">
        <v>57</v>
      </c>
      <c r="D58" s="18" t="s">
        <v>64</v>
      </c>
      <c r="E58" s="18" t="s">
        <v>440</v>
      </c>
      <c r="F58" s="18" t="s">
        <v>441</v>
      </c>
      <c r="G58" s="24">
        <v>44963.636805555558</v>
      </c>
      <c r="H58" s="24">
        <v>44964.436111111114</v>
      </c>
      <c r="I58" s="24">
        <v>44966.45208333333</v>
      </c>
      <c r="J58" s="18" t="s">
        <v>396</v>
      </c>
      <c r="K58" s="18" t="s">
        <v>58</v>
      </c>
      <c r="L58" s="18" t="s">
        <v>442</v>
      </c>
      <c r="M58" s="18" t="s">
        <v>443</v>
      </c>
      <c r="N58" s="18" t="s">
        <v>73</v>
      </c>
      <c r="O58" s="18" t="s">
        <v>444</v>
      </c>
      <c r="P58" s="18" t="s">
        <v>24</v>
      </c>
      <c r="Q58" s="18" t="s">
        <v>553</v>
      </c>
      <c r="R58" s="18" t="s">
        <v>552</v>
      </c>
      <c r="S58" s="18" t="s">
        <v>54</v>
      </c>
      <c r="T58" s="18" t="s">
        <v>56</v>
      </c>
      <c r="U58" s="18" t="s">
        <v>445</v>
      </c>
      <c r="V58" s="18" t="s">
        <v>445</v>
      </c>
      <c r="W58" s="18" t="s">
        <v>55</v>
      </c>
      <c r="X58" s="23" t="str" cm="1">
        <f t="array" ref="X58">INDEX({"MADRUGADA";"MANHÃ";"TARDE";"NOITE"},SUMPRODUCT(1*(HOUR(E58)&gt;={0;6;12;18})),1)</f>
        <v>TARDE</v>
      </c>
      <c r="Y58" s="25">
        <f t="shared" si="1"/>
        <v>4.166666665696539E-3</v>
      </c>
    </row>
    <row r="59" spans="1:25" ht="60" x14ac:dyDescent="0.25">
      <c r="A59" s="17" t="s">
        <v>433</v>
      </c>
      <c r="B59" s="17" t="s">
        <v>47</v>
      </c>
      <c r="C59" s="17" t="s">
        <v>61</v>
      </c>
      <c r="D59" s="17" t="s">
        <v>434</v>
      </c>
      <c r="E59" s="17" t="s">
        <v>435</v>
      </c>
      <c r="F59" s="17" t="s">
        <v>435</v>
      </c>
      <c r="G59" s="29">
        <v>44985.398611111108</v>
      </c>
      <c r="H59" s="29">
        <v>44985.418055555558</v>
      </c>
      <c r="I59" s="17" t="s">
        <v>50</v>
      </c>
      <c r="J59" s="17" t="s">
        <v>63</v>
      </c>
      <c r="K59" s="17" t="s">
        <v>58</v>
      </c>
      <c r="L59" s="17" t="s">
        <v>436</v>
      </c>
      <c r="M59" s="17" t="s">
        <v>437</v>
      </c>
      <c r="N59" s="17" t="s">
        <v>59</v>
      </c>
      <c r="O59" s="17" t="s">
        <v>797</v>
      </c>
      <c r="P59" s="17" t="s">
        <v>24</v>
      </c>
      <c r="Q59" s="17" t="s">
        <v>1854</v>
      </c>
      <c r="R59" s="17" t="s">
        <v>1855</v>
      </c>
      <c r="S59" s="17" t="s">
        <v>54</v>
      </c>
      <c r="T59" s="17" t="s">
        <v>56</v>
      </c>
      <c r="U59" s="17" t="s">
        <v>438</v>
      </c>
      <c r="V59" s="17" t="s">
        <v>438</v>
      </c>
      <c r="W59" s="17" t="s">
        <v>55</v>
      </c>
      <c r="X59" s="22" t="str" cm="1">
        <f t="array" ref="X59">INDEX({"MADRUGADA";"MANHÃ";"TARDE";"NOITE"},SUMPRODUCT(1*(HOUR(E59)&gt;={0;6;12;18})),1)</f>
        <v>TARDE</v>
      </c>
      <c r="Y59" s="19">
        <f t="shared" si="1"/>
        <v>21.68888888888614</v>
      </c>
    </row>
    <row r="60" spans="1:25" ht="45" x14ac:dyDescent="0.25">
      <c r="A60" s="18" t="s">
        <v>427</v>
      </c>
      <c r="B60" s="18" t="s">
        <v>47</v>
      </c>
      <c r="C60" s="18" t="s">
        <v>61</v>
      </c>
      <c r="D60" s="18" t="s">
        <v>70</v>
      </c>
      <c r="E60" s="18" t="s">
        <v>428</v>
      </c>
      <c r="F60" s="18" t="s">
        <v>428</v>
      </c>
      <c r="G60" s="24">
        <v>44967.703472222223</v>
      </c>
      <c r="H60" s="24">
        <v>44970.664583333331</v>
      </c>
      <c r="I60" s="24">
        <v>44972.756944444445</v>
      </c>
      <c r="J60" s="18" t="s">
        <v>429</v>
      </c>
      <c r="K60" s="18" t="s">
        <v>58</v>
      </c>
      <c r="L60" s="18" t="s">
        <v>430</v>
      </c>
      <c r="M60" s="18" t="s">
        <v>431</v>
      </c>
      <c r="N60" s="18" t="s">
        <v>247</v>
      </c>
      <c r="O60" s="18" t="s">
        <v>541</v>
      </c>
      <c r="P60" s="18" t="s">
        <v>24</v>
      </c>
      <c r="Q60" s="18" t="s">
        <v>65</v>
      </c>
      <c r="R60" s="18" t="s">
        <v>1106</v>
      </c>
      <c r="S60" s="18" t="s">
        <v>171</v>
      </c>
      <c r="T60" s="18" t="s">
        <v>56</v>
      </c>
      <c r="U60" s="18" t="s">
        <v>432</v>
      </c>
      <c r="V60" s="18" t="s">
        <v>432</v>
      </c>
      <c r="W60" s="18" t="s">
        <v>55</v>
      </c>
      <c r="X60" s="23" t="str" cm="1">
        <f t="array" ref="X60">INDEX({"MADRUGADA";"MANHÃ";"TARDE";"NOITE"},SUMPRODUCT(1*(HOUR(E60)&gt;={0;6;12;18})),1)</f>
        <v>TARDE</v>
      </c>
      <c r="Y60" s="25">
        <f t="shared" si="1"/>
        <v>3.9930555555547471</v>
      </c>
    </row>
    <row r="61" spans="1:25" x14ac:dyDescent="0.25">
      <c r="A61" s="18" t="s">
        <v>422</v>
      </c>
      <c r="B61" s="18" t="s">
        <v>47</v>
      </c>
      <c r="C61" s="18" t="s">
        <v>61</v>
      </c>
      <c r="D61" s="18" t="s">
        <v>166</v>
      </c>
      <c r="E61" s="18" t="s">
        <v>423</v>
      </c>
      <c r="F61" s="18" t="s">
        <v>423</v>
      </c>
      <c r="G61" s="24">
        <v>44964.631249999999</v>
      </c>
      <c r="H61" s="24">
        <v>44964.635416666664</v>
      </c>
      <c r="I61" s="24">
        <v>44966.643055555556</v>
      </c>
      <c r="J61" s="18" t="s">
        <v>63</v>
      </c>
      <c r="K61" s="18" t="s">
        <v>58</v>
      </c>
      <c r="L61" s="18" t="s">
        <v>424</v>
      </c>
      <c r="M61" s="18" t="s">
        <v>425</v>
      </c>
      <c r="N61" s="18" t="s">
        <v>59</v>
      </c>
      <c r="O61" s="18" t="s">
        <v>71</v>
      </c>
      <c r="P61" s="18" t="s">
        <v>24</v>
      </c>
      <c r="Q61" s="18" t="s">
        <v>65</v>
      </c>
      <c r="R61" s="18" t="s">
        <v>551</v>
      </c>
      <c r="S61" s="18" t="s">
        <v>54</v>
      </c>
      <c r="T61" s="18" t="s">
        <v>56</v>
      </c>
      <c r="U61" s="18" t="s">
        <v>426</v>
      </c>
      <c r="V61" s="18" t="s">
        <v>426</v>
      </c>
      <c r="W61" s="18" t="s">
        <v>55</v>
      </c>
      <c r="X61" s="23" t="str" cm="1">
        <f t="array" ref="X61">INDEX({"MADRUGADA";"MANHÃ";"TARDE";"NOITE"},SUMPRODUCT(1*(HOUR(E61)&gt;={0;6;12;18})),1)</f>
        <v>TARDE</v>
      </c>
      <c r="Y61" s="25">
        <f t="shared" si="1"/>
        <v>0.90763888888614019</v>
      </c>
    </row>
    <row r="62" spans="1:25" x14ac:dyDescent="0.25">
      <c r="A62" s="18" t="s">
        <v>417</v>
      </c>
      <c r="B62" s="18" t="s">
        <v>47</v>
      </c>
      <c r="C62" s="18" t="s">
        <v>61</v>
      </c>
      <c r="D62" s="18" t="s">
        <v>64</v>
      </c>
      <c r="E62" s="18" t="s">
        <v>418</v>
      </c>
      <c r="F62" s="18" t="s">
        <v>418</v>
      </c>
      <c r="G62" s="24">
        <v>44964.52847222222</v>
      </c>
      <c r="H62" s="24">
        <v>44964.536111111112</v>
      </c>
      <c r="I62" s="24">
        <v>44966.552083333336</v>
      </c>
      <c r="J62" s="18" t="s">
        <v>63</v>
      </c>
      <c r="K62" s="18" t="s">
        <v>58</v>
      </c>
      <c r="L62" s="18" t="s">
        <v>419</v>
      </c>
      <c r="M62" s="18" t="s">
        <v>420</v>
      </c>
      <c r="N62" s="18" t="s">
        <v>59</v>
      </c>
      <c r="O62" s="18" t="s">
        <v>71</v>
      </c>
      <c r="P62" s="18" t="s">
        <v>24</v>
      </c>
      <c r="Q62" s="18" t="s">
        <v>53</v>
      </c>
      <c r="R62" s="18" t="s">
        <v>550</v>
      </c>
      <c r="S62" s="18" t="s">
        <v>54</v>
      </c>
      <c r="T62" s="18" t="s">
        <v>56</v>
      </c>
      <c r="U62" s="18" t="s">
        <v>421</v>
      </c>
      <c r="V62" s="18" t="s">
        <v>421</v>
      </c>
      <c r="W62" s="18" t="s">
        <v>55</v>
      </c>
      <c r="X62" s="23" t="str" cm="1">
        <f t="array" ref="X62">INDEX({"MADRUGADA";"MANHÃ";"TARDE";"NOITE"},SUMPRODUCT(1*(HOUR(E62)&gt;={0;6;12;18})),1)</f>
        <v>TARDE</v>
      </c>
      <c r="Y62" s="25">
        <f t="shared" si="1"/>
        <v>0.79652777777664596</v>
      </c>
    </row>
    <row r="63" spans="1:25" ht="30" x14ac:dyDescent="0.25">
      <c r="A63" s="18" t="s">
        <v>410</v>
      </c>
      <c r="B63" s="18" t="s">
        <v>47</v>
      </c>
      <c r="C63" s="18" t="s">
        <v>48</v>
      </c>
      <c r="D63" s="18" t="s">
        <v>84</v>
      </c>
      <c r="E63" s="18" t="s">
        <v>411</v>
      </c>
      <c r="F63" s="18" t="s">
        <v>412</v>
      </c>
      <c r="G63" s="24">
        <v>44965.57708333333</v>
      </c>
      <c r="H63" s="24">
        <v>44965.802777777775</v>
      </c>
      <c r="I63" s="24">
        <v>44967.817361111112</v>
      </c>
      <c r="J63" s="18" t="s">
        <v>396</v>
      </c>
      <c r="K63" s="18" t="s">
        <v>58</v>
      </c>
      <c r="L63" s="18" t="s">
        <v>413</v>
      </c>
      <c r="M63" s="18" t="s">
        <v>414</v>
      </c>
      <c r="N63" s="18" t="s">
        <v>72</v>
      </c>
      <c r="O63" s="18" t="s">
        <v>415</v>
      </c>
      <c r="P63" s="18" t="s">
        <v>24</v>
      </c>
      <c r="Q63" s="18" t="s">
        <v>1028</v>
      </c>
      <c r="R63" s="18" t="s">
        <v>1029</v>
      </c>
      <c r="S63" s="18" t="s">
        <v>54</v>
      </c>
      <c r="T63" s="18" t="s">
        <v>56</v>
      </c>
      <c r="U63" s="18" t="s">
        <v>416</v>
      </c>
      <c r="V63" s="18" t="s">
        <v>416</v>
      </c>
      <c r="W63" s="18" t="s">
        <v>55</v>
      </c>
      <c r="X63" s="23" t="str" cm="1">
        <f t="array" ref="X63">INDEX({"MADRUGADA";"MANHÃ";"TARDE";"NOITE"},SUMPRODUCT(1*(HOUR(E63)&gt;={0;6;12;18})),1)</f>
        <v>TARDE</v>
      </c>
      <c r="Y63" s="25">
        <f t="shared" si="1"/>
        <v>1.8993055555547471</v>
      </c>
    </row>
    <row r="64" spans="1:25" x14ac:dyDescent="0.25">
      <c r="A64" s="18" t="s">
        <v>405</v>
      </c>
      <c r="B64" s="18" t="s">
        <v>60</v>
      </c>
      <c r="C64" s="18" t="s">
        <v>61</v>
      </c>
      <c r="D64" s="18" t="s">
        <v>66</v>
      </c>
      <c r="E64" s="18" t="s">
        <v>406</v>
      </c>
      <c r="F64" s="18" t="s">
        <v>55</v>
      </c>
      <c r="G64" s="18" t="s">
        <v>55</v>
      </c>
      <c r="H64" s="24">
        <v>44964.413888888892</v>
      </c>
      <c r="I64" s="24">
        <v>44966.418749999997</v>
      </c>
      <c r="J64" s="18" t="s">
        <v>205</v>
      </c>
      <c r="K64" s="18" t="s">
        <v>58</v>
      </c>
      <c r="L64" s="18" t="s">
        <v>407</v>
      </c>
      <c r="M64" s="18" t="s">
        <v>408</v>
      </c>
      <c r="N64" s="18" t="s">
        <v>208</v>
      </c>
      <c r="O64" s="18" t="s">
        <v>539</v>
      </c>
      <c r="P64" s="18" t="s">
        <v>24</v>
      </c>
      <c r="Q64" s="18" t="s">
        <v>55</v>
      </c>
      <c r="R64" s="18" t="s">
        <v>636</v>
      </c>
      <c r="S64" s="18" t="s">
        <v>54</v>
      </c>
      <c r="T64" s="18" t="s">
        <v>56</v>
      </c>
      <c r="U64" s="18" t="s">
        <v>409</v>
      </c>
      <c r="V64" s="18" t="s">
        <v>409</v>
      </c>
      <c r="W64" s="18" t="s">
        <v>55</v>
      </c>
      <c r="X64" s="23" t="str" cm="1">
        <f t="array" ref="X64">INDEX({"MADRUGADA";"MANHÃ";"TARDE";"NOITE"},SUMPRODUCT(1*(HOUR(E64)&gt;={0;6;12;18})),1)</f>
        <v>TARDE</v>
      </c>
      <c r="Y64" s="20" t="s">
        <v>55</v>
      </c>
    </row>
    <row r="65" spans="1:25" x14ac:dyDescent="0.25">
      <c r="A65" s="18" t="s">
        <v>565</v>
      </c>
      <c r="B65" s="18" t="s">
        <v>60</v>
      </c>
      <c r="C65" s="18" t="s">
        <v>61</v>
      </c>
      <c r="D65" s="18" t="s">
        <v>630</v>
      </c>
      <c r="E65" s="18" t="s">
        <v>631</v>
      </c>
      <c r="F65" s="18" t="s">
        <v>55</v>
      </c>
      <c r="G65" s="18" t="s">
        <v>55</v>
      </c>
      <c r="H65" s="24">
        <v>44981.716666666667</v>
      </c>
      <c r="I65" s="24">
        <v>44983.759027777778</v>
      </c>
      <c r="J65" s="18" t="s">
        <v>587</v>
      </c>
      <c r="K65" s="18" t="s">
        <v>58</v>
      </c>
      <c r="L65" s="18" t="s">
        <v>632</v>
      </c>
      <c r="M65" s="18" t="s">
        <v>633</v>
      </c>
      <c r="N65" s="18" t="s">
        <v>208</v>
      </c>
      <c r="O65" s="18" t="s">
        <v>170</v>
      </c>
      <c r="P65" s="18" t="s">
        <v>28</v>
      </c>
      <c r="Q65" s="18" t="s">
        <v>55</v>
      </c>
      <c r="R65" s="18" t="s">
        <v>1638</v>
      </c>
      <c r="S65" s="18" t="s">
        <v>171</v>
      </c>
      <c r="T65" s="18" t="s">
        <v>56</v>
      </c>
      <c r="U65" s="18" t="s">
        <v>634</v>
      </c>
      <c r="V65" s="18" t="s">
        <v>634</v>
      </c>
      <c r="W65" s="18" t="s">
        <v>55</v>
      </c>
      <c r="X65" s="23" t="str" cm="1">
        <f t="array" ref="X65">INDEX({"MADRUGADA";"MANHÃ";"TARDE";"NOITE"},SUMPRODUCT(1*(HOUR(E65)&gt;={0;6;12;18})),1)</f>
        <v>MANHÃ</v>
      </c>
      <c r="Y65" s="20" t="s">
        <v>55</v>
      </c>
    </row>
    <row r="66" spans="1:25" x14ac:dyDescent="0.25">
      <c r="A66" s="18" t="s">
        <v>564</v>
      </c>
      <c r="B66" s="18" t="s">
        <v>47</v>
      </c>
      <c r="C66" s="18" t="s">
        <v>61</v>
      </c>
      <c r="D66" s="18" t="s">
        <v>64</v>
      </c>
      <c r="E66" s="18" t="s">
        <v>627</v>
      </c>
      <c r="F66" s="18" t="s">
        <v>627</v>
      </c>
      <c r="G66" s="24">
        <v>44966.472916666666</v>
      </c>
      <c r="H66" s="24">
        <v>44966.474999999999</v>
      </c>
      <c r="I66" s="24">
        <v>44966.477083333331</v>
      </c>
      <c r="J66" s="18" t="s">
        <v>63</v>
      </c>
      <c r="K66" s="18" t="s">
        <v>58</v>
      </c>
      <c r="L66" s="18" t="s">
        <v>419</v>
      </c>
      <c r="M66" s="18" t="s">
        <v>628</v>
      </c>
      <c r="N66" s="18" t="s">
        <v>59</v>
      </c>
      <c r="O66" s="18" t="s">
        <v>71</v>
      </c>
      <c r="P66" s="18" t="s">
        <v>24</v>
      </c>
      <c r="Q66" s="18" t="s">
        <v>65</v>
      </c>
      <c r="R66" s="18" t="s">
        <v>1030</v>
      </c>
      <c r="S66" s="18" t="s">
        <v>54</v>
      </c>
      <c r="T66" s="18" t="s">
        <v>56</v>
      </c>
      <c r="U66" s="18" t="s">
        <v>629</v>
      </c>
      <c r="V66" s="18" t="s">
        <v>629</v>
      </c>
      <c r="W66" s="18" t="s">
        <v>55</v>
      </c>
      <c r="X66" s="23" t="str" cm="1">
        <f t="array" ref="X66">INDEX({"MADRUGADA";"MANHÃ";"TARDE";"NOITE"},SUMPRODUCT(1*(HOUR(E66)&gt;={0;6;12;18})),1)</f>
        <v>MANHÃ</v>
      </c>
      <c r="Y66" s="25">
        <f>G66-F66</f>
        <v>2.0930555555532919</v>
      </c>
    </row>
    <row r="67" spans="1:25" x14ac:dyDescent="0.25">
      <c r="A67" s="17" t="s">
        <v>563</v>
      </c>
      <c r="B67" s="17" t="s">
        <v>47</v>
      </c>
      <c r="C67" s="17" t="s">
        <v>61</v>
      </c>
      <c r="D67" s="17" t="s">
        <v>166</v>
      </c>
      <c r="E67" s="17" t="s">
        <v>623</v>
      </c>
      <c r="F67" s="17" t="s">
        <v>623</v>
      </c>
      <c r="G67" s="29">
        <v>44985.398611111108</v>
      </c>
      <c r="H67" s="29">
        <v>44985.430555555555</v>
      </c>
      <c r="I67" s="17" t="s">
        <v>50</v>
      </c>
      <c r="J67" s="17" t="s">
        <v>63</v>
      </c>
      <c r="K67" s="17" t="s">
        <v>58</v>
      </c>
      <c r="L67" s="17" t="s">
        <v>624</v>
      </c>
      <c r="M67" s="17" t="s">
        <v>625</v>
      </c>
      <c r="N67" s="17" t="s">
        <v>59</v>
      </c>
      <c r="O67" s="17" t="s">
        <v>71</v>
      </c>
      <c r="P67" s="17" t="s">
        <v>24</v>
      </c>
      <c r="Q67" s="17" t="s">
        <v>1854</v>
      </c>
      <c r="R67" s="17" t="s">
        <v>1855</v>
      </c>
      <c r="S67" s="17" t="s">
        <v>54</v>
      </c>
      <c r="T67" s="17" t="s">
        <v>56</v>
      </c>
      <c r="U67" s="17" t="s">
        <v>626</v>
      </c>
      <c r="V67" s="17" t="s">
        <v>626</v>
      </c>
      <c r="W67" s="17" t="s">
        <v>55</v>
      </c>
      <c r="X67" s="22" t="str" cm="1">
        <f t="array" ref="X67">INDEX({"MADRUGADA";"MANHÃ";"TARDE";"NOITE"},SUMPRODUCT(1*(HOUR(E67)&gt;={0;6;12;18})),1)</f>
        <v>MANHÃ</v>
      </c>
      <c r="Y67" s="19">
        <f>G67-F67</f>
        <v>21.01249999999709</v>
      </c>
    </row>
    <row r="68" spans="1:25" x14ac:dyDescent="0.25">
      <c r="A68" s="17" t="s">
        <v>562</v>
      </c>
      <c r="B68" s="17" t="s">
        <v>60</v>
      </c>
      <c r="C68" s="17" t="s">
        <v>61</v>
      </c>
      <c r="D68" s="17" t="s">
        <v>70</v>
      </c>
      <c r="E68" s="17" t="s">
        <v>616</v>
      </c>
      <c r="F68" s="17" t="s">
        <v>55</v>
      </c>
      <c r="G68" s="17" t="s">
        <v>55</v>
      </c>
      <c r="H68" s="29">
        <v>44984.759722222225</v>
      </c>
      <c r="I68" s="17" t="s">
        <v>50</v>
      </c>
      <c r="J68" s="17" t="s">
        <v>617</v>
      </c>
      <c r="K68" s="17" t="s">
        <v>58</v>
      </c>
      <c r="L68" s="17" t="s">
        <v>618</v>
      </c>
      <c r="M68" s="17" t="s">
        <v>619</v>
      </c>
      <c r="N68" s="17" t="s">
        <v>620</v>
      </c>
      <c r="O68" s="17" t="s">
        <v>621</v>
      </c>
      <c r="P68" s="17" t="s">
        <v>24</v>
      </c>
      <c r="Q68" s="17" t="s">
        <v>55</v>
      </c>
      <c r="R68" s="17" t="s">
        <v>1761</v>
      </c>
      <c r="S68" s="17" t="s">
        <v>171</v>
      </c>
      <c r="T68" s="17" t="s">
        <v>56</v>
      </c>
      <c r="U68" s="17" t="s">
        <v>622</v>
      </c>
      <c r="V68" s="17" t="s">
        <v>622</v>
      </c>
      <c r="W68" s="17" t="s">
        <v>55</v>
      </c>
      <c r="X68" s="22" t="str" cm="1">
        <f t="array" ref="X68">INDEX({"MADRUGADA";"MANHÃ";"TARDE";"NOITE"},SUMPRODUCT(1*(HOUR(E68)&gt;={0;6;12;18})),1)</f>
        <v>MANHÃ</v>
      </c>
      <c r="Y68" s="21" t="s">
        <v>55</v>
      </c>
    </row>
    <row r="69" spans="1:25" x14ac:dyDescent="0.25">
      <c r="A69" s="18" t="s">
        <v>561</v>
      </c>
      <c r="B69" s="18" t="s">
        <v>60</v>
      </c>
      <c r="C69" s="18" t="s">
        <v>61</v>
      </c>
      <c r="D69" s="18" t="s">
        <v>66</v>
      </c>
      <c r="E69" s="18" t="s">
        <v>612</v>
      </c>
      <c r="F69" s="18" t="s">
        <v>55</v>
      </c>
      <c r="G69" s="18" t="s">
        <v>55</v>
      </c>
      <c r="H69" s="24">
        <v>44966.43472222222</v>
      </c>
      <c r="I69" s="24">
        <v>44966.4375</v>
      </c>
      <c r="J69" s="18" t="s">
        <v>67</v>
      </c>
      <c r="K69" s="18" t="s">
        <v>58</v>
      </c>
      <c r="L69" s="18" t="s">
        <v>613</v>
      </c>
      <c r="M69" s="18" t="s">
        <v>614</v>
      </c>
      <c r="N69" s="18" t="s">
        <v>68</v>
      </c>
      <c r="O69" s="18" t="s">
        <v>170</v>
      </c>
      <c r="P69" s="18" t="s">
        <v>24</v>
      </c>
      <c r="Q69" s="18" t="s">
        <v>55</v>
      </c>
      <c r="R69" s="18" t="s">
        <v>50</v>
      </c>
      <c r="S69" s="18" t="s">
        <v>171</v>
      </c>
      <c r="T69" s="18" t="s">
        <v>56</v>
      </c>
      <c r="U69" s="18" t="s">
        <v>615</v>
      </c>
      <c r="V69" s="18" t="s">
        <v>615</v>
      </c>
      <c r="W69" s="18" t="s">
        <v>55</v>
      </c>
      <c r="X69" s="23" t="str" cm="1">
        <f t="array" ref="X69">INDEX({"MADRUGADA";"MANHÃ";"TARDE";"NOITE"},SUMPRODUCT(1*(HOUR(E69)&gt;={0;6;12;18})),1)</f>
        <v>MANHÃ</v>
      </c>
      <c r="Y69" s="20" t="s">
        <v>55</v>
      </c>
    </row>
    <row r="70" spans="1:25" x14ac:dyDescent="0.25">
      <c r="A70" s="18" t="s">
        <v>560</v>
      </c>
      <c r="B70" s="18" t="s">
        <v>60</v>
      </c>
      <c r="C70" s="18" t="s">
        <v>61</v>
      </c>
      <c r="D70" s="18" t="s">
        <v>66</v>
      </c>
      <c r="E70" s="18" t="s">
        <v>608</v>
      </c>
      <c r="F70" s="18" t="s">
        <v>55</v>
      </c>
      <c r="G70" s="18" t="s">
        <v>55</v>
      </c>
      <c r="H70" s="24">
        <v>44966.432638888888</v>
      </c>
      <c r="I70" s="24">
        <v>44966.436805555553</v>
      </c>
      <c r="J70" s="18" t="s">
        <v>67</v>
      </c>
      <c r="K70" s="18" t="s">
        <v>58</v>
      </c>
      <c r="L70" s="18" t="s">
        <v>609</v>
      </c>
      <c r="M70" s="18" t="s">
        <v>610</v>
      </c>
      <c r="N70" s="18" t="s">
        <v>68</v>
      </c>
      <c r="O70" s="18" t="s">
        <v>170</v>
      </c>
      <c r="P70" s="18" t="s">
        <v>24</v>
      </c>
      <c r="Q70" s="18" t="s">
        <v>55</v>
      </c>
      <c r="R70" s="18" t="s">
        <v>50</v>
      </c>
      <c r="S70" s="18" t="s">
        <v>171</v>
      </c>
      <c r="T70" s="18" t="s">
        <v>56</v>
      </c>
      <c r="U70" s="18" t="s">
        <v>611</v>
      </c>
      <c r="V70" s="18" t="s">
        <v>611</v>
      </c>
      <c r="W70" s="18" t="s">
        <v>55</v>
      </c>
      <c r="X70" s="23" t="str" cm="1">
        <f t="array" ref="X70">INDEX({"MADRUGADA";"MANHÃ";"TARDE";"NOITE"},SUMPRODUCT(1*(HOUR(E70)&gt;={0;6;12;18})),1)</f>
        <v>MANHÃ</v>
      </c>
      <c r="Y70" s="20" t="s">
        <v>55</v>
      </c>
    </row>
    <row r="71" spans="1:25" x14ac:dyDescent="0.25">
      <c r="A71" s="18" t="s">
        <v>559</v>
      </c>
      <c r="B71" s="18" t="s">
        <v>60</v>
      </c>
      <c r="C71" s="18" t="s">
        <v>61</v>
      </c>
      <c r="D71" s="18" t="s">
        <v>66</v>
      </c>
      <c r="E71" s="18" t="s">
        <v>603</v>
      </c>
      <c r="F71" s="18" t="s">
        <v>55</v>
      </c>
      <c r="G71" s="18" t="s">
        <v>55</v>
      </c>
      <c r="H71" s="18" t="s">
        <v>604</v>
      </c>
      <c r="I71" s="24">
        <v>44966.643055555556</v>
      </c>
      <c r="J71" s="18" t="s">
        <v>63</v>
      </c>
      <c r="K71" s="18" t="s">
        <v>58</v>
      </c>
      <c r="L71" s="18" t="s">
        <v>69</v>
      </c>
      <c r="M71" s="27" t="s">
        <v>605</v>
      </c>
      <c r="N71" s="18" t="s">
        <v>59</v>
      </c>
      <c r="O71" s="18" t="s">
        <v>71</v>
      </c>
      <c r="P71" s="18" t="s">
        <v>24</v>
      </c>
      <c r="Q71" s="18" t="s">
        <v>55</v>
      </c>
      <c r="R71" s="18" t="s">
        <v>606</v>
      </c>
      <c r="S71" s="18" t="s">
        <v>54</v>
      </c>
      <c r="T71" s="18" t="s">
        <v>56</v>
      </c>
      <c r="U71" s="18" t="s">
        <v>607</v>
      </c>
      <c r="V71" s="18" t="s">
        <v>607</v>
      </c>
      <c r="W71" s="18" t="s">
        <v>55</v>
      </c>
      <c r="X71" s="23" t="str" cm="1">
        <f t="array" ref="X71">INDEX({"MADRUGADA";"MANHÃ";"TARDE";"NOITE"},SUMPRODUCT(1*(HOUR(E71)&gt;={0;6;12;18})),1)</f>
        <v>TARDE</v>
      </c>
      <c r="Y71" s="20" t="s">
        <v>55</v>
      </c>
    </row>
    <row r="72" spans="1:25" ht="30" x14ac:dyDescent="0.25">
      <c r="A72" s="17" t="s">
        <v>558</v>
      </c>
      <c r="B72" s="17" t="s">
        <v>47</v>
      </c>
      <c r="C72" s="17" t="s">
        <v>61</v>
      </c>
      <c r="D72" s="17" t="s">
        <v>70</v>
      </c>
      <c r="E72" s="17" t="s">
        <v>599</v>
      </c>
      <c r="F72" s="17" t="s">
        <v>599</v>
      </c>
      <c r="G72" s="29">
        <v>44985.398611111108</v>
      </c>
      <c r="H72" s="29">
        <v>44985.418055555558</v>
      </c>
      <c r="I72" s="17" t="s">
        <v>50</v>
      </c>
      <c r="J72" s="17" t="s">
        <v>63</v>
      </c>
      <c r="K72" s="17" t="s">
        <v>58</v>
      </c>
      <c r="L72" s="17" t="s">
        <v>600</v>
      </c>
      <c r="M72" s="17" t="s">
        <v>601</v>
      </c>
      <c r="N72" s="17" t="s">
        <v>59</v>
      </c>
      <c r="O72" s="17" t="s">
        <v>71</v>
      </c>
      <c r="P72" s="17" t="s">
        <v>24</v>
      </c>
      <c r="Q72" s="17" t="s">
        <v>1854</v>
      </c>
      <c r="R72" s="17" t="s">
        <v>1855</v>
      </c>
      <c r="S72" s="17" t="s">
        <v>171</v>
      </c>
      <c r="T72" s="17" t="s">
        <v>56</v>
      </c>
      <c r="U72" s="17" t="s">
        <v>602</v>
      </c>
      <c r="V72" s="17" t="s">
        <v>602</v>
      </c>
      <c r="W72" s="17" t="s">
        <v>55</v>
      </c>
      <c r="X72" s="22" t="str" cm="1">
        <f t="array" ref="X72">INDEX({"MADRUGADA";"MANHÃ";"TARDE";"NOITE"},SUMPRODUCT(1*(HOUR(E72)&gt;={0;6;12;18})),1)</f>
        <v>TARDE</v>
      </c>
      <c r="Y72" s="19">
        <f t="shared" ref="Y72:Y78" si="2">G72-F72</f>
        <v>20.85763888888323</v>
      </c>
    </row>
    <row r="73" spans="1:25" x14ac:dyDescent="0.25">
      <c r="A73" s="18" t="s">
        <v>557</v>
      </c>
      <c r="B73" s="18" t="s">
        <v>60</v>
      </c>
      <c r="C73" s="18" t="s">
        <v>57</v>
      </c>
      <c r="D73" s="18" t="s">
        <v>74</v>
      </c>
      <c r="E73" s="18" t="s">
        <v>594</v>
      </c>
      <c r="F73" s="18" t="s">
        <v>55</v>
      </c>
      <c r="G73" s="18" t="s">
        <v>55</v>
      </c>
      <c r="H73" s="18" t="s">
        <v>595</v>
      </c>
      <c r="I73" s="18" t="s">
        <v>595</v>
      </c>
      <c r="J73" s="18" t="s">
        <v>75</v>
      </c>
      <c r="K73" s="18" t="s">
        <v>52</v>
      </c>
      <c r="L73" s="18" t="s">
        <v>596</v>
      </c>
      <c r="M73" s="18" t="s">
        <v>597</v>
      </c>
      <c r="N73" s="18" t="s">
        <v>76</v>
      </c>
      <c r="O73" s="18" t="s">
        <v>77</v>
      </c>
      <c r="P73" s="18" t="s">
        <v>27</v>
      </c>
      <c r="Q73" s="18" t="s">
        <v>55</v>
      </c>
      <c r="R73" s="18" t="s">
        <v>87</v>
      </c>
      <c r="S73" s="18" t="s">
        <v>54</v>
      </c>
      <c r="T73" s="18" t="s">
        <v>56</v>
      </c>
      <c r="U73" s="18" t="s">
        <v>598</v>
      </c>
      <c r="V73" s="18" t="s">
        <v>598</v>
      </c>
      <c r="W73" s="18" t="s">
        <v>55</v>
      </c>
      <c r="X73" s="23" t="str" cm="1">
        <f t="array" ref="X73">INDEX({"MADRUGADA";"MANHÃ";"TARDE";"NOITE"},SUMPRODUCT(1*(HOUR(E73)&gt;={0;6;12;18})),1)</f>
        <v>TARDE</v>
      </c>
      <c r="Y73" s="20" t="s">
        <v>55</v>
      </c>
    </row>
    <row r="74" spans="1:25" x14ac:dyDescent="0.25">
      <c r="A74" s="18" t="s">
        <v>556</v>
      </c>
      <c r="B74" s="18" t="s">
        <v>47</v>
      </c>
      <c r="C74" s="18" t="s">
        <v>61</v>
      </c>
      <c r="D74" s="18" t="s">
        <v>584</v>
      </c>
      <c r="E74" s="18" t="s">
        <v>585</v>
      </c>
      <c r="F74" s="18" t="s">
        <v>585</v>
      </c>
      <c r="G74" s="18" t="s">
        <v>586</v>
      </c>
      <c r="H74" s="18" t="s">
        <v>586</v>
      </c>
      <c r="I74" s="24">
        <v>44966.691666666666</v>
      </c>
      <c r="J74" s="18" t="s">
        <v>587</v>
      </c>
      <c r="K74" s="18" t="s">
        <v>58</v>
      </c>
      <c r="L74" s="18" t="s">
        <v>588</v>
      </c>
      <c r="M74" s="18" t="s">
        <v>589</v>
      </c>
      <c r="N74" s="18" t="s">
        <v>208</v>
      </c>
      <c r="O74" s="18" t="s">
        <v>170</v>
      </c>
      <c r="P74" s="18" t="s">
        <v>24</v>
      </c>
      <c r="Q74" s="18" t="s">
        <v>546</v>
      </c>
      <c r="R74" s="18" t="s">
        <v>590</v>
      </c>
      <c r="S74" s="18" t="s">
        <v>54</v>
      </c>
      <c r="T74" s="18" t="s">
        <v>591</v>
      </c>
      <c r="U74" s="18" t="s">
        <v>592</v>
      </c>
      <c r="V74" s="18" t="s">
        <v>593</v>
      </c>
      <c r="W74" s="18">
        <v>7942</v>
      </c>
      <c r="X74" s="23" t="str" cm="1">
        <f t="array" ref="X74">INDEX({"MADRUGADA";"MANHÃ";"TARDE";"NOITE"},SUMPRODUCT(1*(HOUR(E74)&gt;={0;6;12;18})),1)</f>
        <v>TARDE</v>
      </c>
      <c r="Y74" s="25">
        <f t="shared" si="2"/>
        <v>2.7083333327027503E-2</v>
      </c>
    </row>
    <row r="75" spans="1:25" x14ac:dyDescent="0.25">
      <c r="A75" s="18" t="s">
        <v>555</v>
      </c>
      <c r="B75" s="18" t="s">
        <v>60</v>
      </c>
      <c r="C75" s="18" t="s">
        <v>61</v>
      </c>
      <c r="D75" s="18" t="s">
        <v>70</v>
      </c>
      <c r="E75" s="18" t="s">
        <v>576</v>
      </c>
      <c r="F75" s="18" t="s">
        <v>55</v>
      </c>
      <c r="G75" s="18" t="s">
        <v>55</v>
      </c>
      <c r="H75" s="18" t="s">
        <v>577</v>
      </c>
      <c r="I75" s="18" t="s">
        <v>578</v>
      </c>
      <c r="J75" s="18" t="s">
        <v>579</v>
      </c>
      <c r="K75" s="18" t="s">
        <v>58</v>
      </c>
      <c r="L75" s="18" t="s">
        <v>580</v>
      </c>
      <c r="M75" s="18" t="s">
        <v>581</v>
      </c>
      <c r="N75" s="18" t="s">
        <v>208</v>
      </c>
      <c r="O75" s="18" t="s">
        <v>170</v>
      </c>
      <c r="P75" s="18" t="s">
        <v>24</v>
      </c>
      <c r="Q75" s="18" t="s">
        <v>55</v>
      </c>
      <c r="R75" s="18" t="s">
        <v>582</v>
      </c>
      <c r="S75" s="18" t="s">
        <v>55</v>
      </c>
      <c r="T75" s="18" t="s">
        <v>56</v>
      </c>
      <c r="U75" s="18" t="s">
        <v>583</v>
      </c>
      <c r="V75" s="18" t="s">
        <v>583</v>
      </c>
      <c r="W75" s="18" t="s">
        <v>55</v>
      </c>
      <c r="X75" s="23" t="str" cm="1">
        <f t="array" ref="X75">INDEX({"MADRUGADA";"MANHÃ";"TARDE";"NOITE"},SUMPRODUCT(1*(HOUR(E75)&gt;={0;6;12;18})),1)</f>
        <v>TARDE</v>
      </c>
      <c r="Y75" s="20" t="s">
        <v>55</v>
      </c>
    </row>
    <row r="76" spans="1:25" x14ac:dyDescent="0.25">
      <c r="A76" s="18" t="s">
        <v>554</v>
      </c>
      <c r="B76" s="18" t="s">
        <v>47</v>
      </c>
      <c r="C76" s="18" t="s">
        <v>48</v>
      </c>
      <c r="D76" s="18" t="s">
        <v>466</v>
      </c>
      <c r="E76" s="18" t="s">
        <v>566</v>
      </c>
      <c r="F76" s="18" t="s">
        <v>567</v>
      </c>
      <c r="G76" s="18" t="s">
        <v>568</v>
      </c>
      <c r="H76" s="18" t="s">
        <v>569</v>
      </c>
      <c r="I76" s="24">
        <v>44966.896527777775</v>
      </c>
      <c r="J76" s="18" t="s">
        <v>51</v>
      </c>
      <c r="K76" s="18" t="s">
        <v>389</v>
      </c>
      <c r="L76" s="18" t="s">
        <v>570</v>
      </c>
      <c r="M76" s="18" t="s">
        <v>571</v>
      </c>
      <c r="N76" s="18" t="s">
        <v>72</v>
      </c>
      <c r="O76" s="18" t="s">
        <v>178</v>
      </c>
      <c r="P76" s="18" t="s">
        <v>29</v>
      </c>
      <c r="Q76" s="18" t="s">
        <v>53</v>
      </c>
      <c r="R76" s="18" t="s">
        <v>572</v>
      </c>
      <c r="S76" s="18" t="s">
        <v>54</v>
      </c>
      <c r="T76" s="18" t="s">
        <v>573</v>
      </c>
      <c r="U76" s="18" t="s">
        <v>574</v>
      </c>
      <c r="V76" s="18" t="s">
        <v>575</v>
      </c>
      <c r="W76" s="18" t="s">
        <v>55</v>
      </c>
      <c r="X76" s="23" t="str" cm="1">
        <f t="array" ref="X76">INDEX({"MADRUGADA";"MANHÃ";"TARDE";"NOITE"},SUMPRODUCT(1*(HOUR(E76)&gt;={0;6;12;18})),1)</f>
        <v>NOITE</v>
      </c>
      <c r="Y76" s="25">
        <f t="shared" si="2"/>
        <v>4.0972222224809229E-2</v>
      </c>
    </row>
    <row r="77" spans="1:25" x14ac:dyDescent="0.25">
      <c r="A77" s="18" t="s">
        <v>637</v>
      </c>
      <c r="B77" s="18" t="s">
        <v>47</v>
      </c>
      <c r="C77" s="18" t="s">
        <v>48</v>
      </c>
      <c r="D77" s="18" t="s">
        <v>466</v>
      </c>
      <c r="E77" s="18" t="s">
        <v>638</v>
      </c>
      <c r="F77" s="18" t="s">
        <v>639</v>
      </c>
      <c r="G77" s="18" t="s">
        <v>640</v>
      </c>
      <c r="H77" s="18" t="s">
        <v>641</v>
      </c>
      <c r="I77" s="24">
        <v>44967.817361111112</v>
      </c>
      <c r="J77" s="18" t="s">
        <v>51</v>
      </c>
      <c r="K77" s="18" t="s">
        <v>389</v>
      </c>
      <c r="L77" s="18" t="s">
        <v>642</v>
      </c>
      <c r="M77" s="18" t="s">
        <v>643</v>
      </c>
      <c r="N77" s="18" t="s">
        <v>644</v>
      </c>
      <c r="O77" s="18" t="s">
        <v>645</v>
      </c>
      <c r="P77" s="18" t="s">
        <v>29</v>
      </c>
      <c r="Q77" s="18" t="s">
        <v>53</v>
      </c>
      <c r="R77" s="18" t="s">
        <v>646</v>
      </c>
      <c r="S77" s="18" t="s">
        <v>54</v>
      </c>
      <c r="T77" s="18" t="s">
        <v>647</v>
      </c>
      <c r="U77" s="18" t="s">
        <v>648</v>
      </c>
      <c r="V77" s="18" t="s">
        <v>649</v>
      </c>
      <c r="W77" s="18" t="s">
        <v>55</v>
      </c>
      <c r="X77" s="23" t="str" cm="1">
        <f t="array" ref="X77">INDEX({"MADRUGADA";"MANHÃ";"TARDE";"NOITE"},SUMPRODUCT(1*(HOUR(E77)&gt;={0;6;12;18})),1)</f>
        <v>MANHÃ</v>
      </c>
      <c r="Y77" s="25">
        <f t="shared" si="2"/>
        <v>0.44305555555911269</v>
      </c>
    </row>
    <row r="78" spans="1:25" x14ac:dyDescent="0.25">
      <c r="A78" s="18" t="s">
        <v>650</v>
      </c>
      <c r="B78" s="18" t="s">
        <v>47</v>
      </c>
      <c r="C78" s="18" t="s">
        <v>48</v>
      </c>
      <c r="D78" s="18" t="s">
        <v>64</v>
      </c>
      <c r="E78" s="18" t="s">
        <v>651</v>
      </c>
      <c r="F78" s="18" t="s">
        <v>651</v>
      </c>
      <c r="G78" s="18" t="s">
        <v>651</v>
      </c>
      <c r="H78" s="18" t="s">
        <v>652</v>
      </c>
      <c r="I78" s="24">
        <v>44967.465277777781</v>
      </c>
      <c r="J78" s="18" t="s">
        <v>175</v>
      </c>
      <c r="K78" s="18" t="s">
        <v>58</v>
      </c>
      <c r="L78" s="18" t="s">
        <v>653</v>
      </c>
      <c r="M78" s="18" t="s">
        <v>654</v>
      </c>
      <c r="N78" s="18" t="s">
        <v>72</v>
      </c>
      <c r="O78" s="18" t="s">
        <v>655</v>
      </c>
      <c r="P78" s="18" t="s">
        <v>24</v>
      </c>
      <c r="Q78" s="18" t="s">
        <v>553</v>
      </c>
      <c r="R78" s="18" t="s">
        <v>656</v>
      </c>
      <c r="S78" s="18" t="s">
        <v>54</v>
      </c>
      <c r="T78" s="18" t="s">
        <v>657</v>
      </c>
      <c r="U78" s="18" t="s">
        <v>658</v>
      </c>
      <c r="V78" s="18" t="s">
        <v>659</v>
      </c>
      <c r="W78" s="18" t="s">
        <v>55</v>
      </c>
      <c r="X78" s="23" t="str" cm="1">
        <f t="array" ref="X78">INDEX({"MADRUGADA";"MANHÃ";"TARDE";"NOITE"},SUMPRODUCT(1*(HOUR(E78)&gt;={0;6;12;18})),1)</f>
        <v>MANHÃ</v>
      </c>
      <c r="Y78" s="25">
        <f t="shared" si="2"/>
        <v>0</v>
      </c>
    </row>
    <row r="79" spans="1:25" ht="30" x14ac:dyDescent="0.25">
      <c r="A79" s="26" t="s">
        <v>660</v>
      </c>
      <c r="B79" s="26" t="s">
        <v>60</v>
      </c>
      <c r="C79" s="26" t="s">
        <v>57</v>
      </c>
      <c r="D79" s="26" t="s">
        <v>74</v>
      </c>
      <c r="E79" s="26" t="s">
        <v>661</v>
      </c>
      <c r="F79" s="26" t="s">
        <v>55</v>
      </c>
      <c r="G79" s="26" t="s">
        <v>55</v>
      </c>
      <c r="H79" s="26" t="s">
        <v>662</v>
      </c>
      <c r="I79" s="26" t="s">
        <v>662</v>
      </c>
      <c r="J79" s="26" t="s">
        <v>75</v>
      </c>
      <c r="K79" s="26" t="s">
        <v>52</v>
      </c>
      <c r="L79" s="26" t="s">
        <v>663</v>
      </c>
      <c r="M79" s="26" t="s">
        <v>664</v>
      </c>
      <c r="N79" s="26" t="s">
        <v>76</v>
      </c>
      <c r="O79" s="26" t="s">
        <v>77</v>
      </c>
      <c r="P79" s="26" t="s">
        <v>27</v>
      </c>
      <c r="Q79" s="26" t="s">
        <v>55</v>
      </c>
      <c r="R79" s="26" t="s">
        <v>87</v>
      </c>
      <c r="S79" s="26" t="s">
        <v>54</v>
      </c>
      <c r="T79" s="26" t="s">
        <v>56</v>
      </c>
      <c r="U79" s="26" t="s">
        <v>665</v>
      </c>
      <c r="V79" s="26" t="s">
        <v>665</v>
      </c>
      <c r="W79" s="26" t="s">
        <v>55</v>
      </c>
      <c r="X79" s="23" t="str" cm="1">
        <f t="array" ref="X79">INDEX({"MADRUGADA";"MANHÃ";"TARDE";"NOITE"},SUMPRODUCT(1*(HOUR(E79)&gt;={0;6;12;18})),1)</f>
        <v>MANHÃ</v>
      </c>
      <c r="Y79" s="20" t="s">
        <v>55</v>
      </c>
    </row>
    <row r="80" spans="1:25" ht="30" x14ac:dyDescent="0.25">
      <c r="A80" s="26" t="s">
        <v>666</v>
      </c>
      <c r="B80" s="26" t="s">
        <v>60</v>
      </c>
      <c r="C80" s="26" t="s">
        <v>57</v>
      </c>
      <c r="D80" s="26" t="s">
        <v>74</v>
      </c>
      <c r="E80" s="26" t="s">
        <v>667</v>
      </c>
      <c r="F80" s="26" t="s">
        <v>55</v>
      </c>
      <c r="G80" s="26" t="s">
        <v>55</v>
      </c>
      <c r="H80" s="26" t="s">
        <v>668</v>
      </c>
      <c r="I80" s="26" t="s">
        <v>668</v>
      </c>
      <c r="J80" s="26" t="s">
        <v>75</v>
      </c>
      <c r="K80" s="26" t="s">
        <v>52</v>
      </c>
      <c r="L80" s="26" t="s">
        <v>669</v>
      </c>
      <c r="M80" s="26" t="s">
        <v>670</v>
      </c>
      <c r="N80" s="26" t="s">
        <v>76</v>
      </c>
      <c r="O80" s="26" t="s">
        <v>77</v>
      </c>
      <c r="P80" s="26" t="s">
        <v>27</v>
      </c>
      <c r="Q80" s="26" t="s">
        <v>55</v>
      </c>
      <c r="R80" s="26" t="s">
        <v>87</v>
      </c>
      <c r="S80" s="26" t="s">
        <v>54</v>
      </c>
      <c r="T80" s="26" t="s">
        <v>56</v>
      </c>
      <c r="U80" s="26" t="s">
        <v>671</v>
      </c>
      <c r="V80" s="26" t="s">
        <v>671</v>
      </c>
      <c r="W80" s="26" t="s">
        <v>55</v>
      </c>
      <c r="X80" s="23" t="str" cm="1">
        <f t="array" ref="X80">INDEX({"MADRUGADA";"MANHÃ";"TARDE";"NOITE"},SUMPRODUCT(1*(HOUR(E80)&gt;={0;6;12;18})),1)</f>
        <v>MANHÃ</v>
      </c>
      <c r="Y80" s="20" t="s">
        <v>55</v>
      </c>
    </row>
    <row r="81" spans="1:25" ht="30" x14ac:dyDescent="0.25">
      <c r="A81" s="18" t="s">
        <v>672</v>
      </c>
      <c r="B81" s="18" t="s">
        <v>60</v>
      </c>
      <c r="C81" s="18" t="s">
        <v>48</v>
      </c>
      <c r="D81" s="18" t="s">
        <v>66</v>
      </c>
      <c r="E81" s="18" t="s">
        <v>673</v>
      </c>
      <c r="F81" s="18" t="s">
        <v>55</v>
      </c>
      <c r="G81" s="18" t="s">
        <v>55</v>
      </c>
      <c r="H81" s="24">
        <v>44240.356249999997</v>
      </c>
      <c r="I81" s="24">
        <v>44972.368750000001</v>
      </c>
      <c r="J81" s="18" t="s">
        <v>51</v>
      </c>
      <c r="K81" s="18" t="s">
        <v>58</v>
      </c>
      <c r="L81" s="18" t="s">
        <v>674</v>
      </c>
      <c r="M81" s="18" t="s">
        <v>675</v>
      </c>
      <c r="N81" s="18" t="s">
        <v>81</v>
      </c>
      <c r="O81" s="18" t="s">
        <v>82</v>
      </c>
      <c r="P81" s="18" t="s">
        <v>24</v>
      </c>
      <c r="Q81" s="18" t="s">
        <v>55</v>
      </c>
      <c r="R81" s="18" t="s">
        <v>1107</v>
      </c>
      <c r="S81" s="18" t="s">
        <v>54</v>
      </c>
      <c r="T81" s="18" t="s">
        <v>56</v>
      </c>
      <c r="U81" s="18" t="s">
        <v>676</v>
      </c>
      <c r="V81" s="18" t="s">
        <v>676</v>
      </c>
      <c r="W81" s="18" t="s">
        <v>55</v>
      </c>
      <c r="X81" s="23" t="str" cm="1">
        <f t="array" ref="X81">INDEX({"MADRUGADA";"MANHÃ";"TARDE";"NOITE"},SUMPRODUCT(1*(HOUR(E81)&gt;={0;6;12;18})),1)</f>
        <v>MANHÃ</v>
      </c>
      <c r="Y81" s="20" t="s">
        <v>55</v>
      </c>
    </row>
    <row r="82" spans="1:25" x14ac:dyDescent="0.25">
      <c r="A82" s="17" t="s">
        <v>677</v>
      </c>
      <c r="B82" s="17" t="s">
        <v>47</v>
      </c>
      <c r="C82" s="17" t="s">
        <v>61</v>
      </c>
      <c r="D82" s="17" t="s">
        <v>70</v>
      </c>
      <c r="E82" s="17" t="s">
        <v>678</v>
      </c>
      <c r="F82" s="17" t="s">
        <v>678</v>
      </c>
      <c r="G82" s="17" t="s">
        <v>50</v>
      </c>
      <c r="H82" s="17" t="s">
        <v>50</v>
      </c>
      <c r="I82" s="17" t="s">
        <v>50</v>
      </c>
      <c r="J82" s="17" t="s">
        <v>175</v>
      </c>
      <c r="K82" s="17" t="s">
        <v>58</v>
      </c>
      <c r="L82" s="17" t="s">
        <v>679</v>
      </c>
      <c r="M82" s="17" t="s">
        <v>680</v>
      </c>
      <c r="N82" s="17" t="s">
        <v>72</v>
      </c>
      <c r="O82" s="17" t="s">
        <v>178</v>
      </c>
      <c r="P82" s="17" t="s">
        <v>24</v>
      </c>
      <c r="Q82" s="17" t="s">
        <v>50</v>
      </c>
      <c r="R82" s="17" t="s">
        <v>50</v>
      </c>
      <c r="S82" s="17" t="s">
        <v>171</v>
      </c>
      <c r="T82" s="17" t="s">
        <v>56</v>
      </c>
      <c r="U82" s="17" t="s">
        <v>681</v>
      </c>
      <c r="V82" s="17" t="s">
        <v>681</v>
      </c>
      <c r="W82" s="17" t="s">
        <v>55</v>
      </c>
      <c r="X82" s="22" t="str" cm="1">
        <f t="array" ref="X82">INDEX({"MADRUGADA";"MANHÃ";"TARDE";"NOITE"},SUMPRODUCT(1*(HOUR(E82)&gt;={0;6;12;18})),1)</f>
        <v>MANHÃ</v>
      </c>
      <c r="Y82" s="19" t="e">
        <f>G82-F82</f>
        <v>#VALUE!</v>
      </c>
    </row>
    <row r="83" spans="1:25" x14ac:dyDescent="0.25">
      <c r="A83" s="18" t="s">
        <v>682</v>
      </c>
      <c r="B83" s="18" t="s">
        <v>60</v>
      </c>
      <c r="C83" s="18" t="s">
        <v>61</v>
      </c>
      <c r="D83" s="18" t="s">
        <v>70</v>
      </c>
      <c r="E83" s="18" t="s">
        <v>683</v>
      </c>
      <c r="F83" s="18" t="s">
        <v>55</v>
      </c>
      <c r="G83" s="18" t="s">
        <v>55</v>
      </c>
      <c r="H83" s="18" t="s">
        <v>684</v>
      </c>
      <c r="I83" s="24">
        <v>44967.617361111108</v>
      </c>
      <c r="J83" s="18" t="s">
        <v>63</v>
      </c>
      <c r="K83" s="18" t="s">
        <v>58</v>
      </c>
      <c r="L83" s="18" t="s">
        <v>685</v>
      </c>
      <c r="M83" s="18" t="s">
        <v>686</v>
      </c>
      <c r="N83" s="18" t="s">
        <v>59</v>
      </c>
      <c r="O83" s="18" t="s">
        <v>71</v>
      </c>
      <c r="P83" s="18" t="s">
        <v>24</v>
      </c>
      <c r="Q83" s="18" t="s">
        <v>55</v>
      </c>
      <c r="R83" s="18" t="s">
        <v>687</v>
      </c>
      <c r="S83" s="18" t="s">
        <v>54</v>
      </c>
      <c r="T83" s="18" t="s">
        <v>688</v>
      </c>
      <c r="U83" s="18" t="s">
        <v>689</v>
      </c>
      <c r="V83" s="18" t="s">
        <v>690</v>
      </c>
      <c r="W83" s="18" t="s">
        <v>55</v>
      </c>
      <c r="X83" s="23" t="str" cm="1">
        <f t="array" ref="X83">INDEX({"MADRUGADA";"MANHÃ";"TARDE";"NOITE"},SUMPRODUCT(1*(HOUR(E83)&gt;={0;6;12;18})),1)</f>
        <v>MANHÃ</v>
      </c>
      <c r="Y83" s="20" t="s">
        <v>55</v>
      </c>
    </row>
    <row r="84" spans="1:25" x14ac:dyDescent="0.25">
      <c r="A84" s="18" t="s">
        <v>691</v>
      </c>
      <c r="B84" s="18" t="s">
        <v>47</v>
      </c>
      <c r="C84" s="18" t="s">
        <v>48</v>
      </c>
      <c r="D84" s="18" t="s">
        <v>386</v>
      </c>
      <c r="E84" s="18" t="s">
        <v>692</v>
      </c>
      <c r="F84" s="18" t="s">
        <v>693</v>
      </c>
      <c r="G84" s="18" t="s">
        <v>694</v>
      </c>
      <c r="H84" s="18" t="s">
        <v>695</v>
      </c>
      <c r="I84" s="24">
        <v>44967.817361111112</v>
      </c>
      <c r="J84" s="18" t="s">
        <v>51</v>
      </c>
      <c r="K84" s="18" t="s">
        <v>389</v>
      </c>
      <c r="L84" s="18" t="s">
        <v>696</v>
      </c>
      <c r="M84" s="18" t="s">
        <v>697</v>
      </c>
      <c r="N84" s="18" t="s">
        <v>76</v>
      </c>
      <c r="O84" s="18" t="s">
        <v>77</v>
      </c>
      <c r="P84" s="18" t="s">
        <v>29</v>
      </c>
      <c r="Q84" s="18" t="s">
        <v>698</v>
      </c>
      <c r="R84" s="18" t="s">
        <v>699</v>
      </c>
      <c r="S84" s="18" t="s">
        <v>171</v>
      </c>
      <c r="T84" s="18" t="s">
        <v>700</v>
      </c>
      <c r="U84" s="18" t="s">
        <v>701</v>
      </c>
      <c r="V84" s="18" t="s">
        <v>702</v>
      </c>
      <c r="W84" s="18">
        <v>84292023</v>
      </c>
      <c r="X84" s="23" t="str" cm="1">
        <f t="array" ref="X84">INDEX({"MADRUGADA";"MANHÃ";"TARDE";"NOITE"},SUMPRODUCT(1*(HOUR(E84)&gt;={0;6;12;18})),1)</f>
        <v>MANHÃ</v>
      </c>
      <c r="Y84" s="25">
        <f>G84-F84</f>
        <v>0.22083333333284827</v>
      </c>
    </row>
    <row r="85" spans="1:25" x14ac:dyDescent="0.25">
      <c r="A85" s="18" t="s">
        <v>703</v>
      </c>
      <c r="B85" s="18" t="s">
        <v>47</v>
      </c>
      <c r="C85" s="18" t="s">
        <v>48</v>
      </c>
      <c r="D85" s="18" t="s">
        <v>704</v>
      </c>
      <c r="E85" s="18" t="s">
        <v>705</v>
      </c>
      <c r="F85" s="18" t="s">
        <v>706</v>
      </c>
      <c r="G85" s="18" t="s">
        <v>707</v>
      </c>
      <c r="H85" s="18" t="s">
        <v>708</v>
      </c>
      <c r="I85" s="24">
        <v>44967.453472222223</v>
      </c>
      <c r="J85" s="18" t="s">
        <v>51</v>
      </c>
      <c r="K85" s="18" t="s">
        <v>58</v>
      </c>
      <c r="L85" s="18" t="s">
        <v>709</v>
      </c>
      <c r="M85" s="18" t="s">
        <v>710</v>
      </c>
      <c r="N85" s="18" t="s">
        <v>208</v>
      </c>
      <c r="O85" s="18" t="s">
        <v>711</v>
      </c>
      <c r="P85" s="18" t="s">
        <v>24</v>
      </c>
      <c r="Q85" s="18" t="s">
        <v>53</v>
      </c>
      <c r="R85" s="18" t="s">
        <v>712</v>
      </c>
      <c r="S85" s="18" t="s">
        <v>54</v>
      </c>
      <c r="T85" s="18" t="s">
        <v>713</v>
      </c>
      <c r="U85" s="18" t="s">
        <v>714</v>
      </c>
      <c r="V85" s="18" t="s">
        <v>715</v>
      </c>
      <c r="W85" s="18" t="s">
        <v>55</v>
      </c>
      <c r="X85" s="23" t="str" cm="1">
        <f t="array" ref="X85">INDEX({"MADRUGADA";"MANHÃ";"TARDE";"NOITE"},SUMPRODUCT(1*(HOUR(E85)&gt;={0;6;12;18})),1)</f>
        <v>MANHÃ</v>
      </c>
      <c r="Y85" s="25">
        <f>G85-F85</f>
        <v>8.3333333386690356E-3</v>
      </c>
    </row>
    <row r="86" spans="1:25" x14ac:dyDescent="0.25">
      <c r="A86" s="17" t="s">
        <v>716</v>
      </c>
      <c r="B86" s="17" t="s">
        <v>47</v>
      </c>
      <c r="C86" s="17" t="s">
        <v>61</v>
      </c>
      <c r="D86" s="17" t="s">
        <v>717</v>
      </c>
      <c r="E86" s="17" t="s">
        <v>718</v>
      </c>
      <c r="F86" s="17" t="s">
        <v>718</v>
      </c>
      <c r="G86" s="29">
        <v>44985.398611111108</v>
      </c>
      <c r="H86" s="29">
        <v>44985.417361111111</v>
      </c>
      <c r="I86" s="17" t="s">
        <v>50</v>
      </c>
      <c r="J86" s="17" t="s">
        <v>63</v>
      </c>
      <c r="K86" s="17" t="s">
        <v>58</v>
      </c>
      <c r="L86" s="17" t="s">
        <v>719</v>
      </c>
      <c r="M86" s="17" t="s">
        <v>720</v>
      </c>
      <c r="N86" s="17" t="s">
        <v>59</v>
      </c>
      <c r="O86" s="17" t="s">
        <v>540</v>
      </c>
      <c r="P86" s="17" t="s">
        <v>24</v>
      </c>
      <c r="Q86" s="17" t="s">
        <v>1854</v>
      </c>
      <c r="R86" s="17" t="s">
        <v>1855</v>
      </c>
      <c r="S86" s="17" t="s">
        <v>171</v>
      </c>
      <c r="T86" s="17" t="s">
        <v>56</v>
      </c>
      <c r="U86" s="17" t="s">
        <v>721</v>
      </c>
      <c r="V86" s="17" t="s">
        <v>721</v>
      </c>
      <c r="W86" s="17">
        <v>4695950</v>
      </c>
      <c r="X86" s="22" t="str" cm="1">
        <f t="array" ref="X86">INDEX({"MADRUGADA";"MANHÃ";"TARDE";"NOITE"},SUMPRODUCT(1*(HOUR(E86)&gt;={0;6;12;18})),1)</f>
        <v>TARDE</v>
      </c>
      <c r="Y86" s="19">
        <f>G86-F86</f>
        <v>19.878472222218988</v>
      </c>
    </row>
    <row r="87" spans="1:25" x14ac:dyDescent="0.25">
      <c r="A87" s="26" t="s">
        <v>722</v>
      </c>
      <c r="B87" s="26" t="s">
        <v>60</v>
      </c>
      <c r="C87" s="26" t="s">
        <v>61</v>
      </c>
      <c r="D87" s="26" t="s">
        <v>66</v>
      </c>
      <c r="E87" s="26" t="s">
        <v>723</v>
      </c>
      <c r="F87" s="26" t="s">
        <v>55</v>
      </c>
      <c r="G87" s="26" t="s">
        <v>55</v>
      </c>
      <c r="H87" s="26" t="s">
        <v>724</v>
      </c>
      <c r="I87" s="26" t="s">
        <v>725</v>
      </c>
      <c r="J87" s="26" t="s">
        <v>205</v>
      </c>
      <c r="K87" s="26" t="s">
        <v>58</v>
      </c>
      <c r="L87" s="26" t="s">
        <v>726</v>
      </c>
      <c r="M87" s="26" t="s">
        <v>727</v>
      </c>
      <c r="N87" s="26" t="s">
        <v>208</v>
      </c>
      <c r="O87" s="26" t="s">
        <v>209</v>
      </c>
      <c r="P87" s="26" t="s">
        <v>24</v>
      </c>
      <c r="Q87" s="26" t="s">
        <v>55</v>
      </c>
      <c r="R87" s="26" t="s">
        <v>728</v>
      </c>
      <c r="S87" s="26" t="s">
        <v>54</v>
      </c>
      <c r="T87" s="26" t="s">
        <v>56</v>
      </c>
      <c r="U87" s="26" t="s">
        <v>729</v>
      </c>
      <c r="V87" s="26" t="s">
        <v>729</v>
      </c>
      <c r="W87" s="26" t="s">
        <v>55</v>
      </c>
      <c r="X87" s="23" t="str" cm="1">
        <f t="array" ref="X87">INDEX({"MADRUGADA";"MANHÃ";"TARDE";"NOITE"},SUMPRODUCT(1*(HOUR(E87)&gt;={0;6;12;18})),1)</f>
        <v>TARDE</v>
      </c>
      <c r="Y87" s="20" t="s">
        <v>55</v>
      </c>
    </row>
    <row r="88" spans="1:25" x14ac:dyDescent="0.25">
      <c r="A88" s="18" t="s">
        <v>730</v>
      </c>
      <c r="B88" s="18" t="s">
        <v>60</v>
      </c>
      <c r="C88" s="18" t="s">
        <v>61</v>
      </c>
      <c r="D88" s="18" t="s">
        <v>70</v>
      </c>
      <c r="E88" s="18" t="s">
        <v>731</v>
      </c>
      <c r="F88" s="18" t="s">
        <v>55</v>
      </c>
      <c r="G88" s="18" t="s">
        <v>55</v>
      </c>
      <c r="H88" s="24">
        <v>44966.595833333333</v>
      </c>
      <c r="I88" s="24">
        <v>44968.606944444444</v>
      </c>
      <c r="J88" s="18" t="s">
        <v>732</v>
      </c>
      <c r="K88" s="18" t="s">
        <v>52</v>
      </c>
      <c r="L88" s="18" t="s">
        <v>733</v>
      </c>
      <c r="M88" s="18" t="s">
        <v>734</v>
      </c>
      <c r="N88" s="18" t="s">
        <v>620</v>
      </c>
      <c r="O88" s="18" t="s">
        <v>621</v>
      </c>
      <c r="P88" s="18" t="s">
        <v>37</v>
      </c>
      <c r="Q88" s="18" t="s">
        <v>55</v>
      </c>
      <c r="R88" s="18" t="s">
        <v>1003</v>
      </c>
      <c r="S88" s="18" t="s">
        <v>54</v>
      </c>
      <c r="T88" s="18" t="s">
        <v>56</v>
      </c>
      <c r="U88" s="18" t="s">
        <v>735</v>
      </c>
      <c r="V88" s="18" t="s">
        <v>735</v>
      </c>
      <c r="W88" s="18" t="s">
        <v>55</v>
      </c>
      <c r="X88" s="23" t="str" cm="1">
        <f t="array" ref="X88">INDEX({"MADRUGADA";"MANHÃ";"TARDE";"NOITE"},SUMPRODUCT(1*(HOUR(E88)&gt;={0;6;12;18})),1)</f>
        <v>TARDE</v>
      </c>
      <c r="Y88" s="20" t="s">
        <v>55</v>
      </c>
    </row>
    <row r="89" spans="1:25" x14ac:dyDescent="0.25">
      <c r="A89" s="18" t="s">
        <v>736</v>
      </c>
      <c r="B89" s="18" t="s">
        <v>60</v>
      </c>
      <c r="C89" s="18" t="s">
        <v>61</v>
      </c>
      <c r="D89" s="18" t="s">
        <v>70</v>
      </c>
      <c r="E89" s="18" t="s">
        <v>737</v>
      </c>
      <c r="F89" s="18" t="s">
        <v>55</v>
      </c>
      <c r="G89" s="18" t="s">
        <v>55</v>
      </c>
      <c r="H89" s="18" t="s">
        <v>738</v>
      </c>
      <c r="I89" s="24">
        <v>44967.680555555555</v>
      </c>
      <c r="J89" s="18" t="s">
        <v>732</v>
      </c>
      <c r="K89" s="18" t="s">
        <v>389</v>
      </c>
      <c r="L89" s="18" t="s">
        <v>739</v>
      </c>
      <c r="M89" s="18" t="s">
        <v>740</v>
      </c>
      <c r="N89" s="18" t="s">
        <v>620</v>
      </c>
      <c r="O89" s="18" t="s">
        <v>621</v>
      </c>
      <c r="P89" s="18" t="s">
        <v>32</v>
      </c>
      <c r="Q89" s="18" t="s">
        <v>55</v>
      </c>
      <c r="R89" s="18" t="s">
        <v>741</v>
      </c>
      <c r="S89" s="18" t="s">
        <v>54</v>
      </c>
      <c r="T89" s="18" t="s">
        <v>56</v>
      </c>
      <c r="U89" s="18" t="s">
        <v>742</v>
      </c>
      <c r="V89" s="18" t="s">
        <v>742</v>
      </c>
      <c r="W89" s="18" t="s">
        <v>55</v>
      </c>
      <c r="X89" s="23" t="str" cm="1">
        <f t="array" ref="X89">INDEX({"MADRUGADA";"MANHÃ";"TARDE";"NOITE"},SUMPRODUCT(1*(HOUR(E89)&gt;={0;6;12;18})),1)</f>
        <v>TARDE</v>
      </c>
      <c r="Y89" s="20" t="s">
        <v>55</v>
      </c>
    </row>
    <row r="90" spans="1:25" x14ac:dyDescent="0.25">
      <c r="A90" s="18" t="s">
        <v>743</v>
      </c>
      <c r="B90" s="18" t="s">
        <v>60</v>
      </c>
      <c r="C90" s="18" t="s">
        <v>61</v>
      </c>
      <c r="D90" s="18" t="s">
        <v>66</v>
      </c>
      <c r="E90" s="18" t="s">
        <v>744</v>
      </c>
      <c r="F90" s="18" t="s">
        <v>55</v>
      </c>
      <c r="G90" s="18" t="s">
        <v>55</v>
      </c>
      <c r="H90" s="24">
        <v>44966.697222222225</v>
      </c>
      <c r="I90" s="24">
        <v>44967.449305555558</v>
      </c>
      <c r="J90" s="18" t="s">
        <v>63</v>
      </c>
      <c r="K90" s="18" t="s">
        <v>58</v>
      </c>
      <c r="L90" s="18" t="s">
        <v>745</v>
      </c>
      <c r="M90" s="18" t="s">
        <v>746</v>
      </c>
      <c r="N90" s="18" t="s">
        <v>59</v>
      </c>
      <c r="O90" s="18" t="s">
        <v>71</v>
      </c>
      <c r="P90" s="18" t="s">
        <v>24</v>
      </c>
      <c r="Q90" s="18" t="s">
        <v>55</v>
      </c>
      <c r="R90" s="18" t="s">
        <v>50</v>
      </c>
      <c r="S90" s="18" t="s">
        <v>54</v>
      </c>
      <c r="T90" s="18" t="s">
        <v>56</v>
      </c>
      <c r="U90" s="18" t="s">
        <v>747</v>
      </c>
      <c r="V90" s="18" t="s">
        <v>747</v>
      </c>
      <c r="W90" s="18" t="s">
        <v>55</v>
      </c>
      <c r="X90" s="23" t="str" cm="1">
        <f t="array" ref="X90">INDEX({"MADRUGADA";"MANHÃ";"TARDE";"NOITE"},SUMPRODUCT(1*(HOUR(E90)&gt;={0;6;12;18})),1)</f>
        <v>TARDE</v>
      </c>
      <c r="Y90" s="20" t="s">
        <v>55</v>
      </c>
    </row>
    <row r="91" spans="1:25" x14ac:dyDescent="0.25">
      <c r="A91" s="18" t="s">
        <v>748</v>
      </c>
      <c r="B91" s="18" t="s">
        <v>47</v>
      </c>
      <c r="C91" s="18" t="s">
        <v>61</v>
      </c>
      <c r="D91" s="18" t="s">
        <v>64</v>
      </c>
      <c r="E91" s="18" t="s">
        <v>749</v>
      </c>
      <c r="F91" s="18" t="s">
        <v>749</v>
      </c>
      <c r="G91" s="24">
        <v>44965.984722222223</v>
      </c>
      <c r="H91" s="24">
        <v>44965.986805555556</v>
      </c>
      <c r="I91" s="24">
        <v>44967.988888888889</v>
      </c>
      <c r="J91" s="18" t="s">
        <v>175</v>
      </c>
      <c r="K91" s="18" t="s">
        <v>58</v>
      </c>
      <c r="L91" s="18" t="s">
        <v>299</v>
      </c>
      <c r="M91" s="18" t="s">
        <v>750</v>
      </c>
      <c r="N91" s="18" t="s">
        <v>72</v>
      </c>
      <c r="O91" s="18" t="s">
        <v>265</v>
      </c>
      <c r="P91" s="18" t="s">
        <v>24</v>
      </c>
      <c r="Q91" s="18" t="s">
        <v>65</v>
      </c>
      <c r="R91" s="18" t="s">
        <v>751</v>
      </c>
      <c r="S91" s="18" t="s">
        <v>54</v>
      </c>
      <c r="T91" s="18" t="s">
        <v>56</v>
      </c>
      <c r="U91" s="18" t="s">
        <v>752</v>
      </c>
      <c r="V91" s="18" t="s">
        <v>752</v>
      </c>
      <c r="W91" s="18" t="s">
        <v>55</v>
      </c>
      <c r="X91" s="23" t="str" cm="1">
        <f t="array" ref="X91">INDEX({"MADRUGADA";"MANHÃ";"TARDE";"NOITE"},SUMPRODUCT(1*(HOUR(E91)&gt;={0;6;12;18})),1)</f>
        <v>TARDE</v>
      </c>
      <c r="Y91" s="25">
        <f>G91-F91</f>
        <v>0.3243055555576575</v>
      </c>
    </row>
    <row r="92" spans="1:25" x14ac:dyDescent="0.25">
      <c r="A92" s="18" t="s">
        <v>753</v>
      </c>
      <c r="B92" s="18" t="s">
        <v>47</v>
      </c>
      <c r="C92" s="18" t="s">
        <v>57</v>
      </c>
      <c r="D92" s="18" t="s">
        <v>754</v>
      </c>
      <c r="E92" s="18" t="s">
        <v>755</v>
      </c>
      <c r="F92" s="18" t="s">
        <v>756</v>
      </c>
      <c r="G92" s="24">
        <v>44970.643750000003</v>
      </c>
      <c r="H92" s="24">
        <v>44971.259722222225</v>
      </c>
      <c r="I92" s="24">
        <v>44973.274305555555</v>
      </c>
      <c r="J92" s="18" t="s">
        <v>51</v>
      </c>
      <c r="K92" s="18" t="s">
        <v>58</v>
      </c>
      <c r="L92" s="18" t="s">
        <v>757</v>
      </c>
      <c r="M92" s="18" t="s">
        <v>758</v>
      </c>
      <c r="N92" s="18" t="s">
        <v>81</v>
      </c>
      <c r="O92" s="18" t="s">
        <v>82</v>
      </c>
      <c r="P92" s="18" t="s">
        <v>24</v>
      </c>
      <c r="Q92" s="18" t="s">
        <v>65</v>
      </c>
      <c r="R92" s="18" t="s">
        <v>1164</v>
      </c>
      <c r="S92" s="18" t="s">
        <v>54</v>
      </c>
      <c r="T92" s="18" t="s">
        <v>56</v>
      </c>
      <c r="U92" s="18" t="s">
        <v>759</v>
      </c>
      <c r="V92" s="18" t="s">
        <v>759</v>
      </c>
      <c r="W92" s="18" t="s">
        <v>55</v>
      </c>
      <c r="X92" s="23" t="str" cm="1">
        <f t="array" ref="X92">INDEX({"MADRUGADA";"MANHÃ";"TARDE";"NOITE"},SUMPRODUCT(1*(HOUR(E92)&gt;={0;6;12;18})),1)</f>
        <v>TARDE</v>
      </c>
      <c r="Y92" s="25">
        <f>G92-F92</f>
        <v>5.0284722222277196</v>
      </c>
    </row>
    <row r="93" spans="1:25" x14ac:dyDescent="0.25">
      <c r="A93" s="18" t="s">
        <v>760</v>
      </c>
      <c r="B93" s="18" t="s">
        <v>60</v>
      </c>
      <c r="C93" s="18" t="s">
        <v>61</v>
      </c>
      <c r="D93" s="18" t="s">
        <v>66</v>
      </c>
      <c r="E93" s="18" t="s">
        <v>761</v>
      </c>
      <c r="F93" s="18" t="s">
        <v>55</v>
      </c>
      <c r="G93" s="18" t="s">
        <v>55</v>
      </c>
      <c r="H93" s="18" t="s">
        <v>762</v>
      </c>
      <c r="I93" s="24">
        <v>44967.759722222225</v>
      </c>
      <c r="J93" s="18" t="s">
        <v>63</v>
      </c>
      <c r="K93" s="18" t="s">
        <v>58</v>
      </c>
      <c r="L93" s="18" t="s">
        <v>763</v>
      </c>
      <c r="M93" s="18" t="s">
        <v>764</v>
      </c>
      <c r="N93" s="18" t="s">
        <v>59</v>
      </c>
      <c r="O93" s="18" t="s">
        <v>71</v>
      </c>
      <c r="P93" s="18" t="s">
        <v>24</v>
      </c>
      <c r="Q93" s="18" t="s">
        <v>55</v>
      </c>
      <c r="R93" s="18" t="s">
        <v>765</v>
      </c>
      <c r="S93" s="18" t="s">
        <v>54</v>
      </c>
      <c r="T93" s="18" t="s">
        <v>56</v>
      </c>
      <c r="U93" s="18" t="s">
        <v>766</v>
      </c>
      <c r="V93" s="18" t="s">
        <v>766</v>
      </c>
      <c r="W93" s="18" t="s">
        <v>55</v>
      </c>
      <c r="X93" s="23" t="str" cm="1">
        <f t="array" ref="X93">INDEX({"MADRUGADA";"MANHÃ";"TARDE";"NOITE"},SUMPRODUCT(1*(HOUR(E93)&gt;={0;6;12;18})),1)</f>
        <v>TARDE</v>
      </c>
      <c r="Y93" s="20" t="s">
        <v>55</v>
      </c>
    </row>
    <row r="94" spans="1:25" x14ac:dyDescent="0.25">
      <c r="A94" s="18" t="s">
        <v>767</v>
      </c>
      <c r="B94" s="18" t="s">
        <v>60</v>
      </c>
      <c r="C94" s="18" t="s">
        <v>57</v>
      </c>
      <c r="D94" s="18" t="s">
        <v>66</v>
      </c>
      <c r="E94" s="18" t="s">
        <v>768</v>
      </c>
      <c r="F94" s="18" t="s">
        <v>55</v>
      </c>
      <c r="G94" s="18" t="s">
        <v>55</v>
      </c>
      <c r="H94" s="24">
        <v>44970.374305555553</v>
      </c>
      <c r="I94" s="24">
        <v>44242.375694444447</v>
      </c>
      <c r="J94" s="18" t="s">
        <v>51</v>
      </c>
      <c r="K94" s="18" t="s">
        <v>58</v>
      </c>
      <c r="L94" s="18" t="s">
        <v>769</v>
      </c>
      <c r="M94" s="18" t="s">
        <v>675</v>
      </c>
      <c r="N94" s="18" t="s">
        <v>81</v>
      </c>
      <c r="O94" s="18" t="s">
        <v>82</v>
      </c>
      <c r="P94" s="18" t="s">
        <v>24</v>
      </c>
      <c r="Q94" s="18" t="s">
        <v>55</v>
      </c>
      <c r="R94" s="18" t="s">
        <v>1108</v>
      </c>
      <c r="S94" s="18" t="s">
        <v>54</v>
      </c>
      <c r="T94" s="18" t="s">
        <v>56</v>
      </c>
      <c r="U94" s="18" t="s">
        <v>770</v>
      </c>
      <c r="V94" s="18" t="s">
        <v>770</v>
      </c>
      <c r="W94" s="18" t="s">
        <v>55</v>
      </c>
      <c r="X94" s="23" t="str" cm="1">
        <f t="array" ref="X94">INDEX({"MADRUGADA";"MANHÃ";"TARDE";"NOITE"},SUMPRODUCT(1*(HOUR(E94)&gt;={0;6;12;18})),1)</f>
        <v>TARDE</v>
      </c>
      <c r="Y94" s="20" t="s">
        <v>55</v>
      </c>
    </row>
    <row r="95" spans="1:25" ht="30" x14ac:dyDescent="0.25">
      <c r="A95" s="18" t="s">
        <v>771</v>
      </c>
      <c r="B95" s="18" t="s">
        <v>47</v>
      </c>
      <c r="C95" s="18" t="s">
        <v>48</v>
      </c>
      <c r="D95" s="18" t="s">
        <v>70</v>
      </c>
      <c r="E95" s="18" t="s">
        <v>772</v>
      </c>
      <c r="F95" s="18" t="s">
        <v>773</v>
      </c>
      <c r="G95" s="24">
        <v>44965.916666666664</v>
      </c>
      <c r="H95" s="24">
        <v>44981.678472222222</v>
      </c>
      <c r="I95" s="24">
        <v>44981.825694444444</v>
      </c>
      <c r="J95" s="18" t="s">
        <v>51</v>
      </c>
      <c r="K95" s="18" t="s">
        <v>52</v>
      </c>
      <c r="L95" s="18" t="s">
        <v>774</v>
      </c>
      <c r="M95" s="18" t="s">
        <v>775</v>
      </c>
      <c r="N95" s="18" t="s">
        <v>620</v>
      </c>
      <c r="O95" s="18" t="s">
        <v>621</v>
      </c>
      <c r="P95" s="18" t="s">
        <v>37</v>
      </c>
      <c r="Q95" s="18" t="s">
        <v>65</v>
      </c>
      <c r="R95" s="18" t="s">
        <v>1639</v>
      </c>
      <c r="S95" s="18" t="s">
        <v>54</v>
      </c>
      <c r="T95" s="18" t="s">
        <v>56</v>
      </c>
      <c r="U95" s="18" t="s">
        <v>776</v>
      </c>
      <c r="V95" s="18" t="s">
        <v>776</v>
      </c>
      <c r="W95" s="18" t="s">
        <v>55</v>
      </c>
      <c r="X95" s="23" t="str" cm="1">
        <f t="array" ref="X95">INDEX({"MADRUGADA";"MANHÃ";"TARDE";"NOITE"},SUMPRODUCT(1*(HOUR(E95)&gt;={0;6;12;18})),1)</f>
        <v>NOITE</v>
      </c>
      <c r="Y95" s="25">
        <f>G95-F95</f>
        <v>0.19097222221898846</v>
      </c>
    </row>
    <row r="96" spans="1:25" x14ac:dyDescent="0.25">
      <c r="A96" s="18" t="s">
        <v>782</v>
      </c>
      <c r="B96" s="18" t="s">
        <v>60</v>
      </c>
      <c r="C96" s="18" t="s">
        <v>61</v>
      </c>
      <c r="D96" s="18" t="s">
        <v>66</v>
      </c>
      <c r="E96" s="18" t="s">
        <v>783</v>
      </c>
      <c r="F96" s="18" t="s">
        <v>55</v>
      </c>
      <c r="G96" s="18" t="s">
        <v>55</v>
      </c>
      <c r="H96" s="18" t="s">
        <v>784</v>
      </c>
      <c r="I96" s="24">
        <v>44968.505555555559</v>
      </c>
      <c r="J96" s="18" t="s">
        <v>785</v>
      </c>
      <c r="K96" s="18" t="s">
        <v>58</v>
      </c>
      <c r="L96" s="18" t="s">
        <v>786</v>
      </c>
      <c r="M96" s="18" t="s">
        <v>787</v>
      </c>
      <c r="N96" s="18" t="s">
        <v>208</v>
      </c>
      <c r="O96" s="18" t="s">
        <v>788</v>
      </c>
      <c r="P96" s="18" t="s">
        <v>24</v>
      </c>
      <c r="Q96" s="18" t="s">
        <v>55</v>
      </c>
      <c r="R96" s="18" t="s">
        <v>789</v>
      </c>
      <c r="S96" s="18" t="s">
        <v>54</v>
      </c>
      <c r="T96" s="18" t="s">
        <v>790</v>
      </c>
      <c r="U96" s="18" t="s">
        <v>791</v>
      </c>
      <c r="V96" s="18" t="s">
        <v>792</v>
      </c>
      <c r="W96" s="18" t="s">
        <v>55</v>
      </c>
      <c r="X96" s="23" t="str" cm="1">
        <f t="array" ref="X96">INDEX({"MADRUGADA";"MANHÃ";"TARDE";"NOITE"},SUMPRODUCT(1*(HOUR(E96)&gt;={0;6;12;18})),1)</f>
        <v>MANHÃ</v>
      </c>
      <c r="Y96" s="20" t="s">
        <v>55</v>
      </c>
    </row>
    <row r="97" spans="1:25" x14ac:dyDescent="0.25">
      <c r="A97" s="18" t="s">
        <v>793</v>
      </c>
      <c r="B97" s="18" t="s">
        <v>60</v>
      </c>
      <c r="C97" s="18" t="s">
        <v>61</v>
      </c>
      <c r="D97" s="18" t="s">
        <v>66</v>
      </c>
      <c r="E97" s="18" t="s">
        <v>794</v>
      </c>
      <c r="F97" s="18" t="s">
        <v>55</v>
      </c>
      <c r="G97" s="18" t="s">
        <v>55</v>
      </c>
      <c r="H97" s="18" t="s">
        <v>795</v>
      </c>
      <c r="I97" s="24">
        <v>44968.505555555559</v>
      </c>
      <c r="J97" s="18" t="s">
        <v>63</v>
      </c>
      <c r="K97" s="18" t="s">
        <v>58</v>
      </c>
      <c r="L97" s="18" t="s">
        <v>69</v>
      </c>
      <c r="M97" s="18" t="s">
        <v>796</v>
      </c>
      <c r="N97" s="18" t="s">
        <v>59</v>
      </c>
      <c r="O97" s="18" t="s">
        <v>797</v>
      </c>
      <c r="P97" s="18" t="s">
        <v>24</v>
      </c>
      <c r="Q97" s="18" t="s">
        <v>55</v>
      </c>
      <c r="R97" s="18" t="s">
        <v>798</v>
      </c>
      <c r="S97" s="18" t="s">
        <v>54</v>
      </c>
      <c r="T97" s="18" t="s">
        <v>56</v>
      </c>
      <c r="U97" s="18" t="s">
        <v>799</v>
      </c>
      <c r="V97" s="18" t="s">
        <v>799</v>
      </c>
      <c r="W97" s="18" t="s">
        <v>55</v>
      </c>
      <c r="X97" s="23" t="str" cm="1">
        <f t="array" ref="X97">INDEX({"MADRUGADA";"MANHÃ";"TARDE";"NOITE"},SUMPRODUCT(1*(HOUR(E97)&gt;={0;6;12;18})),1)</f>
        <v>MANHÃ</v>
      </c>
      <c r="Y97" s="20" t="s">
        <v>55</v>
      </c>
    </row>
    <row r="98" spans="1:25" x14ac:dyDescent="0.25">
      <c r="A98" s="18" t="s">
        <v>800</v>
      </c>
      <c r="B98" s="18" t="s">
        <v>60</v>
      </c>
      <c r="C98" s="18" t="s">
        <v>61</v>
      </c>
      <c r="D98" s="18" t="s">
        <v>66</v>
      </c>
      <c r="E98" s="18" t="s">
        <v>801</v>
      </c>
      <c r="F98" s="18" t="s">
        <v>55</v>
      </c>
      <c r="G98" s="18" t="s">
        <v>55</v>
      </c>
      <c r="H98" s="18" t="s">
        <v>802</v>
      </c>
      <c r="I98" s="24">
        <v>44968.505555555559</v>
      </c>
      <c r="J98" s="18" t="s">
        <v>785</v>
      </c>
      <c r="K98" s="18" t="s">
        <v>58</v>
      </c>
      <c r="L98" s="18" t="s">
        <v>803</v>
      </c>
      <c r="M98" s="18" t="s">
        <v>804</v>
      </c>
      <c r="N98" s="18" t="s">
        <v>208</v>
      </c>
      <c r="O98" s="18" t="s">
        <v>788</v>
      </c>
      <c r="P98" s="18" t="s">
        <v>24</v>
      </c>
      <c r="Q98" s="18" t="s">
        <v>55</v>
      </c>
      <c r="R98" s="18" t="s">
        <v>1004</v>
      </c>
      <c r="S98" s="18" t="s">
        <v>54</v>
      </c>
      <c r="T98" s="18" t="s">
        <v>56</v>
      </c>
      <c r="U98" s="18" t="s">
        <v>805</v>
      </c>
      <c r="V98" s="18" t="s">
        <v>805</v>
      </c>
      <c r="W98" s="18" t="s">
        <v>55</v>
      </c>
      <c r="X98" s="23" t="str" cm="1">
        <f t="array" ref="X98">INDEX({"MADRUGADA";"MANHÃ";"TARDE";"NOITE"},SUMPRODUCT(1*(HOUR(E98)&gt;={0;6;12;18})),1)</f>
        <v>MANHÃ</v>
      </c>
      <c r="Y98" s="20" t="s">
        <v>55</v>
      </c>
    </row>
    <row r="99" spans="1:25" ht="30" x14ac:dyDescent="0.25">
      <c r="A99" s="18" t="s">
        <v>806</v>
      </c>
      <c r="B99" s="18" t="s">
        <v>47</v>
      </c>
      <c r="C99" s="18" t="s">
        <v>61</v>
      </c>
      <c r="D99" s="18" t="s">
        <v>70</v>
      </c>
      <c r="E99" s="18" t="s">
        <v>807</v>
      </c>
      <c r="F99" s="18" t="s">
        <v>807</v>
      </c>
      <c r="G99" s="24">
        <v>44967.711111111108</v>
      </c>
      <c r="H99" s="24">
        <v>44967.71597222222</v>
      </c>
      <c r="I99" s="24">
        <v>44969.888194444444</v>
      </c>
      <c r="J99" s="18" t="s">
        <v>63</v>
      </c>
      <c r="K99" s="18" t="s">
        <v>58</v>
      </c>
      <c r="L99" s="18" t="s">
        <v>808</v>
      </c>
      <c r="M99" s="18" t="s">
        <v>809</v>
      </c>
      <c r="N99" s="18" t="s">
        <v>59</v>
      </c>
      <c r="O99" s="18" t="s">
        <v>71</v>
      </c>
      <c r="P99" s="18" t="s">
        <v>24</v>
      </c>
      <c r="Q99" s="18" t="s">
        <v>546</v>
      </c>
      <c r="R99" s="18" t="s">
        <v>1005</v>
      </c>
      <c r="S99" s="18" t="s">
        <v>171</v>
      </c>
      <c r="T99" s="18" t="s">
        <v>56</v>
      </c>
      <c r="U99" s="18" t="s">
        <v>810</v>
      </c>
      <c r="V99" s="18" t="s">
        <v>810</v>
      </c>
      <c r="W99" s="18">
        <v>7988</v>
      </c>
      <c r="X99" s="23" t="str" cm="1">
        <f t="array" ref="X99">INDEX({"MADRUGADA";"MANHÃ";"TARDE";"NOITE"},SUMPRODUCT(1*(HOUR(E99)&gt;={0;6;12;18})),1)</f>
        <v>MANHÃ</v>
      </c>
      <c r="Y99" s="25">
        <f>G99-F99</f>
        <v>1.2562499999985448</v>
      </c>
    </row>
    <row r="100" spans="1:25" x14ac:dyDescent="0.25">
      <c r="A100" s="18" t="s">
        <v>811</v>
      </c>
      <c r="B100" s="18" t="s">
        <v>60</v>
      </c>
      <c r="C100" s="18" t="s">
        <v>61</v>
      </c>
      <c r="D100" s="18" t="s">
        <v>66</v>
      </c>
      <c r="E100" s="18" t="s">
        <v>812</v>
      </c>
      <c r="F100" s="18" t="s">
        <v>55</v>
      </c>
      <c r="G100" s="18" t="s">
        <v>55</v>
      </c>
      <c r="H100" s="18" t="s">
        <v>813</v>
      </c>
      <c r="I100" s="24">
        <v>44968.772222222222</v>
      </c>
      <c r="J100" s="18" t="s">
        <v>785</v>
      </c>
      <c r="K100" s="18" t="s">
        <v>58</v>
      </c>
      <c r="L100" s="18" t="s">
        <v>814</v>
      </c>
      <c r="M100" s="18" t="s">
        <v>815</v>
      </c>
      <c r="N100" s="18" t="s">
        <v>208</v>
      </c>
      <c r="O100" s="18" t="s">
        <v>788</v>
      </c>
      <c r="P100" s="18" t="s">
        <v>24</v>
      </c>
      <c r="Q100" s="18" t="s">
        <v>55</v>
      </c>
      <c r="R100" s="18" t="s">
        <v>816</v>
      </c>
      <c r="S100" s="18" t="s">
        <v>54</v>
      </c>
      <c r="T100" s="18" t="s">
        <v>56</v>
      </c>
      <c r="U100" s="18" t="s">
        <v>817</v>
      </c>
      <c r="V100" s="18" t="s">
        <v>817</v>
      </c>
      <c r="W100" s="18" t="s">
        <v>55</v>
      </c>
      <c r="X100" s="23" t="str" cm="1">
        <f t="array" ref="X100">INDEX({"MADRUGADA";"MANHÃ";"TARDE";"NOITE"},SUMPRODUCT(1*(HOUR(E100)&gt;={0;6;12;18})),1)</f>
        <v>MANHÃ</v>
      </c>
      <c r="Y100" s="20" t="s">
        <v>55</v>
      </c>
    </row>
    <row r="101" spans="1:25" ht="75" x14ac:dyDescent="0.25">
      <c r="A101" s="18" t="s">
        <v>818</v>
      </c>
      <c r="B101" s="18" t="s">
        <v>47</v>
      </c>
      <c r="C101" s="18" t="s">
        <v>48</v>
      </c>
      <c r="D101" s="18" t="s">
        <v>386</v>
      </c>
      <c r="E101" s="18" t="s">
        <v>819</v>
      </c>
      <c r="F101" s="18" t="s">
        <v>820</v>
      </c>
      <c r="G101" s="18" t="s">
        <v>821</v>
      </c>
      <c r="H101" s="24">
        <v>44966.993055555555</v>
      </c>
      <c r="I101" s="24">
        <v>44968.996527777781</v>
      </c>
      <c r="J101" s="18" t="s">
        <v>51</v>
      </c>
      <c r="K101" s="18" t="s">
        <v>389</v>
      </c>
      <c r="L101" s="18" t="s">
        <v>822</v>
      </c>
      <c r="M101" s="18" t="s">
        <v>823</v>
      </c>
      <c r="N101" s="18" t="s">
        <v>824</v>
      </c>
      <c r="O101" s="18" t="s">
        <v>544</v>
      </c>
      <c r="P101" s="18" t="s">
        <v>29</v>
      </c>
      <c r="Q101" s="18" t="s">
        <v>884</v>
      </c>
      <c r="R101" s="18" t="s">
        <v>885</v>
      </c>
      <c r="S101" s="18" t="s">
        <v>171</v>
      </c>
      <c r="T101" s="18" t="s">
        <v>56</v>
      </c>
      <c r="U101" s="18" t="s">
        <v>825</v>
      </c>
      <c r="V101" s="18" t="s">
        <v>825</v>
      </c>
      <c r="W101" s="18">
        <v>87472023</v>
      </c>
      <c r="X101" s="23" t="str" cm="1">
        <f t="array" ref="X101">INDEX({"MADRUGADA";"MANHÃ";"TARDE";"NOITE"},SUMPRODUCT(1*(HOUR(E101)&gt;={0;6;12;18})),1)</f>
        <v>MANHÃ</v>
      </c>
      <c r="Y101" s="25">
        <f t="shared" ref="Y101:Y107" si="3">G101-F101</f>
        <v>0.41666666666424135</v>
      </c>
    </row>
    <row r="102" spans="1:25" ht="75" x14ac:dyDescent="0.25">
      <c r="A102" s="18" t="s">
        <v>826</v>
      </c>
      <c r="B102" s="18" t="s">
        <v>47</v>
      </c>
      <c r="C102" s="18" t="s">
        <v>61</v>
      </c>
      <c r="D102" s="18" t="s">
        <v>386</v>
      </c>
      <c r="E102" s="18" t="s">
        <v>827</v>
      </c>
      <c r="F102" s="18" t="s">
        <v>820</v>
      </c>
      <c r="G102" s="18" t="s">
        <v>821</v>
      </c>
      <c r="H102" s="24">
        <v>44966.993055555555</v>
      </c>
      <c r="I102" s="24">
        <v>44968.99722222222</v>
      </c>
      <c r="J102" s="18" t="s">
        <v>51</v>
      </c>
      <c r="K102" s="18" t="s">
        <v>389</v>
      </c>
      <c r="L102" s="18" t="s">
        <v>828</v>
      </c>
      <c r="M102" s="18" t="s">
        <v>829</v>
      </c>
      <c r="N102" s="18" t="s">
        <v>537</v>
      </c>
      <c r="O102" s="18" t="s">
        <v>544</v>
      </c>
      <c r="P102" s="18" t="s">
        <v>29</v>
      </c>
      <c r="Q102" s="18" t="s">
        <v>884</v>
      </c>
      <c r="R102" s="18" t="s">
        <v>885</v>
      </c>
      <c r="S102" s="18" t="s">
        <v>171</v>
      </c>
      <c r="T102" s="18" t="s">
        <v>56</v>
      </c>
      <c r="U102" s="18" t="s">
        <v>830</v>
      </c>
      <c r="V102" s="18" t="s">
        <v>830</v>
      </c>
      <c r="W102" s="18" t="s">
        <v>55</v>
      </c>
      <c r="X102" s="23" t="str" cm="1">
        <f t="array" ref="X102">INDEX({"MADRUGADA";"MANHÃ";"TARDE";"NOITE"},SUMPRODUCT(1*(HOUR(E102)&gt;={0;6;12;18})),1)</f>
        <v>MANHÃ</v>
      </c>
      <c r="Y102" s="25">
        <f t="shared" si="3"/>
        <v>0.41666666666424135</v>
      </c>
    </row>
    <row r="103" spans="1:25" ht="30" x14ac:dyDescent="0.25">
      <c r="A103" s="18" t="s">
        <v>831</v>
      </c>
      <c r="B103" s="18" t="s">
        <v>47</v>
      </c>
      <c r="C103" s="18" t="s">
        <v>61</v>
      </c>
      <c r="D103" s="18" t="s">
        <v>70</v>
      </c>
      <c r="E103" s="18" t="s">
        <v>832</v>
      </c>
      <c r="F103" s="18" t="s">
        <v>832</v>
      </c>
      <c r="G103" s="18" t="s">
        <v>833</v>
      </c>
      <c r="H103" s="18" t="s">
        <v>833</v>
      </c>
      <c r="I103" s="24">
        <v>44968.770833333336</v>
      </c>
      <c r="J103" s="18" t="s">
        <v>63</v>
      </c>
      <c r="K103" s="18" t="s">
        <v>58</v>
      </c>
      <c r="L103" s="18" t="s">
        <v>834</v>
      </c>
      <c r="M103" s="18" t="s">
        <v>835</v>
      </c>
      <c r="N103" s="18" t="s">
        <v>59</v>
      </c>
      <c r="O103" s="18" t="s">
        <v>71</v>
      </c>
      <c r="P103" s="18" t="s">
        <v>24</v>
      </c>
      <c r="Q103" s="18" t="s">
        <v>65</v>
      </c>
      <c r="R103" s="18" t="s">
        <v>836</v>
      </c>
      <c r="S103" s="18" t="s">
        <v>54</v>
      </c>
      <c r="T103" s="18" t="s">
        <v>56</v>
      </c>
      <c r="U103" s="18" t="s">
        <v>837</v>
      </c>
      <c r="V103" s="18" t="s">
        <v>837</v>
      </c>
      <c r="W103" s="18" t="s">
        <v>55</v>
      </c>
      <c r="X103" s="23" t="str" cm="1">
        <f t="array" ref="X103">INDEX({"MADRUGADA";"MANHÃ";"TARDE";"NOITE"},SUMPRODUCT(1*(HOUR(E103)&gt;={0;6;12;18})),1)</f>
        <v>MANHÃ</v>
      </c>
      <c r="Y103" s="25">
        <f t="shared" si="3"/>
        <v>0.17152777777664596</v>
      </c>
    </row>
    <row r="104" spans="1:25" ht="75" x14ac:dyDescent="0.25">
      <c r="A104" s="18" t="s">
        <v>838</v>
      </c>
      <c r="B104" s="18" t="s">
        <v>47</v>
      </c>
      <c r="C104" s="18" t="s">
        <v>48</v>
      </c>
      <c r="D104" s="18" t="s">
        <v>386</v>
      </c>
      <c r="E104" s="18" t="s">
        <v>832</v>
      </c>
      <c r="F104" s="18" t="s">
        <v>839</v>
      </c>
      <c r="G104" s="18" t="s">
        <v>840</v>
      </c>
      <c r="H104" s="24">
        <v>44966.993750000001</v>
      </c>
      <c r="I104" s="24">
        <v>44968.997916666667</v>
      </c>
      <c r="J104" s="18" t="s">
        <v>51</v>
      </c>
      <c r="K104" s="18" t="s">
        <v>389</v>
      </c>
      <c r="L104" s="18" t="s">
        <v>841</v>
      </c>
      <c r="M104" s="18" t="s">
        <v>842</v>
      </c>
      <c r="N104" s="18" t="s">
        <v>1771</v>
      </c>
      <c r="O104" s="18" t="s">
        <v>544</v>
      </c>
      <c r="P104" s="18" t="s">
        <v>29</v>
      </c>
      <c r="Q104" s="18" t="s">
        <v>884</v>
      </c>
      <c r="R104" s="18" t="s">
        <v>886</v>
      </c>
      <c r="S104" s="18" t="s">
        <v>171</v>
      </c>
      <c r="T104" s="18" t="s">
        <v>56</v>
      </c>
      <c r="U104" s="18" t="s">
        <v>843</v>
      </c>
      <c r="V104" s="18" t="s">
        <v>843</v>
      </c>
      <c r="W104" s="18">
        <v>87492023</v>
      </c>
      <c r="X104" s="23" t="str" cm="1">
        <f t="array" ref="X104">INDEX({"MADRUGADA";"MANHÃ";"TARDE";"NOITE"},SUMPRODUCT(1*(HOUR(E104)&gt;={0;6;12;18})),1)</f>
        <v>MANHÃ</v>
      </c>
      <c r="Y104" s="25">
        <f t="shared" si="3"/>
        <v>0.4180555555576575</v>
      </c>
    </row>
    <row r="105" spans="1:25" ht="75" x14ac:dyDescent="0.25">
      <c r="A105" s="18" t="s">
        <v>844</v>
      </c>
      <c r="B105" s="18" t="s">
        <v>47</v>
      </c>
      <c r="C105" s="18" t="s">
        <v>48</v>
      </c>
      <c r="D105" s="18" t="s">
        <v>386</v>
      </c>
      <c r="E105" s="18" t="s">
        <v>845</v>
      </c>
      <c r="F105" s="18" t="s">
        <v>839</v>
      </c>
      <c r="G105" s="18" t="s">
        <v>821</v>
      </c>
      <c r="H105" s="24">
        <v>44966.993750000001</v>
      </c>
      <c r="I105" s="24">
        <v>44969.003472222219</v>
      </c>
      <c r="J105" s="18" t="s">
        <v>51</v>
      </c>
      <c r="K105" s="18" t="s">
        <v>389</v>
      </c>
      <c r="L105" s="18" t="s">
        <v>846</v>
      </c>
      <c r="M105" s="18" t="s">
        <v>847</v>
      </c>
      <c r="N105" s="18" t="s">
        <v>1771</v>
      </c>
      <c r="O105" s="18" t="s">
        <v>544</v>
      </c>
      <c r="P105" s="18" t="s">
        <v>29</v>
      </c>
      <c r="Q105" s="18" t="s">
        <v>884</v>
      </c>
      <c r="R105" s="18" t="s">
        <v>885</v>
      </c>
      <c r="S105" s="18" t="s">
        <v>171</v>
      </c>
      <c r="T105" s="18" t="s">
        <v>56</v>
      </c>
      <c r="U105" s="18" t="s">
        <v>848</v>
      </c>
      <c r="V105" s="18" t="s">
        <v>848</v>
      </c>
      <c r="W105" s="18">
        <v>87482023</v>
      </c>
      <c r="X105" s="23" t="str" cm="1">
        <f t="array" ref="X105">INDEX({"MADRUGADA";"MANHÃ";"TARDE";"NOITE"},SUMPRODUCT(1*(HOUR(E105)&gt;={0;6;12;18})),1)</f>
        <v>TARDE</v>
      </c>
      <c r="Y105" s="25">
        <f t="shared" si="3"/>
        <v>0.41736111111094942</v>
      </c>
    </row>
    <row r="106" spans="1:25" x14ac:dyDescent="0.25">
      <c r="A106" s="18" t="s">
        <v>849</v>
      </c>
      <c r="B106" s="18" t="s">
        <v>47</v>
      </c>
      <c r="C106" s="18" t="s">
        <v>48</v>
      </c>
      <c r="D106" s="18" t="s">
        <v>386</v>
      </c>
      <c r="E106" s="18" t="s">
        <v>850</v>
      </c>
      <c r="F106" s="18" t="s">
        <v>851</v>
      </c>
      <c r="G106" s="18" t="s">
        <v>852</v>
      </c>
      <c r="H106" s="18" t="s">
        <v>853</v>
      </c>
      <c r="I106" s="24">
        <v>44968.770833333336</v>
      </c>
      <c r="J106" s="18" t="s">
        <v>396</v>
      </c>
      <c r="K106" s="18" t="s">
        <v>389</v>
      </c>
      <c r="L106" s="18" t="s">
        <v>854</v>
      </c>
      <c r="M106" s="18" t="s">
        <v>855</v>
      </c>
      <c r="N106" s="18" t="s">
        <v>856</v>
      </c>
      <c r="O106" s="18" t="s">
        <v>857</v>
      </c>
      <c r="P106" s="18" t="s">
        <v>29</v>
      </c>
      <c r="Q106" s="18" t="s">
        <v>698</v>
      </c>
      <c r="R106" s="18" t="s">
        <v>858</v>
      </c>
      <c r="S106" s="18" t="s">
        <v>54</v>
      </c>
      <c r="T106" s="18" t="s">
        <v>56</v>
      </c>
      <c r="U106" s="18" t="s">
        <v>859</v>
      </c>
      <c r="V106" s="18" t="s">
        <v>859</v>
      </c>
      <c r="W106" s="18">
        <v>3725539</v>
      </c>
      <c r="X106" s="23" t="str" cm="1">
        <f t="array" ref="X106">INDEX({"MADRUGADA";"MANHÃ";"TARDE";"NOITE"},SUMPRODUCT(1*(HOUR(E106)&gt;={0;6;12;18})),1)</f>
        <v>TARDE</v>
      </c>
      <c r="Y106" s="25">
        <f t="shared" si="3"/>
        <v>0.11250000000291038</v>
      </c>
    </row>
    <row r="107" spans="1:25" x14ac:dyDescent="0.25">
      <c r="A107" s="18" t="s">
        <v>860</v>
      </c>
      <c r="B107" s="18" t="s">
        <v>47</v>
      </c>
      <c r="C107" s="18" t="s">
        <v>61</v>
      </c>
      <c r="D107" s="18" t="s">
        <v>717</v>
      </c>
      <c r="E107" s="18" t="s">
        <v>861</v>
      </c>
      <c r="F107" s="18" t="s">
        <v>861</v>
      </c>
      <c r="G107" s="18" t="s">
        <v>862</v>
      </c>
      <c r="H107" s="18" t="s">
        <v>863</v>
      </c>
      <c r="I107" s="24">
        <v>44968.770833333336</v>
      </c>
      <c r="J107" s="18" t="s">
        <v>785</v>
      </c>
      <c r="K107" s="18" t="s">
        <v>58</v>
      </c>
      <c r="L107" s="18" t="s">
        <v>864</v>
      </c>
      <c r="M107" s="18" t="s">
        <v>865</v>
      </c>
      <c r="N107" s="18" t="s">
        <v>208</v>
      </c>
      <c r="O107" s="18" t="s">
        <v>788</v>
      </c>
      <c r="P107" s="18" t="s">
        <v>24</v>
      </c>
      <c r="Q107" s="18" t="s">
        <v>546</v>
      </c>
      <c r="R107" s="18" t="s">
        <v>866</v>
      </c>
      <c r="S107" s="18" t="s">
        <v>54</v>
      </c>
      <c r="T107" s="18" t="s">
        <v>867</v>
      </c>
      <c r="U107" s="18" t="s">
        <v>868</v>
      </c>
      <c r="V107" s="18" t="s">
        <v>869</v>
      </c>
      <c r="W107" s="18" t="s">
        <v>55</v>
      </c>
      <c r="X107" s="23" t="str" cm="1">
        <f t="array" ref="X107">INDEX({"MADRUGADA";"MANHÃ";"TARDE";"NOITE"},SUMPRODUCT(1*(HOUR(E107)&gt;={0;6;12;18})),1)</f>
        <v>TARDE</v>
      </c>
      <c r="Y107" s="25">
        <f t="shared" si="3"/>
        <v>2.2222222221898846E-2</v>
      </c>
    </row>
    <row r="108" spans="1:25" x14ac:dyDescent="0.25">
      <c r="A108" s="18" t="s">
        <v>870</v>
      </c>
      <c r="B108" s="18" t="s">
        <v>60</v>
      </c>
      <c r="C108" s="18" t="s">
        <v>61</v>
      </c>
      <c r="D108" s="18" t="s">
        <v>66</v>
      </c>
      <c r="E108" s="18" t="s">
        <v>871</v>
      </c>
      <c r="F108" s="18" t="s">
        <v>55</v>
      </c>
      <c r="G108" s="18" t="s">
        <v>55</v>
      </c>
      <c r="H108" s="18" t="s">
        <v>872</v>
      </c>
      <c r="I108" s="24">
        <v>44968.770833333336</v>
      </c>
      <c r="J108" s="18" t="s">
        <v>63</v>
      </c>
      <c r="K108" s="18" t="s">
        <v>58</v>
      </c>
      <c r="L108" s="18" t="s">
        <v>873</v>
      </c>
      <c r="M108" s="18" t="s">
        <v>874</v>
      </c>
      <c r="N108" s="18" t="s">
        <v>59</v>
      </c>
      <c r="O108" s="18" t="s">
        <v>71</v>
      </c>
      <c r="P108" s="18" t="s">
        <v>24</v>
      </c>
      <c r="Q108" s="18" t="s">
        <v>55</v>
      </c>
      <c r="R108" s="18" t="s">
        <v>875</v>
      </c>
      <c r="S108" s="18" t="s">
        <v>54</v>
      </c>
      <c r="T108" s="18" t="s">
        <v>56</v>
      </c>
      <c r="U108" s="18" t="s">
        <v>876</v>
      </c>
      <c r="V108" s="18" t="s">
        <v>876</v>
      </c>
      <c r="W108" s="18" t="s">
        <v>55</v>
      </c>
      <c r="X108" s="23" t="str" cm="1">
        <f t="array" ref="X108">INDEX({"MADRUGADA";"MANHÃ";"TARDE";"NOITE"},SUMPRODUCT(1*(HOUR(E108)&gt;={0;6;12;18})),1)</f>
        <v>TARDE</v>
      </c>
      <c r="Y108" s="20" t="s">
        <v>55</v>
      </c>
    </row>
    <row r="109" spans="1:25" x14ac:dyDescent="0.25">
      <c r="A109" s="18" t="s">
        <v>877</v>
      </c>
      <c r="B109" s="18" t="s">
        <v>60</v>
      </c>
      <c r="C109" s="18" t="s">
        <v>61</v>
      </c>
      <c r="D109" s="18" t="s">
        <v>66</v>
      </c>
      <c r="E109" s="18" t="s">
        <v>878</v>
      </c>
      <c r="F109" s="18" t="s">
        <v>55</v>
      </c>
      <c r="G109" s="18" t="s">
        <v>55</v>
      </c>
      <c r="H109" s="18" t="s">
        <v>879</v>
      </c>
      <c r="I109" s="24">
        <v>44968.770833333336</v>
      </c>
      <c r="J109" s="18" t="s">
        <v>63</v>
      </c>
      <c r="K109" s="18" t="s">
        <v>58</v>
      </c>
      <c r="L109" s="18" t="s">
        <v>69</v>
      </c>
      <c r="M109" s="18" t="s">
        <v>880</v>
      </c>
      <c r="N109" s="18" t="s">
        <v>59</v>
      </c>
      <c r="O109" s="18" t="s">
        <v>71</v>
      </c>
      <c r="P109" s="18" t="s">
        <v>24</v>
      </c>
      <c r="Q109" s="18" t="s">
        <v>55</v>
      </c>
      <c r="R109" s="18" t="s">
        <v>765</v>
      </c>
      <c r="S109" s="18" t="s">
        <v>54</v>
      </c>
      <c r="T109" s="18" t="s">
        <v>881</v>
      </c>
      <c r="U109" s="18" t="s">
        <v>882</v>
      </c>
      <c r="V109" s="18" t="s">
        <v>883</v>
      </c>
      <c r="W109" s="18" t="s">
        <v>55</v>
      </c>
      <c r="X109" s="23" t="str" cm="1">
        <f t="array" ref="X109">INDEX({"MADRUGADA";"MANHÃ";"TARDE";"NOITE"},SUMPRODUCT(1*(HOUR(E109)&gt;={0;6;12;18})),1)</f>
        <v>TARDE</v>
      </c>
      <c r="Y109" s="20" t="s">
        <v>55</v>
      </c>
    </row>
    <row r="110" spans="1:25" ht="30" x14ac:dyDescent="0.25">
      <c r="A110" s="17" t="s">
        <v>962</v>
      </c>
      <c r="B110" s="17" t="s">
        <v>60</v>
      </c>
      <c r="C110" s="17" t="s">
        <v>57</v>
      </c>
      <c r="D110" s="17" t="s">
        <v>74</v>
      </c>
      <c r="E110" s="17" t="s">
        <v>963</v>
      </c>
      <c r="F110" s="17" t="s">
        <v>55</v>
      </c>
      <c r="G110" s="17" t="s">
        <v>55</v>
      </c>
      <c r="H110" s="17" t="s">
        <v>50</v>
      </c>
      <c r="I110" s="17" t="s">
        <v>50</v>
      </c>
      <c r="J110" s="17" t="s">
        <v>75</v>
      </c>
      <c r="K110" s="17" t="s">
        <v>52</v>
      </c>
      <c r="L110" s="17" t="s">
        <v>964</v>
      </c>
      <c r="M110" s="17" t="s">
        <v>965</v>
      </c>
      <c r="N110" s="17" t="s">
        <v>76</v>
      </c>
      <c r="O110" s="17" t="s">
        <v>77</v>
      </c>
      <c r="P110" s="17" t="s">
        <v>27</v>
      </c>
      <c r="Q110" s="17" t="s">
        <v>55</v>
      </c>
      <c r="R110" s="17" t="s">
        <v>966</v>
      </c>
      <c r="S110" s="17" t="s">
        <v>55</v>
      </c>
      <c r="T110" s="17" t="s">
        <v>967</v>
      </c>
      <c r="U110" s="17" t="s">
        <v>968</v>
      </c>
      <c r="V110" s="17" t="s">
        <v>969</v>
      </c>
      <c r="W110" s="17" t="s">
        <v>55</v>
      </c>
      <c r="X110" s="22" t="str" cm="1">
        <f t="array" ref="X110">INDEX({"MADRUGADA";"MANHÃ";"TARDE";"NOITE"},SUMPRODUCT(1*(HOUR(E110)&gt;={0;6;12;18})),1)</f>
        <v>MANHÃ</v>
      </c>
      <c r="Y110" s="21" t="s">
        <v>55</v>
      </c>
    </row>
    <row r="111" spans="1:25" x14ac:dyDescent="0.25">
      <c r="A111" s="18" t="s">
        <v>955</v>
      </c>
      <c r="B111" s="18" t="s">
        <v>47</v>
      </c>
      <c r="C111" s="18" t="s">
        <v>61</v>
      </c>
      <c r="D111" s="18" t="s">
        <v>97</v>
      </c>
      <c r="E111" s="18" t="s">
        <v>956</v>
      </c>
      <c r="F111" s="18" t="s">
        <v>957</v>
      </c>
      <c r="G111" s="18" t="s">
        <v>958</v>
      </c>
      <c r="H111" s="18" t="s">
        <v>958</v>
      </c>
      <c r="I111" s="24">
        <v>44969.507638888892</v>
      </c>
      <c r="J111" s="18" t="s">
        <v>63</v>
      </c>
      <c r="K111" s="18" t="s">
        <v>58</v>
      </c>
      <c r="L111" s="18" t="s">
        <v>959</v>
      </c>
      <c r="M111" s="18" t="s">
        <v>960</v>
      </c>
      <c r="N111" s="18" t="s">
        <v>59</v>
      </c>
      <c r="O111" s="18" t="s">
        <v>71</v>
      </c>
      <c r="P111" s="18" t="s">
        <v>24</v>
      </c>
      <c r="Q111" s="18" t="s">
        <v>65</v>
      </c>
      <c r="R111" s="18" t="s">
        <v>1006</v>
      </c>
      <c r="S111" s="18" t="s">
        <v>54</v>
      </c>
      <c r="T111" s="18" t="s">
        <v>56</v>
      </c>
      <c r="U111" s="18" t="s">
        <v>961</v>
      </c>
      <c r="V111" s="18" t="s">
        <v>961</v>
      </c>
      <c r="W111" s="18" t="s">
        <v>55</v>
      </c>
      <c r="X111" s="23" t="str" cm="1">
        <f t="array" ref="X111">INDEX({"MADRUGADA";"MANHÃ";"TARDE";"NOITE"},SUMPRODUCT(1*(HOUR(E111)&gt;={0;6;12;18})),1)</f>
        <v>MANHÃ</v>
      </c>
      <c r="Y111" s="25">
        <f>G111-F111</f>
        <v>6.0416666667151731E-2</v>
      </c>
    </row>
    <row r="112" spans="1:25" x14ac:dyDescent="0.25">
      <c r="A112" s="17" t="s">
        <v>950</v>
      </c>
      <c r="B112" s="17" t="s">
        <v>47</v>
      </c>
      <c r="C112" s="17" t="s">
        <v>61</v>
      </c>
      <c r="D112" s="17" t="s">
        <v>166</v>
      </c>
      <c r="E112" s="17" t="s">
        <v>951</v>
      </c>
      <c r="F112" s="17" t="s">
        <v>951</v>
      </c>
      <c r="G112" s="29">
        <v>44985.398611111108</v>
      </c>
      <c r="H112" s="29">
        <v>44985.418055555558</v>
      </c>
      <c r="I112" s="17" t="s">
        <v>50</v>
      </c>
      <c r="J112" s="17" t="s">
        <v>63</v>
      </c>
      <c r="K112" s="17" t="s">
        <v>58</v>
      </c>
      <c r="L112" s="17" t="s">
        <v>952</v>
      </c>
      <c r="M112" s="17" t="s">
        <v>953</v>
      </c>
      <c r="N112" s="17" t="s">
        <v>59</v>
      </c>
      <c r="O112" s="17" t="s">
        <v>71</v>
      </c>
      <c r="P112" s="17" t="s">
        <v>24</v>
      </c>
      <c r="Q112" s="17" t="s">
        <v>1854</v>
      </c>
      <c r="R112" s="17" t="s">
        <v>1855</v>
      </c>
      <c r="S112" s="17" t="s">
        <v>54</v>
      </c>
      <c r="T112" s="17" t="s">
        <v>56</v>
      </c>
      <c r="U112" s="17" t="s">
        <v>954</v>
      </c>
      <c r="V112" s="17" t="s">
        <v>954</v>
      </c>
      <c r="W112" s="17" t="s">
        <v>55</v>
      </c>
      <c r="X112" s="22" t="str" cm="1">
        <f t="array" ref="X112">INDEX({"MADRUGADA";"MANHÃ";"TARDE";"NOITE"},SUMPRODUCT(1*(HOUR(E112)&gt;={0;6;12;18})),1)</f>
        <v>MANHÃ</v>
      </c>
      <c r="Y112" s="19">
        <f>G112-F112</f>
        <v>17.961111111108039</v>
      </c>
    </row>
    <row r="113" spans="1:25" x14ac:dyDescent="0.25">
      <c r="A113" s="18" t="s">
        <v>945</v>
      </c>
      <c r="B113" s="18" t="s">
        <v>60</v>
      </c>
      <c r="C113" s="18" t="s">
        <v>61</v>
      </c>
      <c r="D113" s="18" t="s">
        <v>66</v>
      </c>
      <c r="E113" s="18" t="s">
        <v>946</v>
      </c>
      <c r="F113" s="18" t="s">
        <v>55</v>
      </c>
      <c r="G113" s="18" t="s">
        <v>55</v>
      </c>
      <c r="H113" s="24">
        <v>44970.466666666667</v>
      </c>
      <c r="I113" s="24">
        <v>44970.46875</v>
      </c>
      <c r="J113" s="18" t="s">
        <v>67</v>
      </c>
      <c r="K113" s="18" t="s">
        <v>58</v>
      </c>
      <c r="L113" s="18" t="s">
        <v>947</v>
      </c>
      <c r="M113" s="18" t="s">
        <v>948</v>
      </c>
      <c r="N113" s="18" t="s">
        <v>68</v>
      </c>
      <c r="O113" s="18" t="s">
        <v>170</v>
      </c>
      <c r="P113" s="18" t="s">
        <v>24</v>
      </c>
      <c r="Q113" s="18" t="s">
        <v>55</v>
      </c>
      <c r="R113" s="18" t="s">
        <v>1109</v>
      </c>
      <c r="S113" s="18" t="s">
        <v>54</v>
      </c>
      <c r="T113" s="18" t="s">
        <v>56</v>
      </c>
      <c r="U113" s="18" t="s">
        <v>949</v>
      </c>
      <c r="V113" s="18" t="s">
        <v>949</v>
      </c>
      <c r="W113" s="18" t="s">
        <v>55</v>
      </c>
      <c r="X113" s="23" t="str" cm="1">
        <f t="array" ref="X113">INDEX({"MADRUGADA";"MANHÃ";"TARDE";"NOITE"},SUMPRODUCT(1*(HOUR(E113)&gt;={0;6;12;18})),1)</f>
        <v>MANHÃ</v>
      </c>
      <c r="Y113" s="20" t="s">
        <v>55</v>
      </c>
    </row>
    <row r="114" spans="1:25" ht="30" x14ac:dyDescent="0.25">
      <c r="A114" s="18" t="s">
        <v>934</v>
      </c>
      <c r="B114" s="18" t="s">
        <v>47</v>
      </c>
      <c r="C114" s="18" t="s">
        <v>48</v>
      </c>
      <c r="D114" s="18" t="s">
        <v>386</v>
      </c>
      <c r="E114" s="18" t="s">
        <v>935</v>
      </c>
      <c r="F114" s="18" t="s">
        <v>936</v>
      </c>
      <c r="G114" s="18" t="s">
        <v>937</v>
      </c>
      <c r="H114" s="18" t="s">
        <v>938</v>
      </c>
      <c r="I114" s="24">
        <v>44969.888194444444</v>
      </c>
      <c r="J114" s="18" t="s">
        <v>51</v>
      </c>
      <c r="K114" s="18" t="s">
        <v>389</v>
      </c>
      <c r="L114" s="18" t="s">
        <v>939</v>
      </c>
      <c r="M114" s="18" t="s">
        <v>940</v>
      </c>
      <c r="N114" s="18" t="s">
        <v>856</v>
      </c>
      <c r="O114" s="18" t="s">
        <v>970</v>
      </c>
      <c r="P114" s="18" t="s">
        <v>29</v>
      </c>
      <c r="Q114" s="18" t="s">
        <v>777</v>
      </c>
      <c r="R114" s="18" t="s">
        <v>941</v>
      </c>
      <c r="S114" s="18" t="s">
        <v>54</v>
      </c>
      <c r="T114" s="18" t="s">
        <v>942</v>
      </c>
      <c r="U114" s="18" t="s">
        <v>943</v>
      </c>
      <c r="V114" s="18" t="s">
        <v>944</v>
      </c>
      <c r="W114" s="18">
        <v>7783236738</v>
      </c>
      <c r="X114" s="23" t="str" cm="1">
        <f t="array" ref="X114">INDEX({"MADRUGADA";"MANHÃ";"TARDE";"NOITE"},SUMPRODUCT(1*(HOUR(E114)&gt;={0;6;12;18})),1)</f>
        <v>MANHÃ</v>
      </c>
      <c r="Y114" s="25">
        <f>G114-F114</f>
        <v>0.1291666666729725</v>
      </c>
    </row>
    <row r="115" spans="1:25" x14ac:dyDescent="0.25">
      <c r="A115" s="18" t="s">
        <v>925</v>
      </c>
      <c r="B115" s="18" t="s">
        <v>47</v>
      </c>
      <c r="C115" s="18" t="s">
        <v>48</v>
      </c>
      <c r="D115" s="18" t="s">
        <v>386</v>
      </c>
      <c r="E115" s="18" t="s">
        <v>926</v>
      </c>
      <c r="F115" s="18" t="s">
        <v>927</v>
      </c>
      <c r="G115" s="18" t="s">
        <v>928</v>
      </c>
      <c r="H115" s="18" t="s">
        <v>929</v>
      </c>
      <c r="I115" s="24">
        <v>44969.888194444444</v>
      </c>
      <c r="J115" s="18" t="s">
        <v>396</v>
      </c>
      <c r="K115" s="18" t="s">
        <v>389</v>
      </c>
      <c r="L115" s="18" t="s">
        <v>854</v>
      </c>
      <c r="M115" s="18" t="s">
        <v>855</v>
      </c>
      <c r="N115" s="18" t="s">
        <v>856</v>
      </c>
      <c r="O115" s="18" t="s">
        <v>857</v>
      </c>
      <c r="P115" s="18" t="s">
        <v>29</v>
      </c>
      <c r="Q115" s="18" t="s">
        <v>777</v>
      </c>
      <c r="R115" s="18" t="s">
        <v>930</v>
      </c>
      <c r="S115" s="18" t="s">
        <v>54</v>
      </c>
      <c r="T115" s="18" t="s">
        <v>931</v>
      </c>
      <c r="U115" s="18" t="s">
        <v>932</v>
      </c>
      <c r="V115" s="18" t="s">
        <v>933</v>
      </c>
      <c r="W115" s="18">
        <v>3726004</v>
      </c>
      <c r="X115" s="23" t="str" cm="1">
        <f t="array" ref="X115">INDEX({"MADRUGADA";"MANHÃ";"TARDE";"NOITE"},SUMPRODUCT(1*(HOUR(E115)&gt;={0;6;12;18})),1)</f>
        <v>TARDE</v>
      </c>
      <c r="Y115" s="25">
        <f>G115-F115</f>
        <v>3.1944444446708076E-2</v>
      </c>
    </row>
    <row r="116" spans="1:25" x14ac:dyDescent="0.25">
      <c r="A116" s="17" t="s">
        <v>919</v>
      </c>
      <c r="B116" s="17" t="s">
        <v>47</v>
      </c>
      <c r="C116" s="17" t="s">
        <v>61</v>
      </c>
      <c r="D116" s="17" t="s">
        <v>920</v>
      </c>
      <c r="E116" s="17" t="s">
        <v>921</v>
      </c>
      <c r="F116" s="17" t="s">
        <v>921</v>
      </c>
      <c r="G116" s="17" t="s">
        <v>50</v>
      </c>
      <c r="H116" s="17" t="s">
        <v>50</v>
      </c>
      <c r="I116" s="17" t="s">
        <v>50</v>
      </c>
      <c r="J116" s="17" t="s">
        <v>175</v>
      </c>
      <c r="K116" s="17" t="s">
        <v>58</v>
      </c>
      <c r="L116" s="17" t="s">
        <v>922</v>
      </c>
      <c r="M116" s="17" t="s">
        <v>923</v>
      </c>
      <c r="N116" s="17" t="s">
        <v>72</v>
      </c>
      <c r="O116" s="17" t="s">
        <v>178</v>
      </c>
      <c r="P116" s="17" t="s">
        <v>24</v>
      </c>
      <c r="Q116" s="17" t="s">
        <v>50</v>
      </c>
      <c r="R116" s="17" t="s">
        <v>50</v>
      </c>
      <c r="S116" s="17" t="s">
        <v>54</v>
      </c>
      <c r="T116" s="17" t="s">
        <v>56</v>
      </c>
      <c r="U116" s="17" t="s">
        <v>924</v>
      </c>
      <c r="V116" s="17" t="s">
        <v>924</v>
      </c>
      <c r="W116" s="17" t="s">
        <v>55</v>
      </c>
      <c r="X116" s="22" t="str" cm="1">
        <f t="array" ref="X116">INDEX({"MADRUGADA";"MANHÃ";"TARDE";"NOITE"},SUMPRODUCT(1*(HOUR(E116)&gt;={0;6;12;18})),1)</f>
        <v>TARDE</v>
      </c>
      <c r="Y116" s="19" t="e">
        <f>G116-F116</f>
        <v>#VALUE!</v>
      </c>
    </row>
    <row r="117" spans="1:25" ht="30" x14ac:dyDescent="0.25">
      <c r="A117" s="18" t="s">
        <v>913</v>
      </c>
      <c r="B117" s="18" t="s">
        <v>60</v>
      </c>
      <c r="C117" s="18" t="s">
        <v>57</v>
      </c>
      <c r="D117" s="18" t="s">
        <v>74</v>
      </c>
      <c r="E117" s="18" t="s">
        <v>914</v>
      </c>
      <c r="F117" s="18" t="s">
        <v>55</v>
      </c>
      <c r="G117" s="18" t="s">
        <v>55</v>
      </c>
      <c r="H117" s="18" t="s">
        <v>915</v>
      </c>
      <c r="I117" s="18" t="s">
        <v>915</v>
      </c>
      <c r="J117" s="18" t="s">
        <v>75</v>
      </c>
      <c r="K117" s="18" t="s">
        <v>52</v>
      </c>
      <c r="L117" s="18" t="s">
        <v>916</v>
      </c>
      <c r="M117" s="18" t="s">
        <v>917</v>
      </c>
      <c r="N117" s="18" t="s">
        <v>76</v>
      </c>
      <c r="O117" s="18" t="s">
        <v>77</v>
      </c>
      <c r="P117" s="18" t="s">
        <v>27</v>
      </c>
      <c r="Q117" s="18" t="s">
        <v>55</v>
      </c>
      <c r="R117" s="18" t="s">
        <v>87</v>
      </c>
      <c r="S117" s="18" t="s">
        <v>54</v>
      </c>
      <c r="T117" s="18" t="s">
        <v>56</v>
      </c>
      <c r="U117" s="18" t="s">
        <v>918</v>
      </c>
      <c r="V117" s="18" t="s">
        <v>918</v>
      </c>
      <c r="W117" s="18" t="s">
        <v>55</v>
      </c>
      <c r="X117" s="23" t="str" cm="1">
        <f t="array" ref="X117">INDEX({"MADRUGADA";"MANHÃ";"TARDE";"NOITE"},SUMPRODUCT(1*(HOUR(E117)&gt;={0;6;12;18})),1)</f>
        <v>TARDE</v>
      </c>
      <c r="Y117" s="20" t="s">
        <v>55</v>
      </c>
    </row>
    <row r="118" spans="1:25" x14ac:dyDescent="0.25">
      <c r="A118" s="18" t="s">
        <v>907</v>
      </c>
      <c r="B118" s="18" t="s">
        <v>60</v>
      </c>
      <c r="C118" s="18" t="s">
        <v>57</v>
      </c>
      <c r="D118" s="18" t="s">
        <v>70</v>
      </c>
      <c r="E118" s="18" t="s">
        <v>908</v>
      </c>
      <c r="F118" s="18" t="s">
        <v>55</v>
      </c>
      <c r="G118" s="18" t="s">
        <v>55</v>
      </c>
      <c r="H118" s="18" t="s">
        <v>909</v>
      </c>
      <c r="I118" s="18" t="s">
        <v>909</v>
      </c>
      <c r="J118" s="18" t="s">
        <v>75</v>
      </c>
      <c r="K118" s="18" t="s">
        <v>52</v>
      </c>
      <c r="L118" s="18" t="s">
        <v>910</v>
      </c>
      <c r="M118" s="18" t="s">
        <v>911</v>
      </c>
      <c r="N118" s="18" t="s">
        <v>76</v>
      </c>
      <c r="O118" s="18" t="s">
        <v>77</v>
      </c>
      <c r="P118" s="18" t="s">
        <v>27</v>
      </c>
      <c r="Q118" s="18" t="s">
        <v>55</v>
      </c>
      <c r="R118" s="18" t="s">
        <v>910</v>
      </c>
      <c r="S118" s="18" t="s">
        <v>54</v>
      </c>
      <c r="T118" s="18" t="s">
        <v>56</v>
      </c>
      <c r="U118" s="18" t="s">
        <v>912</v>
      </c>
      <c r="V118" s="18" t="s">
        <v>912</v>
      </c>
      <c r="W118" s="18" t="s">
        <v>55</v>
      </c>
      <c r="X118" s="23" t="str" cm="1">
        <f t="array" ref="X118">INDEX({"MADRUGADA";"MANHÃ";"TARDE";"NOITE"},SUMPRODUCT(1*(HOUR(E118)&gt;={0;6;12;18})),1)</f>
        <v>TARDE</v>
      </c>
      <c r="Y118" s="20" t="s">
        <v>55</v>
      </c>
    </row>
    <row r="119" spans="1:25" ht="30" x14ac:dyDescent="0.25">
      <c r="A119" s="18" t="s">
        <v>900</v>
      </c>
      <c r="B119" s="18" t="s">
        <v>47</v>
      </c>
      <c r="C119" s="18" t="s">
        <v>57</v>
      </c>
      <c r="D119" s="18" t="s">
        <v>78</v>
      </c>
      <c r="E119" s="18" t="s">
        <v>901</v>
      </c>
      <c r="F119" s="18" t="s">
        <v>902</v>
      </c>
      <c r="G119" s="24">
        <v>44971.465277777781</v>
      </c>
      <c r="H119" s="24">
        <v>44971.466666666667</v>
      </c>
      <c r="I119" s="24">
        <v>44973.509722222225</v>
      </c>
      <c r="J119" s="18" t="s">
        <v>396</v>
      </c>
      <c r="K119" s="18" t="s">
        <v>58</v>
      </c>
      <c r="L119" s="18" t="s">
        <v>903</v>
      </c>
      <c r="M119" s="18" t="s">
        <v>904</v>
      </c>
      <c r="N119" s="18" t="s">
        <v>73</v>
      </c>
      <c r="O119" s="18" t="s">
        <v>905</v>
      </c>
      <c r="P119" s="18" t="s">
        <v>24</v>
      </c>
      <c r="Q119" s="18" t="s">
        <v>1165</v>
      </c>
      <c r="R119" s="18" t="s">
        <v>1166</v>
      </c>
      <c r="S119" s="18" t="s">
        <v>54</v>
      </c>
      <c r="T119" s="18" t="s">
        <v>56</v>
      </c>
      <c r="U119" s="18" t="s">
        <v>906</v>
      </c>
      <c r="V119" s="18" t="s">
        <v>906</v>
      </c>
      <c r="W119" s="18" t="s">
        <v>55</v>
      </c>
      <c r="X119" s="23" t="str" cm="1">
        <f t="array" ref="X119">INDEX({"MADRUGADA";"MANHÃ";"TARDE";"NOITE"},SUMPRODUCT(1*(HOUR(E119)&gt;={0;6;12;18})),1)</f>
        <v>TARDE</v>
      </c>
      <c r="Y119" s="25">
        <f t="shared" ref="Y119:Y129" si="4">G119-F119</f>
        <v>3.8486111111124046</v>
      </c>
    </row>
    <row r="120" spans="1:25" ht="30" x14ac:dyDescent="0.25">
      <c r="A120" s="17" t="s">
        <v>894</v>
      </c>
      <c r="B120" s="17" t="s">
        <v>47</v>
      </c>
      <c r="C120" s="17" t="s">
        <v>57</v>
      </c>
      <c r="D120" s="17" t="s">
        <v>78</v>
      </c>
      <c r="E120" s="17" t="s">
        <v>895</v>
      </c>
      <c r="F120" s="17" t="s">
        <v>896</v>
      </c>
      <c r="G120" s="17" t="s">
        <v>50</v>
      </c>
      <c r="H120" s="17" t="s">
        <v>50</v>
      </c>
      <c r="I120" s="17" t="s">
        <v>50</v>
      </c>
      <c r="J120" s="17" t="s">
        <v>396</v>
      </c>
      <c r="K120" s="17" t="s">
        <v>58</v>
      </c>
      <c r="L120" s="17" t="s">
        <v>897</v>
      </c>
      <c r="M120" s="17" t="s">
        <v>898</v>
      </c>
      <c r="N120" s="17" t="s">
        <v>73</v>
      </c>
      <c r="O120" s="17" t="s">
        <v>971</v>
      </c>
      <c r="P120" s="17" t="s">
        <v>24</v>
      </c>
      <c r="Q120" s="17" t="s">
        <v>50</v>
      </c>
      <c r="R120" s="17" t="s">
        <v>50</v>
      </c>
      <c r="S120" s="17" t="s">
        <v>54</v>
      </c>
      <c r="T120" s="17" t="s">
        <v>56</v>
      </c>
      <c r="U120" s="17" t="s">
        <v>899</v>
      </c>
      <c r="V120" s="17" t="s">
        <v>899</v>
      </c>
      <c r="W120" s="17" t="s">
        <v>55</v>
      </c>
      <c r="X120" s="22" t="str" cm="1">
        <f t="array" ref="X120">INDEX({"MADRUGADA";"MANHÃ";"TARDE";"NOITE"},SUMPRODUCT(1*(HOUR(E120)&gt;={0;6;12;18})),1)</f>
        <v>TARDE</v>
      </c>
      <c r="Y120" s="19" t="e">
        <f t="shared" si="4"/>
        <v>#VALUE!</v>
      </c>
    </row>
    <row r="121" spans="1:25" ht="30" x14ac:dyDescent="0.25">
      <c r="A121" s="17" t="s">
        <v>887</v>
      </c>
      <c r="B121" s="17" t="s">
        <v>47</v>
      </c>
      <c r="C121" s="17" t="s">
        <v>57</v>
      </c>
      <c r="D121" s="17" t="s">
        <v>78</v>
      </c>
      <c r="E121" s="17" t="s">
        <v>888</v>
      </c>
      <c r="F121" s="17" t="s">
        <v>889</v>
      </c>
      <c r="G121" s="17" t="s">
        <v>50</v>
      </c>
      <c r="H121" s="17" t="s">
        <v>50</v>
      </c>
      <c r="I121" s="17" t="s">
        <v>50</v>
      </c>
      <c r="J121" s="17" t="s">
        <v>396</v>
      </c>
      <c r="K121" s="17" t="s">
        <v>58</v>
      </c>
      <c r="L121" s="17" t="s">
        <v>890</v>
      </c>
      <c r="M121" s="17" t="s">
        <v>891</v>
      </c>
      <c r="N121" s="17" t="s">
        <v>73</v>
      </c>
      <c r="O121" s="17" t="s">
        <v>892</v>
      </c>
      <c r="P121" s="17" t="s">
        <v>24</v>
      </c>
      <c r="Q121" s="17" t="s">
        <v>50</v>
      </c>
      <c r="R121" s="17" t="s">
        <v>50</v>
      </c>
      <c r="S121" s="17" t="s">
        <v>54</v>
      </c>
      <c r="T121" s="17" t="s">
        <v>56</v>
      </c>
      <c r="U121" s="17" t="s">
        <v>893</v>
      </c>
      <c r="V121" s="17" t="s">
        <v>893</v>
      </c>
      <c r="W121" s="17" t="s">
        <v>55</v>
      </c>
      <c r="X121" s="22" t="str" cm="1">
        <f t="array" ref="X121">INDEX({"MADRUGADA";"MANHÃ";"TARDE";"NOITE"},SUMPRODUCT(1*(HOUR(E121)&gt;={0;6;12;18})),1)</f>
        <v>TARDE</v>
      </c>
      <c r="Y121" s="19" t="e">
        <f t="shared" si="4"/>
        <v>#VALUE!</v>
      </c>
    </row>
    <row r="122" spans="1:25" x14ac:dyDescent="0.25">
      <c r="A122" s="18" t="s">
        <v>972</v>
      </c>
      <c r="B122" s="18" t="s">
        <v>47</v>
      </c>
      <c r="C122" s="18" t="s">
        <v>48</v>
      </c>
      <c r="D122" s="18" t="s">
        <v>466</v>
      </c>
      <c r="E122" s="18" t="s">
        <v>973</v>
      </c>
      <c r="F122" s="18" t="s">
        <v>974</v>
      </c>
      <c r="G122" s="18" t="s">
        <v>975</v>
      </c>
      <c r="H122" s="18" t="s">
        <v>976</v>
      </c>
      <c r="I122" s="24">
        <v>44970.563194444447</v>
      </c>
      <c r="J122" s="18" t="s">
        <v>51</v>
      </c>
      <c r="K122" s="18" t="s">
        <v>389</v>
      </c>
      <c r="L122" s="18" t="s">
        <v>977</v>
      </c>
      <c r="M122" s="18" t="s">
        <v>978</v>
      </c>
      <c r="N122" s="18" t="s">
        <v>644</v>
      </c>
      <c r="O122" s="18" t="s">
        <v>979</v>
      </c>
      <c r="P122" s="18" t="s">
        <v>29</v>
      </c>
      <c r="Q122" s="18" t="s">
        <v>53</v>
      </c>
      <c r="R122" s="18" t="s">
        <v>507</v>
      </c>
      <c r="S122" s="18" t="s">
        <v>54</v>
      </c>
      <c r="T122" s="18" t="s">
        <v>980</v>
      </c>
      <c r="U122" s="18" t="s">
        <v>981</v>
      </c>
      <c r="V122" s="18" t="s">
        <v>982</v>
      </c>
      <c r="W122" s="18" t="s">
        <v>55</v>
      </c>
      <c r="X122" s="23" t="str" cm="1">
        <f t="array" ref="X122">INDEX({"MADRUGADA";"MANHÃ";"TARDE";"NOITE"},SUMPRODUCT(1*(HOUR(E122)&gt;={0;6;12;18})),1)</f>
        <v>MANHÃ</v>
      </c>
      <c r="Y122" s="25">
        <f t="shared" si="4"/>
        <v>8.1944444442342501E-2</v>
      </c>
    </row>
    <row r="123" spans="1:25" x14ac:dyDescent="0.25">
      <c r="A123" s="18" t="s">
        <v>983</v>
      </c>
      <c r="B123" s="18" t="s">
        <v>47</v>
      </c>
      <c r="C123" s="18" t="s">
        <v>48</v>
      </c>
      <c r="D123" s="18" t="s">
        <v>466</v>
      </c>
      <c r="E123" s="18" t="s">
        <v>984</v>
      </c>
      <c r="F123" s="18" t="s">
        <v>985</v>
      </c>
      <c r="G123" s="18" t="s">
        <v>975</v>
      </c>
      <c r="H123" s="18" t="s">
        <v>976</v>
      </c>
      <c r="I123" s="24">
        <v>44970.563194444447</v>
      </c>
      <c r="J123" s="18" t="s">
        <v>51</v>
      </c>
      <c r="K123" s="18" t="s">
        <v>389</v>
      </c>
      <c r="L123" s="18" t="s">
        <v>986</v>
      </c>
      <c r="M123" s="18" t="s">
        <v>987</v>
      </c>
      <c r="N123" s="18" t="s">
        <v>644</v>
      </c>
      <c r="O123" s="18" t="s">
        <v>979</v>
      </c>
      <c r="P123" s="18" t="s">
        <v>29</v>
      </c>
      <c r="Q123" s="18" t="s">
        <v>53</v>
      </c>
      <c r="R123" s="18" t="s">
        <v>507</v>
      </c>
      <c r="S123" s="18" t="s">
        <v>54</v>
      </c>
      <c r="T123" s="18" t="s">
        <v>980</v>
      </c>
      <c r="U123" s="18" t="s">
        <v>988</v>
      </c>
      <c r="V123" s="18" t="s">
        <v>989</v>
      </c>
      <c r="W123" s="18" t="s">
        <v>55</v>
      </c>
      <c r="X123" s="23" t="str" cm="1">
        <f t="array" ref="X123">INDEX({"MADRUGADA";"MANHÃ";"TARDE";"NOITE"},SUMPRODUCT(1*(HOUR(E123)&gt;={0;6;12;18})),1)</f>
        <v>MANHÃ</v>
      </c>
      <c r="Y123" s="25">
        <f t="shared" si="4"/>
        <v>7.0138888884685002E-2</v>
      </c>
    </row>
    <row r="124" spans="1:25" x14ac:dyDescent="0.25">
      <c r="A124" s="18" t="s">
        <v>990</v>
      </c>
      <c r="B124" s="18" t="s">
        <v>47</v>
      </c>
      <c r="C124" s="18" t="s">
        <v>48</v>
      </c>
      <c r="D124" s="18" t="s">
        <v>70</v>
      </c>
      <c r="E124" s="18" t="s">
        <v>991</v>
      </c>
      <c r="F124" s="24">
        <v>44968.557638888888</v>
      </c>
      <c r="G124" s="18" t="s">
        <v>992</v>
      </c>
      <c r="H124" s="18" t="s">
        <v>993</v>
      </c>
      <c r="I124" s="24">
        <v>44970.695138888892</v>
      </c>
      <c r="J124" s="18" t="s">
        <v>396</v>
      </c>
      <c r="K124" s="18" t="s">
        <v>58</v>
      </c>
      <c r="L124" s="18" t="s">
        <v>994</v>
      </c>
      <c r="M124" s="18" t="s">
        <v>995</v>
      </c>
      <c r="N124" s="18" t="s">
        <v>208</v>
      </c>
      <c r="O124" s="18" t="s">
        <v>209</v>
      </c>
      <c r="P124" s="18" t="s">
        <v>24</v>
      </c>
      <c r="Q124" s="18" t="s">
        <v>53</v>
      </c>
      <c r="R124" s="18" t="s">
        <v>996</v>
      </c>
      <c r="S124" s="18" t="s">
        <v>54</v>
      </c>
      <c r="T124" s="18" t="s">
        <v>56</v>
      </c>
      <c r="U124" s="18" t="s">
        <v>997</v>
      </c>
      <c r="V124" s="18" t="s">
        <v>997</v>
      </c>
      <c r="W124" s="18" t="s">
        <v>55</v>
      </c>
      <c r="X124" s="23" t="str" cm="1">
        <f t="array" ref="X124">INDEX({"MADRUGADA";"MANHÃ";"TARDE";"NOITE"},SUMPRODUCT(1*(HOUR(E124)&gt;={0;6;12;18})),1)</f>
        <v>TARDE</v>
      </c>
      <c r="Y124" s="25">
        <f t="shared" si="4"/>
        <v>9.7222222248092294E-3</v>
      </c>
    </row>
    <row r="125" spans="1:25" x14ac:dyDescent="0.25">
      <c r="A125" s="18" t="s">
        <v>1007</v>
      </c>
      <c r="B125" s="18" t="s">
        <v>47</v>
      </c>
      <c r="C125" s="18" t="s">
        <v>48</v>
      </c>
      <c r="D125" s="18" t="s">
        <v>466</v>
      </c>
      <c r="E125" s="18" t="s">
        <v>1008</v>
      </c>
      <c r="F125" s="18" t="s">
        <v>1009</v>
      </c>
      <c r="G125" s="24">
        <v>44970.265972222223</v>
      </c>
      <c r="H125" s="24">
        <v>44970.395138888889</v>
      </c>
      <c r="I125" s="24">
        <v>44972.467361111114</v>
      </c>
      <c r="J125" s="18" t="s">
        <v>396</v>
      </c>
      <c r="K125" s="18" t="s">
        <v>389</v>
      </c>
      <c r="L125" s="18" t="s">
        <v>1010</v>
      </c>
      <c r="M125" s="18" t="s">
        <v>1011</v>
      </c>
      <c r="N125" s="18" t="s">
        <v>208</v>
      </c>
      <c r="O125" s="18" t="s">
        <v>539</v>
      </c>
      <c r="P125" s="18" t="s">
        <v>29</v>
      </c>
      <c r="Q125" s="18" t="s">
        <v>53</v>
      </c>
      <c r="R125" s="18" t="s">
        <v>507</v>
      </c>
      <c r="S125" s="18" t="s">
        <v>54</v>
      </c>
      <c r="T125" s="18" t="s">
        <v>56</v>
      </c>
      <c r="U125" s="18" t="s">
        <v>1012</v>
      </c>
      <c r="V125" s="18" t="s">
        <v>1012</v>
      </c>
      <c r="W125" s="18" t="s">
        <v>55</v>
      </c>
      <c r="X125" s="23" t="str" cm="1">
        <f t="array" ref="X125">INDEX({"MADRUGADA";"MANHÃ";"TARDE";"NOITE"},SUMPRODUCT(1*(HOUR(E125)&gt;={0;6;12;18})),1)</f>
        <v>TARDE</v>
      </c>
      <c r="Y125" s="25">
        <f t="shared" si="4"/>
        <v>0.62430555555329192</v>
      </c>
    </row>
    <row r="126" spans="1:25" ht="180" x14ac:dyDescent="0.25">
      <c r="A126" s="18" t="s">
        <v>1013</v>
      </c>
      <c r="B126" s="18" t="s">
        <v>47</v>
      </c>
      <c r="C126" s="18" t="s">
        <v>48</v>
      </c>
      <c r="D126" s="18" t="s">
        <v>84</v>
      </c>
      <c r="E126" s="18" t="s">
        <v>1014</v>
      </c>
      <c r="F126" s="18" t="s">
        <v>1015</v>
      </c>
      <c r="G126" s="24">
        <v>44970.341666666667</v>
      </c>
      <c r="H126" s="24">
        <v>44970.396527777775</v>
      </c>
      <c r="I126" s="24">
        <v>44242.467361111114</v>
      </c>
      <c r="J126" s="18" t="s">
        <v>396</v>
      </c>
      <c r="K126" s="18" t="s">
        <v>58</v>
      </c>
      <c r="L126" s="18" t="s">
        <v>1016</v>
      </c>
      <c r="M126" s="18" t="s">
        <v>1017</v>
      </c>
      <c r="N126" s="18" t="s">
        <v>59</v>
      </c>
      <c r="O126" s="18" t="s">
        <v>218</v>
      </c>
      <c r="P126" s="18" t="s">
        <v>24</v>
      </c>
      <c r="Q126" s="18" t="s">
        <v>998</v>
      </c>
      <c r="R126" s="18" t="s">
        <v>1110</v>
      </c>
      <c r="S126" s="18" t="s">
        <v>54</v>
      </c>
      <c r="T126" s="18" t="s">
        <v>56</v>
      </c>
      <c r="U126" s="18" t="s">
        <v>273</v>
      </c>
      <c r="V126" s="18" t="s">
        <v>273</v>
      </c>
      <c r="W126" s="18" t="s">
        <v>55</v>
      </c>
      <c r="X126" s="23" t="str" cm="1">
        <f t="array" ref="X126">INDEX({"MADRUGADA";"MANHÃ";"TARDE";"NOITE"},SUMPRODUCT(1*(HOUR(E126)&gt;={0;6;12;18})),1)</f>
        <v>TARDE</v>
      </c>
      <c r="Y126" s="25">
        <f t="shared" si="4"/>
        <v>0.63819444444379769</v>
      </c>
    </row>
    <row r="127" spans="1:25" x14ac:dyDescent="0.25">
      <c r="A127" s="18" t="s">
        <v>1018</v>
      </c>
      <c r="B127" s="18" t="s">
        <v>47</v>
      </c>
      <c r="C127" s="18" t="s">
        <v>48</v>
      </c>
      <c r="D127" s="18" t="s">
        <v>512</v>
      </c>
      <c r="E127" s="18" t="s">
        <v>1019</v>
      </c>
      <c r="F127" s="18" t="s">
        <v>1020</v>
      </c>
      <c r="G127" s="24">
        <v>44970.836805555555</v>
      </c>
      <c r="H127" s="24">
        <v>44970.272916666669</v>
      </c>
      <c r="I127" s="24">
        <v>44972.275694444441</v>
      </c>
      <c r="J127" s="18" t="s">
        <v>396</v>
      </c>
      <c r="K127" s="18" t="s">
        <v>58</v>
      </c>
      <c r="L127" s="18" t="s">
        <v>1021</v>
      </c>
      <c r="M127" s="18" t="s">
        <v>1022</v>
      </c>
      <c r="N127" s="18" t="s">
        <v>208</v>
      </c>
      <c r="O127" s="18" t="s">
        <v>218</v>
      </c>
      <c r="P127" s="18" t="s">
        <v>24</v>
      </c>
      <c r="Q127" s="18" t="s">
        <v>53</v>
      </c>
      <c r="R127" s="18" t="s">
        <v>1111</v>
      </c>
      <c r="S127" s="18" t="s">
        <v>54</v>
      </c>
      <c r="T127" s="18" t="s">
        <v>56</v>
      </c>
      <c r="U127" s="18" t="s">
        <v>1023</v>
      </c>
      <c r="V127" s="18" t="s">
        <v>1023</v>
      </c>
      <c r="W127" s="18" t="s">
        <v>55</v>
      </c>
      <c r="X127" s="23" t="str" cm="1">
        <f t="array" ref="X127">INDEX({"MADRUGADA";"MANHÃ";"TARDE";"NOITE"},SUMPRODUCT(1*(HOUR(E127)&gt;={0;6;12;18})),1)</f>
        <v>TARDE</v>
      </c>
      <c r="Y127" s="25">
        <f t="shared" si="4"/>
        <v>1.1291666666656965</v>
      </c>
    </row>
    <row r="128" spans="1:25" x14ac:dyDescent="0.25">
      <c r="A128" s="18" t="s">
        <v>1031</v>
      </c>
      <c r="B128" s="18" t="s">
        <v>47</v>
      </c>
      <c r="C128" s="18" t="s">
        <v>48</v>
      </c>
      <c r="D128" s="18" t="s">
        <v>466</v>
      </c>
      <c r="E128" s="18" t="s">
        <v>1032</v>
      </c>
      <c r="F128" s="18" t="s">
        <v>1033</v>
      </c>
      <c r="G128" s="18" t="s">
        <v>1034</v>
      </c>
      <c r="H128" s="18" t="s">
        <v>1035</v>
      </c>
      <c r="I128" s="24">
        <v>44972.467361111114</v>
      </c>
      <c r="J128" s="18" t="s">
        <v>51</v>
      </c>
      <c r="K128" s="18" t="s">
        <v>389</v>
      </c>
      <c r="L128" s="18" t="s">
        <v>1036</v>
      </c>
      <c r="M128" s="18" t="s">
        <v>1037</v>
      </c>
      <c r="N128" s="18" t="s">
        <v>644</v>
      </c>
      <c r="O128" s="18" t="s">
        <v>645</v>
      </c>
      <c r="P128" s="18" t="s">
        <v>29</v>
      </c>
      <c r="Q128" s="18" t="s">
        <v>53</v>
      </c>
      <c r="R128" s="18" t="s">
        <v>1038</v>
      </c>
      <c r="S128" s="18" t="s">
        <v>54</v>
      </c>
      <c r="T128" s="18" t="s">
        <v>1039</v>
      </c>
      <c r="U128" s="18" t="s">
        <v>1040</v>
      </c>
      <c r="V128" s="18" t="s">
        <v>1041</v>
      </c>
      <c r="W128" s="18" t="s">
        <v>55</v>
      </c>
      <c r="X128" s="23" t="str" cm="1">
        <f t="array" ref="X128">INDEX({"MADRUGADA";"MANHÃ";"TARDE";"NOITE"},SUMPRODUCT(1*(HOUR(E128)&gt;={0;6;12;18})),1)</f>
        <v>MANHÃ</v>
      </c>
      <c r="Y128" s="25">
        <f t="shared" si="4"/>
        <v>0.1055555555576575</v>
      </c>
    </row>
    <row r="129" spans="1:25" x14ac:dyDescent="0.25">
      <c r="A129" s="18" t="s">
        <v>1042</v>
      </c>
      <c r="B129" s="18" t="s">
        <v>47</v>
      </c>
      <c r="C129" s="18" t="s">
        <v>57</v>
      </c>
      <c r="D129" s="18" t="s">
        <v>78</v>
      </c>
      <c r="E129" s="18" t="s">
        <v>1043</v>
      </c>
      <c r="F129" s="18" t="s">
        <v>1044</v>
      </c>
      <c r="G129" s="18" t="s">
        <v>1045</v>
      </c>
      <c r="H129" s="18" t="s">
        <v>1046</v>
      </c>
      <c r="I129" s="24">
        <v>44972.368750000001</v>
      </c>
      <c r="J129" s="18" t="s">
        <v>51</v>
      </c>
      <c r="K129" s="18" t="s">
        <v>58</v>
      </c>
      <c r="L129" s="18" t="s">
        <v>1047</v>
      </c>
      <c r="M129" s="18" t="s">
        <v>1048</v>
      </c>
      <c r="N129" s="18" t="s">
        <v>59</v>
      </c>
      <c r="O129" s="18" t="s">
        <v>71</v>
      </c>
      <c r="P129" s="18" t="s">
        <v>24</v>
      </c>
      <c r="Q129" s="18" t="s">
        <v>546</v>
      </c>
      <c r="R129" s="18" t="s">
        <v>1049</v>
      </c>
      <c r="S129" s="18" t="s">
        <v>54</v>
      </c>
      <c r="T129" s="18" t="s">
        <v>591</v>
      </c>
      <c r="U129" s="18" t="s">
        <v>1050</v>
      </c>
      <c r="V129" s="18" t="s">
        <v>1051</v>
      </c>
      <c r="W129" s="18" t="s">
        <v>55</v>
      </c>
      <c r="X129" s="23" t="str" cm="1">
        <f t="array" ref="X129">INDEX({"MADRUGADA";"MANHÃ";"TARDE";"NOITE"},SUMPRODUCT(1*(HOUR(E129)&gt;={0;6;12;18})),1)</f>
        <v>MANHÃ</v>
      </c>
      <c r="Y129" s="25">
        <f t="shared" si="4"/>
        <v>6.944444467080757E-4</v>
      </c>
    </row>
    <row r="130" spans="1:25" ht="30" x14ac:dyDescent="0.25">
      <c r="A130" s="18" t="s">
        <v>1052</v>
      </c>
      <c r="B130" s="18" t="s">
        <v>60</v>
      </c>
      <c r="C130" s="18" t="s">
        <v>57</v>
      </c>
      <c r="D130" s="18" t="s">
        <v>70</v>
      </c>
      <c r="E130" s="18" t="s">
        <v>1053</v>
      </c>
      <c r="F130" s="18" t="s">
        <v>55</v>
      </c>
      <c r="G130" s="18" t="s">
        <v>55</v>
      </c>
      <c r="H130" s="18" t="s">
        <v>1054</v>
      </c>
      <c r="I130" s="18" t="s">
        <v>1054</v>
      </c>
      <c r="J130" s="18" t="s">
        <v>75</v>
      </c>
      <c r="K130" s="18" t="s">
        <v>52</v>
      </c>
      <c r="L130" s="18" t="s">
        <v>910</v>
      </c>
      <c r="M130" s="18" t="s">
        <v>1055</v>
      </c>
      <c r="N130" s="18" t="s">
        <v>76</v>
      </c>
      <c r="O130" s="18" t="s">
        <v>77</v>
      </c>
      <c r="P130" s="18" t="s">
        <v>27</v>
      </c>
      <c r="Q130" s="18" t="s">
        <v>55</v>
      </c>
      <c r="R130" s="18" t="s">
        <v>910</v>
      </c>
      <c r="S130" s="18" t="s">
        <v>54</v>
      </c>
      <c r="T130" s="18" t="s">
        <v>56</v>
      </c>
      <c r="U130" s="18" t="s">
        <v>1056</v>
      </c>
      <c r="V130" s="18" t="s">
        <v>1056</v>
      </c>
      <c r="W130" s="18" t="s">
        <v>55</v>
      </c>
      <c r="X130" s="23" t="str" cm="1">
        <f t="array" ref="X130">INDEX({"MADRUGADA";"MANHÃ";"TARDE";"NOITE"},SUMPRODUCT(1*(HOUR(E130)&gt;={0;6;12;18})),1)</f>
        <v>MANHÃ</v>
      </c>
      <c r="Y130" s="20" t="s">
        <v>55</v>
      </c>
    </row>
    <row r="131" spans="1:25" ht="30" x14ac:dyDescent="0.25">
      <c r="A131" s="18" t="s">
        <v>1057</v>
      </c>
      <c r="B131" s="18" t="s">
        <v>60</v>
      </c>
      <c r="C131" s="18" t="s">
        <v>57</v>
      </c>
      <c r="D131" s="18" t="s">
        <v>74</v>
      </c>
      <c r="E131" s="18" t="s">
        <v>1058</v>
      </c>
      <c r="F131" s="18" t="s">
        <v>55</v>
      </c>
      <c r="G131" s="18" t="s">
        <v>55</v>
      </c>
      <c r="H131" s="18" t="s">
        <v>1059</v>
      </c>
      <c r="I131" s="18" t="s">
        <v>1059</v>
      </c>
      <c r="J131" s="18" t="s">
        <v>75</v>
      </c>
      <c r="K131" s="18" t="s">
        <v>52</v>
      </c>
      <c r="L131" s="18" t="s">
        <v>1060</v>
      </c>
      <c r="M131" s="18" t="s">
        <v>1061</v>
      </c>
      <c r="N131" s="18" t="s">
        <v>76</v>
      </c>
      <c r="O131" s="18" t="s">
        <v>77</v>
      </c>
      <c r="P131" s="18" t="s">
        <v>27</v>
      </c>
      <c r="Q131" s="18" t="s">
        <v>55</v>
      </c>
      <c r="R131" s="18" t="s">
        <v>1062</v>
      </c>
      <c r="S131" s="18" t="s">
        <v>54</v>
      </c>
      <c r="T131" s="18" t="s">
        <v>56</v>
      </c>
      <c r="U131" s="18" t="s">
        <v>1063</v>
      </c>
      <c r="V131" s="18" t="s">
        <v>1063</v>
      </c>
      <c r="W131" s="18" t="s">
        <v>55</v>
      </c>
      <c r="X131" s="23" t="str" cm="1">
        <f t="array" ref="X131">INDEX({"MADRUGADA";"MANHÃ";"TARDE";"NOITE"},SUMPRODUCT(1*(HOUR(E131)&gt;={0;6;12;18})),1)</f>
        <v>MANHÃ</v>
      </c>
      <c r="Y131" s="20" t="s">
        <v>55</v>
      </c>
    </row>
    <row r="132" spans="1:25" x14ac:dyDescent="0.25">
      <c r="A132" s="18" t="s">
        <v>1064</v>
      </c>
      <c r="B132" s="18" t="s">
        <v>47</v>
      </c>
      <c r="C132" s="18" t="s">
        <v>48</v>
      </c>
      <c r="D132" s="18" t="s">
        <v>386</v>
      </c>
      <c r="E132" s="18" t="s">
        <v>1065</v>
      </c>
      <c r="F132" s="18" t="s">
        <v>1066</v>
      </c>
      <c r="G132" s="18" t="s">
        <v>1067</v>
      </c>
      <c r="H132" s="18" t="s">
        <v>1068</v>
      </c>
      <c r="I132" s="24">
        <v>44972.606944444444</v>
      </c>
      <c r="J132" s="18" t="s">
        <v>51</v>
      </c>
      <c r="K132" s="18" t="s">
        <v>389</v>
      </c>
      <c r="L132" s="18" t="s">
        <v>1069</v>
      </c>
      <c r="M132" s="18" t="s">
        <v>1070</v>
      </c>
      <c r="N132" s="18" t="s">
        <v>1071</v>
      </c>
      <c r="O132" s="18" t="s">
        <v>544</v>
      </c>
      <c r="P132" s="18" t="s">
        <v>29</v>
      </c>
      <c r="Q132" s="18" t="s">
        <v>777</v>
      </c>
      <c r="R132" s="18" t="s">
        <v>1072</v>
      </c>
      <c r="S132" s="18" t="s">
        <v>54</v>
      </c>
      <c r="T132" s="18" t="s">
        <v>1073</v>
      </c>
      <c r="U132" s="18" t="s">
        <v>1074</v>
      </c>
      <c r="V132" s="18" t="s">
        <v>1075</v>
      </c>
      <c r="W132" s="18" t="s">
        <v>55</v>
      </c>
      <c r="X132" s="23" t="str" cm="1">
        <f t="array" ref="X132">INDEX({"MADRUGADA";"MANHÃ";"TARDE";"NOITE"},SUMPRODUCT(1*(HOUR(E132)&gt;={0;6;12;18})),1)</f>
        <v>TARDE</v>
      </c>
      <c r="Y132" s="25">
        <f>G132-F132</f>
        <v>3.3333333332848269E-2</v>
      </c>
    </row>
    <row r="133" spans="1:25" x14ac:dyDescent="0.25">
      <c r="A133" s="18" t="s">
        <v>1076</v>
      </c>
      <c r="B133" s="18" t="s">
        <v>60</v>
      </c>
      <c r="C133" s="18" t="s">
        <v>61</v>
      </c>
      <c r="D133" s="18" t="s">
        <v>66</v>
      </c>
      <c r="E133" s="18" t="s">
        <v>1077</v>
      </c>
      <c r="F133" s="18" t="s">
        <v>55</v>
      </c>
      <c r="G133" s="18" t="s">
        <v>55</v>
      </c>
      <c r="H133" s="24">
        <v>44971.70416666667</v>
      </c>
      <c r="I133" s="24">
        <v>44973.724999999999</v>
      </c>
      <c r="J133" s="18" t="s">
        <v>205</v>
      </c>
      <c r="K133" s="18" t="s">
        <v>58</v>
      </c>
      <c r="L133" s="18" t="s">
        <v>1078</v>
      </c>
      <c r="M133" s="18" t="s">
        <v>1079</v>
      </c>
      <c r="N133" s="18" t="s">
        <v>208</v>
      </c>
      <c r="O133" s="18" t="s">
        <v>170</v>
      </c>
      <c r="P133" s="18" t="s">
        <v>24</v>
      </c>
      <c r="Q133" s="18" t="s">
        <v>55</v>
      </c>
      <c r="R133" s="18" t="s">
        <v>1167</v>
      </c>
      <c r="S133" s="18" t="s">
        <v>54</v>
      </c>
      <c r="T133" s="18" t="s">
        <v>56</v>
      </c>
      <c r="U133" s="18" t="s">
        <v>1080</v>
      </c>
      <c r="V133" s="18" t="s">
        <v>1080</v>
      </c>
      <c r="W133" s="18" t="s">
        <v>55</v>
      </c>
      <c r="X133" s="23" t="str" cm="1">
        <f t="array" ref="X133">INDEX({"MADRUGADA";"MANHÃ";"TARDE";"NOITE"},SUMPRODUCT(1*(HOUR(E133)&gt;={0;6;12;18})),1)</f>
        <v>TARDE</v>
      </c>
      <c r="Y133" s="20" t="s">
        <v>55</v>
      </c>
    </row>
    <row r="134" spans="1:25" x14ac:dyDescent="0.25">
      <c r="A134" s="17" t="s">
        <v>1081</v>
      </c>
      <c r="B134" s="17" t="s">
        <v>47</v>
      </c>
      <c r="C134" s="17" t="s">
        <v>61</v>
      </c>
      <c r="D134" s="17" t="s">
        <v>84</v>
      </c>
      <c r="E134" s="17" t="s">
        <v>1082</v>
      </c>
      <c r="F134" s="17" t="s">
        <v>1082</v>
      </c>
      <c r="G134" s="17" t="s">
        <v>50</v>
      </c>
      <c r="H134" s="17" t="s">
        <v>50</v>
      </c>
      <c r="I134" s="17" t="s">
        <v>50</v>
      </c>
      <c r="J134" s="17" t="s">
        <v>175</v>
      </c>
      <c r="K134" s="17" t="s">
        <v>58</v>
      </c>
      <c r="L134" s="17" t="s">
        <v>1083</v>
      </c>
      <c r="M134" s="17" t="s">
        <v>373</v>
      </c>
      <c r="N134" s="17" t="s">
        <v>72</v>
      </c>
      <c r="O134" s="17" t="s">
        <v>374</v>
      </c>
      <c r="P134" s="17" t="s">
        <v>24</v>
      </c>
      <c r="Q134" s="17" t="s">
        <v>50</v>
      </c>
      <c r="R134" s="17" t="s">
        <v>50</v>
      </c>
      <c r="S134" s="17" t="s">
        <v>54</v>
      </c>
      <c r="T134" s="17" t="s">
        <v>56</v>
      </c>
      <c r="U134" s="17" t="s">
        <v>1084</v>
      </c>
      <c r="V134" s="17" t="s">
        <v>1084</v>
      </c>
      <c r="W134" s="17" t="s">
        <v>55</v>
      </c>
      <c r="X134" s="22" t="str" cm="1">
        <f t="array" ref="X134">INDEX({"MADRUGADA";"MANHÃ";"TARDE";"NOITE"},SUMPRODUCT(1*(HOUR(E134)&gt;={0;6;12;18})),1)</f>
        <v>TARDE</v>
      </c>
      <c r="Y134" s="19" t="e">
        <f t="shared" ref="Y134:Y142" si="5">G134-F134</f>
        <v>#VALUE!</v>
      </c>
    </row>
    <row r="135" spans="1:25" x14ac:dyDescent="0.25">
      <c r="A135" s="18" t="s">
        <v>1085</v>
      </c>
      <c r="B135" s="18" t="s">
        <v>47</v>
      </c>
      <c r="C135" s="18" t="s">
        <v>61</v>
      </c>
      <c r="D135" s="18" t="s">
        <v>64</v>
      </c>
      <c r="E135" s="18" t="s">
        <v>1086</v>
      </c>
      <c r="F135" s="18" t="s">
        <v>1086</v>
      </c>
      <c r="G135" s="18" t="s">
        <v>1087</v>
      </c>
      <c r="H135" s="18" t="s">
        <v>1088</v>
      </c>
      <c r="I135" s="24">
        <v>44972.756944444445</v>
      </c>
      <c r="J135" s="18" t="s">
        <v>175</v>
      </c>
      <c r="K135" s="18" t="s">
        <v>58</v>
      </c>
      <c r="L135" s="18" t="s">
        <v>1089</v>
      </c>
      <c r="M135" s="18" t="s">
        <v>1090</v>
      </c>
      <c r="N135" s="18" t="s">
        <v>72</v>
      </c>
      <c r="O135" s="18" t="s">
        <v>655</v>
      </c>
      <c r="P135" s="18" t="s">
        <v>24</v>
      </c>
      <c r="Q135" s="18" t="s">
        <v>65</v>
      </c>
      <c r="R135" s="18" t="s">
        <v>1091</v>
      </c>
      <c r="S135" s="18" t="s">
        <v>54</v>
      </c>
      <c r="T135" s="18" t="s">
        <v>56</v>
      </c>
      <c r="U135" s="18" t="s">
        <v>1092</v>
      </c>
      <c r="V135" s="18" t="s">
        <v>1092</v>
      </c>
      <c r="W135" s="18" t="s">
        <v>55</v>
      </c>
      <c r="X135" s="23" t="str" cm="1">
        <f t="array" ref="X135">INDEX({"MADRUGADA";"MANHÃ";"TARDE";"NOITE"},SUMPRODUCT(1*(HOUR(E135)&gt;={0;6;12;18})),1)</f>
        <v>TARDE</v>
      </c>
      <c r="Y135" s="25">
        <f t="shared" si="5"/>
        <v>2.2916666661330964E-2</v>
      </c>
    </row>
    <row r="136" spans="1:25" ht="30" x14ac:dyDescent="0.25">
      <c r="A136" s="18" t="s">
        <v>1093</v>
      </c>
      <c r="B136" s="18" t="s">
        <v>47</v>
      </c>
      <c r="C136" s="18" t="s">
        <v>61</v>
      </c>
      <c r="D136" s="18" t="s">
        <v>70</v>
      </c>
      <c r="E136" s="18" t="s">
        <v>1094</v>
      </c>
      <c r="F136" s="18" t="s">
        <v>1094</v>
      </c>
      <c r="G136" s="24">
        <v>44971.669444444444</v>
      </c>
      <c r="H136" s="24">
        <v>44971.692361111112</v>
      </c>
      <c r="I136" s="24">
        <v>44973.724999999999</v>
      </c>
      <c r="J136" s="18" t="s">
        <v>429</v>
      </c>
      <c r="K136" s="18" t="s">
        <v>58</v>
      </c>
      <c r="L136" s="18" t="s">
        <v>1095</v>
      </c>
      <c r="M136" s="18" t="s">
        <v>1096</v>
      </c>
      <c r="N136" s="18" t="s">
        <v>247</v>
      </c>
      <c r="O136" s="18" t="s">
        <v>1097</v>
      </c>
      <c r="P136" s="18" t="s">
        <v>24</v>
      </c>
      <c r="Q136" s="18" t="s">
        <v>546</v>
      </c>
      <c r="R136" s="18" t="s">
        <v>1168</v>
      </c>
      <c r="S136" s="18" t="s">
        <v>54</v>
      </c>
      <c r="T136" s="18" t="s">
        <v>56</v>
      </c>
      <c r="U136" s="18" t="s">
        <v>1098</v>
      </c>
      <c r="V136" s="18" t="s">
        <v>1098</v>
      </c>
      <c r="W136" s="18" t="s">
        <v>55</v>
      </c>
      <c r="X136" s="23" t="str" cm="1">
        <f t="array" ref="X136">INDEX({"MADRUGADA";"MANHÃ";"TARDE";"NOITE"},SUMPRODUCT(1*(HOUR(E136)&gt;={0;6;12;18})),1)</f>
        <v>TARDE</v>
      </c>
      <c r="Y136" s="25">
        <f t="shared" si="5"/>
        <v>0.96736111111385981</v>
      </c>
    </row>
    <row r="137" spans="1:25" x14ac:dyDescent="0.25">
      <c r="A137" s="18" t="s">
        <v>1099</v>
      </c>
      <c r="B137" s="18" t="s">
        <v>47</v>
      </c>
      <c r="C137" s="18" t="s">
        <v>48</v>
      </c>
      <c r="D137" s="18" t="s">
        <v>84</v>
      </c>
      <c r="E137" s="18" t="s">
        <v>1100</v>
      </c>
      <c r="F137" s="18" t="s">
        <v>1101</v>
      </c>
      <c r="G137" s="18" t="s">
        <v>1102</v>
      </c>
      <c r="H137" s="18" t="s">
        <v>1103</v>
      </c>
      <c r="I137" s="24">
        <v>44972.955555555556</v>
      </c>
      <c r="J137" s="18" t="s">
        <v>396</v>
      </c>
      <c r="K137" s="18" t="s">
        <v>58</v>
      </c>
      <c r="L137" s="18" t="s">
        <v>85</v>
      </c>
      <c r="M137" s="18" t="s">
        <v>1104</v>
      </c>
      <c r="N137" s="18" t="s">
        <v>72</v>
      </c>
      <c r="O137" s="18" t="s">
        <v>86</v>
      </c>
      <c r="P137" s="18" t="s">
        <v>24</v>
      </c>
      <c r="Q137" s="18" t="s">
        <v>53</v>
      </c>
      <c r="R137" s="18" t="s">
        <v>402</v>
      </c>
      <c r="S137" s="18" t="s">
        <v>54</v>
      </c>
      <c r="T137" s="18" t="s">
        <v>56</v>
      </c>
      <c r="U137" s="18" t="s">
        <v>1105</v>
      </c>
      <c r="V137" s="18" t="s">
        <v>1105</v>
      </c>
      <c r="W137" s="18" t="s">
        <v>55</v>
      </c>
      <c r="X137" s="23" t="str" cm="1">
        <f t="array" ref="X137">INDEX({"MADRUGADA";"MANHÃ";"TARDE";"NOITE"},SUMPRODUCT(1*(HOUR(E137)&gt;={0;6;12;18})),1)</f>
        <v>NOITE</v>
      </c>
      <c r="Y137" s="25">
        <f t="shared" si="5"/>
        <v>4.1666666664241347E-2</v>
      </c>
    </row>
    <row r="138" spans="1:25" x14ac:dyDescent="0.25">
      <c r="A138" s="18" t="s">
        <v>1112</v>
      </c>
      <c r="B138" s="18" t="s">
        <v>47</v>
      </c>
      <c r="C138" s="18" t="s">
        <v>48</v>
      </c>
      <c r="D138" s="18" t="s">
        <v>64</v>
      </c>
      <c r="E138" s="18" t="s">
        <v>1113</v>
      </c>
      <c r="F138" s="18" t="s">
        <v>1113</v>
      </c>
      <c r="G138" s="24">
        <v>44980.806250000001</v>
      </c>
      <c r="H138" s="24">
        <v>44981.828472222223</v>
      </c>
      <c r="I138" s="24">
        <v>44983.881944444445</v>
      </c>
      <c r="J138" s="18" t="s">
        <v>63</v>
      </c>
      <c r="K138" s="18" t="s">
        <v>58</v>
      </c>
      <c r="L138" s="18" t="s">
        <v>419</v>
      </c>
      <c r="M138" s="18" t="s">
        <v>1114</v>
      </c>
      <c r="N138" s="18" t="s">
        <v>59</v>
      </c>
      <c r="O138" s="18" t="s">
        <v>71</v>
      </c>
      <c r="P138" s="18" t="s">
        <v>24</v>
      </c>
      <c r="Q138" s="18" t="s">
        <v>65</v>
      </c>
      <c r="R138" s="18" t="s">
        <v>1640</v>
      </c>
      <c r="S138" s="18" t="s">
        <v>54</v>
      </c>
      <c r="T138" s="18" t="s">
        <v>56</v>
      </c>
      <c r="U138" s="18" t="s">
        <v>1115</v>
      </c>
      <c r="V138" s="18" t="s">
        <v>1115</v>
      </c>
      <c r="W138" s="18" t="s">
        <v>55</v>
      </c>
      <c r="X138" s="23" t="str" cm="1">
        <f t="array" ref="X138">INDEX({"MADRUGADA";"MANHÃ";"TARDE";"NOITE"},SUMPRODUCT(1*(HOUR(E138)&gt;={0;6;12;18})),1)</f>
        <v>MANHÃ</v>
      </c>
      <c r="Y138" s="25">
        <f t="shared" si="5"/>
        <v>9.4270833333357587</v>
      </c>
    </row>
    <row r="139" spans="1:25" x14ac:dyDescent="0.25">
      <c r="A139" s="18" t="s">
        <v>1116</v>
      </c>
      <c r="B139" s="18" t="s">
        <v>47</v>
      </c>
      <c r="C139" s="18" t="s">
        <v>61</v>
      </c>
      <c r="D139" s="18" t="s">
        <v>64</v>
      </c>
      <c r="E139" s="18" t="s">
        <v>1117</v>
      </c>
      <c r="F139" s="18" t="s">
        <v>1117</v>
      </c>
      <c r="G139" s="18" t="s">
        <v>1118</v>
      </c>
      <c r="H139" s="18" t="s">
        <v>1118</v>
      </c>
      <c r="I139" s="24">
        <v>44973.510416666664</v>
      </c>
      <c r="J139" s="18" t="s">
        <v>63</v>
      </c>
      <c r="K139" s="18" t="s">
        <v>58</v>
      </c>
      <c r="L139" s="18" t="s">
        <v>331</v>
      </c>
      <c r="M139" s="18" t="s">
        <v>1119</v>
      </c>
      <c r="N139" s="18" t="s">
        <v>59</v>
      </c>
      <c r="O139" s="18" t="s">
        <v>71</v>
      </c>
      <c r="P139" s="18" t="s">
        <v>24</v>
      </c>
      <c r="Q139" s="18" t="s">
        <v>65</v>
      </c>
      <c r="R139" s="18" t="s">
        <v>1120</v>
      </c>
      <c r="S139" s="18" t="s">
        <v>54</v>
      </c>
      <c r="T139" s="18" t="s">
        <v>56</v>
      </c>
      <c r="U139" s="18" t="s">
        <v>1121</v>
      </c>
      <c r="V139" s="18" t="s">
        <v>1121</v>
      </c>
      <c r="W139" s="18" t="s">
        <v>55</v>
      </c>
      <c r="X139" s="23" t="str" cm="1">
        <f t="array" ref="X139">INDEX({"MADRUGADA";"MANHÃ";"TARDE";"NOITE"},SUMPRODUCT(1*(HOUR(E139)&gt;={0;6;12;18})),1)</f>
        <v>MANHÃ</v>
      </c>
      <c r="Y139" s="25">
        <f t="shared" si="5"/>
        <v>1.3194444443797693E-2</v>
      </c>
    </row>
    <row r="140" spans="1:25" x14ac:dyDescent="0.25">
      <c r="A140" s="17" t="s">
        <v>1122</v>
      </c>
      <c r="B140" s="17" t="s">
        <v>47</v>
      </c>
      <c r="C140" s="17" t="s">
        <v>1123</v>
      </c>
      <c r="D140" s="17" t="s">
        <v>166</v>
      </c>
      <c r="E140" s="17" t="s">
        <v>1124</v>
      </c>
      <c r="F140" s="17" t="s">
        <v>1125</v>
      </c>
      <c r="G140" s="17" t="s">
        <v>1126</v>
      </c>
      <c r="H140" s="17" t="s">
        <v>50</v>
      </c>
      <c r="I140" s="17" t="s">
        <v>50</v>
      </c>
      <c r="J140" s="17" t="s">
        <v>51</v>
      </c>
      <c r="K140" s="17" t="s">
        <v>58</v>
      </c>
      <c r="L140" s="17" t="s">
        <v>1127</v>
      </c>
      <c r="M140" s="17" t="s">
        <v>1128</v>
      </c>
      <c r="N140" s="17" t="s">
        <v>517</v>
      </c>
      <c r="O140" s="17" t="s">
        <v>539</v>
      </c>
      <c r="P140" s="17" t="s">
        <v>24</v>
      </c>
      <c r="Q140" s="17" t="s">
        <v>546</v>
      </c>
      <c r="R140" s="17" t="s">
        <v>1129</v>
      </c>
      <c r="S140" s="17" t="s">
        <v>54</v>
      </c>
      <c r="T140" s="17" t="s">
        <v>1130</v>
      </c>
      <c r="U140" s="17" t="s">
        <v>1131</v>
      </c>
      <c r="V140" s="17" t="s">
        <v>1132</v>
      </c>
      <c r="W140" s="17" t="s">
        <v>55</v>
      </c>
      <c r="X140" s="22" t="str" cm="1">
        <f t="array" ref="X140">INDEX({"MADRUGADA";"MANHÃ";"TARDE";"NOITE"},SUMPRODUCT(1*(HOUR(E140)&gt;={0;6;12;18})),1)</f>
        <v>MANHÃ</v>
      </c>
      <c r="Y140" s="19">
        <f t="shared" si="5"/>
        <v>0.20277777778392192</v>
      </c>
    </row>
    <row r="141" spans="1:25" ht="30" x14ac:dyDescent="0.25">
      <c r="A141" s="17" t="s">
        <v>1133</v>
      </c>
      <c r="B141" s="17" t="s">
        <v>47</v>
      </c>
      <c r="C141" s="17" t="s">
        <v>57</v>
      </c>
      <c r="D141" s="17" t="s">
        <v>78</v>
      </c>
      <c r="E141" s="17" t="s">
        <v>1134</v>
      </c>
      <c r="F141" s="17" t="s">
        <v>1135</v>
      </c>
      <c r="G141" s="17" t="s">
        <v>50</v>
      </c>
      <c r="H141" s="17" t="s">
        <v>50</v>
      </c>
      <c r="I141" s="17" t="s">
        <v>50</v>
      </c>
      <c r="J141" s="17" t="s">
        <v>51</v>
      </c>
      <c r="K141" s="17" t="s">
        <v>58</v>
      </c>
      <c r="L141" s="17" t="s">
        <v>1136</v>
      </c>
      <c r="M141" s="17" t="s">
        <v>1137</v>
      </c>
      <c r="N141" s="17" t="s">
        <v>73</v>
      </c>
      <c r="O141" s="17" t="s">
        <v>1138</v>
      </c>
      <c r="P141" s="17" t="s">
        <v>24</v>
      </c>
      <c r="Q141" s="17" t="s">
        <v>50</v>
      </c>
      <c r="R141" s="17" t="s">
        <v>50</v>
      </c>
      <c r="S141" s="17" t="s">
        <v>171</v>
      </c>
      <c r="T141" s="17" t="s">
        <v>56</v>
      </c>
      <c r="U141" s="17" t="s">
        <v>1139</v>
      </c>
      <c r="V141" s="17" t="s">
        <v>1139</v>
      </c>
      <c r="W141" s="17" t="s">
        <v>55</v>
      </c>
      <c r="X141" s="22" t="str" cm="1">
        <f t="array" ref="X141">INDEX({"MADRUGADA";"MANHÃ";"TARDE";"NOITE"},SUMPRODUCT(1*(HOUR(E141)&gt;={0;6;12;18})),1)</f>
        <v>MANHÃ</v>
      </c>
      <c r="Y141" s="19" t="e">
        <f t="shared" si="5"/>
        <v>#VALUE!</v>
      </c>
    </row>
    <row r="142" spans="1:25" ht="30" x14ac:dyDescent="0.25">
      <c r="A142" s="18" t="s">
        <v>1140</v>
      </c>
      <c r="B142" s="18" t="s">
        <v>47</v>
      </c>
      <c r="C142" s="18" t="s">
        <v>61</v>
      </c>
      <c r="D142" s="18" t="s">
        <v>64</v>
      </c>
      <c r="E142" s="18" t="s">
        <v>1141</v>
      </c>
      <c r="F142" s="18" t="s">
        <v>1141</v>
      </c>
      <c r="G142" s="24">
        <v>44972.628472222219</v>
      </c>
      <c r="H142" s="24">
        <v>44972.628472222219</v>
      </c>
      <c r="I142" s="24">
        <v>44973.425694444442</v>
      </c>
      <c r="J142" s="18" t="s">
        <v>175</v>
      </c>
      <c r="K142" s="18" t="s">
        <v>58</v>
      </c>
      <c r="L142" s="18" t="s">
        <v>1142</v>
      </c>
      <c r="M142" s="18" t="s">
        <v>1143</v>
      </c>
      <c r="N142" s="18" t="s">
        <v>72</v>
      </c>
      <c r="O142" s="18" t="s">
        <v>655</v>
      </c>
      <c r="P142" s="18" t="s">
        <v>24</v>
      </c>
      <c r="Q142" s="18" t="s">
        <v>65</v>
      </c>
      <c r="R142" s="18" t="s">
        <v>1234</v>
      </c>
      <c r="S142" s="18" t="s">
        <v>54</v>
      </c>
      <c r="T142" s="18" t="s">
        <v>56</v>
      </c>
      <c r="U142" s="18" t="s">
        <v>1144</v>
      </c>
      <c r="V142" s="18" t="s">
        <v>1144</v>
      </c>
      <c r="W142" s="18" t="s">
        <v>55</v>
      </c>
      <c r="X142" s="23" t="str" cm="1">
        <f t="array" ref="X142">INDEX({"MADRUGADA";"MANHÃ";"TARDE";"NOITE"},SUMPRODUCT(1*(HOUR(E142)&gt;={0;6;12;18})),1)</f>
        <v>TARDE</v>
      </c>
      <c r="Y142" s="25">
        <f t="shared" si="5"/>
        <v>1.0194444444423425</v>
      </c>
    </row>
    <row r="143" spans="1:25" x14ac:dyDescent="0.25">
      <c r="A143" s="18" t="s">
        <v>1145</v>
      </c>
      <c r="B143" s="18" t="s">
        <v>60</v>
      </c>
      <c r="C143" s="18" t="s">
        <v>61</v>
      </c>
      <c r="D143" s="18" t="s">
        <v>66</v>
      </c>
      <c r="E143" s="18" t="s">
        <v>1146</v>
      </c>
      <c r="F143" s="18" t="s">
        <v>55</v>
      </c>
      <c r="G143" s="18" t="s">
        <v>55</v>
      </c>
      <c r="H143" s="18" t="s">
        <v>1147</v>
      </c>
      <c r="I143" s="24">
        <v>44973.724999999999</v>
      </c>
      <c r="J143" s="18" t="s">
        <v>785</v>
      </c>
      <c r="K143" s="18" t="s">
        <v>58</v>
      </c>
      <c r="L143" s="18" t="s">
        <v>1148</v>
      </c>
      <c r="M143" s="18" t="s">
        <v>1149</v>
      </c>
      <c r="N143" s="18" t="s">
        <v>208</v>
      </c>
      <c r="O143" s="18" t="s">
        <v>788</v>
      </c>
      <c r="P143" s="18" t="s">
        <v>24</v>
      </c>
      <c r="Q143" s="18" t="s">
        <v>55</v>
      </c>
      <c r="R143" s="18" t="s">
        <v>1336</v>
      </c>
      <c r="S143" s="18" t="s">
        <v>54</v>
      </c>
      <c r="T143" s="18" t="s">
        <v>1150</v>
      </c>
      <c r="U143" s="18" t="s">
        <v>1151</v>
      </c>
      <c r="V143" s="18" t="s">
        <v>1152</v>
      </c>
      <c r="W143" s="18" t="s">
        <v>55</v>
      </c>
      <c r="X143" s="23" t="str" cm="1">
        <f t="array" ref="X143">INDEX({"MADRUGADA";"MANHÃ";"TARDE";"NOITE"},SUMPRODUCT(1*(HOUR(E143)&gt;={0;6;12;18})),1)</f>
        <v>TARDE</v>
      </c>
      <c r="Y143" s="20" t="s">
        <v>55</v>
      </c>
    </row>
    <row r="144" spans="1:25" x14ac:dyDescent="0.25">
      <c r="A144" s="18" t="s">
        <v>1153</v>
      </c>
      <c r="B144" s="18" t="s">
        <v>47</v>
      </c>
      <c r="C144" s="18" t="s">
        <v>61</v>
      </c>
      <c r="D144" s="18" t="s">
        <v>70</v>
      </c>
      <c r="E144" s="18" t="s">
        <v>1154</v>
      </c>
      <c r="F144" s="18" t="s">
        <v>1154</v>
      </c>
      <c r="G144" s="18" t="s">
        <v>1155</v>
      </c>
      <c r="H144" s="18" t="s">
        <v>1155</v>
      </c>
      <c r="I144" s="24">
        <v>44973.759027777778</v>
      </c>
      <c r="J144" s="18" t="s">
        <v>732</v>
      </c>
      <c r="K144" s="18" t="s">
        <v>25</v>
      </c>
      <c r="L144" s="18" t="s">
        <v>1156</v>
      </c>
      <c r="M144" s="18" t="s">
        <v>1157</v>
      </c>
      <c r="N144" s="18" t="s">
        <v>620</v>
      </c>
      <c r="O144" s="18" t="s">
        <v>621</v>
      </c>
      <c r="P144" s="18" t="s">
        <v>31</v>
      </c>
      <c r="Q144" s="28" t="s">
        <v>55</v>
      </c>
      <c r="R144" s="18" t="s">
        <v>1337</v>
      </c>
      <c r="S144" s="18" t="s">
        <v>54</v>
      </c>
      <c r="T144" s="18" t="s">
        <v>56</v>
      </c>
      <c r="U144" s="18" t="s">
        <v>1158</v>
      </c>
      <c r="V144" s="18" t="s">
        <v>1158</v>
      </c>
      <c r="W144" s="18" t="s">
        <v>55</v>
      </c>
      <c r="X144" s="23" t="str" cm="1">
        <f t="array" ref="X144">INDEX({"MADRUGADA";"MANHÃ";"TARDE";"NOITE"},SUMPRODUCT(1*(HOUR(E144)&gt;={0;6;12;18})),1)</f>
        <v>TARDE</v>
      </c>
      <c r="Y144" s="25">
        <f>G144-F144</f>
        <v>5.9027777773735579E-2</v>
      </c>
    </row>
    <row r="145" spans="1:25" x14ac:dyDescent="0.25">
      <c r="A145" s="18" t="s">
        <v>1159</v>
      </c>
      <c r="B145" s="18" t="s">
        <v>60</v>
      </c>
      <c r="C145" s="18" t="s">
        <v>61</v>
      </c>
      <c r="D145" s="18" t="s">
        <v>70</v>
      </c>
      <c r="E145" s="18" t="s">
        <v>1160</v>
      </c>
      <c r="F145" s="18" t="s">
        <v>55</v>
      </c>
      <c r="G145" s="18" t="s">
        <v>55</v>
      </c>
      <c r="H145" s="24">
        <v>44973.605555555558</v>
      </c>
      <c r="I145" s="24">
        <v>44975.636805555558</v>
      </c>
      <c r="J145" s="18" t="s">
        <v>28</v>
      </c>
      <c r="K145" s="18" t="s">
        <v>389</v>
      </c>
      <c r="L145" s="18" t="s">
        <v>1161</v>
      </c>
      <c r="M145" s="18" t="s">
        <v>1162</v>
      </c>
      <c r="N145" s="18" t="s">
        <v>620</v>
      </c>
      <c r="O145" s="18" t="s">
        <v>621</v>
      </c>
      <c r="P145" s="18" t="s">
        <v>32</v>
      </c>
      <c r="Q145" s="18" t="s">
        <v>55</v>
      </c>
      <c r="R145" s="18" t="s">
        <v>1338</v>
      </c>
      <c r="S145" s="18" t="s">
        <v>54</v>
      </c>
      <c r="T145" s="18" t="s">
        <v>56</v>
      </c>
      <c r="U145" s="18" t="s">
        <v>1163</v>
      </c>
      <c r="V145" s="18" t="s">
        <v>1163</v>
      </c>
      <c r="W145" s="18" t="s">
        <v>55</v>
      </c>
      <c r="X145" s="23" t="str" cm="1">
        <f t="array" ref="X145">INDEX({"MADRUGADA";"MANHÃ";"TARDE";"NOITE"},SUMPRODUCT(1*(HOUR(E145)&gt;={0;6;12;18})),1)</f>
        <v>TARDE</v>
      </c>
      <c r="Y145" s="20" t="s">
        <v>55</v>
      </c>
    </row>
    <row r="146" spans="1:25" x14ac:dyDescent="0.25">
      <c r="A146" s="18" t="s">
        <v>1169</v>
      </c>
      <c r="B146" s="18" t="s">
        <v>47</v>
      </c>
      <c r="C146" s="18" t="s">
        <v>61</v>
      </c>
      <c r="D146" s="18" t="s">
        <v>1170</v>
      </c>
      <c r="E146" s="18" t="s">
        <v>1171</v>
      </c>
      <c r="F146" s="18" t="s">
        <v>1171</v>
      </c>
      <c r="G146" s="18" t="s">
        <v>1171</v>
      </c>
      <c r="H146" s="18" t="s">
        <v>1172</v>
      </c>
      <c r="I146" s="24">
        <v>44974.409722222219</v>
      </c>
      <c r="J146" s="18" t="s">
        <v>175</v>
      </c>
      <c r="K146" s="18" t="s">
        <v>58</v>
      </c>
      <c r="L146" s="18" t="s">
        <v>1173</v>
      </c>
      <c r="M146" s="18" t="s">
        <v>1174</v>
      </c>
      <c r="N146" s="18" t="s">
        <v>72</v>
      </c>
      <c r="O146" s="18" t="s">
        <v>1175</v>
      </c>
      <c r="P146" s="18" t="s">
        <v>24</v>
      </c>
      <c r="Q146" s="18" t="s">
        <v>553</v>
      </c>
      <c r="R146" s="18" t="s">
        <v>1176</v>
      </c>
      <c r="S146" s="18" t="s">
        <v>54</v>
      </c>
      <c r="T146" s="18" t="s">
        <v>1177</v>
      </c>
      <c r="U146" s="18" t="s">
        <v>1178</v>
      </c>
      <c r="V146" s="18" t="s">
        <v>1179</v>
      </c>
      <c r="W146" s="18" t="s">
        <v>55</v>
      </c>
      <c r="X146" s="23" t="str" cm="1">
        <f t="array" ref="X146">INDEX({"MADRUGADA";"MANHÃ";"TARDE";"NOITE"},SUMPRODUCT(1*(HOUR(E146)&gt;={0;6;12;18})),1)</f>
        <v>MANHÃ</v>
      </c>
      <c r="Y146" s="25">
        <f>G146-F146</f>
        <v>0</v>
      </c>
    </row>
    <row r="147" spans="1:25" ht="30" x14ac:dyDescent="0.25">
      <c r="A147" s="18" t="s">
        <v>1180</v>
      </c>
      <c r="B147" s="18" t="s">
        <v>60</v>
      </c>
      <c r="C147" s="18" t="s">
        <v>57</v>
      </c>
      <c r="D147" s="18" t="s">
        <v>74</v>
      </c>
      <c r="E147" s="18" t="s">
        <v>1181</v>
      </c>
      <c r="F147" s="18" t="s">
        <v>55</v>
      </c>
      <c r="G147" s="18" t="s">
        <v>55</v>
      </c>
      <c r="H147" s="18" t="s">
        <v>1182</v>
      </c>
      <c r="I147" s="18" t="s">
        <v>1182</v>
      </c>
      <c r="J147" s="18" t="s">
        <v>75</v>
      </c>
      <c r="K147" s="18" t="s">
        <v>52</v>
      </c>
      <c r="L147" s="18" t="s">
        <v>1183</v>
      </c>
      <c r="M147" s="18" t="s">
        <v>1184</v>
      </c>
      <c r="N147" s="18" t="s">
        <v>76</v>
      </c>
      <c r="O147" s="18" t="s">
        <v>77</v>
      </c>
      <c r="P147" s="18" t="s">
        <v>27</v>
      </c>
      <c r="Q147" s="18" t="s">
        <v>55</v>
      </c>
      <c r="R147" s="18" t="s">
        <v>87</v>
      </c>
      <c r="S147" s="18" t="s">
        <v>54</v>
      </c>
      <c r="T147" s="18" t="s">
        <v>56</v>
      </c>
      <c r="U147" s="18" t="s">
        <v>1185</v>
      </c>
      <c r="V147" s="18" t="s">
        <v>1185</v>
      </c>
      <c r="W147" s="18" t="s">
        <v>55</v>
      </c>
      <c r="X147" s="23" t="str" cm="1">
        <f t="array" ref="X147">INDEX({"MADRUGADA";"MANHÃ";"TARDE";"NOITE"},SUMPRODUCT(1*(HOUR(E147)&gt;={0;6;12;18})),1)</f>
        <v>MANHÃ</v>
      </c>
      <c r="Y147" s="20" t="s">
        <v>55</v>
      </c>
    </row>
    <row r="148" spans="1:25" ht="30" x14ac:dyDescent="0.25">
      <c r="A148" s="18" t="s">
        <v>1186</v>
      </c>
      <c r="B148" s="18" t="s">
        <v>47</v>
      </c>
      <c r="C148" s="18" t="s">
        <v>61</v>
      </c>
      <c r="D148" s="18" t="s">
        <v>97</v>
      </c>
      <c r="E148" s="18" t="s">
        <v>1187</v>
      </c>
      <c r="F148" s="18" t="s">
        <v>1187</v>
      </c>
      <c r="G148" s="24">
        <v>44972.736111111109</v>
      </c>
      <c r="H148" s="24">
        <v>44974.31527777778</v>
      </c>
      <c r="I148" s="24">
        <v>44976.320833333331</v>
      </c>
      <c r="J148" s="18" t="s">
        <v>63</v>
      </c>
      <c r="K148" s="18" t="s">
        <v>58</v>
      </c>
      <c r="L148" s="18" t="s">
        <v>1188</v>
      </c>
      <c r="M148" s="18" t="s">
        <v>1189</v>
      </c>
      <c r="N148" s="18" t="s">
        <v>59</v>
      </c>
      <c r="O148" s="18" t="s">
        <v>71</v>
      </c>
      <c r="P148" s="18" t="s">
        <v>24</v>
      </c>
      <c r="Q148" s="18" t="s">
        <v>65</v>
      </c>
      <c r="R148" s="18" t="s">
        <v>1397</v>
      </c>
      <c r="S148" s="18" t="s">
        <v>54</v>
      </c>
      <c r="T148" s="18" t="s">
        <v>56</v>
      </c>
      <c r="U148" s="18" t="s">
        <v>1190</v>
      </c>
      <c r="V148" s="18" t="s">
        <v>1190</v>
      </c>
      <c r="W148" s="18" t="s">
        <v>55</v>
      </c>
      <c r="X148" s="23" t="str" cm="1">
        <f t="array" ref="X148">INDEX({"MADRUGADA";"MANHÃ";"TARDE";"NOITE"},SUMPRODUCT(1*(HOUR(E148)&gt;={0;6;12;18})),1)</f>
        <v>MANHÃ</v>
      </c>
      <c r="Y148" s="25">
        <f>G148-F148</f>
        <v>0.24305555555474712</v>
      </c>
    </row>
    <row r="149" spans="1:25" ht="30" x14ac:dyDescent="0.25">
      <c r="A149" s="18" t="s">
        <v>1191</v>
      </c>
      <c r="B149" s="18" t="s">
        <v>60</v>
      </c>
      <c r="C149" s="18" t="s">
        <v>61</v>
      </c>
      <c r="D149" s="18" t="s">
        <v>1192</v>
      </c>
      <c r="E149" s="18" t="s">
        <v>1193</v>
      </c>
      <c r="F149" s="18" t="s">
        <v>55</v>
      </c>
      <c r="G149" s="18" t="s">
        <v>55</v>
      </c>
      <c r="H149" s="24">
        <v>44981.456944444442</v>
      </c>
      <c r="I149" s="24">
        <v>44983.526388888888</v>
      </c>
      <c r="J149" s="18" t="s">
        <v>28</v>
      </c>
      <c r="K149" s="18" t="s">
        <v>58</v>
      </c>
      <c r="L149" s="18" t="s">
        <v>1194</v>
      </c>
      <c r="M149" s="18" t="s">
        <v>1195</v>
      </c>
      <c r="N149" s="18" t="s">
        <v>620</v>
      </c>
      <c r="O149" s="18" t="s">
        <v>621</v>
      </c>
      <c r="P149" s="18" t="s">
        <v>31</v>
      </c>
      <c r="Q149" s="18" t="s">
        <v>55</v>
      </c>
      <c r="R149" s="18" t="s">
        <v>1641</v>
      </c>
      <c r="S149" s="18" t="s">
        <v>54</v>
      </c>
      <c r="T149" s="18" t="s">
        <v>56</v>
      </c>
      <c r="U149" s="18" t="s">
        <v>1196</v>
      </c>
      <c r="V149" s="18" t="s">
        <v>1196</v>
      </c>
      <c r="W149" s="18" t="s">
        <v>55</v>
      </c>
      <c r="X149" s="23" t="str" cm="1">
        <f t="array" ref="X149">INDEX({"MADRUGADA";"MANHÃ";"TARDE";"NOITE"},SUMPRODUCT(1*(HOUR(E149)&gt;={0;6;12;18})),1)</f>
        <v>TARDE</v>
      </c>
      <c r="Y149" s="20" t="s">
        <v>55</v>
      </c>
    </row>
    <row r="150" spans="1:25" ht="30" x14ac:dyDescent="0.25">
      <c r="A150" s="17" t="s">
        <v>1197</v>
      </c>
      <c r="B150" s="17" t="s">
        <v>47</v>
      </c>
      <c r="C150" s="17" t="s">
        <v>61</v>
      </c>
      <c r="D150" s="17" t="s">
        <v>754</v>
      </c>
      <c r="E150" s="17" t="s">
        <v>1198</v>
      </c>
      <c r="F150" s="17" t="s">
        <v>1198</v>
      </c>
      <c r="G150" s="29">
        <v>44985.398611111108</v>
      </c>
      <c r="H150" s="29">
        <v>44985.418055555558</v>
      </c>
      <c r="I150" s="17" t="s">
        <v>50</v>
      </c>
      <c r="J150" s="17" t="s">
        <v>63</v>
      </c>
      <c r="K150" s="17" t="s">
        <v>58</v>
      </c>
      <c r="L150" s="17" t="s">
        <v>1199</v>
      </c>
      <c r="M150" s="17" t="s">
        <v>1200</v>
      </c>
      <c r="N150" s="17" t="s">
        <v>59</v>
      </c>
      <c r="O150" s="17" t="s">
        <v>71</v>
      </c>
      <c r="P150" s="17" t="s">
        <v>24</v>
      </c>
      <c r="Q150" s="17" t="s">
        <v>1854</v>
      </c>
      <c r="R150" s="17" t="s">
        <v>1855</v>
      </c>
      <c r="S150" s="17" t="s">
        <v>54</v>
      </c>
      <c r="T150" s="17" t="s">
        <v>56</v>
      </c>
      <c r="U150" s="17" t="s">
        <v>1201</v>
      </c>
      <c r="V150" s="17" t="s">
        <v>1201</v>
      </c>
      <c r="W150" s="17" t="s">
        <v>55</v>
      </c>
      <c r="X150" s="22" t="str" cm="1">
        <f t="array" ref="X150">INDEX({"MADRUGADA";"MANHÃ";"TARDE";"NOITE"},SUMPRODUCT(1*(HOUR(E150)&gt;={0;6;12;18})),1)</f>
        <v>TARDE</v>
      </c>
      <c r="Y150" s="19">
        <f>G150-F150</f>
        <v>12.868055555554747</v>
      </c>
    </row>
    <row r="151" spans="1:25" x14ac:dyDescent="0.25">
      <c r="A151" s="18" t="s">
        <v>1202</v>
      </c>
      <c r="B151" s="18" t="s">
        <v>60</v>
      </c>
      <c r="C151" s="18" t="s">
        <v>61</v>
      </c>
      <c r="D151" s="18" t="s">
        <v>62</v>
      </c>
      <c r="E151" s="18" t="s">
        <v>1203</v>
      </c>
      <c r="F151" s="18" t="s">
        <v>55</v>
      </c>
      <c r="G151" s="18" t="s">
        <v>55</v>
      </c>
      <c r="H151" s="18" t="s">
        <v>1204</v>
      </c>
      <c r="I151" s="24">
        <v>44974.717361111114</v>
      </c>
      <c r="J151" s="18" t="s">
        <v>63</v>
      </c>
      <c r="K151" s="18" t="s">
        <v>58</v>
      </c>
      <c r="L151" s="18" t="s">
        <v>83</v>
      </c>
      <c r="M151" s="18" t="s">
        <v>1205</v>
      </c>
      <c r="N151" s="18" t="s">
        <v>59</v>
      </c>
      <c r="O151" s="18" t="s">
        <v>71</v>
      </c>
      <c r="P151" s="18" t="s">
        <v>24</v>
      </c>
      <c r="Q151" s="18" t="s">
        <v>55</v>
      </c>
      <c r="R151" s="18" t="s">
        <v>1206</v>
      </c>
      <c r="S151" s="18" t="s">
        <v>54</v>
      </c>
      <c r="T151" s="18" t="s">
        <v>56</v>
      </c>
      <c r="U151" s="18" t="s">
        <v>1207</v>
      </c>
      <c r="V151" s="18" t="s">
        <v>1207</v>
      </c>
      <c r="W151" s="18" t="s">
        <v>55</v>
      </c>
      <c r="X151" s="23" t="str" cm="1">
        <f t="array" ref="X151">INDEX({"MADRUGADA";"MANHÃ";"TARDE";"NOITE"},SUMPRODUCT(1*(HOUR(E151)&gt;={0;6;12;18})),1)</f>
        <v>TARDE</v>
      </c>
      <c r="Y151" s="20" t="s">
        <v>55</v>
      </c>
    </row>
    <row r="152" spans="1:25" x14ac:dyDescent="0.25">
      <c r="A152" s="18" t="s">
        <v>1208</v>
      </c>
      <c r="B152" s="18" t="s">
        <v>60</v>
      </c>
      <c r="C152" s="18" t="s">
        <v>61</v>
      </c>
      <c r="D152" s="18" t="s">
        <v>1209</v>
      </c>
      <c r="E152" s="18" t="s">
        <v>1210</v>
      </c>
      <c r="F152" s="18" t="s">
        <v>55</v>
      </c>
      <c r="G152" s="18" t="s">
        <v>55</v>
      </c>
      <c r="H152" s="24">
        <v>44973.461805555555</v>
      </c>
      <c r="I152" s="24">
        <v>44975.524305555555</v>
      </c>
      <c r="J152" s="18" t="s">
        <v>175</v>
      </c>
      <c r="K152" s="18" t="s">
        <v>58</v>
      </c>
      <c r="L152" s="18" t="s">
        <v>1211</v>
      </c>
      <c r="M152" s="18" t="s">
        <v>1212</v>
      </c>
      <c r="N152" s="18" t="s">
        <v>72</v>
      </c>
      <c r="O152" s="18" t="s">
        <v>655</v>
      </c>
      <c r="P152" s="18" t="s">
        <v>24</v>
      </c>
      <c r="Q152" s="18" t="s">
        <v>55</v>
      </c>
      <c r="R152" s="18" t="s">
        <v>1339</v>
      </c>
      <c r="S152" s="18" t="s">
        <v>54</v>
      </c>
      <c r="T152" s="18" t="s">
        <v>56</v>
      </c>
      <c r="U152" s="18" t="s">
        <v>1213</v>
      </c>
      <c r="V152" s="18" t="s">
        <v>1213</v>
      </c>
      <c r="W152" s="18" t="s">
        <v>55</v>
      </c>
      <c r="X152" s="23" t="str" cm="1">
        <f t="array" ref="X152">INDEX({"MADRUGADA";"MANHÃ";"TARDE";"NOITE"},SUMPRODUCT(1*(HOUR(E152)&gt;={0;6;12;18})),1)</f>
        <v>TARDE</v>
      </c>
      <c r="Y152" s="20" t="s">
        <v>55</v>
      </c>
    </row>
    <row r="153" spans="1:25" x14ac:dyDescent="0.25">
      <c r="A153" s="18" t="s">
        <v>1214</v>
      </c>
      <c r="B153" s="18" t="s">
        <v>60</v>
      </c>
      <c r="C153" s="18" t="s">
        <v>61</v>
      </c>
      <c r="D153" s="18" t="s">
        <v>1209</v>
      </c>
      <c r="E153" s="18" t="s">
        <v>1215</v>
      </c>
      <c r="F153" s="18" t="s">
        <v>55</v>
      </c>
      <c r="G153" s="18" t="s">
        <v>55</v>
      </c>
      <c r="H153" s="24">
        <v>44973.461805555555</v>
      </c>
      <c r="I153" s="24">
        <v>44975.524305555555</v>
      </c>
      <c r="J153" s="18" t="s">
        <v>175</v>
      </c>
      <c r="K153" s="18" t="s">
        <v>58</v>
      </c>
      <c r="L153" s="18" t="s">
        <v>1211</v>
      </c>
      <c r="M153" s="18" t="s">
        <v>1216</v>
      </c>
      <c r="N153" s="18" t="s">
        <v>72</v>
      </c>
      <c r="O153" s="18" t="s">
        <v>655</v>
      </c>
      <c r="P153" s="18" t="s">
        <v>24</v>
      </c>
      <c r="Q153" s="18" t="s">
        <v>55</v>
      </c>
      <c r="R153" s="18" t="s">
        <v>1340</v>
      </c>
      <c r="S153" s="18" t="s">
        <v>54</v>
      </c>
      <c r="T153" s="18" t="s">
        <v>56</v>
      </c>
      <c r="U153" s="18" t="s">
        <v>1217</v>
      </c>
      <c r="V153" s="18" t="s">
        <v>1217</v>
      </c>
      <c r="W153" s="18" t="s">
        <v>55</v>
      </c>
      <c r="X153" s="23" t="str" cm="1">
        <f t="array" ref="X153">INDEX({"MADRUGADA";"MANHÃ";"TARDE";"NOITE"},SUMPRODUCT(1*(HOUR(E153)&gt;={0;6;12;18})),1)</f>
        <v>TARDE</v>
      </c>
      <c r="Y153" s="20" t="s">
        <v>55</v>
      </c>
    </row>
    <row r="154" spans="1:25" ht="60" x14ac:dyDescent="0.25">
      <c r="A154" s="18" t="s">
        <v>1218</v>
      </c>
      <c r="B154" s="18" t="s">
        <v>60</v>
      </c>
      <c r="C154" s="18" t="s">
        <v>61</v>
      </c>
      <c r="D154" s="18" t="s">
        <v>70</v>
      </c>
      <c r="E154" s="18" t="s">
        <v>1219</v>
      </c>
      <c r="F154" s="18" t="s">
        <v>55</v>
      </c>
      <c r="G154" s="18" t="s">
        <v>55</v>
      </c>
      <c r="H154" s="24">
        <v>44973.629166666666</v>
      </c>
      <c r="I154" s="24">
        <v>44975.636805555558</v>
      </c>
      <c r="J154" s="18" t="s">
        <v>587</v>
      </c>
      <c r="K154" s="18" t="s">
        <v>52</v>
      </c>
      <c r="L154" s="18" t="s">
        <v>1220</v>
      </c>
      <c r="M154" s="18" t="s">
        <v>1221</v>
      </c>
      <c r="N154" s="18" t="s">
        <v>208</v>
      </c>
      <c r="O154" s="18" t="s">
        <v>170</v>
      </c>
      <c r="P154" s="18" t="s">
        <v>24</v>
      </c>
      <c r="Q154" s="18" t="s">
        <v>55</v>
      </c>
      <c r="R154" s="18" t="s">
        <v>1341</v>
      </c>
      <c r="S154" s="18" t="s">
        <v>54</v>
      </c>
      <c r="T154" s="18" t="s">
        <v>56</v>
      </c>
      <c r="U154" s="18" t="s">
        <v>1222</v>
      </c>
      <c r="V154" s="18" t="s">
        <v>1222</v>
      </c>
      <c r="W154" s="18">
        <v>8092</v>
      </c>
      <c r="X154" s="23" t="str" cm="1">
        <f t="array" ref="X154">INDEX({"MADRUGADA";"MANHÃ";"TARDE";"NOITE"},SUMPRODUCT(1*(HOUR(E154)&gt;={0;6;12;18})),1)</f>
        <v>TARDE</v>
      </c>
      <c r="Y154" s="20" t="s">
        <v>55</v>
      </c>
    </row>
    <row r="155" spans="1:25" x14ac:dyDescent="0.25">
      <c r="A155" s="18" t="s">
        <v>1223</v>
      </c>
      <c r="B155" s="18" t="s">
        <v>47</v>
      </c>
      <c r="C155" s="18" t="s">
        <v>48</v>
      </c>
      <c r="D155" s="18" t="s">
        <v>1224</v>
      </c>
      <c r="E155" s="18" t="s">
        <v>1225</v>
      </c>
      <c r="F155" s="18" t="s">
        <v>1226</v>
      </c>
      <c r="G155" s="18" t="s">
        <v>1227</v>
      </c>
      <c r="H155" s="18" t="s">
        <v>1228</v>
      </c>
      <c r="I155" s="18" t="s">
        <v>1228</v>
      </c>
      <c r="J155" s="18" t="s">
        <v>396</v>
      </c>
      <c r="K155" s="18" t="s">
        <v>389</v>
      </c>
      <c r="L155" s="18" t="s">
        <v>1229</v>
      </c>
      <c r="M155" s="18" t="s">
        <v>1230</v>
      </c>
      <c r="N155" s="18" t="s">
        <v>620</v>
      </c>
      <c r="O155" s="18" t="s">
        <v>621</v>
      </c>
      <c r="P155" s="18" t="s">
        <v>29</v>
      </c>
      <c r="Q155" s="18" t="s">
        <v>1231</v>
      </c>
      <c r="R155" s="18" t="s">
        <v>1232</v>
      </c>
      <c r="S155" s="18" t="s">
        <v>54</v>
      </c>
      <c r="T155" s="18" t="s">
        <v>56</v>
      </c>
      <c r="U155" s="18" t="s">
        <v>1233</v>
      </c>
      <c r="V155" s="18" t="s">
        <v>1233</v>
      </c>
      <c r="W155" s="18">
        <v>99819</v>
      </c>
      <c r="X155" s="23" t="str" cm="1">
        <f t="array" ref="X155">INDEX({"MADRUGADA";"MANHÃ";"TARDE";"NOITE"},SUMPRODUCT(1*(HOUR(E155)&gt;={0;6;12;18})),1)</f>
        <v>NOITE</v>
      </c>
      <c r="Y155" s="25">
        <f>G155-F155</f>
        <v>3.125E-2</v>
      </c>
    </row>
    <row r="156" spans="1:25" ht="30" x14ac:dyDescent="0.25">
      <c r="A156" s="18" t="s">
        <v>1235</v>
      </c>
      <c r="B156" s="18" t="s">
        <v>60</v>
      </c>
      <c r="C156" s="18" t="s">
        <v>57</v>
      </c>
      <c r="D156" s="18" t="s">
        <v>74</v>
      </c>
      <c r="E156" s="18" t="s">
        <v>1236</v>
      </c>
      <c r="F156" s="18" t="s">
        <v>55</v>
      </c>
      <c r="G156" s="18" t="s">
        <v>55</v>
      </c>
      <c r="H156" s="18" t="s">
        <v>1237</v>
      </c>
      <c r="I156" s="24">
        <v>44975.636805555558</v>
      </c>
      <c r="J156" s="18" t="s">
        <v>75</v>
      </c>
      <c r="K156" s="18" t="s">
        <v>52</v>
      </c>
      <c r="L156" s="18" t="s">
        <v>1238</v>
      </c>
      <c r="M156" s="18" t="s">
        <v>1239</v>
      </c>
      <c r="N156" s="18" t="s">
        <v>76</v>
      </c>
      <c r="O156" s="18" t="s">
        <v>77</v>
      </c>
      <c r="P156" s="18" t="s">
        <v>27</v>
      </c>
      <c r="Q156" s="18" t="s">
        <v>55</v>
      </c>
      <c r="R156" s="18" t="s">
        <v>966</v>
      </c>
      <c r="S156" s="18" t="s">
        <v>54</v>
      </c>
      <c r="T156" s="18" t="s">
        <v>1240</v>
      </c>
      <c r="U156" s="18" t="s">
        <v>1241</v>
      </c>
      <c r="V156" s="18" t="s">
        <v>1242</v>
      </c>
      <c r="W156" s="18" t="s">
        <v>55</v>
      </c>
      <c r="X156" s="23" t="str" cm="1">
        <f t="array" ref="X156">INDEX({"MADRUGADA";"MANHÃ";"TARDE";"NOITE"},SUMPRODUCT(1*(HOUR(E156)&gt;={0;6;12;18})),1)</f>
        <v>MANHÃ</v>
      </c>
      <c r="Y156" s="20" t="s">
        <v>55</v>
      </c>
    </row>
    <row r="157" spans="1:25" x14ac:dyDescent="0.25">
      <c r="A157" s="18" t="s">
        <v>1243</v>
      </c>
      <c r="B157" s="18" t="s">
        <v>60</v>
      </c>
      <c r="C157" s="18" t="s">
        <v>61</v>
      </c>
      <c r="D157" s="18" t="s">
        <v>62</v>
      </c>
      <c r="E157" s="18" t="s">
        <v>1244</v>
      </c>
      <c r="F157" s="18" t="s">
        <v>55</v>
      </c>
      <c r="G157" s="18" t="s">
        <v>55</v>
      </c>
      <c r="H157" s="18" t="s">
        <v>1245</v>
      </c>
      <c r="I157" s="24">
        <v>44975.525000000001</v>
      </c>
      <c r="J157" s="18" t="s">
        <v>63</v>
      </c>
      <c r="K157" s="18" t="s">
        <v>58</v>
      </c>
      <c r="L157" s="18" t="s">
        <v>321</v>
      </c>
      <c r="M157" s="18" t="s">
        <v>1246</v>
      </c>
      <c r="N157" s="18" t="s">
        <v>59</v>
      </c>
      <c r="O157" s="18" t="s">
        <v>71</v>
      </c>
      <c r="P157" s="18" t="s">
        <v>24</v>
      </c>
      <c r="Q157" s="18" t="s">
        <v>55</v>
      </c>
      <c r="R157" s="18" t="s">
        <v>404</v>
      </c>
      <c r="S157" s="18" t="s">
        <v>54</v>
      </c>
      <c r="T157" s="18" t="s">
        <v>56</v>
      </c>
      <c r="U157" s="18" t="s">
        <v>1247</v>
      </c>
      <c r="V157" s="18" t="s">
        <v>1247</v>
      </c>
      <c r="W157" s="18" t="s">
        <v>55</v>
      </c>
      <c r="X157" s="23" t="str" cm="1">
        <f t="array" ref="X157">INDEX({"MADRUGADA";"MANHÃ";"TARDE";"NOITE"},SUMPRODUCT(1*(HOUR(E157)&gt;={0;6;12;18})),1)</f>
        <v>MANHÃ</v>
      </c>
      <c r="Y157" s="20" t="s">
        <v>55</v>
      </c>
    </row>
    <row r="158" spans="1:25" ht="30" x14ac:dyDescent="0.25">
      <c r="A158" s="17" t="s">
        <v>1248</v>
      </c>
      <c r="B158" s="17" t="s">
        <v>47</v>
      </c>
      <c r="C158" s="17" t="s">
        <v>61</v>
      </c>
      <c r="D158" s="17" t="s">
        <v>70</v>
      </c>
      <c r="E158" s="17" t="s">
        <v>1249</v>
      </c>
      <c r="F158" s="17" t="s">
        <v>1249</v>
      </c>
      <c r="G158" s="29" t="s">
        <v>50</v>
      </c>
      <c r="H158" s="29" t="s">
        <v>50</v>
      </c>
      <c r="I158" s="17" t="s">
        <v>50</v>
      </c>
      <c r="J158" s="17" t="s">
        <v>587</v>
      </c>
      <c r="K158" s="17" t="s">
        <v>58</v>
      </c>
      <c r="L158" s="17" t="s">
        <v>1250</v>
      </c>
      <c r="M158" s="17" t="s">
        <v>1251</v>
      </c>
      <c r="N158" s="17" t="s">
        <v>208</v>
      </c>
      <c r="O158" s="17" t="s">
        <v>170</v>
      </c>
      <c r="P158" s="17" t="s">
        <v>24</v>
      </c>
      <c r="Q158" s="17" t="s">
        <v>53</v>
      </c>
      <c r="R158" s="17" t="s">
        <v>1426</v>
      </c>
      <c r="S158" s="17" t="s">
        <v>171</v>
      </c>
      <c r="T158" s="17" t="s">
        <v>56</v>
      </c>
      <c r="U158" s="17" t="s">
        <v>1252</v>
      </c>
      <c r="V158" s="17" t="s">
        <v>1252</v>
      </c>
      <c r="W158" s="17">
        <v>8105</v>
      </c>
      <c r="X158" s="22" t="str" cm="1">
        <f t="array" ref="X158">INDEX({"MADRUGADA";"MANHÃ";"TARDE";"NOITE"},SUMPRODUCT(1*(HOUR(E158)&gt;={0;6;12;18})),1)</f>
        <v>MANHÃ</v>
      </c>
      <c r="Y158" s="19" t="e">
        <f>G158-F158</f>
        <v>#VALUE!</v>
      </c>
    </row>
    <row r="159" spans="1:25" x14ac:dyDescent="0.25">
      <c r="A159" s="18" t="s">
        <v>1253</v>
      </c>
      <c r="B159" s="18" t="s">
        <v>60</v>
      </c>
      <c r="C159" s="18" t="s">
        <v>61</v>
      </c>
      <c r="D159" s="18" t="s">
        <v>630</v>
      </c>
      <c r="E159" s="18" t="s">
        <v>1254</v>
      </c>
      <c r="F159" s="18" t="s">
        <v>55</v>
      </c>
      <c r="G159" s="18" t="s">
        <v>55</v>
      </c>
      <c r="H159" s="18" t="s">
        <v>1255</v>
      </c>
      <c r="I159" s="24">
        <v>44975.525000000001</v>
      </c>
      <c r="J159" s="18" t="s">
        <v>28</v>
      </c>
      <c r="K159" s="18" t="s">
        <v>58</v>
      </c>
      <c r="L159" s="18" t="s">
        <v>1256</v>
      </c>
      <c r="M159" s="18" t="s">
        <v>1257</v>
      </c>
      <c r="N159" s="18" t="s">
        <v>81</v>
      </c>
      <c r="O159" s="18" t="s">
        <v>1258</v>
      </c>
      <c r="P159" s="18" t="s">
        <v>24</v>
      </c>
      <c r="Q159" s="18" t="s">
        <v>55</v>
      </c>
      <c r="R159" s="18" t="s">
        <v>1259</v>
      </c>
      <c r="S159" s="18" t="s">
        <v>54</v>
      </c>
      <c r="T159" s="18" t="s">
        <v>56</v>
      </c>
      <c r="U159" s="18" t="s">
        <v>1260</v>
      </c>
      <c r="V159" s="18" t="s">
        <v>1260</v>
      </c>
      <c r="W159" s="18" t="s">
        <v>55</v>
      </c>
      <c r="X159" s="23" t="str" cm="1">
        <f t="array" ref="X159">INDEX({"MADRUGADA";"MANHÃ";"TARDE";"NOITE"},SUMPRODUCT(1*(HOUR(E159)&gt;={0;6;12;18})),1)</f>
        <v>MANHÃ</v>
      </c>
      <c r="Y159" s="20" t="s">
        <v>55</v>
      </c>
    </row>
    <row r="160" spans="1:25" x14ac:dyDescent="0.25">
      <c r="A160" s="18" t="s">
        <v>1261</v>
      </c>
      <c r="B160" s="18" t="s">
        <v>47</v>
      </c>
      <c r="C160" s="18" t="s">
        <v>48</v>
      </c>
      <c r="D160" s="18" t="s">
        <v>466</v>
      </c>
      <c r="E160" s="18" t="s">
        <v>1262</v>
      </c>
      <c r="F160" s="18" t="s">
        <v>1263</v>
      </c>
      <c r="G160" s="18" t="s">
        <v>1264</v>
      </c>
      <c r="H160" s="18" t="s">
        <v>1265</v>
      </c>
      <c r="I160" s="24">
        <v>44975.525000000001</v>
      </c>
      <c r="J160" s="18" t="s">
        <v>51</v>
      </c>
      <c r="K160" s="18" t="s">
        <v>389</v>
      </c>
      <c r="L160" s="18" t="s">
        <v>1266</v>
      </c>
      <c r="M160" s="18" t="s">
        <v>1267</v>
      </c>
      <c r="N160" s="18" t="s">
        <v>644</v>
      </c>
      <c r="O160" s="18" t="s">
        <v>645</v>
      </c>
      <c r="P160" s="18" t="s">
        <v>29</v>
      </c>
      <c r="Q160" s="18" t="s">
        <v>53</v>
      </c>
      <c r="R160" s="18" t="s">
        <v>507</v>
      </c>
      <c r="S160" s="18" t="s">
        <v>54</v>
      </c>
      <c r="T160" s="18" t="s">
        <v>1268</v>
      </c>
      <c r="U160" s="18" t="s">
        <v>1269</v>
      </c>
      <c r="V160" s="18" t="s">
        <v>1270</v>
      </c>
      <c r="W160" s="18" t="s">
        <v>55</v>
      </c>
      <c r="X160" s="23" t="str" cm="1">
        <f t="array" ref="X160">INDEX({"MADRUGADA";"MANHÃ";"TARDE";"NOITE"},SUMPRODUCT(1*(HOUR(E160)&gt;={0;6;12;18})),1)</f>
        <v>MANHÃ</v>
      </c>
      <c r="Y160" s="25">
        <f>G160-F160</f>
        <v>2.2916666661330964E-2</v>
      </c>
    </row>
    <row r="161" spans="1:25" x14ac:dyDescent="0.25">
      <c r="A161" s="18" t="s">
        <v>1271</v>
      </c>
      <c r="B161" s="18" t="s">
        <v>60</v>
      </c>
      <c r="C161" s="18" t="s">
        <v>61</v>
      </c>
      <c r="D161" s="18" t="s">
        <v>70</v>
      </c>
      <c r="E161" s="18" t="s">
        <v>1272</v>
      </c>
      <c r="F161" s="18" t="s">
        <v>55</v>
      </c>
      <c r="G161" s="18" t="s">
        <v>55</v>
      </c>
      <c r="H161" s="18" t="s">
        <v>1273</v>
      </c>
      <c r="I161" s="24">
        <v>44975.525694444441</v>
      </c>
      <c r="J161" s="18" t="s">
        <v>205</v>
      </c>
      <c r="K161" s="18" t="s">
        <v>58</v>
      </c>
      <c r="L161" s="18" t="s">
        <v>1274</v>
      </c>
      <c r="M161" s="18" t="s">
        <v>1275</v>
      </c>
      <c r="N161" s="18" t="s">
        <v>208</v>
      </c>
      <c r="O161" s="18" t="s">
        <v>209</v>
      </c>
      <c r="P161" s="18" t="s">
        <v>24</v>
      </c>
      <c r="Q161" s="18" t="s">
        <v>55</v>
      </c>
      <c r="R161" s="18" t="s">
        <v>1276</v>
      </c>
      <c r="S161" s="18" t="s">
        <v>54</v>
      </c>
      <c r="T161" s="18" t="s">
        <v>56</v>
      </c>
      <c r="U161" s="18" t="s">
        <v>1277</v>
      </c>
      <c r="V161" s="18" t="s">
        <v>1277</v>
      </c>
      <c r="W161" s="18" t="s">
        <v>55</v>
      </c>
      <c r="X161" s="23" t="str" cm="1">
        <f t="array" ref="X161">INDEX({"MADRUGADA";"MANHÃ";"TARDE";"NOITE"},SUMPRODUCT(1*(HOUR(E161)&gt;={0;6;12;18})),1)</f>
        <v>MANHÃ</v>
      </c>
      <c r="Y161" s="20" t="s">
        <v>55</v>
      </c>
    </row>
    <row r="162" spans="1:25" x14ac:dyDescent="0.25">
      <c r="A162" s="18" t="s">
        <v>1278</v>
      </c>
      <c r="B162" s="18" t="s">
        <v>60</v>
      </c>
      <c r="C162" s="18" t="s">
        <v>61</v>
      </c>
      <c r="D162" s="18" t="s">
        <v>66</v>
      </c>
      <c r="E162" s="18" t="s">
        <v>1279</v>
      </c>
      <c r="F162" s="18" t="s">
        <v>55</v>
      </c>
      <c r="G162" s="18" t="s">
        <v>55</v>
      </c>
      <c r="H162" s="18" t="s">
        <v>1280</v>
      </c>
      <c r="I162" s="24">
        <v>44975.588888888888</v>
      </c>
      <c r="J162" s="18" t="s">
        <v>63</v>
      </c>
      <c r="K162" s="18" t="s">
        <v>58</v>
      </c>
      <c r="L162" s="18" t="s">
        <v>69</v>
      </c>
      <c r="M162" s="18" t="s">
        <v>1281</v>
      </c>
      <c r="N162" s="18" t="s">
        <v>59</v>
      </c>
      <c r="O162" s="18" t="s">
        <v>71</v>
      </c>
      <c r="P162" s="18" t="s">
        <v>24</v>
      </c>
      <c r="Q162" s="18" t="s">
        <v>55</v>
      </c>
      <c r="R162" s="18" t="s">
        <v>1282</v>
      </c>
      <c r="S162" s="18" t="s">
        <v>54</v>
      </c>
      <c r="T162" s="18" t="s">
        <v>56</v>
      </c>
      <c r="U162" s="18" t="s">
        <v>1283</v>
      </c>
      <c r="V162" s="18" t="s">
        <v>1283</v>
      </c>
      <c r="W162" s="18" t="s">
        <v>55</v>
      </c>
      <c r="X162" s="23" t="str" cm="1">
        <f t="array" ref="X162">INDEX({"MADRUGADA";"MANHÃ";"TARDE";"NOITE"},SUMPRODUCT(1*(HOUR(E162)&gt;={0;6;12;18})),1)</f>
        <v>TARDE</v>
      </c>
      <c r="Y162" s="20" t="s">
        <v>55</v>
      </c>
    </row>
    <row r="163" spans="1:25" ht="30" x14ac:dyDescent="0.25">
      <c r="A163" s="17" t="s">
        <v>1284</v>
      </c>
      <c r="B163" s="17" t="s">
        <v>47</v>
      </c>
      <c r="C163" s="17" t="s">
        <v>57</v>
      </c>
      <c r="D163" s="17" t="s">
        <v>64</v>
      </c>
      <c r="E163" s="17" t="s">
        <v>1285</v>
      </c>
      <c r="F163" s="17" t="s">
        <v>1286</v>
      </c>
      <c r="G163" s="29">
        <v>44980.833333333336</v>
      </c>
      <c r="H163" s="29">
        <v>44984.40625</v>
      </c>
      <c r="I163" s="17" t="s">
        <v>50</v>
      </c>
      <c r="J163" s="17" t="s">
        <v>396</v>
      </c>
      <c r="K163" s="17" t="s">
        <v>58</v>
      </c>
      <c r="L163" s="17" t="s">
        <v>1287</v>
      </c>
      <c r="M163" s="17" t="s">
        <v>1288</v>
      </c>
      <c r="N163" s="17" t="s">
        <v>73</v>
      </c>
      <c r="O163" s="17" t="s">
        <v>1289</v>
      </c>
      <c r="P163" s="17" t="s">
        <v>24</v>
      </c>
      <c r="Q163" s="17" t="s">
        <v>546</v>
      </c>
      <c r="R163" s="17" t="s">
        <v>1762</v>
      </c>
      <c r="S163" s="17" t="s">
        <v>54</v>
      </c>
      <c r="T163" s="17" t="s">
        <v>56</v>
      </c>
      <c r="U163" s="17" t="s">
        <v>1290</v>
      </c>
      <c r="V163" s="17" t="s">
        <v>1290</v>
      </c>
      <c r="W163" s="17" t="s">
        <v>55</v>
      </c>
      <c r="X163" s="22" t="str" cm="1">
        <f t="array" ref="X163">INDEX({"MADRUGADA";"MANHÃ";"TARDE";"NOITE"},SUMPRODUCT(1*(HOUR(E163)&gt;={0;6;12;18})),1)</f>
        <v>TARDE</v>
      </c>
      <c r="Y163" s="19">
        <f>G163-F163</f>
        <v>7.3076388888948713</v>
      </c>
    </row>
    <row r="164" spans="1:25" x14ac:dyDescent="0.25">
      <c r="A164" s="18" t="s">
        <v>1291</v>
      </c>
      <c r="B164" s="18" t="s">
        <v>60</v>
      </c>
      <c r="C164" s="18" t="s">
        <v>61</v>
      </c>
      <c r="D164" s="18" t="s">
        <v>66</v>
      </c>
      <c r="E164" s="18" t="s">
        <v>1292</v>
      </c>
      <c r="F164" s="18" t="s">
        <v>55</v>
      </c>
      <c r="G164" s="18" t="s">
        <v>55</v>
      </c>
      <c r="H164" s="18" t="s">
        <v>1293</v>
      </c>
      <c r="I164" s="24">
        <v>44975.671527777777</v>
      </c>
      <c r="J164" s="18" t="s">
        <v>205</v>
      </c>
      <c r="K164" s="18" t="s">
        <v>58</v>
      </c>
      <c r="L164" s="18" t="s">
        <v>369</v>
      </c>
      <c r="M164" s="18" t="s">
        <v>1294</v>
      </c>
      <c r="N164" s="18" t="s">
        <v>208</v>
      </c>
      <c r="O164" s="18" t="s">
        <v>711</v>
      </c>
      <c r="P164" s="18" t="s">
        <v>24</v>
      </c>
      <c r="Q164" s="18" t="s">
        <v>55</v>
      </c>
      <c r="R164" s="18" t="s">
        <v>728</v>
      </c>
      <c r="S164" s="18" t="s">
        <v>54</v>
      </c>
      <c r="T164" s="18" t="s">
        <v>56</v>
      </c>
      <c r="U164" s="18" t="s">
        <v>1295</v>
      </c>
      <c r="V164" s="18" t="s">
        <v>1295</v>
      </c>
      <c r="W164" s="18" t="s">
        <v>55</v>
      </c>
      <c r="X164" s="23" t="str" cm="1">
        <f t="array" ref="X164">INDEX({"MADRUGADA";"MANHÃ";"TARDE";"NOITE"},SUMPRODUCT(1*(HOUR(E164)&gt;={0;6;12;18})),1)</f>
        <v>TARDE</v>
      </c>
      <c r="Y164" s="20" t="s">
        <v>55</v>
      </c>
    </row>
    <row r="165" spans="1:25" x14ac:dyDescent="0.25">
      <c r="A165" s="18" t="s">
        <v>1296</v>
      </c>
      <c r="B165" s="18" t="s">
        <v>60</v>
      </c>
      <c r="C165" s="18" t="s">
        <v>61</v>
      </c>
      <c r="D165" s="18" t="s">
        <v>66</v>
      </c>
      <c r="E165" s="18" t="s">
        <v>1297</v>
      </c>
      <c r="F165" s="18" t="s">
        <v>55</v>
      </c>
      <c r="G165" s="18" t="s">
        <v>55</v>
      </c>
      <c r="H165" s="24">
        <v>44981.720138888886</v>
      </c>
      <c r="I165" s="24">
        <v>44985.759027777778</v>
      </c>
      <c r="J165" s="18" t="s">
        <v>579</v>
      </c>
      <c r="K165" s="18" t="s">
        <v>58</v>
      </c>
      <c r="L165" s="18" t="s">
        <v>1298</v>
      </c>
      <c r="M165" s="18" t="s">
        <v>1299</v>
      </c>
      <c r="N165" s="18" t="s">
        <v>208</v>
      </c>
      <c r="O165" s="18" t="s">
        <v>170</v>
      </c>
      <c r="P165" s="18" t="s">
        <v>31</v>
      </c>
      <c r="Q165" s="18" t="s">
        <v>55</v>
      </c>
      <c r="R165" s="18" t="s">
        <v>1642</v>
      </c>
      <c r="S165" s="18" t="s">
        <v>55</v>
      </c>
      <c r="T165" s="18" t="s">
        <v>56</v>
      </c>
      <c r="U165" s="18" t="s">
        <v>1300</v>
      </c>
      <c r="V165" s="18" t="s">
        <v>1300</v>
      </c>
      <c r="W165" s="18" t="s">
        <v>55</v>
      </c>
      <c r="X165" s="23" t="str" cm="1">
        <f t="array" ref="X165">INDEX({"MADRUGADA";"MANHÃ";"TARDE";"NOITE"},SUMPRODUCT(1*(HOUR(E165)&gt;={0;6;12;18})),1)</f>
        <v>TARDE</v>
      </c>
      <c r="Y165" s="20" t="s">
        <v>55</v>
      </c>
    </row>
    <row r="166" spans="1:25" ht="30" x14ac:dyDescent="0.25">
      <c r="A166" s="18" t="s">
        <v>1301</v>
      </c>
      <c r="B166" s="18" t="s">
        <v>47</v>
      </c>
      <c r="C166" s="18" t="s">
        <v>57</v>
      </c>
      <c r="D166" s="18" t="s">
        <v>64</v>
      </c>
      <c r="E166" s="18" t="s">
        <v>1302</v>
      </c>
      <c r="F166" s="18" t="s">
        <v>1303</v>
      </c>
      <c r="G166" s="18" t="s">
        <v>1304</v>
      </c>
      <c r="H166" s="18" t="s">
        <v>1305</v>
      </c>
      <c r="I166" s="24">
        <v>44975.834027777775</v>
      </c>
      <c r="J166" s="18" t="s">
        <v>396</v>
      </c>
      <c r="K166" s="18" t="s">
        <v>58</v>
      </c>
      <c r="L166" s="18" t="s">
        <v>1306</v>
      </c>
      <c r="M166" s="18" t="s">
        <v>1307</v>
      </c>
      <c r="N166" s="18" t="s">
        <v>73</v>
      </c>
      <c r="O166" s="18" t="s">
        <v>1308</v>
      </c>
      <c r="P166" s="18" t="s">
        <v>24</v>
      </c>
      <c r="Q166" s="18" t="s">
        <v>1165</v>
      </c>
      <c r="R166" s="18" t="s">
        <v>1309</v>
      </c>
      <c r="S166" s="18" t="s">
        <v>54</v>
      </c>
      <c r="T166" s="18" t="s">
        <v>1310</v>
      </c>
      <c r="U166" s="18" t="s">
        <v>1311</v>
      </c>
      <c r="V166" s="18" t="s">
        <v>1312</v>
      </c>
      <c r="W166" s="18" t="s">
        <v>55</v>
      </c>
      <c r="X166" s="23" t="str" cm="1">
        <f t="array" ref="X166">INDEX({"MADRUGADA";"MANHÃ";"TARDE";"NOITE"},SUMPRODUCT(1*(HOUR(E166)&gt;={0;6;12;18})),1)</f>
        <v>TARDE</v>
      </c>
      <c r="Y166" s="25">
        <f>G166-F166</f>
        <v>9.7222222218988463E-2</v>
      </c>
    </row>
    <row r="167" spans="1:25" x14ac:dyDescent="0.25">
      <c r="A167" s="18" t="s">
        <v>1313</v>
      </c>
      <c r="B167" s="18" t="s">
        <v>60</v>
      </c>
      <c r="C167" s="18" t="s">
        <v>61</v>
      </c>
      <c r="D167" s="18" t="s">
        <v>62</v>
      </c>
      <c r="E167" s="18" t="s">
        <v>1314</v>
      </c>
      <c r="F167" s="18" t="s">
        <v>55</v>
      </c>
      <c r="G167" s="18" t="s">
        <v>55</v>
      </c>
      <c r="H167" s="18" t="s">
        <v>1315</v>
      </c>
      <c r="I167" s="24">
        <v>44975.722916666666</v>
      </c>
      <c r="J167" s="18" t="s">
        <v>63</v>
      </c>
      <c r="K167" s="18" t="s">
        <v>58</v>
      </c>
      <c r="L167" s="18" t="s">
        <v>1316</v>
      </c>
      <c r="M167" s="18" t="s">
        <v>1317</v>
      </c>
      <c r="N167" s="18" t="s">
        <v>59</v>
      </c>
      <c r="O167" s="18" t="s">
        <v>1318</v>
      </c>
      <c r="P167" s="18" t="s">
        <v>24</v>
      </c>
      <c r="Q167" s="18" t="s">
        <v>55</v>
      </c>
      <c r="R167" s="18" t="s">
        <v>1319</v>
      </c>
      <c r="S167" s="18" t="s">
        <v>54</v>
      </c>
      <c r="T167" s="18" t="s">
        <v>56</v>
      </c>
      <c r="U167" s="18" t="s">
        <v>1320</v>
      </c>
      <c r="V167" s="18" t="s">
        <v>1320</v>
      </c>
      <c r="W167" s="18" t="s">
        <v>55</v>
      </c>
      <c r="X167" s="23" t="str" cm="1">
        <f t="array" ref="X167">INDEX({"MADRUGADA";"MANHÃ";"TARDE";"NOITE"},SUMPRODUCT(1*(HOUR(E167)&gt;={0;6;12;18})),1)</f>
        <v>TARDE</v>
      </c>
      <c r="Y167" s="20" t="s">
        <v>55</v>
      </c>
    </row>
    <row r="168" spans="1:25" x14ac:dyDescent="0.25">
      <c r="A168" s="18" t="s">
        <v>1321</v>
      </c>
      <c r="B168" s="18" t="s">
        <v>60</v>
      </c>
      <c r="C168" s="18" t="s">
        <v>61</v>
      </c>
      <c r="D168" s="18" t="s">
        <v>66</v>
      </c>
      <c r="E168" s="18" t="s">
        <v>1322</v>
      </c>
      <c r="F168" s="18" t="s">
        <v>55</v>
      </c>
      <c r="G168" s="18" t="s">
        <v>55</v>
      </c>
      <c r="H168" s="18" t="s">
        <v>1323</v>
      </c>
      <c r="I168" s="24">
        <v>44975.722916666666</v>
      </c>
      <c r="J168" s="18" t="s">
        <v>63</v>
      </c>
      <c r="K168" s="18" t="s">
        <v>58</v>
      </c>
      <c r="L168" s="18" t="s">
        <v>1324</v>
      </c>
      <c r="M168" s="18" t="s">
        <v>1325</v>
      </c>
      <c r="N168" s="18" t="s">
        <v>59</v>
      </c>
      <c r="O168" s="18" t="s">
        <v>71</v>
      </c>
      <c r="P168" s="18" t="s">
        <v>24</v>
      </c>
      <c r="Q168" s="18" t="s">
        <v>55</v>
      </c>
      <c r="R168" s="18" t="s">
        <v>1326</v>
      </c>
      <c r="S168" s="18" t="s">
        <v>54</v>
      </c>
      <c r="T168" s="18" t="s">
        <v>56</v>
      </c>
      <c r="U168" s="18" t="s">
        <v>1327</v>
      </c>
      <c r="V168" s="18" t="s">
        <v>1327</v>
      </c>
      <c r="W168" s="18" t="s">
        <v>55</v>
      </c>
      <c r="X168" s="23" t="str" cm="1">
        <f t="array" ref="X168">INDEX({"MADRUGADA";"MANHÃ";"TARDE";"NOITE"},SUMPRODUCT(1*(HOUR(E168)&gt;={0;6;12;18})),1)</f>
        <v>TARDE</v>
      </c>
      <c r="Y168" s="20" t="s">
        <v>55</v>
      </c>
    </row>
    <row r="169" spans="1:25" ht="30" x14ac:dyDescent="0.25">
      <c r="A169" s="26" t="s">
        <v>1328</v>
      </c>
      <c r="B169" s="26" t="s">
        <v>60</v>
      </c>
      <c r="C169" s="26" t="s">
        <v>57</v>
      </c>
      <c r="D169" s="26" t="s">
        <v>70</v>
      </c>
      <c r="E169" s="26" t="s">
        <v>1329</v>
      </c>
      <c r="F169" s="26" t="s">
        <v>55</v>
      </c>
      <c r="G169" s="26" t="s">
        <v>55</v>
      </c>
      <c r="H169" s="26" t="s">
        <v>1330</v>
      </c>
      <c r="I169" s="26" t="s">
        <v>1330</v>
      </c>
      <c r="J169" s="26" t="s">
        <v>75</v>
      </c>
      <c r="K169" s="26" t="s">
        <v>52</v>
      </c>
      <c r="L169" s="26" t="s">
        <v>910</v>
      </c>
      <c r="M169" s="26" t="s">
        <v>1331</v>
      </c>
      <c r="N169" s="26" t="s">
        <v>76</v>
      </c>
      <c r="O169" s="26" t="s">
        <v>77</v>
      </c>
      <c r="P169" s="26" t="s">
        <v>27</v>
      </c>
      <c r="Q169" s="26" t="s">
        <v>55</v>
      </c>
      <c r="R169" s="26" t="s">
        <v>910</v>
      </c>
      <c r="S169" s="26" t="s">
        <v>54</v>
      </c>
      <c r="T169" s="26" t="s">
        <v>56</v>
      </c>
      <c r="U169" s="26" t="s">
        <v>1332</v>
      </c>
      <c r="V169" s="26" t="s">
        <v>1332</v>
      </c>
      <c r="W169" s="26" t="s">
        <v>55</v>
      </c>
      <c r="X169" s="23" t="str" cm="1">
        <f t="array" ref="X169">INDEX({"MADRUGADA";"MANHÃ";"TARDE";"NOITE"},SUMPRODUCT(1*(HOUR(E169)&gt;={0;6;12;18})),1)</f>
        <v>TARDE</v>
      </c>
      <c r="Y169" s="20" t="s">
        <v>55</v>
      </c>
    </row>
    <row r="170" spans="1:25" x14ac:dyDescent="0.25">
      <c r="A170" s="26" t="s">
        <v>1333</v>
      </c>
      <c r="B170" s="26" t="s">
        <v>60</v>
      </c>
      <c r="C170" s="26" t="s">
        <v>57</v>
      </c>
      <c r="D170" s="26" t="s">
        <v>70</v>
      </c>
      <c r="E170" s="26" t="s">
        <v>1330</v>
      </c>
      <c r="F170" s="26" t="s">
        <v>55</v>
      </c>
      <c r="G170" s="26" t="s">
        <v>55</v>
      </c>
      <c r="H170" s="26" t="s">
        <v>1334</v>
      </c>
      <c r="I170" s="26" t="s">
        <v>1334</v>
      </c>
      <c r="J170" s="26" t="s">
        <v>75</v>
      </c>
      <c r="K170" s="26" t="s">
        <v>52</v>
      </c>
      <c r="L170" s="26" t="s">
        <v>910</v>
      </c>
      <c r="M170" s="26" t="s">
        <v>1335</v>
      </c>
      <c r="N170" s="26" t="s">
        <v>76</v>
      </c>
      <c r="O170" s="26" t="s">
        <v>77</v>
      </c>
      <c r="P170" s="26" t="s">
        <v>27</v>
      </c>
      <c r="Q170" s="26" t="s">
        <v>55</v>
      </c>
      <c r="R170" s="26" t="s">
        <v>910</v>
      </c>
      <c r="S170" s="26" t="s">
        <v>54</v>
      </c>
      <c r="T170" s="26" t="s">
        <v>56</v>
      </c>
      <c r="U170" s="26" t="s">
        <v>95</v>
      </c>
      <c r="V170" s="26" t="s">
        <v>95</v>
      </c>
      <c r="W170" s="26" t="s">
        <v>55</v>
      </c>
      <c r="X170" s="23" t="str" cm="1">
        <f t="array" ref="X170">INDEX({"MADRUGADA";"MANHÃ";"TARDE";"NOITE"},SUMPRODUCT(1*(HOUR(E170)&gt;={0;6;12;18})),1)</f>
        <v>TARDE</v>
      </c>
      <c r="Y170" s="20" t="s">
        <v>55</v>
      </c>
    </row>
    <row r="171" spans="1:25" x14ac:dyDescent="0.25">
      <c r="A171" s="18" t="s">
        <v>1342</v>
      </c>
      <c r="B171" s="18" t="s">
        <v>60</v>
      </c>
      <c r="C171" s="18" t="s">
        <v>61</v>
      </c>
      <c r="D171" s="18" t="s">
        <v>70</v>
      </c>
      <c r="E171" s="18" t="s">
        <v>1343</v>
      </c>
      <c r="F171" s="18" t="s">
        <v>55</v>
      </c>
      <c r="G171" s="18" t="s">
        <v>55</v>
      </c>
      <c r="H171" s="18" t="s">
        <v>1344</v>
      </c>
      <c r="I171" s="24">
        <v>44976.544444444444</v>
      </c>
      <c r="J171" s="18" t="s">
        <v>205</v>
      </c>
      <c r="K171" s="18" t="s">
        <v>58</v>
      </c>
      <c r="L171" s="18" t="s">
        <v>1345</v>
      </c>
      <c r="M171" s="18" t="s">
        <v>1346</v>
      </c>
      <c r="N171" s="18" t="s">
        <v>208</v>
      </c>
      <c r="O171" s="18" t="s">
        <v>209</v>
      </c>
      <c r="P171" s="18" t="s">
        <v>24</v>
      </c>
      <c r="Q171" s="18" t="s">
        <v>55</v>
      </c>
      <c r="R171" s="18" t="s">
        <v>728</v>
      </c>
      <c r="S171" s="18" t="s">
        <v>54</v>
      </c>
      <c r="T171" s="18" t="s">
        <v>1347</v>
      </c>
      <c r="U171" s="18" t="s">
        <v>1348</v>
      </c>
      <c r="V171" s="18" t="s">
        <v>1349</v>
      </c>
      <c r="W171" s="18" t="s">
        <v>55</v>
      </c>
      <c r="X171" s="23" t="str" cm="1">
        <f t="array" ref="X171">INDEX({"MADRUGADA";"MANHÃ";"TARDE";"NOITE"},SUMPRODUCT(1*(HOUR(E171)&gt;={0;6;12;18})),1)</f>
        <v>MANHÃ</v>
      </c>
      <c r="Y171" s="20" t="s">
        <v>55</v>
      </c>
    </row>
    <row r="172" spans="1:25" x14ac:dyDescent="0.25">
      <c r="A172" s="18" t="s">
        <v>1350</v>
      </c>
      <c r="B172" s="18" t="s">
        <v>60</v>
      </c>
      <c r="C172" s="18" t="s">
        <v>61</v>
      </c>
      <c r="D172" s="18" t="s">
        <v>66</v>
      </c>
      <c r="E172" s="18" t="s">
        <v>1351</v>
      </c>
      <c r="F172" s="18" t="s">
        <v>55</v>
      </c>
      <c r="G172" s="18" t="s">
        <v>55</v>
      </c>
      <c r="H172" s="18" t="s">
        <v>1352</v>
      </c>
      <c r="I172" s="24">
        <v>44976.40625</v>
      </c>
      <c r="J172" s="18" t="s">
        <v>1353</v>
      </c>
      <c r="K172" s="18" t="s">
        <v>58</v>
      </c>
      <c r="L172" s="18" t="s">
        <v>1354</v>
      </c>
      <c r="M172" s="18" t="s">
        <v>1355</v>
      </c>
      <c r="N172" s="18" t="s">
        <v>644</v>
      </c>
      <c r="O172" s="18" t="s">
        <v>1356</v>
      </c>
      <c r="P172" s="18" t="s">
        <v>24</v>
      </c>
      <c r="Q172" s="18" t="s">
        <v>55</v>
      </c>
      <c r="R172" s="18" t="s">
        <v>1357</v>
      </c>
      <c r="S172" s="18" t="s">
        <v>54</v>
      </c>
      <c r="T172" s="18" t="s">
        <v>56</v>
      </c>
      <c r="U172" s="18" t="s">
        <v>1358</v>
      </c>
      <c r="V172" s="18" t="s">
        <v>1358</v>
      </c>
      <c r="W172" s="18" t="s">
        <v>55</v>
      </c>
      <c r="X172" s="23" t="str" cm="1">
        <f t="array" ref="X172">INDEX({"MADRUGADA";"MANHÃ";"TARDE";"NOITE"},SUMPRODUCT(1*(HOUR(E172)&gt;={0;6;12;18})),1)</f>
        <v>MANHÃ</v>
      </c>
      <c r="Y172" s="20" t="s">
        <v>55</v>
      </c>
    </row>
    <row r="173" spans="1:25" ht="30" x14ac:dyDescent="0.25">
      <c r="A173" s="18" t="s">
        <v>1359</v>
      </c>
      <c r="B173" s="18" t="s">
        <v>47</v>
      </c>
      <c r="C173" s="18" t="s">
        <v>61</v>
      </c>
      <c r="D173" s="18" t="s">
        <v>1360</v>
      </c>
      <c r="E173" s="18" t="s">
        <v>1361</v>
      </c>
      <c r="F173" s="18" t="s">
        <v>1361</v>
      </c>
      <c r="G173" s="24">
        <v>44980.631944444445</v>
      </c>
      <c r="H173" s="24">
        <v>44980.634722222225</v>
      </c>
      <c r="I173" s="24">
        <v>44982.645833333336</v>
      </c>
      <c r="J173" s="18" t="s">
        <v>587</v>
      </c>
      <c r="K173" s="18" t="s">
        <v>52</v>
      </c>
      <c r="L173" s="18" t="s">
        <v>1362</v>
      </c>
      <c r="M173" s="18" t="s">
        <v>1363</v>
      </c>
      <c r="N173" s="18" t="s">
        <v>208</v>
      </c>
      <c r="O173" s="18" t="s">
        <v>170</v>
      </c>
      <c r="P173" s="18" t="s">
        <v>37</v>
      </c>
      <c r="Q173" s="18" t="s">
        <v>546</v>
      </c>
      <c r="R173" s="18" t="s">
        <v>1554</v>
      </c>
      <c r="S173" s="18" t="s">
        <v>54</v>
      </c>
      <c r="T173" s="18" t="s">
        <v>56</v>
      </c>
      <c r="U173" s="18" t="s">
        <v>1364</v>
      </c>
      <c r="V173" s="18" t="s">
        <v>1364</v>
      </c>
      <c r="W173" s="18" t="s">
        <v>55</v>
      </c>
      <c r="X173" s="23" t="str" cm="1">
        <f t="array" ref="X173">INDEX({"MADRUGADA";"MANHÃ";"TARDE";"NOITE"},SUMPRODUCT(1*(HOUR(E173)&gt;={0;6;12;18})),1)</f>
        <v>MANHÃ</v>
      </c>
      <c r="Y173" s="25">
        <f>G173-F173</f>
        <v>6.2104166666686069</v>
      </c>
    </row>
    <row r="174" spans="1:25" x14ac:dyDescent="0.25">
      <c r="A174" s="17" t="s">
        <v>1365</v>
      </c>
      <c r="B174" s="17" t="s">
        <v>47</v>
      </c>
      <c r="C174" s="17" t="s">
        <v>61</v>
      </c>
      <c r="D174" s="17" t="s">
        <v>287</v>
      </c>
      <c r="E174" s="17" t="s">
        <v>1366</v>
      </c>
      <c r="F174" s="17" t="s">
        <v>1366</v>
      </c>
      <c r="G174" s="29">
        <v>44985.398611111108</v>
      </c>
      <c r="H174" s="29">
        <v>44985.417361111111</v>
      </c>
      <c r="I174" s="17" t="s">
        <v>50</v>
      </c>
      <c r="J174" s="17" t="s">
        <v>63</v>
      </c>
      <c r="K174" s="17" t="s">
        <v>58</v>
      </c>
      <c r="L174" s="17" t="s">
        <v>1367</v>
      </c>
      <c r="M174" s="17" t="s">
        <v>1368</v>
      </c>
      <c r="N174" s="17" t="s">
        <v>59</v>
      </c>
      <c r="O174" s="17" t="s">
        <v>71</v>
      </c>
      <c r="P174" s="17" t="s">
        <v>24</v>
      </c>
      <c r="Q174" s="17" t="s">
        <v>1854</v>
      </c>
      <c r="R174" s="17" t="s">
        <v>1855</v>
      </c>
      <c r="S174" s="17" t="s">
        <v>171</v>
      </c>
      <c r="T174" s="17" t="s">
        <v>56</v>
      </c>
      <c r="U174" s="17" t="s">
        <v>1369</v>
      </c>
      <c r="V174" s="17" t="s">
        <v>1369</v>
      </c>
      <c r="W174" s="17" t="s">
        <v>55</v>
      </c>
      <c r="X174" s="22" t="str" cm="1">
        <f t="array" ref="X174">INDEX({"MADRUGADA";"MANHÃ";"TARDE";"NOITE"},SUMPRODUCT(1*(HOUR(E174)&gt;={0;6;12;18})),1)</f>
        <v>TARDE</v>
      </c>
      <c r="Y174" s="19">
        <f>G174-F174</f>
        <v>10.884027777778101</v>
      </c>
    </row>
    <row r="175" spans="1:25" x14ac:dyDescent="0.25">
      <c r="A175" s="18" t="s">
        <v>1370</v>
      </c>
      <c r="B175" s="18" t="s">
        <v>47</v>
      </c>
      <c r="C175" s="18" t="s">
        <v>61</v>
      </c>
      <c r="D175" s="18" t="s">
        <v>64</v>
      </c>
      <c r="E175" s="18" t="s">
        <v>1371</v>
      </c>
      <c r="F175" s="18" t="s">
        <v>1371</v>
      </c>
      <c r="G175" s="18" t="s">
        <v>1372</v>
      </c>
      <c r="H175" s="18" t="s">
        <v>1372</v>
      </c>
      <c r="I175" s="24">
        <v>44976.625</v>
      </c>
      <c r="J175" s="18" t="s">
        <v>63</v>
      </c>
      <c r="K175" s="18" t="s">
        <v>58</v>
      </c>
      <c r="L175" s="18" t="s">
        <v>331</v>
      </c>
      <c r="M175" s="18" t="s">
        <v>1373</v>
      </c>
      <c r="N175" s="18" t="s">
        <v>59</v>
      </c>
      <c r="O175" s="18" t="s">
        <v>71</v>
      </c>
      <c r="P175" s="18" t="s">
        <v>24</v>
      </c>
      <c r="Q175" s="18" t="s">
        <v>65</v>
      </c>
      <c r="R175" s="18" t="s">
        <v>331</v>
      </c>
      <c r="S175" s="18" t="s">
        <v>54</v>
      </c>
      <c r="T175" s="18" t="s">
        <v>56</v>
      </c>
      <c r="U175" s="18" t="s">
        <v>1374</v>
      </c>
      <c r="V175" s="18" t="s">
        <v>1374</v>
      </c>
      <c r="W175" s="18" t="s">
        <v>55</v>
      </c>
      <c r="X175" s="23" t="str" cm="1">
        <f t="array" ref="X175">INDEX({"MADRUGADA";"MANHÃ";"TARDE";"NOITE"},SUMPRODUCT(1*(HOUR(E175)&gt;={0;6;12;18})),1)</f>
        <v>TARDE</v>
      </c>
      <c r="Y175" s="25">
        <f>G175-F175</f>
        <v>3.680555555911269E-2</v>
      </c>
    </row>
    <row r="176" spans="1:25" ht="60" x14ac:dyDescent="0.25">
      <c r="A176" s="18" t="s">
        <v>1375</v>
      </c>
      <c r="B176" s="18" t="s">
        <v>60</v>
      </c>
      <c r="C176" s="18" t="s">
        <v>61</v>
      </c>
      <c r="D176" s="18" t="s">
        <v>1376</v>
      </c>
      <c r="E176" s="18" t="s">
        <v>1377</v>
      </c>
      <c r="F176" s="18" t="s">
        <v>55</v>
      </c>
      <c r="G176" s="18" t="s">
        <v>55</v>
      </c>
      <c r="H176" s="18" t="s">
        <v>1378</v>
      </c>
      <c r="I176" s="24">
        <v>44976.852083333331</v>
      </c>
      <c r="J176" s="18" t="s">
        <v>429</v>
      </c>
      <c r="K176" s="18" t="s">
        <v>58</v>
      </c>
      <c r="L176" s="18" t="s">
        <v>1379</v>
      </c>
      <c r="M176" s="18" t="s">
        <v>1380</v>
      </c>
      <c r="N176" s="18" t="s">
        <v>247</v>
      </c>
      <c r="O176" s="18" t="s">
        <v>1097</v>
      </c>
      <c r="P176" s="18" t="s">
        <v>24</v>
      </c>
      <c r="Q176" s="18" t="s">
        <v>55</v>
      </c>
      <c r="R176" s="18" t="s">
        <v>1381</v>
      </c>
      <c r="S176" s="18" t="s">
        <v>54</v>
      </c>
      <c r="T176" s="18" t="s">
        <v>56</v>
      </c>
      <c r="U176" s="18" t="s">
        <v>1382</v>
      </c>
      <c r="V176" s="18" t="s">
        <v>1382</v>
      </c>
      <c r="W176" s="18">
        <v>8141</v>
      </c>
      <c r="X176" s="23" t="str" cm="1">
        <f t="array" ref="X176">INDEX({"MADRUGADA";"MANHÃ";"TARDE";"NOITE"},SUMPRODUCT(1*(HOUR(E176)&gt;={0;6;12;18})),1)</f>
        <v>TARDE</v>
      </c>
      <c r="Y176" s="20" t="s">
        <v>55</v>
      </c>
    </row>
    <row r="177" spans="1:25" x14ac:dyDescent="0.25">
      <c r="A177" s="18" t="s">
        <v>1383</v>
      </c>
      <c r="B177" s="18" t="s">
        <v>47</v>
      </c>
      <c r="C177" s="18" t="s">
        <v>48</v>
      </c>
      <c r="D177" s="18" t="s">
        <v>466</v>
      </c>
      <c r="E177" s="18" t="s">
        <v>1384</v>
      </c>
      <c r="F177" s="18" t="s">
        <v>1385</v>
      </c>
      <c r="G177" s="24">
        <v>44974.87222222222</v>
      </c>
      <c r="H177" s="24">
        <v>44974.999305555553</v>
      </c>
      <c r="I177" s="24">
        <v>44977.025000000001</v>
      </c>
      <c r="J177" s="18" t="s">
        <v>396</v>
      </c>
      <c r="K177" s="18" t="s">
        <v>389</v>
      </c>
      <c r="L177" s="18" t="s">
        <v>1386</v>
      </c>
      <c r="M177" s="18" t="s">
        <v>1387</v>
      </c>
      <c r="N177" s="18" t="s">
        <v>208</v>
      </c>
      <c r="O177" s="18" t="s">
        <v>788</v>
      </c>
      <c r="P177" s="18" t="s">
        <v>29</v>
      </c>
      <c r="Q177" s="18" t="s">
        <v>53</v>
      </c>
      <c r="R177" s="18" t="s">
        <v>1427</v>
      </c>
      <c r="S177" s="18" t="s">
        <v>54</v>
      </c>
      <c r="T177" s="18" t="s">
        <v>56</v>
      </c>
      <c r="U177" s="18" t="s">
        <v>1388</v>
      </c>
      <c r="V177" s="18" t="s">
        <v>1388</v>
      </c>
      <c r="W177" s="18" t="s">
        <v>55</v>
      </c>
      <c r="X177" s="23" t="str" cm="1">
        <f t="array" ref="X177">INDEX({"MADRUGADA";"MANHÃ";"TARDE";"NOITE"},SUMPRODUCT(1*(HOUR(E177)&gt;={0;6;12;18})),1)</f>
        <v>TARDE</v>
      </c>
      <c r="Y177" s="25">
        <f>G177-F177</f>
        <v>0.26180555555038154</v>
      </c>
    </row>
    <row r="178" spans="1:25" ht="30" x14ac:dyDescent="0.25">
      <c r="A178" s="17" t="s">
        <v>1389</v>
      </c>
      <c r="B178" s="17" t="s">
        <v>60</v>
      </c>
      <c r="C178" s="17" t="s">
        <v>61</v>
      </c>
      <c r="D178" s="17" t="s">
        <v>1390</v>
      </c>
      <c r="E178" s="17" t="s">
        <v>1391</v>
      </c>
      <c r="F178" s="17" t="s">
        <v>55</v>
      </c>
      <c r="G178" s="17" t="s">
        <v>55</v>
      </c>
      <c r="H178" s="17" t="s">
        <v>50</v>
      </c>
      <c r="I178" s="17" t="s">
        <v>50</v>
      </c>
      <c r="J178" s="17" t="s">
        <v>1392</v>
      </c>
      <c r="K178" s="17" t="s">
        <v>58</v>
      </c>
      <c r="L178" s="17" t="s">
        <v>1393</v>
      </c>
      <c r="M178" s="17" t="s">
        <v>1394</v>
      </c>
      <c r="N178" s="17" t="s">
        <v>1395</v>
      </c>
      <c r="O178" s="17" t="s">
        <v>248</v>
      </c>
      <c r="P178" s="17" t="s">
        <v>31</v>
      </c>
      <c r="Q178" s="17" t="s">
        <v>55</v>
      </c>
      <c r="R178" s="17" t="s">
        <v>50</v>
      </c>
      <c r="S178" s="17" t="s">
        <v>54</v>
      </c>
      <c r="T178" s="17" t="s">
        <v>56</v>
      </c>
      <c r="U178" s="17" t="s">
        <v>1396</v>
      </c>
      <c r="V178" s="17" t="s">
        <v>1396</v>
      </c>
      <c r="W178" s="17" t="s">
        <v>55</v>
      </c>
      <c r="X178" s="22" t="str" cm="1">
        <f t="array" ref="X178">INDEX({"MADRUGADA";"MANHÃ";"TARDE";"NOITE"},SUMPRODUCT(1*(HOUR(E178)&gt;={0;6;12;18})),1)</f>
        <v>TARDE</v>
      </c>
      <c r="Y178" s="21" t="s">
        <v>55</v>
      </c>
    </row>
    <row r="179" spans="1:25" x14ac:dyDescent="0.25">
      <c r="A179" s="18" t="s">
        <v>1421</v>
      </c>
      <c r="B179" s="18" t="s">
        <v>47</v>
      </c>
      <c r="C179" s="18" t="s">
        <v>48</v>
      </c>
      <c r="D179" s="18" t="s">
        <v>386</v>
      </c>
      <c r="E179" s="18" t="s">
        <v>1422</v>
      </c>
      <c r="F179" s="18" t="s">
        <v>1417</v>
      </c>
      <c r="G179" s="24">
        <v>44977.251388888886</v>
      </c>
      <c r="H179" s="24">
        <v>44977.260416666664</v>
      </c>
      <c r="I179" s="24">
        <v>44979.273611111108</v>
      </c>
      <c r="J179" s="18" t="s">
        <v>51</v>
      </c>
      <c r="K179" s="18" t="s">
        <v>389</v>
      </c>
      <c r="L179" s="18" t="s">
        <v>822</v>
      </c>
      <c r="M179" s="18" t="s">
        <v>1423</v>
      </c>
      <c r="N179" s="18" t="s">
        <v>824</v>
      </c>
      <c r="O179" s="18" t="s">
        <v>544</v>
      </c>
      <c r="P179" s="18" t="s">
        <v>29</v>
      </c>
      <c r="Q179" s="18" t="s">
        <v>698</v>
      </c>
      <c r="R179" s="18" t="s">
        <v>1429</v>
      </c>
      <c r="S179" s="18" t="s">
        <v>171</v>
      </c>
      <c r="T179" s="18" t="s">
        <v>56</v>
      </c>
      <c r="U179" s="18" t="s">
        <v>1424</v>
      </c>
      <c r="V179" s="18" t="s">
        <v>1424</v>
      </c>
      <c r="W179" s="18" t="s">
        <v>1425</v>
      </c>
      <c r="X179" s="23" t="str" cm="1">
        <f t="array" ref="X179">INDEX({"MADRUGADA";"MANHÃ";"TARDE";"NOITE"},SUMPRODUCT(1*(HOUR(E179)&gt;={0;6;12;18})),1)</f>
        <v>MANHÃ</v>
      </c>
      <c r="Y179" s="25">
        <f t="shared" ref="Y179:Y184" si="6">G179-F179</f>
        <v>0.47083333333284827</v>
      </c>
    </row>
    <row r="180" spans="1:25" x14ac:dyDescent="0.25">
      <c r="A180" s="18" t="s">
        <v>1415</v>
      </c>
      <c r="B180" s="18" t="s">
        <v>47</v>
      </c>
      <c r="C180" s="18" t="s">
        <v>48</v>
      </c>
      <c r="D180" s="18" t="s">
        <v>386</v>
      </c>
      <c r="E180" s="18" t="s">
        <v>1416</v>
      </c>
      <c r="F180" s="18" t="s">
        <v>1417</v>
      </c>
      <c r="G180" s="24">
        <v>44977.251388888886</v>
      </c>
      <c r="H180" s="24">
        <v>44977.260416666664</v>
      </c>
      <c r="I180" s="24">
        <v>44979.276388888888</v>
      </c>
      <c r="J180" s="18" t="s">
        <v>51</v>
      </c>
      <c r="K180" s="18" t="s">
        <v>389</v>
      </c>
      <c r="L180" s="18" t="s">
        <v>828</v>
      </c>
      <c r="M180" s="18" t="s">
        <v>1418</v>
      </c>
      <c r="N180" s="18" t="s">
        <v>537</v>
      </c>
      <c r="O180" s="18" t="s">
        <v>544</v>
      </c>
      <c r="P180" s="18" t="s">
        <v>29</v>
      </c>
      <c r="Q180" s="18" t="s">
        <v>698</v>
      </c>
      <c r="R180" s="18" t="s">
        <v>1429</v>
      </c>
      <c r="S180" s="18" t="s">
        <v>171</v>
      </c>
      <c r="T180" s="18" t="s">
        <v>56</v>
      </c>
      <c r="U180" s="18" t="s">
        <v>1419</v>
      </c>
      <c r="V180" s="18" t="s">
        <v>1419</v>
      </c>
      <c r="W180" s="18" t="s">
        <v>1420</v>
      </c>
      <c r="X180" s="23" t="str" cm="1">
        <f t="array" ref="X180">INDEX({"MADRUGADA";"MANHÃ";"TARDE";"NOITE"},SUMPRODUCT(1*(HOUR(E180)&gt;={0;6;12;18})),1)</f>
        <v>MANHÃ</v>
      </c>
      <c r="Y180" s="25">
        <f t="shared" si="6"/>
        <v>0.47083333333284827</v>
      </c>
    </row>
    <row r="181" spans="1:25" ht="30" x14ac:dyDescent="0.25">
      <c r="A181" s="18" t="s">
        <v>1410</v>
      </c>
      <c r="B181" s="18" t="s">
        <v>47</v>
      </c>
      <c r="C181" s="18" t="s">
        <v>48</v>
      </c>
      <c r="D181" s="18" t="s">
        <v>386</v>
      </c>
      <c r="E181" s="18" t="s">
        <v>1411</v>
      </c>
      <c r="F181" s="18" t="s">
        <v>1406</v>
      </c>
      <c r="G181" s="24">
        <v>44977.251388888886</v>
      </c>
      <c r="H181" s="24">
        <v>44977.260416666664</v>
      </c>
      <c r="I181" s="24">
        <v>44979.280555555553</v>
      </c>
      <c r="J181" s="18" t="s">
        <v>51</v>
      </c>
      <c r="K181" s="18" t="s">
        <v>389</v>
      </c>
      <c r="L181" s="18" t="s">
        <v>841</v>
      </c>
      <c r="M181" s="18" t="s">
        <v>1412</v>
      </c>
      <c r="N181" s="18" t="s">
        <v>1771</v>
      </c>
      <c r="O181" s="18" t="s">
        <v>544</v>
      </c>
      <c r="P181" s="18" t="s">
        <v>29</v>
      </c>
      <c r="Q181" s="18" t="s">
        <v>698</v>
      </c>
      <c r="R181" s="18" t="s">
        <v>1429</v>
      </c>
      <c r="S181" s="18" t="s">
        <v>171</v>
      </c>
      <c r="T181" s="18" t="s">
        <v>56</v>
      </c>
      <c r="U181" s="18" t="s">
        <v>1413</v>
      </c>
      <c r="V181" s="18" t="s">
        <v>1413</v>
      </c>
      <c r="W181" s="18" t="s">
        <v>1414</v>
      </c>
      <c r="X181" s="23" t="str" cm="1">
        <f t="array" ref="X181">INDEX({"MADRUGADA";"MANHÃ";"TARDE";"NOITE"},SUMPRODUCT(1*(HOUR(E181)&gt;={0;6;12;18})),1)</f>
        <v>MANHÃ</v>
      </c>
      <c r="Y181" s="25">
        <f t="shared" si="6"/>
        <v>0.47013888888614019</v>
      </c>
    </row>
    <row r="182" spans="1:25" ht="30" x14ac:dyDescent="0.25">
      <c r="A182" s="18" t="s">
        <v>1404</v>
      </c>
      <c r="B182" s="18" t="s">
        <v>47</v>
      </c>
      <c r="C182" s="18" t="s">
        <v>48</v>
      </c>
      <c r="D182" s="18" t="s">
        <v>386</v>
      </c>
      <c r="E182" s="18" t="s">
        <v>1405</v>
      </c>
      <c r="F182" s="18" t="s">
        <v>1406</v>
      </c>
      <c r="G182" s="24">
        <v>44977.251388888886</v>
      </c>
      <c r="H182" s="24">
        <v>44977.260416666664</v>
      </c>
      <c r="I182" s="24">
        <v>44979.302083333336</v>
      </c>
      <c r="J182" s="18" t="s">
        <v>51</v>
      </c>
      <c r="K182" s="18" t="s">
        <v>389</v>
      </c>
      <c r="L182" s="18" t="s">
        <v>846</v>
      </c>
      <c r="M182" s="18" t="s">
        <v>1407</v>
      </c>
      <c r="N182" s="18" t="s">
        <v>1771</v>
      </c>
      <c r="O182" s="18" t="s">
        <v>544</v>
      </c>
      <c r="P182" s="18" t="s">
        <v>29</v>
      </c>
      <c r="Q182" s="18" t="s">
        <v>698</v>
      </c>
      <c r="R182" s="18" t="s">
        <v>1429</v>
      </c>
      <c r="S182" s="18" t="s">
        <v>171</v>
      </c>
      <c r="T182" s="18" t="s">
        <v>56</v>
      </c>
      <c r="U182" s="18" t="s">
        <v>1408</v>
      </c>
      <c r="V182" s="18" t="s">
        <v>1408</v>
      </c>
      <c r="W182" s="18" t="s">
        <v>1409</v>
      </c>
      <c r="X182" s="23" t="str" cm="1">
        <f t="array" ref="X182">INDEX({"MADRUGADA";"MANHÃ";"TARDE";"NOITE"},SUMPRODUCT(1*(HOUR(E182)&gt;={0;6;12;18})),1)</f>
        <v>MANHÃ</v>
      </c>
      <c r="Y182" s="25">
        <f t="shared" si="6"/>
        <v>0.47013888888614019</v>
      </c>
    </row>
    <row r="183" spans="1:25" ht="30" x14ac:dyDescent="0.25">
      <c r="A183" s="18" t="s">
        <v>1398</v>
      </c>
      <c r="B183" s="18" t="s">
        <v>47</v>
      </c>
      <c r="C183" s="18" t="s">
        <v>48</v>
      </c>
      <c r="D183" s="18" t="s">
        <v>386</v>
      </c>
      <c r="E183" s="18" t="s">
        <v>1399</v>
      </c>
      <c r="F183" s="18" t="s">
        <v>1400</v>
      </c>
      <c r="G183" s="24">
        <v>44976.74722222222</v>
      </c>
      <c r="H183" s="24">
        <v>44977.265277777777</v>
      </c>
      <c r="I183" s="24">
        <v>44979.302083333336</v>
      </c>
      <c r="J183" s="18" t="s">
        <v>396</v>
      </c>
      <c r="K183" s="18" t="s">
        <v>389</v>
      </c>
      <c r="L183" s="18" t="s">
        <v>939</v>
      </c>
      <c r="M183" s="18" t="s">
        <v>1401</v>
      </c>
      <c r="N183" s="18" t="s">
        <v>856</v>
      </c>
      <c r="O183" s="18" t="s">
        <v>970</v>
      </c>
      <c r="P183" s="18" t="s">
        <v>29</v>
      </c>
      <c r="Q183" s="18" t="s">
        <v>698</v>
      </c>
      <c r="R183" s="18" t="s">
        <v>1428</v>
      </c>
      <c r="S183" s="18" t="s">
        <v>54</v>
      </c>
      <c r="T183" s="18" t="s">
        <v>56</v>
      </c>
      <c r="U183" s="18" t="s">
        <v>1402</v>
      </c>
      <c r="V183" s="18" t="s">
        <v>1402</v>
      </c>
      <c r="W183" s="18" t="s">
        <v>1403</v>
      </c>
      <c r="X183" s="23" t="str" cm="1">
        <f t="array" ref="X183">INDEX({"MADRUGADA";"MANHÃ";"TARDE";"NOITE"},SUMPRODUCT(1*(HOUR(E183)&gt;={0;6;12;18})),1)</f>
        <v>TARDE</v>
      </c>
      <c r="Y183" s="25">
        <f t="shared" si="6"/>
        <v>0.11249999999563443</v>
      </c>
    </row>
    <row r="184" spans="1:25" ht="30" x14ac:dyDescent="0.25">
      <c r="A184" s="18" t="s">
        <v>1436</v>
      </c>
      <c r="B184" s="18" t="s">
        <v>47</v>
      </c>
      <c r="C184" s="18" t="s">
        <v>57</v>
      </c>
      <c r="D184" s="18" t="s">
        <v>78</v>
      </c>
      <c r="E184" s="18" t="s">
        <v>1437</v>
      </c>
      <c r="F184" s="18" t="s">
        <v>1438</v>
      </c>
      <c r="G184" s="18" t="s">
        <v>1439</v>
      </c>
      <c r="H184" s="18" t="s">
        <v>1439</v>
      </c>
      <c r="I184" s="24">
        <v>44979.492361111108</v>
      </c>
      <c r="J184" s="18" t="s">
        <v>51</v>
      </c>
      <c r="K184" s="18" t="s">
        <v>58</v>
      </c>
      <c r="L184" s="18" t="s">
        <v>1440</v>
      </c>
      <c r="M184" s="18" t="s">
        <v>1441</v>
      </c>
      <c r="N184" s="18" t="s">
        <v>73</v>
      </c>
      <c r="O184" s="18" t="s">
        <v>1444</v>
      </c>
      <c r="P184" s="18" t="s">
        <v>24</v>
      </c>
      <c r="Q184" s="18" t="s">
        <v>1165</v>
      </c>
      <c r="R184" s="18" t="s">
        <v>1442</v>
      </c>
      <c r="S184" s="18" t="s">
        <v>54</v>
      </c>
      <c r="T184" s="18" t="s">
        <v>56</v>
      </c>
      <c r="U184" s="18" t="s">
        <v>1443</v>
      </c>
      <c r="V184" s="18" t="s">
        <v>1443</v>
      </c>
      <c r="W184" s="18" t="s">
        <v>55</v>
      </c>
      <c r="X184" s="23" t="str" cm="1">
        <f t="array" ref="X184">INDEX({"MADRUGADA";"MANHÃ";"TARDE";"NOITE"},SUMPRODUCT(1*(HOUR(E184)&gt;={0;6;12;18})),1)</f>
        <v>MANHÃ</v>
      </c>
      <c r="Y184" s="25">
        <f t="shared" si="6"/>
        <v>1.527777778392192E-2</v>
      </c>
    </row>
    <row r="185" spans="1:25" ht="30" x14ac:dyDescent="0.25">
      <c r="A185" s="18" t="s">
        <v>1430</v>
      </c>
      <c r="B185" s="18" t="s">
        <v>60</v>
      </c>
      <c r="C185" s="18" t="s">
        <v>61</v>
      </c>
      <c r="D185" s="18" t="s">
        <v>70</v>
      </c>
      <c r="E185" s="18" t="s">
        <v>1431</v>
      </c>
      <c r="F185" s="18" t="s">
        <v>55</v>
      </c>
      <c r="G185" s="18" t="s">
        <v>55</v>
      </c>
      <c r="H185" s="18" t="s">
        <v>1432</v>
      </c>
      <c r="I185" s="24">
        <v>44979.614583333336</v>
      </c>
      <c r="J185" s="18" t="s">
        <v>205</v>
      </c>
      <c r="K185" s="18" t="s">
        <v>58</v>
      </c>
      <c r="L185" s="18" t="s">
        <v>1345</v>
      </c>
      <c r="M185" s="18" t="s">
        <v>1433</v>
      </c>
      <c r="N185" s="18" t="s">
        <v>208</v>
      </c>
      <c r="O185" s="18" t="s">
        <v>1445</v>
      </c>
      <c r="P185" s="18" t="s">
        <v>24</v>
      </c>
      <c r="Q185" s="18" t="s">
        <v>55</v>
      </c>
      <c r="R185" s="18" t="s">
        <v>1434</v>
      </c>
      <c r="S185" s="18" t="s">
        <v>54</v>
      </c>
      <c r="T185" s="18" t="s">
        <v>56</v>
      </c>
      <c r="U185" s="18" t="s">
        <v>1435</v>
      </c>
      <c r="V185" s="18" t="s">
        <v>1435</v>
      </c>
      <c r="W185" s="18" t="s">
        <v>55</v>
      </c>
      <c r="X185" s="23" t="str" cm="1">
        <f t="array" ref="X185">INDEX({"MADRUGADA";"MANHÃ";"TARDE";"NOITE"},SUMPRODUCT(1*(HOUR(E185)&gt;={0;6;12;18})),1)</f>
        <v>TARDE</v>
      </c>
      <c r="Y185" s="20" t="s">
        <v>55</v>
      </c>
    </row>
    <row r="186" spans="1:25" x14ac:dyDescent="0.25">
      <c r="A186" s="18" t="s">
        <v>1451</v>
      </c>
      <c r="B186" s="18" t="s">
        <v>47</v>
      </c>
      <c r="C186" s="18" t="s">
        <v>48</v>
      </c>
      <c r="D186" s="18" t="s">
        <v>466</v>
      </c>
      <c r="E186" s="18" t="s">
        <v>1452</v>
      </c>
      <c r="F186" s="18" t="s">
        <v>1453</v>
      </c>
      <c r="G186" s="24">
        <v>44980.335416666669</v>
      </c>
      <c r="H186" s="24">
        <v>44980.357638888891</v>
      </c>
      <c r="I186" s="24">
        <v>44981.380555555559</v>
      </c>
      <c r="J186" s="18" t="s">
        <v>396</v>
      </c>
      <c r="K186" s="18" t="s">
        <v>389</v>
      </c>
      <c r="L186" s="18" t="s">
        <v>1454</v>
      </c>
      <c r="M186" s="18" t="s">
        <v>1455</v>
      </c>
      <c r="N186" s="18" t="s">
        <v>90</v>
      </c>
      <c r="O186" s="18" t="s">
        <v>248</v>
      </c>
      <c r="P186" s="18" t="s">
        <v>29</v>
      </c>
      <c r="Q186" s="18" t="s">
        <v>53</v>
      </c>
      <c r="R186" s="18" t="s">
        <v>507</v>
      </c>
      <c r="S186" s="18" t="s">
        <v>54</v>
      </c>
      <c r="T186" s="18" t="s">
        <v>56</v>
      </c>
      <c r="U186" s="18" t="s">
        <v>1456</v>
      </c>
      <c r="V186" s="18" t="s">
        <v>1456</v>
      </c>
      <c r="W186" s="18" t="s">
        <v>55</v>
      </c>
      <c r="X186" s="23" t="str" cm="1">
        <f t="array" ref="X186">INDEX({"MADRUGADA";"MANHÃ";"TARDE";"NOITE"},SUMPRODUCT(1*(HOUR(E186)&gt;={0;6;12;18})),1)</f>
        <v>MANHÃ</v>
      </c>
      <c r="Y186" s="25">
        <f>G186-F186</f>
        <v>1.9263888888890506</v>
      </c>
    </row>
    <row r="187" spans="1:25" x14ac:dyDescent="0.25">
      <c r="A187" s="18" t="s">
        <v>1446</v>
      </c>
      <c r="B187" s="18" t="s">
        <v>47</v>
      </c>
      <c r="C187" s="18" t="s">
        <v>48</v>
      </c>
      <c r="D187" s="18" t="s">
        <v>466</v>
      </c>
      <c r="E187" s="18" t="s">
        <v>1447</v>
      </c>
      <c r="F187" s="18" t="s">
        <v>1448</v>
      </c>
      <c r="G187" s="24">
        <v>44978.726388888892</v>
      </c>
      <c r="H187" s="24">
        <v>44979.356249999997</v>
      </c>
      <c r="I187" s="24">
        <v>44981.380555555559</v>
      </c>
      <c r="J187" s="18" t="s">
        <v>51</v>
      </c>
      <c r="K187" s="18" t="s">
        <v>389</v>
      </c>
      <c r="L187" s="18" t="s">
        <v>1010</v>
      </c>
      <c r="M187" s="18" t="s">
        <v>1449</v>
      </c>
      <c r="N187" s="18" t="s">
        <v>208</v>
      </c>
      <c r="O187" s="18" t="s">
        <v>539</v>
      </c>
      <c r="P187" s="18" t="s">
        <v>29</v>
      </c>
      <c r="Q187" s="18" t="s">
        <v>53</v>
      </c>
      <c r="R187" s="18" t="s">
        <v>507</v>
      </c>
      <c r="S187" s="18" t="s">
        <v>54</v>
      </c>
      <c r="T187" s="18" t="s">
        <v>56</v>
      </c>
      <c r="U187" s="18" t="s">
        <v>1450</v>
      </c>
      <c r="V187" s="18" t="s">
        <v>1450</v>
      </c>
      <c r="W187" s="18" t="s">
        <v>55</v>
      </c>
      <c r="X187" s="23" t="str" cm="1">
        <f t="array" ref="X187">INDEX({"MADRUGADA";"MANHÃ";"TARDE";"NOITE"},SUMPRODUCT(1*(HOUR(E187)&gt;={0;6;12;18})),1)</f>
        <v>TARDE</v>
      </c>
      <c r="Y187" s="25">
        <f>G187-F187</f>
        <v>3.4722222262644209E-3</v>
      </c>
    </row>
    <row r="188" spans="1:25" x14ac:dyDescent="0.25">
      <c r="A188" s="18" t="s">
        <v>1457</v>
      </c>
      <c r="B188" s="18" t="s">
        <v>47</v>
      </c>
      <c r="C188" s="18" t="s">
        <v>48</v>
      </c>
      <c r="D188" s="18" t="s">
        <v>84</v>
      </c>
      <c r="E188" s="18" t="s">
        <v>1458</v>
      </c>
      <c r="F188" s="18" t="s">
        <v>1459</v>
      </c>
      <c r="G188" s="18" t="s">
        <v>1460</v>
      </c>
      <c r="H188" s="18" t="s">
        <v>1461</v>
      </c>
      <c r="I188" s="24">
        <v>44981.380555555559</v>
      </c>
      <c r="J188" s="18" t="s">
        <v>51</v>
      </c>
      <c r="K188" s="18" t="s">
        <v>58</v>
      </c>
      <c r="L188" s="18" t="s">
        <v>1462</v>
      </c>
      <c r="M188" s="18" t="s">
        <v>1463</v>
      </c>
      <c r="N188" s="18" t="s">
        <v>247</v>
      </c>
      <c r="O188" s="18" t="s">
        <v>539</v>
      </c>
      <c r="P188" s="18" t="s">
        <v>24</v>
      </c>
      <c r="Q188" s="18" t="s">
        <v>53</v>
      </c>
      <c r="R188" s="18" t="s">
        <v>1464</v>
      </c>
      <c r="S188" s="18" t="s">
        <v>54</v>
      </c>
      <c r="T188" s="18" t="s">
        <v>1465</v>
      </c>
      <c r="U188" s="18" t="s">
        <v>1466</v>
      </c>
      <c r="V188" s="18" t="s">
        <v>1467</v>
      </c>
      <c r="W188" s="18" t="s">
        <v>55</v>
      </c>
      <c r="X188" s="23" t="str" cm="1">
        <f t="array" ref="X188">INDEX({"MADRUGADA";"MANHÃ";"TARDE";"NOITE"},SUMPRODUCT(1*(HOUR(E188)&gt;={0;6;12;18})),1)</f>
        <v>MANHÃ</v>
      </c>
      <c r="Y188" s="25">
        <f t="shared" ref="Y188:Y248" si="7">G188-F188</f>
        <v>2.0833333335758653E-2</v>
      </c>
    </row>
    <row r="189" spans="1:25" x14ac:dyDescent="0.25">
      <c r="A189" s="18" t="s">
        <v>1468</v>
      </c>
      <c r="B189" s="18" t="s">
        <v>47</v>
      </c>
      <c r="C189" s="18" t="s">
        <v>48</v>
      </c>
      <c r="D189" s="18" t="s">
        <v>84</v>
      </c>
      <c r="E189" s="18" t="s">
        <v>1469</v>
      </c>
      <c r="F189" s="18" t="s">
        <v>1470</v>
      </c>
      <c r="G189" s="18" t="s">
        <v>1471</v>
      </c>
      <c r="H189" s="18" t="s">
        <v>1472</v>
      </c>
      <c r="I189" s="24">
        <v>44981.573611111111</v>
      </c>
      <c r="J189" s="18" t="s">
        <v>51</v>
      </c>
      <c r="K189" s="18" t="s">
        <v>58</v>
      </c>
      <c r="L189" s="18" t="s">
        <v>1473</v>
      </c>
      <c r="M189" s="18" t="s">
        <v>1474</v>
      </c>
      <c r="N189" s="18" t="s">
        <v>59</v>
      </c>
      <c r="O189" s="18" t="s">
        <v>1475</v>
      </c>
      <c r="P189" s="18" t="s">
        <v>24</v>
      </c>
      <c r="Q189" s="18" t="s">
        <v>53</v>
      </c>
      <c r="R189" s="18" t="s">
        <v>1476</v>
      </c>
      <c r="S189" s="18" t="s">
        <v>54</v>
      </c>
      <c r="T189" s="18" t="s">
        <v>1477</v>
      </c>
      <c r="U189" s="18" t="s">
        <v>1478</v>
      </c>
      <c r="V189" s="18" t="s">
        <v>1479</v>
      </c>
      <c r="W189" s="18" t="s">
        <v>55</v>
      </c>
      <c r="X189" s="23" t="str" cm="1">
        <f t="array" ref="X189">INDEX({"MADRUGADA";"MANHÃ";"TARDE";"NOITE"},SUMPRODUCT(1*(HOUR(E189)&gt;={0;6;12;18})),1)</f>
        <v>MANHÃ</v>
      </c>
      <c r="Y189" s="25">
        <f t="shared" si="7"/>
        <v>1.7361111109494232E-2</v>
      </c>
    </row>
    <row r="190" spans="1:25" x14ac:dyDescent="0.25">
      <c r="A190" s="18" t="s">
        <v>1480</v>
      </c>
      <c r="B190" s="18" t="s">
        <v>60</v>
      </c>
      <c r="C190" s="18" t="s">
        <v>61</v>
      </c>
      <c r="D190" s="18" t="s">
        <v>66</v>
      </c>
      <c r="E190" s="18" t="s">
        <v>1481</v>
      </c>
      <c r="F190" s="18" t="s">
        <v>55</v>
      </c>
      <c r="G190" s="18" t="s">
        <v>55</v>
      </c>
      <c r="H190" s="18" t="s">
        <v>1482</v>
      </c>
      <c r="I190" s="24">
        <v>44981.573611111111</v>
      </c>
      <c r="J190" s="18" t="s">
        <v>63</v>
      </c>
      <c r="K190" s="18" t="s">
        <v>58</v>
      </c>
      <c r="L190" s="18" t="s">
        <v>69</v>
      </c>
      <c r="M190" s="18" t="s">
        <v>1483</v>
      </c>
      <c r="N190" s="18" t="s">
        <v>59</v>
      </c>
      <c r="O190" s="18" t="s">
        <v>71</v>
      </c>
      <c r="P190" s="18" t="s">
        <v>24</v>
      </c>
      <c r="Q190" s="18" t="s">
        <v>55</v>
      </c>
      <c r="R190" s="18" t="s">
        <v>765</v>
      </c>
      <c r="S190" s="18" t="s">
        <v>54</v>
      </c>
      <c r="T190" s="18" t="s">
        <v>56</v>
      </c>
      <c r="U190" s="18" t="s">
        <v>1484</v>
      </c>
      <c r="V190" s="18" t="s">
        <v>1484</v>
      </c>
      <c r="W190" s="18" t="s">
        <v>55</v>
      </c>
      <c r="X190" s="23" t="str" cm="1">
        <f t="array" ref="X190">INDEX({"MADRUGADA";"MANHÃ";"TARDE";"NOITE"},SUMPRODUCT(1*(HOUR(E190)&gt;={0;6;12;18})),1)</f>
        <v>TARDE</v>
      </c>
      <c r="Y190" s="20" t="s">
        <v>55</v>
      </c>
    </row>
    <row r="191" spans="1:25" ht="30" x14ac:dyDescent="0.25">
      <c r="A191" s="18" t="s">
        <v>1485</v>
      </c>
      <c r="B191" s="18" t="s">
        <v>47</v>
      </c>
      <c r="C191" s="18" t="s">
        <v>57</v>
      </c>
      <c r="D191" s="18" t="s">
        <v>213</v>
      </c>
      <c r="E191" s="18" t="s">
        <v>1486</v>
      </c>
      <c r="F191" s="18" t="s">
        <v>1487</v>
      </c>
      <c r="G191" s="18" t="s">
        <v>1488</v>
      </c>
      <c r="H191" s="18" t="s">
        <v>1489</v>
      </c>
      <c r="I191" s="24">
        <v>44981.611111111109</v>
      </c>
      <c r="J191" s="18" t="s">
        <v>51</v>
      </c>
      <c r="K191" s="18" t="s">
        <v>58</v>
      </c>
      <c r="L191" s="18" t="s">
        <v>1490</v>
      </c>
      <c r="M191" s="18" t="s">
        <v>1491</v>
      </c>
      <c r="N191" s="18" t="s">
        <v>59</v>
      </c>
      <c r="O191" s="18" t="s">
        <v>71</v>
      </c>
      <c r="P191" s="18" t="s">
        <v>24</v>
      </c>
      <c r="Q191" s="18" t="s">
        <v>65</v>
      </c>
      <c r="R191" s="18" t="s">
        <v>1492</v>
      </c>
      <c r="S191" s="18" t="s">
        <v>54</v>
      </c>
      <c r="T191" s="18" t="s">
        <v>56</v>
      </c>
      <c r="U191" s="18" t="s">
        <v>1493</v>
      </c>
      <c r="V191" s="18" t="s">
        <v>1493</v>
      </c>
      <c r="W191" s="18" t="s">
        <v>55</v>
      </c>
      <c r="X191" s="23" t="str" cm="1">
        <f t="array" ref="X191">INDEX({"MADRUGADA";"MANHÃ";"TARDE";"NOITE"},SUMPRODUCT(1*(HOUR(E191)&gt;={0;6;12;18})),1)</f>
        <v>TARDE</v>
      </c>
      <c r="Y191" s="25">
        <f t="shared" si="7"/>
        <v>0.10069444444525288</v>
      </c>
    </row>
    <row r="192" spans="1:25" x14ac:dyDescent="0.25">
      <c r="A192" s="18" t="s">
        <v>1494</v>
      </c>
      <c r="B192" s="18" t="s">
        <v>47</v>
      </c>
      <c r="C192" s="18" t="s">
        <v>48</v>
      </c>
      <c r="D192" s="18" t="s">
        <v>49</v>
      </c>
      <c r="E192" s="18" t="s">
        <v>1495</v>
      </c>
      <c r="F192" s="18" t="s">
        <v>1496</v>
      </c>
      <c r="G192" s="24">
        <v>44981.638888888891</v>
      </c>
      <c r="H192" s="24">
        <v>44981.697916666664</v>
      </c>
      <c r="I192" s="24">
        <v>44985.698611111111</v>
      </c>
      <c r="J192" s="18" t="s">
        <v>396</v>
      </c>
      <c r="K192" s="18" t="s">
        <v>52</v>
      </c>
      <c r="L192" s="18" t="s">
        <v>1497</v>
      </c>
      <c r="M192" s="18" t="s">
        <v>1498</v>
      </c>
      <c r="N192" s="18" t="s">
        <v>90</v>
      </c>
      <c r="O192" s="18" t="s">
        <v>1499</v>
      </c>
      <c r="P192" s="18" t="s">
        <v>26</v>
      </c>
      <c r="Q192" s="18" t="s">
        <v>546</v>
      </c>
      <c r="R192" s="18" t="s">
        <v>1643</v>
      </c>
      <c r="S192" s="18" t="s">
        <v>54</v>
      </c>
      <c r="T192" s="18" t="s">
        <v>56</v>
      </c>
      <c r="U192" s="18" t="s">
        <v>1500</v>
      </c>
      <c r="V192" s="18" t="s">
        <v>1500</v>
      </c>
      <c r="W192" s="18" t="s">
        <v>55</v>
      </c>
      <c r="X192" s="23" t="str" cm="1">
        <f t="array" ref="X192">INDEX({"MADRUGADA";"MANHÃ";"TARDE";"NOITE"},SUMPRODUCT(1*(HOUR(E192)&gt;={0;6;12;18})),1)</f>
        <v>TARDE</v>
      </c>
      <c r="Y192" s="25">
        <f t="shared" si="7"/>
        <v>1.9680555555605679</v>
      </c>
    </row>
    <row r="193" spans="1:25" x14ac:dyDescent="0.25">
      <c r="A193" s="18" t="s">
        <v>1501</v>
      </c>
      <c r="B193" s="18" t="s">
        <v>60</v>
      </c>
      <c r="C193" s="18" t="s">
        <v>61</v>
      </c>
      <c r="D193" s="18" t="s">
        <v>66</v>
      </c>
      <c r="E193" s="18" t="s">
        <v>1502</v>
      </c>
      <c r="F193" s="18" t="s">
        <v>55</v>
      </c>
      <c r="G193" s="18" t="s">
        <v>55</v>
      </c>
      <c r="H193" s="24">
        <v>44981.370833333334</v>
      </c>
      <c r="I193" s="24">
        <v>44981.404861111114</v>
      </c>
      <c r="J193" s="18" t="s">
        <v>67</v>
      </c>
      <c r="K193" s="18" t="s">
        <v>58</v>
      </c>
      <c r="L193" s="18" t="s">
        <v>1503</v>
      </c>
      <c r="M193" s="18" t="s">
        <v>1504</v>
      </c>
      <c r="N193" s="18" t="s">
        <v>68</v>
      </c>
      <c r="O193" s="18" t="s">
        <v>170</v>
      </c>
      <c r="P193" s="18" t="s">
        <v>24</v>
      </c>
      <c r="Q193" s="18" t="s">
        <v>55</v>
      </c>
      <c r="R193" s="18" t="s">
        <v>1644</v>
      </c>
      <c r="S193" s="18" t="s">
        <v>54</v>
      </c>
      <c r="T193" s="18" t="s">
        <v>56</v>
      </c>
      <c r="U193" s="18" t="s">
        <v>1505</v>
      </c>
      <c r="V193" s="18" t="s">
        <v>1505</v>
      </c>
      <c r="W193" s="18" t="s">
        <v>55</v>
      </c>
      <c r="X193" s="23" t="str" cm="1">
        <f t="array" ref="X193">INDEX({"MADRUGADA";"MANHÃ";"TARDE";"NOITE"},SUMPRODUCT(1*(HOUR(E193)&gt;={0;6;12;18})),1)</f>
        <v>MANHÃ</v>
      </c>
      <c r="Y193" s="20" t="s">
        <v>55</v>
      </c>
    </row>
    <row r="194" spans="1:25" ht="30" x14ac:dyDescent="0.25">
      <c r="A194" s="17" t="s">
        <v>1506</v>
      </c>
      <c r="B194" s="17" t="s">
        <v>60</v>
      </c>
      <c r="C194" s="17" t="s">
        <v>57</v>
      </c>
      <c r="D194" s="17" t="s">
        <v>70</v>
      </c>
      <c r="E194" s="17" t="s">
        <v>1507</v>
      </c>
      <c r="F194" s="17" t="s">
        <v>55</v>
      </c>
      <c r="G194" s="17" t="s">
        <v>55</v>
      </c>
      <c r="H194" s="17" t="s">
        <v>50</v>
      </c>
      <c r="I194" s="17" t="s">
        <v>50</v>
      </c>
      <c r="J194" s="17" t="s">
        <v>51</v>
      </c>
      <c r="K194" s="17" t="s">
        <v>58</v>
      </c>
      <c r="L194" s="17" t="s">
        <v>1508</v>
      </c>
      <c r="M194" s="17" t="s">
        <v>1509</v>
      </c>
      <c r="N194" s="17" t="s">
        <v>1510</v>
      </c>
      <c r="O194" s="17" t="s">
        <v>539</v>
      </c>
      <c r="P194" s="17" t="s">
        <v>24</v>
      </c>
      <c r="Q194" s="17" t="s">
        <v>55</v>
      </c>
      <c r="R194" s="17" t="s">
        <v>50</v>
      </c>
      <c r="S194" s="17" t="s">
        <v>54</v>
      </c>
      <c r="T194" s="17" t="s">
        <v>56</v>
      </c>
      <c r="U194" s="17" t="s">
        <v>1511</v>
      </c>
      <c r="V194" s="17" t="s">
        <v>1511</v>
      </c>
      <c r="W194" s="17">
        <v>8186</v>
      </c>
      <c r="X194" s="22" t="str" cm="1">
        <f t="array" ref="X194">INDEX({"MADRUGADA";"MANHÃ";"TARDE";"NOITE"},SUMPRODUCT(1*(HOUR(E194)&gt;={0;6;12;18})),1)</f>
        <v>MANHÃ</v>
      </c>
      <c r="Y194" s="21" t="s">
        <v>55</v>
      </c>
    </row>
    <row r="195" spans="1:25" x14ac:dyDescent="0.25">
      <c r="A195" s="18" t="s">
        <v>1512</v>
      </c>
      <c r="B195" s="18" t="s">
        <v>60</v>
      </c>
      <c r="C195" s="18" t="s">
        <v>61</v>
      </c>
      <c r="D195" s="18" t="s">
        <v>66</v>
      </c>
      <c r="E195" s="18" t="s">
        <v>1513</v>
      </c>
      <c r="F195" s="18" t="s">
        <v>55</v>
      </c>
      <c r="G195" s="18" t="s">
        <v>55</v>
      </c>
      <c r="H195" s="18" t="s">
        <v>1514</v>
      </c>
      <c r="I195" s="24">
        <v>44982.472916666666</v>
      </c>
      <c r="J195" s="18" t="s">
        <v>63</v>
      </c>
      <c r="K195" s="18" t="s">
        <v>58</v>
      </c>
      <c r="L195" s="18" t="s">
        <v>69</v>
      </c>
      <c r="M195" s="18" t="s">
        <v>1515</v>
      </c>
      <c r="N195" s="18" t="s">
        <v>59</v>
      </c>
      <c r="O195" s="18" t="s">
        <v>71</v>
      </c>
      <c r="P195" s="18" t="s">
        <v>24</v>
      </c>
      <c r="Q195" s="18" t="s">
        <v>55</v>
      </c>
      <c r="R195" s="18" t="s">
        <v>1663</v>
      </c>
      <c r="S195" s="18" t="s">
        <v>54</v>
      </c>
      <c r="T195" s="18" t="s">
        <v>56</v>
      </c>
      <c r="U195" s="18" t="s">
        <v>1516</v>
      </c>
      <c r="V195" s="18" t="s">
        <v>1516</v>
      </c>
      <c r="W195" s="18" t="s">
        <v>55</v>
      </c>
      <c r="X195" s="23" t="str" cm="1">
        <f t="array" ref="X195">INDEX({"MADRUGADA";"MANHÃ";"TARDE";"NOITE"},SUMPRODUCT(1*(HOUR(E195)&gt;={0;6;12;18})),1)</f>
        <v>MANHÃ</v>
      </c>
      <c r="Y195" s="20" t="s">
        <v>55</v>
      </c>
    </row>
    <row r="196" spans="1:25" x14ac:dyDescent="0.25">
      <c r="A196" s="17" t="s">
        <v>1517</v>
      </c>
      <c r="B196" s="17" t="s">
        <v>60</v>
      </c>
      <c r="C196" s="17" t="s">
        <v>61</v>
      </c>
      <c r="D196" s="17" t="s">
        <v>1209</v>
      </c>
      <c r="E196" s="17" t="s">
        <v>1518</v>
      </c>
      <c r="F196" s="17" t="s">
        <v>55</v>
      </c>
      <c r="G196" s="17" t="s">
        <v>55</v>
      </c>
      <c r="H196" s="17" t="s">
        <v>50</v>
      </c>
      <c r="I196" s="17" t="s">
        <v>50</v>
      </c>
      <c r="J196" s="17" t="s">
        <v>1519</v>
      </c>
      <c r="K196" s="17" t="s">
        <v>58</v>
      </c>
      <c r="L196" s="17" t="s">
        <v>1520</v>
      </c>
      <c r="M196" s="17" t="s">
        <v>1521</v>
      </c>
      <c r="N196" s="17" t="s">
        <v>247</v>
      </c>
      <c r="O196" s="17" t="s">
        <v>248</v>
      </c>
      <c r="P196" s="17" t="s">
        <v>24</v>
      </c>
      <c r="Q196" s="17" t="s">
        <v>55</v>
      </c>
      <c r="R196" s="17" t="s">
        <v>50</v>
      </c>
      <c r="S196" s="17" t="s">
        <v>54</v>
      </c>
      <c r="T196" s="17" t="s">
        <v>56</v>
      </c>
      <c r="U196" s="17" t="s">
        <v>1522</v>
      </c>
      <c r="V196" s="17" t="s">
        <v>1522</v>
      </c>
      <c r="W196" s="17" t="s">
        <v>55</v>
      </c>
      <c r="X196" s="22" t="str" cm="1">
        <f t="array" ref="X196">INDEX({"MADRUGADA";"MANHÃ";"TARDE";"NOITE"},SUMPRODUCT(1*(HOUR(E196)&gt;={0;6;12;18})),1)</f>
        <v>MANHÃ</v>
      </c>
      <c r="Y196" s="21" t="s">
        <v>55</v>
      </c>
    </row>
    <row r="197" spans="1:25" x14ac:dyDescent="0.25">
      <c r="A197" s="18" t="s">
        <v>1523</v>
      </c>
      <c r="B197" s="18" t="s">
        <v>47</v>
      </c>
      <c r="C197" s="18" t="s">
        <v>48</v>
      </c>
      <c r="D197" s="18" t="s">
        <v>386</v>
      </c>
      <c r="E197" s="18" t="s">
        <v>1524</v>
      </c>
      <c r="F197" s="18" t="s">
        <v>1525</v>
      </c>
      <c r="G197" s="24">
        <v>44980.561111111114</v>
      </c>
      <c r="H197" s="18" t="s">
        <v>1526</v>
      </c>
      <c r="I197" s="24">
        <v>44982.695138888892</v>
      </c>
      <c r="J197" s="18" t="s">
        <v>396</v>
      </c>
      <c r="K197" s="18" t="s">
        <v>389</v>
      </c>
      <c r="L197" s="18" t="s">
        <v>854</v>
      </c>
      <c r="M197" s="18" t="s">
        <v>855</v>
      </c>
      <c r="N197" s="18" t="s">
        <v>856</v>
      </c>
      <c r="O197" s="18" t="s">
        <v>857</v>
      </c>
      <c r="P197" s="18" t="s">
        <v>29</v>
      </c>
      <c r="Q197" s="18" t="s">
        <v>53</v>
      </c>
      <c r="R197" s="18" t="s">
        <v>1527</v>
      </c>
      <c r="S197" s="18" t="s">
        <v>54</v>
      </c>
      <c r="T197" s="18" t="s">
        <v>56</v>
      </c>
      <c r="U197" s="18" t="s">
        <v>1528</v>
      </c>
      <c r="V197" s="18" t="s">
        <v>1528</v>
      </c>
      <c r="W197" s="18">
        <v>3732516</v>
      </c>
      <c r="X197" s="23" t="str" cm="1">
        <f t="array" ref="X197">INDEX({"MADRUGADA";"MANHÃ";"TARDE";"NOITE"},SUMPRODUCT(1*(HOUR(E197)&gt;={0;6;12;18})),1)</f>
        <v>TARDE</v>
      </c>
      <c r="Y197" s="25">
        <f t="shared" si="7"/>
        <v>4.4444444443797693E-2</v>
      </c>
    </row>
    <row r="198" spans="1:25" x14ac:dyDescent="0.25">
      <c r="A198" s="18" t="s">
        <v>1529</v>
      </c>
      <c r="B198" s="18" t="s">
        <v>60</v>
      </c>
      <c r="C198" s="18" t="s">
        <v>61</v>
      </c>
      <c r="D198" s="18" t="s">
        <v>62</v>
      </c>
      <c r="E198" s="18" t="s">
        <v>1530</v>
      </c>
      <c r="F198" s="18" t="s">
        <v>55</v>
      </c>
      <c r="G198" s="18" t="s">
        <v>55</v>
      </c>
      <c r="H198" s="18" t="s">
        <v>1531</v>
      </c>
      <c r="I198" s="24">
        <v>44982.711111111108</v>
      </c>
      <c r="J198" s="18" t="s">
        <v>63</v>
      </c>
      <c r="K198" s="18" t="s">
        <v>58</v>
      </c>
      <c r="L198" s="18" t="s">
        <v>83</v>
      </c>
      <c r="M198" s="18" t="s">
        <v>1532</v>
      </c>
      <c r="N198" s="18" t="s">
        <v>59</v>
      </c>
      <c r="O198" s="18" t="s">
        <v>71</v>
      </c>
      <c r="P198" s="18" t="s">
        <v>24</v>
      </c>
      <c r="Q198" s="18" t="s">
        <v>55</v>
      </c>
      <c r="R198" s="18" t="s">
        <v>1206</v>
      </c>
      <c r="S198" s="18" t="s">
        <v>54</v>
      </c>
      <c r="T198" s="18" t="s">
        <v>56</v>
      </c>
      <c r="U198" s="18" t="s">
        <v>1533</v>
      </c>
      <c r="V198" s="18" t="s">
        <v>1533</v>
      </c>
      <c r="W198" s="18" t="s">
        <v>55</v>
      </c>
      <c r="X198" s="23" t="str" cm="1">
        <f t="array" ref="X198">INDEX({"MADRUGADA";"MANHÃ";"TARDE";"NOITE"},SUMPRODUCT(1*(HOUR(E198)&gt;={0;6;12;18})),1)</f>
        <v>TARDE</v>
      </c>
      <c r="Y198" s="20" t="s">
        <v>55</v>
      </c>
    </row>
    <row r="199" spans="1:25" x14ac:dyDescent="0.25">
      <c r="A199" s="18" t="s">
        <v>1534</v>
      </c>
      <c r="B199" s="18" t="s">
        <v>47</v>
      </c>
      <c r="C199" s="18" t="s">
        <v>57</v>
      </c>
      <c r="D199" s="18" t="s">
        <v>64</v>
      </c>
      <c r="E199" s="18" t="s">
        <v>1535</v>
      </c>
      <c r="F199" s="18" t="s">
        <v>1536</v>
      </c>
      <c r="G199" s="18" t="s">
        <v>1537</v>
      </c>
      <c r="H199" s="18" t="s">
        <v>1537</v>
      </c>
      <c r="I199" s="24">
        <v>44982.706250000003</v>
      </c>
      <c r="J199" s="18" t="s">
        <v>396</v>
      </c>
      <c r="K199" s="18" t="s">
        <v>58</v>
      </c>
      <c r="L199" s="18" t="s">
        <v>1538</v>
      </c>
      <c r="M199" s="18" t="s">
        <v>1539</v>
      </c>
      <c r="N199" s="18" t="s">
        <v>1540</v>
      </c>
      <c r="O199" s="18" t="s">
        <v>539</v>
      </c>
      <c r="P199" s="18" t="s">
        <v>24</v>
      </c>
      <c r="Q199" s="18" t="s">
        <v>546</v>
      </c>
      <c r="R199" s="18" t="s">
        <v>1541</v>
      </c>
      <c r="S199" s="18" t="s">
        <v>54</v>
      </c>
      <c r="T199" s="18" t="s">
        <v>56</v>
      </c>
      <c r="U199" s="18" t="s">
        <v>1542</v>
      </c>
      <c r="V199" s="18" t="s">
        <v>1542</v>
      </c>
      <c r="W199" s="18">
        <v>8201</v>
      </c>
      <c r="X199" s="23" t="str" cm="1">
        <f t="array" ref="X199">INDEX({"MADRUGADA";"MANHÃ";"TARDE";"NOITE"},SUMPRODUCT(1*(HOUR(E199)&gt;={0;6;12;18})),1)</f>
        <v>TARDE</v>
      </c>
      <c r="Y199" s="25">
        <f t="shared" si="7"/>
        <v>7.569444445107365E-2</v>
      </c>
    </row>
    <row r="200" spans="1:25" ht="45" x14ac:dyDescent="0.25">
      <c r="A200" s="17" t="s">
        <v>1543</v>
      </c>
      <c r="B200" s="17" t="s">
        <v>60</v>
      </c>
      <c r="C200" s="17" t="s">
        <v>57</v>
      </c>
      <c r="D200" s="17" t="s">
        <v>70</v>
      </c>
      <c r="E200" s="17" t="s">
        <v>1544</v>
      </c>
      <c r="F200" s="17" t="s">
        <v>55</v>
      </c>
      <c r="G200" s="17" t="s">
        <v>55</v>
      </c>
      <c r="H200" s="17" t="s">
        <v>50</v>
      </c>
      <c r="I200" s="17" t="s">
        <v>50</v>
      </c>
      <c r="J200" s="17" t="s">
        <v>396</v>
      </c>
      <c r="K200" s="17" t="s">
        <v>58</v>
      </c>
      <c r="L200" s="17" t="s">
        <v>1545</v>
      </c>
      <c r="M200" s="17" t="s">
        <v>1546</v>
      </c>
      <c r="N200" s="17" t="s">
        <v>59</v>
      </c>
      <c r="O200" s="17" t="s">
        <v>71</v>
      </c>
      <c r="P200" s="17" t="s">
        <v>24</v>
      </c>
      <c r="Q200" s="17" t="s">
        <v>55</v>
      </c>
      <c r="R200" s="17" t="s">
        <v>50</v>
      </c>
      <c r="S200" s="17" t="s">
        <v>54</v>
      </c>
      <c r="T200" s="17" t="s">
        <v>56</v>
      </c>
      <c r="U200" s="17" t="s">
        <v>1547</v>
      </c>
      <c r="V200" s="17" t="s">
        <v>1547</v>
      </c>
      <c r="W200" s="17">
        <v>8205</v>
      </c>
      <c r="X200" s="22" t="str" cm="1">
        <f t="array" ref="X200">INDEX({"MADRUGADA";"MANHÃ";"TARDE";"NOITE"},SUMPRODUCT(1*(HOUR(E200)&gt;={0;6;12;18})),1)</f>
        <v>TARDE</v>
      </c>
      <c r="Y200" s="21" t="s">
        <v>55</v>
      </c>
    </row>
    <row r="201" spans="1:25" ht="30" x14ac:dyDescent="0.25">
      <c r="A201" s="17" t="s">
        <v>1548</v>
      </c>
      <c r="B201" s="17" t="s">
        <v>47</v>
      </c>
      <c r="C201" s="17" t="s">
        <v>57</v>
      </c>
      <c r="D201" s="17" t="s">
        <v>213</v>
      </c>
      <c r="E201" s="17" t="s">
        <v>1549</v>
      </c>
      <c r="F201" s="17" t="s">
        <v>1550</v>
      </c>
      <c r="G201" s="17" t="s">
        <v>50</v>
      </c>
      <c r="H201" s="17" t="s">
        <v>50</v>
      </c>
      <c r="I201" s="17" t="s">
        <v>50</v>
      </c>
      <c r="J201" s="17" t="s">
        <v>396</v>
      </c>
      <c r="K201" s="17" t="s">
        <v>58</v>
      </c>
      <c r="L201" s="17" t="s">
        <v>1551</v>
      </c>
      <c r="M201" s="17" t="s">
        <v>1552</v>
      </c>
      <c r="N201" s="17" t="s">
        <v>59</v>
      </c>
      <c r="O201" s="17" t="s">
        <v>71</v>
      </c>
      <c r="P201" s="17" t="s">
        <v>24</v>
      </c>
      <c r="Q201" s="17" t="s">
        <v>50</v>
      </c>
      <c r="R201" s="17" t="s">
        <v>50</v>
      </c>
      <c r="S201" s="17" t="s">
        <v>54</v>
      </c>
      <c r="T201" s="17" t="s">
        <v>56</v>
      </c>
      <c r="U201" s="17" t="s">
        <v>1553</v>
      </c>
      <c r="V201" s="17" t="s">
        <v>1553</v>
      </c>
      <c r="W201" s="17">
        <v>8207</v>
      </c>
      <c r="X201" s="22" t="str" cm="1">
        <f t="array" ref="X201">INDEX({"MADRUGADA";"MANHÃ";"TARDE";"NOITE"},SUMPRODUCT(1*(HOUR(E201)&gt;={0;6;12;18})),1)</f>
        <v>TARDE</v>
      </c>
      <c r="Y201" s="19" t="e">
        <f t="shared" si="7"/>
        <v>#VALUE!</v>
      </c>
    </row>
    <row r="202" spans="1:25" x14ac:dyDescent="0.25">
      <c r="A202" s="18" t="s">
        <v>1555</v>
      </c>
      <c r="B202" s="18" t="s">
        <v>60</v>
      </c>
      <c r="C202" s="18" t="s">
        <v>61</v>
      </c>
      <c r="D202" s="18" t="s">
        <v>66</v>
      </c>
      <c r="E202" s="18" t="s">
        <v>1556</v>
      </c>
      <c r="F202" s="18" t="s">
        <v>55</v>
      </c>
      <c r="G202" s="18" t="s">
        <v>55</v>
      </c>
      <c r="H202" s="18" t="s">
        <v>1557</v>
      </c>
      <c r="I202" s="24">
        <v>44983.527777777781</v>
      </c>
      <c r="J202" s="18" t="s">
        <v>63</v>
      </c>
      <c r="K202" s="18" t="s">
        <v>58</v>
      </c>
      <c r="L202" s="18" t="s">
        <v>1558</v>
      </c>
      <c r="M202" s="18" t="s">
        <v>1559</v>
      </c>
      <c r="N202" s="18" t="s">
        <v>59</v>
      </c>
      <c r="O202" s="18" t="s">
        <v>71</v>
      </c>
      <c r="P202" s="18" t="s">
        <v>24</v>
      </c>
      <c r="Q202" s="18" t="s">
        <v>55</v>
      </c>
      <c r="R202" s="18" t="s">
        <v>1560</v>
      </c>
      <c r="S202" s="18" t="s">
        <v>54</v>
      </c>
      <c r="T202" s="18" t="s">
        <v>56</v>
      </c>
      <c r="U202" s="18" t="s">
        <v>1561</v>
      </c>
      <c r="V202" s="18" t="s">
        <v>1561</v>
      </c>
      <c r="W202" s="18" t="s">
        <v>55</v>
      </c>
      <c r="X202" s="23" t="str" cm="1">
        <f t="array" ref="X202">INDEX({"MADRUGADA";"MANHÃ";"TARDE";"NOITE"},SUMPRODUCT(1*(HOUR(E202)&gt;={0;6;12;18})),1)</f>
        <v>MANHÃ</v>
      </c>
      <c r="Y202" s="20" t="s">
        <v>55</v>
      </c>
    </row>
    <row r="203" spans="1:25" x14ac:dyDescent="0.25">
      <c r="A203" s="18" t="s">
        <v>1562</v>
      </c>
      <c r="B203" s="18" t="s">
        <v>60</v>
      </c>
      <c r="C203" s="18" t="s">
        <v>61</v>
      </c>
      <c r="D203" s="18" t="s">
        <v>66</v>
      </c>
      <c r="E203" s="18" t="s">
        <v>1563</v>
      </c>
      <c r="F203" s="18" t="s">
        <v>55</v>
      </c>
      <c r="G203" s="18" t="s">
        <v>55</v>
      </c>
      <c r="H203" s="18" t="s">
        <v>1564</v>
      </c>
      <c r="I203" s="18" t="s">
        <v>1564</v>
      </c>
      <c r="J203" s="18" t="s">
        <v>63</v>
      </c>
      <c r="K203" s="18" t="s">
        <v>58</v>
      </c>
      <c r="L203" s="18" t="s">
        <v>69</v>
      </c>
      <c r="M203" s="18" t="s">
        <v>1565</v>
      </c>
      <c r="N203" s="18" t="s">
        <v>59</v>
      </c>
      <c r="O203" s="18" t="s">
        <v>71</v>
      </c>
      <c r="P203" s="18" t="s">
        <v>24</v>
      </c>
      <c r="Q203" s="18" t="s">
        <v>55</v>
      </c>
      <c r="R203" s="18" t="s">
        <v>765</v>
      </c>
      <c r="S203" s="18" t="s">
        <v>54</v>
      </c>
      <c r="T203" s="18" t="s">
        <v>1566</v>
      </c>
      <c r="U203" s="18" t="s">
        <v>1567</v>
      </c>
      <c r="V203" s="18" t="s">
        <v>1568</v>
      </c>
      <c r="W203" s="18" t="s">
        <v>55</v>
      </c>
      <c r="X203" s="23" t="str" cm="1">
        <f t="array" ref="X203">INDEX({"MADRUGADA";"MANHÃ";"TARDE";"NOITE"},SUMPRODUCT(1*(HOUR(E203)&gt;={0;6;12;18})),1)</f>
        <v>MANHÃ</v>
      </c>
      <c r="Y203" s="20" t="s">
        <v>55</v>
      </c>
    </row>
    <row r="204" spans="1:25" ht="30" x14ac:dyDescent="0.25">
      <c r="A204" s="17" t="s">
        <v>1569</v>
      </c>
      <c r="B204" s="17" t="s">
        <v>47</v>
      </c>
      <c r="C204" s="17" t="s">
        <v>57</v>
      </c>
      <c r="D204" s="17" t="s">
        <v>64</v>
      </c>
      <c r="E204" s="17" t="s">
        <v>1570</v>
      </c>
      <c r="F204" s="17" t="s">
        <v>1571</v>
      </c>
      <c r="G204" s="29">
        <v>44981.685416666667</v>
      </c>
      <c r="H204" s="29">
        <v>44984.417361111111</v>
      </c>
      <c r="I204" s="17" t="s">
        <v>50</v>
      </c>
      <c r="J204" s="17" t="s">
        <v>396</v>
      </c>
      <c r="K204" s="17" t="s">
        <v>58</v>
      </c>
      <c r="L204" s="17" t="s">
        <v>1572</v>
      </c>
      <c r="M204" s="17" t="s">
        <v>1573</v>
      </c>
      <c r="N204" s="17" t="s">
        <v>73</v>
      </c>
      <c r="O204" s="17" t="s">
        <v>1574</v>
      </c>
      <c r="P204" s="17" t="s">
        <v>24</v>
      </c>
      <c r="Q204" s="17" t="s">
        <v>53</v>
      </c>
      <c r="R204" s="17" t="s">
        <v>1763</v>
      </c>
      <c r="S204" s="17" t="s">
        <v>54</v>
      </c>
      <c r="T204" s="17" t="s">
        <v>56</v>
      </c>
      <c r="U204" s="17" t="s">
        <v>1575</v>
      </c>
      <c r="V204" s="17" t="s">
        <v>1575</v>
      </c>
      <c r="W204" s="17" t="s">
        <v>55</v>
      </c>
      <c r="X204" s="22" t="str" cm="1">
        <f t="array" ref="X204">INDEX({"MADRUGADA";"MANHÃ";"TARDE";"NOITE"},SUMPRODUCT(1*(HOUR(E204)&gt;={0;6;12;18})),1)</f>
        <v>TARDE</v>
      </c>
      <c r="Y204" s="19">
        <f t="shared" si="7"/>
        <v>0.15902777777955635</v>
      </c>
    </row>
    <row r="205" spans="1:25" ht="30" x14ac:dyDescent="0.25">
      <c r="A205" s="18" t="s">
        <v>1576</v>
      </c>
      <c r="B205" s="18" t="s">
        <v>60</v>
      </c>
      <c r="C205" s="18" t="s">
        <v>57</v>
      </c>
      <c r="D205" s="18" t="s">
        <v>66</v>
      </c>
      <c r="E205" s="18" t="s">
        <v>1577</v>
      </c>
      <c r="F205" s="18" t="s">
        <v>55</v>
      </c>
      <c r="G205" s="18" t="s">
        <v>55</v>
      </c>
      <c r="H205" s="18" t="s">
        <v>1578</v>
      </c>
      <c r="I205" s="24">
        <v>44983.691666666666</v>
      </c>
      <c r="J205" s="18" t="s">
        <v>396</v>
      </c>
      <c r="K205" s="18" t="s">
        <v>58</v>
      </c>
      <c r="L205" s="18" t="s">
        <v>1579</v>
      </c>
      <c r="M205" s="18" t="s">
        <v>1580</v>
      </c>
      <c r="N205" s="18" t="s">
        <v>1510</v>
      </c>
      <c r="O205" s="18" t="s">
        <v>539</v>
      </c>
      <c r="P205" s="18" t="s">
        <v>24</v>
      </c>
      <c r="Q205" s="18" t="s">
        <v>55</v>
      </c>
      <c r="R205" s="18" t="s">
        <v>1764</v>
      </c>
      <c r="S205" s="18" t="s">
        <v>54</v>
      </c>
      <c r="T205" s="18" t="s">
        <v>1477</v>
      </c>
      <c r="U205" s="18" t="s">
        <v>1581</v>
      </c>
      <c r="V205" s="18" t="s">
        <v>1582</v>
      </c>
      <c r="W205" s="18" t="s">
        <v>55</v>
      </c>
      <c r="X205" s="23" t="str" cm="1">
        <f t="array" ref="X205">INDEX({"MADRUGADA";"MANHÃ";"TARDE";"NOITE"},SUMPRODUCT(1*(HOUR(E205)&gt;={0;6;12;18})),1)</f>
        <v>TARDE</v>
      </c>
      <c r="Y205" s="20" t="s">
        <v>55</v>
      </c>
    </row>
    <row r="206" spans="1:25" ht="30" x14ac:dyDescent="0.25">
      <c r="A206" s="17" t="s">
        <v>1583</v>
      </c>
      <c r="B206" s="17" t="s">
        <v>47</v>
      </c>
      <c r="C206" s="17" t="s">
        <v>57</v>
      </c>
      <c r="D206" s="17" t="s">
        <v>64</v>
      </c>
      <c r="E206" s="17" t="s">
        <v>1584</v>
      </c>
      <c r="F206" s="17" t="s">
        <v>1585</v>
      </c>
      <c r="G206" s="29">
        <v>44984.415277777778</v>
      </c>
      <c r="H206" s="29">
        <v>44984.756249999999</v>
      </c>
      <c r="I206" s="29" t="s">
        <v>50</v>
      </c>
      <c r="J206" s="17" t="s">
        <v>396</v>
      </c>
      <c r="K206" s="17" t="s">
        <v>58</v>
      </c>
      <c r="L206" s="17" t="s">
        <v>1306</v>
      </c>
      <c r="M206" s="17" t="s">
        <v>1586</v>
      </c>
      <c r="N206" s="17" t="s">
        <v>73</v>
      </c>
      <c r="O206" s="17" t="s">
        <v>1308</v>
      </c>
      <c r="P206" s="17" t="s">
        <v>24</v>
      </c>
      <c r="Q206" s="17" t="s">
        <v>53</v>
      </c>
      <c r="R206" s="17" t="s">
        <v>1765</v>
      </c>
      <c r="S206" s="17" t="s">
        <v>54</v>
      </c>
      <c r="T206" s="17" t="s">
        <v>56</v>
      </c>
      <c r="U206" s="17" t="s">
        <v>1587</v>
      </c>
      <c r="V206" s="17" t="s">
        <v>1587</v>
      </c>
      <c r="W206" s="17" t="s">
        <v>55</v>
      </c>
      <c r="X206" s="22" t="str" cm="1">
        <f t="array" ref="X206">INDEX({"MADRUGADA";"MANHÃ";"TARDE";"NOITE"},SUMPRODUCT(1*(HOUR(E206)&gt;={0;6;12;18})),1)</f>
        <v>TARDE</v>
      </c>
      <c r="Y206" s="19">
        <f t="shared" si="7"/>
        <v>2.8847222222248092</v>
      </c>
    </row>
    <row r="207" spans="1:25" x14ac:dyDescent="0.25">
      <c r="A207" s="18" t="s">
        <v>1588</v>
      </c>
      <c r="B207" s="18" t="s">
        <v>60</v>
      </c>
      <c r="C207" s="18" t="s">
        <v>61</v>
      </c>
      <c r="D207" s="18" t="s">
        <v>66</v>
      </c>
      <c r="E207" s="18" t="s">
        <v>1589</v>
      </c>
      <c r="F207" s="18" t="s">
        <v>55</v>
      </c>
      <c r="G207" s="18" t="s">
        <v>55</v>
      </c>
      <c r="H207" s="18" t="s">
        <v>1590</v>
      </c>
      <c r="I207" s="24">
        <v>44983.646527777775</v>
      </c>
      <c r="J207" s="18" t="s">
        <v>205</v>
      </c>
      <c r="K207" s="18" t="s">
        <v>58</v>
      </c>
      <c r="L207" s="18" t="s">
        <v>1591</v>
      </c>
      <c r="M207" s="18" t="s">
        <v>1592</v>
      </c>
      <c r="N207" s="18" t="s">
        <v>208</v>
      </c>
      <c r="O207" s="18" t="s">
        <v>170</v>
      </c>
      <c r="P207" s="18" t="s">
        <v>24</v>
      </c>
      <c r="Q207" s="18" t="s">
        <v>55</v>
      </c>
      <c r="R207" s="18" t="s">
        <v>1593</v>
      </c>
      <c r="S207" s="18" t="s">
        <v>54</v>
      </c>
      <c r="T207" s="18" t="s">
        <v>56</v>
      </c>
      <c r="U207" s="18" t="s">
        <v>1594</v>
      </c>
      <c r="V207" s="18" t="s">
        <v>1594</v>
      </c>
      <c r="W207" s="18" t="s">
        <v>55</v>
      </c>
      <c r="X207" s="23" t="str" cm="1">
        <f t="array" ref="X207">INDEX({"MADRUGADA";"MANHÃ";"TARDE";"NOITE"},SUMPRODUCT(1*(HOUR(E207)&gt;={0;6;12;18})),1)</f>
        <v>TARDE</v>
      </c>
      <c r="Y207" s="20" t="s">
        <v>55</v>
      </c>
    </row>
    <row r="208" spans="1:25" ht="30" x14ac:dyDescent="0.25">
      <c r="A208" s="17" t="s">
        <v>1595</v>
      </c>
      <c r="B208" s="17" t="s">
        <v>47</v>
      </c>
      <c r="C208" s="17" t="s">
        <v>57</v>
      </c>
      <c r="D208" s="17" t="s">
        <v>64</v>
      </c>
      <c r="E208" s="17" t="s">
        <v>1596</v>
      </c>
      <c r="F208" s="17" t="s">
        <v>1597</v>
      </c>
      <c r="G208" s="17" t="s">
        <v>50</v>
      </c>
      <c r="H208" s="17" t="s">
        <v>50</v>
      </c>
      <c r="I208" s="17" t="s">
        <v>50</v>
      </c>
      <c r="J208" s="17" t="s">
        <v>396</v>
      </c>
      <c r="K208" s="17" t="s">
        <v>58</v>
      </c>
      <c r="L208" s="17" t="s">
        <v>1598</v>
      </c>
      <c r="M208" s="17" t="s">
        <v>1599</v>
      </c>
      <c r="N208" s="17" t="s">
        <v>73</v>
      </c>
      <c r="O208" s="17" t="s">
        <v>1600</v>
      </c>
      <c r="P208" s="17" t="s">
        <v>24</v>
      </c>
      <c r="Q208" s="17" t="s">
        <v>50</v>
      </c>
      <c r="R208" s="17" t="s">
        <v>50</v>
      </c>
      <c r="S208" s="17" t="s">
        <v>54</v>
      </c>
      <c r="T208" s="17" t="s">
        <v>56</v>
      </c>
      <c r="U208" s="17" t="s">
        <v>942</v>
      </c>
      <c r="V208" s="17" t="s">
        <v>942</v>
      </c>
      <c r="W208" s="17" t="s">
        <v>55</v>
      </c>
      <c r="X208" s="22" t="str" cm="1">
        <f t="array" ref="X208">INDEX({"MADRUGADA";"MANHÃ";"TARDE";"NOITE"},SUMPRODUCT(1*(HOUR(E208)&gt;={0;6;12;18})),1)</f>
        <v>TARDE</v>
      </c>
      <c r="Y208" s="19" t="e">
        <f t="shared" si="7"/>
        <v>#VALUE!</v>
      </c>
    </row>
    <row r="209" spans="1:25" x14ac:dyDescent="0.25">
      <c r="A209" s="17" t="s">
        <v>1601</v>
      </c>
      <c r="B209" s="17" t="s">
        <v>47</v>
      </c>
      <c r="C209" s="17" t="s">
        <v>48</v>
      </c>
      <c r="D209" s="17" t="s">
        <v>1602</v>
      </c>
      <c r="E209" s="17" t="s">
        <v>1603</v>
      </c>
      <c r="F209" s="17" t="s">
        <v>1604</v>
      </c>
      <c r="G209" s="29">
        <v>44984.504166666666</v>
      </c>
      <c r="H209" s="29">
        <v>44984.51666666667</v>
      </c>
      <c r="I209" s="17" t="s">
        <v>50</v>
      </c>
      <c r="J209" s="17" t="s">
        <v>396</v>
      </c>
      <c r="K209" s="17" t="s">
        <v>58</v>
      </c>
      <c r="L209" s="17" t="s">
        <v>1605</v>
      </c>
      <c r="M209" s="17" t="s">
        <v>1606</v>
      </c>
      <c r="N209" s="17" t="s">
        <v>59</v>
      </c>
      <c r="O209" s="17" t="s">
        <v>71</v>
      </c>
      <c r="P209" s="17" t="s">
        <v>24</v>
      </c>
      <c r="Q209" s="17" t="s">
        <v>1766</v>
      </c>
      <c r="R209" s="17" t="s">
        <v>1767</v>
      </c>
      <c r="S209" s="17" t="s">
        <v>54</v>
      </c>
      <c r="T209" s="17" t="s">
        <v>56</v>
      </c>
      <c r="U209" s="17" t="s">
        <v>1607</v>
      </c>
      <c r="V209" s="17" t="s">
        <v>1607</v>
      </c>
      <c r="W209" s="17">
        <v>8215</v>
      </c>
      <c r="X209" s="22" t="str" cm="1">
        <f t="array" ref="X209">INDEX({"MADRUGADA";"MANHÃ";"TARDE";"NOITE"},SUMPRODUCT(1*(HOUR(E209)&gt;={0;6;12;18})),1)</f>
        <v>TARDE</v>
      </c>
      <c r="Y209" s="19">
        <f t="shared" si="7"/>
        <v>3.0513888888890506</v>
      </c>
    </row>
    <row r="210" spans="1:25" x14ac:dyDescent="0.25">
      <c r="A210" s="18" t="s">
        <v>1608</v>
      </c>
      <c r="B210" s="18" t="s">
        <v>60</v>
      </c>
      <c r="C210" s="18" t="s">
        <v>61</v>
      </c>
      <c r="D210" s="18" t="s">
        <v>66</v>
      </c>
      <c r="E210" s="18" t="s">
        <v>1609</v>
      </c>
      <c r="F210" s="18" t="s">
        <v>55</v>
      </c>
      <c r="G210" s="18" t="s">
        <v>55</v>
      </c>
      <c r="H210" s="18" t="s">
        <v>1610</v>
      </c>
      <c r="I210" s="24">
        <v>44983.646527777775</v>
      </c>
      <c r="J210" s="18" t="s">
        <v>63</v>
      </c>
      <c r="K210" s="18" t="s">
        <v>58</v>
      </c>
      <c r="L210" s="18" t="s">
        <v>1611</v>
      </c>
      <c r="M210" s="18" t="s">
        <v>1612</v>
      </c>
      <c r="N210" s="18" t="s">
        <v>59</v>
      </c>
      <c r="O210" s="18" t="s">
        <v>71</v>
      </c>
      <c r="P210" s="18" t="s">
        <v>24</v>
      </c>
      <c r="Q210" s="18" t="s">
        <v>55</v>
      </c>
      <c r="R210" s="18" t="s">
        <v>765</v>
      </c>
      <c r="S210" s="18" t="s">
        <v>54</v>
      </c>
      <c r="T210" s="18" t="s">
        <v>56</v>
      </c>
      <c r="U210" s="18" t="s">
        <v>1613</v>
      </c>
      <c r="V210" s="18" t="s">
        <v>1613</v>
      </c>
      <c r="W210" s="18" t="s">
        <v>55</v>
      </c>
      <c r="X210" s="23" t="str" cm="1">
        <f t="array" ref="X210">INDEX({"MADRUGADA";"MANHÃ";"TARDE";"NOITE"},SUMPRODUCT(1*(HOUR(E210)&gt;={0;6;12;18})),1)</f>
        <v>TARDE</v>
      </c>
      <c r="Y210" s="20" t="s">
        <v>55</v>
      </c>
    </row>
    <row r="211" spans="1:25" x14ac:dyDescent="0.25">
      <c r="A211" s="18" t="s">
        <v>1614</v>
      </c>
      <c r="B211" s="18" t="s">
        <v>47</v>
      </c>
      <c r="C211" s="18" t="s">
        <v>48</v>
      </c>
      <c r="D211" s="18" t="s">
        <v>70</v>
      </c>
      <c r="E211" s="18" t="s">
        <v>1615</v>
      </c>
      <c r="F211" s="18" t="s">
        <v>1603</v>
      </c>
      <c r="G211" s="24">
        <v>44982.256944444445</v>
      </c>
      <c r="H211" s="24">
        <v>44982.256944444445</v>
      </c>
      <c r="I211" s="24">
        <v>44984.259722222225</v>
      </c>
      <c r="J211" s="18" t="s">
        <v>396</v>
      </c>
      <c r="K211" s="18" t="s">
        <v>58</v>
      </c>
      <c r="L211" s="18" t="s">
        <v>1616</v>
      </c>
      <c r="M211" s="18" t="s">
        <v>1617</v>
      </c>
      <c r="N211" s="18" t="s">
        <v>68</v>
      </c>
      <c r="O211" s="18" t="s">
        <v>1618</v>
      </c>
      <c r="P211" s="18" t="s">
        <v>24</v>
      </c>
      <c r="Q211" s="18" t="s">
        <v>53</v>
      </c>
      <c r="R211" s="18" t="s">
        <v>507</v>
      </c>
      <c r="S211" s="18" t="s">
        <v>54</v>
      </c>
      <c r="T211" s="18" t="s">
        <v>56</v>
      </c>
      <c r="U211" s="18" t="s">
        <v>1619</v>
      </c>
      <c r="V211" s="18" t="s">
        <v>1619</v>
      </c>
      <c r="W211" s="18" t="s">
        <v>55</v>
      </c>
      <c r="X211" s="23" t="str" cm="1">
        <f t="array" ref="X211">INDEX({"MADRUGADA";"MANHÃ";"TARDE";"NOITE"},SUMPRODUCT(1*(HOUR(E211)&gt;={0;6;12;18})),1)</f>
        <v>TARDE</v>
      </c>
      <c r="Y211" s="25">
        <f t="shared" si="7"/>
        <v>0.65972222222626442</v>
      </c>
    </row>
    <row r="212" spans="1:25" x14ac:dyDescent="0.25">
      <c r="A212" s="17" t="s">
        <v>1620</v>
      </c>
      <c r="B212" s="17" t="s">
        <v>47</v>
      </c>
      <c r="C212" s="17" t="s">
        <v>48</v>
      </c>
      <c r="D212" s="17" t="s">
        <v>49</v>
      </c>
      <c r="E212" s="17" t="s">
        <v>1621</v>
      </c>
      <c r="F212" s="17" t="s">
        <v>1622</v>
      </c>
      <c r="G212" s="29">
        <v>44984.279861111114</v>
      </c>
      <c r="H212" s="29">
        <v>44985.345138888886</v>
      </c>
      <c r="I212" s="17" t="s">
        <v>50</v>
      </c>
      <c r="J212" s="17" t="s">
        <v>396</v>
      </c>
      <c r="K212" s="17" t="s">
        <v>52</v>
      </c>
      <c r="L212" s="17" t="s">
        <v>1623</v>
      </c>
      <c r="M212" s="17" t="s">
        <v>1624</v>
      </c>
      <c r="N212" s="17" t="s">
        <v>90</v>
      </c>
      <c r="O212" s="17" t="s">
        <v>621</v>
      </c>
      <c r="P212" s="17" t="s">
        <v>26</v>
      </c>
      <c r="Q212" s="17" t="s">
        <v>998</v>
      </c>
      <c r="R212" s="17" t="s">
        <v>1856</v>
      </c>
      <c r="S212" s="17" t="s">
        <v>54</v>
      </c>
      <c r="T212" s="17" t="s">
        <v>56</v>
      </c>
      <c r="U212" s="17" t="s">
        <v>1625</v>
      </c>
      <c r="V212" s="17" t="s">
        <v>1625</v>
      </c>
      <c r="W212" s="17" t="s">
        <v>55</v>
      </c>
      <c r="X212" s="22" t="str" cm="1">
        <f t="array" ref="X212">INDEX({"MADRUGADA";"MANHÃ";"TARDE";"NOITE"},SUMPRODUCT(1*(HOUR(E212)&gt;={0;6;12;18})),1)</f>
        <v>TARDE</v>
      </c>
      <c r="Y212" s="19">
        <f t="shared" si="7"/>
        <v>2.7194444444467081</v>
      </c>
    </row>
    <row r="213" spans="1:25" x14ac:dyDescent="0.25">
      <c r="A213" s="17" t="s">
        <v>1626</v>
      </c>
      <c r="B213" s="17" t="s">
        <v>60</v>
      </c>
      <c r="C213" s="17" t="s">
        <v>61</v>
      </c>
      <c r="D213" s="17" t="s">
        <v>1627</v>
      </c>
      <c r="E213" s="17" t="s">
        <v>1628</v>
      </c>
      <c r="F213" s="17" t="s">
        <v>55</v>
      </c>
      <c r="G213" s="17" t="s">
        <v>55</v>
      </c>
      <c r="H213" s="17" t="s">
        <v>50</v>
      </c>
      <c r="I213" s="17" t="s">
        <v>50</v>
      </c>
      <c r="J213" s="17" t="s">
        <v>28</v>
      </c>
      <c r="K213" s="17" t="s">
        <v>58</v>
      </c>
      <c r="L213" s="17" t="s">
        <v>1629</v>
      </c>
      <c r="M213" s="17" t="s">
        <v>1630</v>
      </c>
      <c r="N213" s="17" t="s">
        <v>620</v>
      </c>
      <c r="O213" s="17" t="s">
        <v>621</v>
      </c>
      <c r="P213" s="17" t="s">
        <v>31</v>
      </c>
      <c r="Q213" s="17" t="s">
        <v>55</v>
      </c>
      <c r="R213" s="17" t="s">
        <v>50</v>
      </c>
      <c r="S213" s="17" t="s">
        <v>54</v>
      </c>
      <c r="T213" s="17" t="s">
        <v>56</v>
      </c>
      <c r="U213" s="17" t="s">
        <v>1631</v>
      </c>
      <c r="V213" s="17" t="s">
        <v>1631</v>
      </c>
      <c r="W213" s="17" t="s">
        <v>55</v>
      </c>
      <c r="X213" s="22" t="str" cm="1">
        <f t="array" ref="X213">INDEX({"MADRUGADA";"MANHÃ";"TARDE";"NOITE"},SUMPRODUCT(1*(HOUR(E213)&gt;={0;6;12;18})),1)</f>
        <v>TARDE</v>
      </c>
      <c r="Y213" s="21" t="s">
        <v>55</v>
      </c>
    </row>
    <row r="214" spans="1:25" x14ac:dyDescent="0.25">
      <c r="A214" s="18" t="s">
        <v>1632</v>
      </c>
      <c r="B214" s="18" t="s">
        <v>60</v>
      </c>
      <c r="C214" s="18" t="s">
        <v>61</v>
      </c>
      <c r="D214" s="18" t="s">
        <v>66</v>
      </c>
      <c r="E214" s="18" t="s">
        <v>1633</v>
      </c>
      <c r="F214" s="18" t="s">
        <v>55</v>
      </c>
      <c r="G214" s="18" t="s">
        <v>55</v>
      </c>
      <c r="H214" s="18" t="s">
        <v>1634</v>
      </c>
      <c r="I214" s="24">
        <v>44985.759027777778</v>
      </c>
      <c r="J214" s="18" t="s">
        <v>63</v>
      </c>
      <c r="K214" s="18" t="s">
        <v>58</v>
      </c>
      <c r="L214" s="18" t="s">
        <v>69</v>
      </c>
      <c r="M214" s="18" t="s">
        <v>1635</v>
      </c>
      <c r="N214" s="18" t="s">
        <v>59</v>
      </c>
      <c r="O214" s="18" t="s">
        <v>71</v>
      </c>
      <c r="P214" s="18" t="s">
        <v>24</v>
      </c>
      <c r="Q214" s="18" t="s">
        <v>55</v>
      </c>
      <c r="R214" s="18" t="s">
        <v>1636</v>
      </c>
      <c r="S214" s="18" t="s">
        <v>54</v>
      </c>
      <c r="T214" s="18" t="s">
        <v>56</v>
      </c>
      <c r="U214" s="18" t="s">
        <v>1637</v>
      </c>
      <c r="V214" s="18" t="s">
        <v>1637</v>
      </c>
      <c r="W214" s="18" t="s">
        <v>55</v>
      </c>
      <c r="X214" s="23" t="str" cm="1">
        <f t="array" ref="X214">INDEX({"MADRUGADA";"MANHÃ";"TARDE";"NOITE"},SUMPRODUCT(1*(HOUR(E214)&gt;={0;6;12;18})),1)</f>
        <v>TARDE</v>
      </c>
      <c r="Y214" s="20" t="s">
        <v>55</v>
      </c>
    </row>
    <row r="215" spans="1:25" ht="75" x14ac:dyDescent="0.25">
      <c r="A215" s="30">
        <v>202302000733</v>
      </c>
      <c r="B215" s="1" t="s">
        <v>47</v>
      </c>
      <c r="C215" s="31" t="s">
        <v>61</v>
      </c>
      <c r="D215" s="31" t="s">
        <v>1645</v>
      </c>
      <c r="E215" s="24">
        <v>44981.925000000003</v>
      </c>
      <c r="F215" s="24">
        <v>44981.904166666667</v>
      </c>
      <c r="G215" s="32">
        <v>44982.230555555558</v>
      </c>
      <c r="H215" s="32">
        <v>44982.256249999999</v>
      </c>
      <c r="I215" s="24">
        <v>44984.259722222225</v>
      </c>
      <c r="J215" s="1" t="s">
        <v>51</v>
      </c>
      <c r="K215" s="1" t="s">
        <v>58</v>
      </c>
      <c r="L215" s="1" t="s">
        <v>85</v>
      </c>
      <c r="M215" s="1" t="s">
        <v>1646</v>
      </c>
      <c r="N215" s="1" t="s">
        <v>72</v>
      </c>
      <c r="O215" s="1" t="s">
        <v>86</v>
      </c>
      <c r="P215" s="1" t="s">
        <v>24</v>
      </c>
      <c r="Q215" s="33" t="s">
        <v>53</v>
      </c>
      <c r="R215" s="1" t="s">
        <v>1768</v>
      </c>
      <c r="S215" s="18" t="s">
        <v>54</v>
      </c>
      <c r="T215" s="18" t="s">
        <v>56</v>
      </c>
      <c r="U215" s="25">
        <v>1.8749999999999999E-2</v>
      </c>
      <c r="V215" s="25">
        <v>1.8749999999999999E-2</v>
      </c>
      <c r="W215" s="18" t="s">
        <v>55</v>
      </c>
      <c r="X215" s="23" t="str" cm="1">
        <f t="array" ref="X215">INDEX({"MADRUGADA";"MANHÃ";"TARDE";"NOITE"},SUMPRODUCT(1*(HOUR(E215)&gt;={0;6;12;18})),1)</f>
        <v>NOITE</v>
      </c>
      <c r="Y215" s="25">
        <f t="shared" si="7"/>
        <v>0.32638888889050577</v>
      </c>
    </row>
    <row r="216" spans="1:25" x14ac:dyDescent="0.25">
      <c r="A216" s="18" t="s">
        <v>1647</v>
      </c>
      <c r="B216" s="18" t="s">
        <v>47</v>
      </c>
      <c r="C216" s="18" t="s">
        <v>48</v>
      </c>
      <c r="D216" s="18" t="s">
        <v>84</v>
      </c>
      <c r="E216" s="18" t="s">
        <v>1648</v>
      </c>
      <c r="F216" s="18" t="s">
        <v>1649</v>
      </c>
      <c r="G216" s="24">
        <v>44982.997916666667</v>
      </c>
      <c r="H216" s="24">
        <v>44983.245833333334</v>
      </c>
      <c r="I216" s="24">
        <v>44985.259027777778</v>
      </c>
      <c r="J216" s="18" t="s">
        <v>51</v>
      </c>
      <c r="K216" s="18" t="s">
        <v>58</v>
      </c>
      <c r="L216" s="18" t="s">
        <v>85</v>
      </c>
      <c r="M216" s="18" t="s">
        <v>1650</v>
      </c>
      <c r="N216" s="18" t="s">
        <v>72</v>
      </c>
      <c r="O216" s="18" t="s">
        <v>86</v>
      </c>
      <c r="P216" s="18" t="s">
        <v>24</v>
      </c>
      <c r="Q216" s="18" t="s">
        <v>53</v>
      </c>
      <c r="R216" s="18" t="s">
        <v>88</v>
      </c>
      <c r="S216" s="18" t="s">
        <v>54</v>
      </c>
      <c r="T216" s="18" t="s">
        <v>56</v>
      </c>
      <c r="U216" s="18" t="s">
        <v>1651</v>
      </c>
      <c r="V216" s="18" t="s">
        <v>1651</v>
      </c>
      <c r="W216" s="18" t="s">
        <v>55</v>
      </c>
      <c r="X216" s="23" t="str" cm="1">
        <f t="array" ref="X216">INDEX({"MADRUGADA";"MANHÃ";"TARDE";"NOITE"},SUMPRODUCT(1*(HOUR(E216)&gt;={0;6;12;18})),1)</f>
        <v>MANHÃ</v>
      </c>
      <c r="Y216" s="25">
        <f t="shared" si="7"/>
        <v>0.71875</v>
      </c>
    </row>
    <row r="217" spans="1:25" x14ac:dyDescent="0.25">
      <c r="A217" s="17" t="s">
        <v>1652</v>
      </c>
      <c r="B217" s="17" t="s">
        <v>47</v>
      </c>
      <c r="C217" s="17" t="s">
        <v>48</v>
      </c>
      <c r="D217" s="17" t="s">
        <v>70</v>
      </c>
      <c r="E217" s="17" t="s">
        <v>1653</v>
      </c>
      <c r="F217" s="17" t="s">
        <v>1654</v>
      </c>
      <c r="G217" s="29">
        <v>44984.277777777781</v>
      </c>
      <c r="H217" s="29">
        <v>44984.478472222225</v>
      </c>
      <c r="I217" s="17" t="s">
        <v>50</v>
      </c>
      <c r="J217" s="17" t="s">
        <v>396</v>
      </c>
      <c r="K217" s="17" t="s">
        <v>52</v>
      </c>
      <c r="L217" s="17" t="s">
        <v>1655</v>
      </c>
      <c r="M217" s="17" t="s">
        <v>1656</v>
      </c>
      <c r="N217" s="17" t="s">
        <v>620</v>
      </c>
      <c r="O217" s="17" t="s">
        <v>621</v>
      </c>
      <c r="P217" s="17" t="s">
        <v>26</v>
      </c>
      <c r="Q217" s="17" t="s">
        <v>53</v>
      </c>
      <c r="R217" s="17" t="s">
        <v>1769</v>
      </c>
      <c r="S217" s="17" t="s">
        <v>54</v>
      </c>
      <c r="T217" s="17" t="s">
        <v>56</v>
      </c>
      <c r="U217" s="17" t="s">
        <v>1657</v>
      </c>
      <c r="V217" s="17" t="s">
        <v>1657</v>
      </c>
      <c r="W217" s="17" t="s">
        <v>1658</v>
      </c>
      <c r="X217" s="22" t="str" cm="1">
        <f t="array" ref="X217">INDEX({"MADRUGADA";"MANHÃ";"TARDE";"NOITE"},SUMPRODUCT(1*(HOUR(E217)&gt;={0;6;12;18})),1)</f>
        <v>TARDE</v>
      </c>
      <c r="Y217" s="19">
        <f t="shared" si="7"/>
        <v>1.75</v>
      </c>
    </row>
    <row r="218" spans="1:25" x14ac:dyDescent="0.25">
      <c r="A218" s="18" t="s">
        <v>1659</v>
      </c>
      <c r="B218" s="18" t="s">
        <v>47</v>
      </c>
      <c r="C218" s="18" t="s">
        <v>48</v>
      </c>
      <c r="D218" s="18" t="s">
        <v>70</v>
      </c>
      <c r="E218" s="18" t="s">
        <v>1660</v>
      </c>
      <c r="F218" s="18" t="s">
        <v>1661</v>
      </c>
      <c r="G218" s="24">
        <v>44982.734722222223</v>
      </c>
      <c r="H218" s="24">
        <v>44982.772916666669</v>
      </c>
      <c r="I218" s="24">
        <v>44984.861805555556</v>
      </c>
      <c r="J218" s="18" t="s">
        <v>396</v>
      </c>
      <c r="K218" s="18" t="s">
        <v>52</v>
      </c>
      <c r="L218" s="18" t="s">
        <v>504</v>
      </c>
      <c r="M218" s="18" t="s">
        <v>188</v>
      </c>
      <c r="N218" s="18" t="s">
        <v>506</v>
      </c>
      <c r="O218" s="18" t="s">
        <v>544</v>
      </c>
      <c r="P218" s="18" t="s">
        <v>29</v>
      </c>
      <c r="Q218" s="18" t="s">
        <v>1028</v>
      </c>
      <c r="R218" s="18" t="s">
        <v>1770</v>
      </c>
      <c r="S218" s="18" t="s">
        <v>54</v>
      </c>
      <c r="T218" s="18" t="s">
        <v>56</v>
      </c>
      <c r="U218" s="18" t="s">
        <v>1662</v>
      </c>
      <c r="V218" s="18" t="s">
        <v>1662</v>
      </c>
      <c r="W218" s="18" t="s">
        <v>55</v>
      </c>
      <c r="X218" s="23" t="str" cm="1">
        <f t="array" ref="X218">INDEX({"MADRUGADA";"MANHÃ";"TARDE";"NOITE"},SUMPRODUCT(1*(HOUR(E218)&gt;={0;6;12;18})),1)</f>
        <v>TARDE</v>
      </c>
      <c r="Y218" s="25">
        <f t="shared" si="7"/>
        <v>9.7916666665696539E-2</v>
      </c>
    </row>
    <row r="219" spans="1:25" ht="30" x14ac:dyDescent="0.25">
      <c r="A219" s="17" t="s">
        <v>1664</v>
      </c>
      <c r="B219" s="17" t="s">
        <v>47</v>
      </c>
      <c r="C219" s="17" t="s">
        <v>48</v>
      </c>
      <c r="D219" s="17" t="s">
        <v>70</v>
      </c>
      <c r="E219" s="17" t="s">
        <v>1665</v>
      </c>
      <c r="F219" s="17" t="s">
        <v>1666</v>
      </c>
      <c r="G219" s="17" t="s">
        <v>50</v>
      </c>
      <c r="H219" s="17" t="s">
        <v>50</v>
      </c>
      <c r="I219" s="17" t="s">
        <v>50</v>
      </c>
      <c r="J219" s="17" t="s">
        <v>396</v>
      </c>
      <c r="K219" s="17" t="s">
        <v>52</v>
      </c>
      <c r="L219" s="17" t="s">
        <v>774</v>
      </c>
      <c r="M219" s="17" t="s">
        <v>1667</v>
      </c>
      <c r="N219" s="17" t="s">
        <v>620</v>
      </c>
      <c r="O219" s="17" t="s">
        <v>621</v>
      </c>
      <c r="P219" s="17" t="s">
        <v>37</v>
      </c>
      <c r="Q219" s="17" t="s">
        <v>50</v>
      </c>
      <c r="R219" s="17" t="s">
        <v>50</v>
      </c>
      <c r="S219" s="17" t="s">
        <v>54</v>
      </c>
      <c r="T219" s="17" t="s">
        <v>56</v>
      </c>
      <c r="U219" s="17" t="s">
        <v>1668</v>
      </c>
      <c r="V219" s="17" t="s">
        <v>1668</v>
      </c>
      <c r="W219" s="17" t="s">
        <v>1669</v>
      </c>
      <c r="X219" s="22" t="str" cm="1">
        <f t="array" ref="X219">INDEX({"MADRUGADA";"MANHÃ";"TARDE";"NOITE"},SUMPRODUCT(1*(HOUR(E219)&gt;={0;6;12;18})),1)</f>
        <v>TARDE</v>
      </c>
      <c r="Y219" s="19" t="e">
        <f t="shared" si="7"/>
        <v>#VALUE!</v>
      </c>
    </row>
    <row r="220" spans="1:25" x14ac:dyDescent="0.25">
      <c r="A220" s="18" t="s">
        <v>1670</v>
      </c>
      <c r="B220" s="18" t="s">
        <v>47</v>
      </c>
      <c r="C220" s="18" t="s">
        <v>1123</v>
      </c>
      <c r="D220" s="18" t="s">
        <v>213</v>
      </c>
      <c r="E220" s="18" t="s">
        <v>1671</v>
      </c>
      <c r="F220" s="18" t="s">
        <v>1672</v>
      </c>
      <c r="G220" s="18" t="s">
        <v>1673</v>
      </c>
      <c r="H220" s="18" t="s">
        <v>1674</v>
      </c>
      <c r="I220" s="24">
        <v>44985.713888888888</v>
      </c>
      <c r="J220" s="18" t="s">
        <v>51</v>
      </c>
      <c r="K220" s="18" t="s">
        <v>58</v>
      </c>
      <c r="L220" s="18" t="s">
        <v>1675</v>
      </c>
      <c r="M220" s="18" t="s">
        <v>1676</v>
      </c>
      <c r="N220" s="18" t="s">
        <v>1540</v>
      </c>
      <c r="O220" s="18" t="s">
        <v>71</v>
      </c>
      <c r="P220" s="18" t="s">
        <v>24</v>
      </c>
      <c r="Q220" s="18" t="s">
        <v>553</v>
      </c>
      <c r="R220" s="18" t="s">
        <v>1677</v>
      </c>
      <c r="S220" s="18" t="s">
        <v>54</v>
      </c>
      <c r="T220" s="18" t="s">
        <v>56</v>
      </c>
      <c r="U220" s="18" t="s">
        <v>1678</v>
      </c>
      <c r="V220" s="18" t="s">
        <v>1678</v>
      </c>
      <c r="W220" s="18" t="s">
        <v>1679</v>
      </c>
      <c r="X220" s="23" t="str" cm="1">
        <f t="array" ref="X220">INDEX({"MADRUGADA";"MANHÃ";"TARDE";"NOITE"},SUMPRODUCT(1*(HOUR(E220)&gt;={0;6;12;18})),1)</f>
        <v>MANHÃ</v>
      </c>
      <c r="Y220" s="25">
        <f t="shared" si="7"/>
        <v>0.16805555555038154</v>
      </c>
    </row>
    <row r="221" spans="1:25" x14ac:dyDescent="0.25">
      <c r="A221" s="17" t="s">
        <v>1680</v>
      </c>
      <c r="B221" s="17" t="s">
        <v>47</v>
      </c>
      <c r="C221" s="17" t="s">
        <v>61</v>
      </c>
      <c r="D221" s="17" t="s">
        <v>64</v>
      </c>
      <c r="E221" s="17" t="s">
        <v>1681</v>
      </c>
      <c r="F221" s="17" t="s">
        <v>1681</v>
      </c>
      <c r="G221" s="17" t="s">
        <v>1682</v>
      </c>
      <c r="H221" s="17" t="s">
        <v>1683</v>
      </c>
      <c r="I221" s="17" t="s">
        <v>50</v>
      </c>
      <c r="J221" s="17" t="s">
        <v>63</v>
      </c>
      <c r="K221" s="17" t="s">
        <v>58</v>
      </c>
      <c r="L221" s="17" t="s">
        <v>419</v>
      </c>
      <c r="M221" s="17" t="s">
        <v>1684</v>
      </c>
      <c r="N221" s="17" t="s">
        <v>59</v>
      </c>
      <c r="O221" s="17" t="s">
        <v>71</v>
      </c>
      <c r="P221" s="17" t="s">
        <v>24</v>
      </c>
      <c r="Q221" s="17" t="s">
        <v>1165</v>
      </c>
      <c r="R221" s="17" t="s">
        <v>1685</v>
      </c>
      <c r="S221" s="17" t="s">
        <v>54</v>
      </c>
      <c r="T221" s="17" t="s">
        <v>56</v>
      </c>
      <c r="U221" s="17" t="s">
        <v>1686</v>
      </c>
      <c r="V221" s="17" t="s">
        <v>1686</v>
      </c>
      <c r="W221" s="17" t="s">
        <v>55</v>
      </c>
      <c r="X221" s="22" t="str" cm="1">
        <f t="array" ref="X221">INDEX({"MADRUGADA";"MANHÃ";"TARDE";"NOITE"},SUMPRODUCT(1*(HOUR(E221)&gt;={0;6;12;18})),1)</f>
        <v>MANHÃ</v>
      </c>
      <c r="Y221" s="19">
        <f t="shared" si="7"/>
        <v>5.5555555591126904E-3</v>
      </c>
    </row>
    <row r="222" spans="1:25" x14ac:dyDescent="0.25">
      <c r="A222" s="17" t="s">
        <v>1687</v>
      </c>
      <c r="B222" s="17" t="s">
        <v>60</v>
      </c>
      <c r="C222" s="17" t="s">
        <v>61</v>
      </c>
      <c r="D222" s="17" t="s">
        <v>66</v>
      </c>
      <c r="E222" s="17" t="s">
        <v>1688</v>
      </c>
      <c r="F222" s="17" t="s">
        <v>55</v>
      </c>
      <c r="G222" s="17" t="s">
        <v>55</v>
      </c>
      <c r="H222" s="17" t="s">
        <v>1689</v>
      </c>
      <c r="I222" s="17" t="s">
        <v>50</v>
      </c>
      <c r="J222" s="17" t="s">
        <v>63</v>
      </c>
      <c r="K222" s="17" t="s">
        <v>58</v>
      </c>
      <c r="L222" s="17" t="s">
        <v>69</v>
      </c>
      <c r="M222" s="17" t="s">
        <v>1690</v>
      </c>
      <c r="N222" s="17" t="s">
        <v>59</v>
      </c>
      <c r="O222" s="17" t="s">
        <v>71</v>
      </c>
      <c r="P222" s="17" t="s">
        <v>24</v>
      </c>
      <c r="Q222" s="17" t="s">
        <v>55</v>
      </c>
      <c r="R222" s="17" t="s">
        <v>1691</v>
      </c>
      <c r="S222" s="17" t="s">
        <v>54</v>
      </c>
      <c r="T222" s="17" t="s">
        <v>56</v>
      </c>
      <c r="U222" s="17" t="s">
        <v>1692</v>
      </c>
      <c r="V222" s="17" t="s">
        <v>1692</v>
      </c>
      <c r="W222" s="17" t="s">
        <v>55</v>
      </c>
      <c r="X222" s="22" t="str" cm="1">
        <f t="array" ref="X222">INDEX({"MADRUGADA";"MANHÃ";"TARDE";"NOITE"},SUMPRODUCT(1*(HOUR(E222)&gt;={0;6;12;18})),1)</f>
        <v>MANHÃ</v>
      </c>
      <c r="Y222" s="21" t="s">
        <v>55</v>
      </c>
    </row>
    <row r="223" spans="1:25" x14ac:dyDescent="0.25">
      <c r="A223" s="17" t="s">
        <v>1693</v>
      </c>
      <c r="B223" s="17" t="s">
        <v>60</v>
      </c>
      <c r="C223" s="17" t="s">
        <v>61</v>
      </c>
      <c r="D223" s="17" t="s">
        <v>66</v>
      </c>
      <c r="E223" s="17" t="s">
        <v>1694</v>
      </c>
      <c r="F223" s="17" t="s">
        <v>55</v>
      </c>
      <c r="G223" s="17" t="s">
        <v>55</v>
      </c>
      <c r="H223" s="17" t="s">
        <v>1695</v>
      </c>
      <c r="I223" s="17" t="s">
        <v>50</v>
      </c>
      <c r="J223" s="17" t="s">
        <v>205</v>
      </c>
      <c r="K223" s="17" t="s">
        <v>58</v>
      </c>
      <c r="L223" s="17" t="s">
        <v>1696</v>
      </c>
      <c r="M223" s="17" t="s">
        <v>1697</v>
      </c>
      <c r="N223" s="17" t="s">
        <v>208</v>
      </c>
      <c r="O223" s="17" t="s">
        <v>170</v>
      </c>
      <c r="P223" s="17" t="s">
        <v>24</v>
      </c>
      <c r="Q223" s="17" t="s">
        <v>55</v>
      </c>
      <c r="R223" s="17" t="s">
        <v>1698</v>
      </c>
      <c r="S223" s="17" t="s">
        <v>54</v>
      </c>
      <c r="T223" s="17" t="s">
        <v>56</v>
      </c>
      <c r="U223" s="17" t="s">
        <v>1699</v>
      </c>
      <c r="V223" s="17" t="s">
        <v>1699</v>
      </c>
      <c r="W223" s="17" t="s">
        <v>55</v>
      </c>
      <c r="X223" s="22" t="str" cm="1">
        <f t="array" ref="X223">INDEX({"MADRUGADA";"MANHÃ";"TARDE";"NOITE"},SUMPRODUCT(1*(HOUR(E223)&gt;={0;6;12;18})),1)</f>
        <v>MANHÃ</v>
      </c>
      <c r="Y223" s="21" t="s">
        <v>55</v>
      </c>
    </row>
    <row r="224" spans="1:25" x14ac:dyDescent="0.25">
      <c r="A224" s="17" t="s">
        <v>1700</v>
      </c>
      <c r="B224" s="17" t="s">
        <v>60</v>
      </c>
      <c r="C224" s="17" t="s">
        <v>61</v>
      </c>
      <c r="D224" s="17" t="s">
        <v>1701</v>
      </c>
      <c r="E224" s="17" t="s">
        <v>1702</v>
      </c>
      <c r="F224" s="17" t="s">
        <v>55</v>
      </c>
      <c r="G224" s="17" t="s">
        <v>55</v>
      </c>
      <c r="H224" s="17" t="s">
        <v>50</v>
      </c>
      <c r="I224" s="17" t="s">
        <v>50</v>
      </c>
      <c r="J224" s="17" t="s">
        <v>175</v>
      </c>
      <c r="K224" s="17" t="s">
        <v>58</v>
      </c>
      <c r="L224" s="17" t="s">
        <v>1703</v>
      </c>
      <c r="M224" s="17" t="s">
        <v>1704</v>
      </c>
      <c r="N224" s="17" t="s">
        <v>72</v>
      </c>
      <c r="O224" s="17" t="s">
        <v>374</v>
      </c>
      <c r="P224" s="17" t="s">
        <v>31</v>
      </c>
      <c r="Q224" s="17" t="s">
        <v>55</v>
      </c>
      <c r="R224" s="17" t="s">
        <v>50</v>
      </c>
      <c r="S224" s="17" t="s">
        <v>54</v>
      </c>
      <c r="T224" s="17" t="s">
        <v>56</v>
      </c>
      <c r="U224" s="17" t="s">
        <v>1705</v>
      </c>
      <c r="V224" s="17" t="s">
        <v>1705</v>
      </c>
      <c r="W224" s="17" t="s">
        <v>55</v>
      </c>
      <c r="X224" s="22" t="str" cm="1">
        <f t="array" ref="X224">INDEX({"MADRUGADA";"MANHÃ";"TARDE";"NOITE"},SUMPRODUCT(1*(HOUR(E224)&gt;={0;6;12;18})),1)</f>
        <v>TARDE</v>
      </c>
      <c r="Y224" s="21" t="s">
        <v>55</v>
      </c>
    </row>
    <row r="225" spans="1:25" x14ac:dyDescent="0.25">
      <c r="A225" s="17" t="s">
        <v>1706</v>
      </c>
      <c r="B225" s="17" t="s">
        <v>47</v>
      </c>
      <c r="C225" s="17" t="s">
        <v>61</v>
      </c>
      <c r="D225" s="17" t="s">
        <v>70</v>
      </c>
      <c r="E225" s="17" t="s">
        <v>1707</v>
      </c>
      <c r="F225" s="17" t="s">
        <v>1707</v>
      </c>
      <c r="G225" s="17" t="s">
        <v>50</v>
      </c>
      <c r="H225" s="17" t="s">
        <v>50</v>
      </c>
      <c r="I225" s="17" t="s">
        <v>50</v>
      </c>
      <c r="J225" s="17" t="s">
        <v>205</v>
      </c>
      <c r="K225" s="17" t="s">
        <v>58</v>
      </c>
      <c r="L225" s="17" t="s">
        <v>1708</v>
      </c>
      <c r="M225" s="17" t="s">
        <v>1709</v>
      </c>
      <c r="N225" s="17" t="s">
        <v>208</v>
      </c>
      <c r="O225" s="17" t="s">
        <v>209</v>
      </c>
      <c r="P225" s="17" t="s">
        <v>24</v>
      </c>
      <c r="Q225" s="17" t="s">
        <v>50</v>
      </c>
      <c r="R225" s="17" t="s">
        <v>50</v>
      </c>
      <c r="S225" s="17" t="s">
        <v>54</v>
      </c>
      <c r="T225" s="17" t="s">
        <v>56</v>
      </c>
      <c r="U225" s="17" t="s">
        <v>1710</v>
      </c>
      <c r="V225" s="17" t="s">
        <v>1710</v>
      </c>
      <c r="W225" s="17" t="s">
        <v>55</v>
      </c>
      <c r="X225" s="22" t="str" cm="1">
        <f t="array" ref="X225">INDEX({"MADRUGADA";"MANHÃ";"TARDE";"NOITE"},SUMPRODUCT(1*(HOUR(E225)&gt;={0;6;12;18})),1)</f>
        <v>TARDE</v>
      </c>
      <c r="Y225" s="19" t="e">
        <f t="shared" si="7"/>
        <v>#VALUE!</v>
      </c>
    </row>
    <row r="226" spans="1:25" x14ac:dyDescent="0.25">
      <c r="A226" s="17" t="s">
        <v>1711</v>
      </c>
      <c r="B226" s="17" t="s">
        <v>60</v>
      </c>
      <c r="C226" s="17" t="s">
        <v>61</v>
      </c>
      <c r="D226" s="17" t="s">
        <v>70</v>
      </c>
      <c r="E226" s="17" t="s">
        <v>1712</v>
      </c>
      <c r="F226" s="17" t="s">
        <v>55</v>
      </c>
      <c r="G226" s="17" t="s">
        <v>55</v>
      </c>
      <c r="H226" s="17" t="s">
        <v>50</v>
      </c>
      <c r="I226" s="17" t="s">
        <v>50</v>
      </c>
      <c r="J226" s="17" t="s">
        <v>732</v>
      </c>
      <c r="K226" s="17" t="s">
        <v>52</v>
      </c>
      <c r="L226" s="17" t="s">
        <v>1713</v>
      </c>
      <c r="M226" s="17" t="s">
        <v>1714</v>
      </c>
      <c r="N226" s="17" t="s">
        <v>620</v>
      </c>
      <c r="O226" s="17" t="s">
        <v>621</v>
      </c>
      <c r="P226" s="17" t="s">
        <v>37</v>
      </c>
      <c r="Q226" s="17" t="s">
        <v>55</v>
      </c>
      <c r="R226" s="17" t="s">
        <v>50</v>
      </c>
      <c r="S226" s="17" t="s">
        <v>54</v>
      </c>
      <c r="T226" s="17" t="s">
        <v>56</v>
      </c>
      <c r="U226" s="17" t="s">
        <v>1715</v>
      </c>
      <c r="V226" s="17" t="s">
        <v>1715</v>
      </c>
      <c r="W226" s="17" t="s">
        <v>55</v>
      </c>
      <c r="X226" s="22" t="str" cm="1">
        <f t="array" ref="X226">INDEX({"MADRUGADA";"MANHÃ";"TARDE";"NOITE"},SUMPRODUCT(1*(HOUR(E226)&gt;={0;6;12;18})),1)</f>
        <v>TARDE</v>
      </c>
      <c r="Y226" s="21" t="s">
        <v>55</v>
      </c>
    </row>
    <row r="227" spans="1:25" x14ac:dyDescent="0.25">
      <c r="A227" s="17" t="s">
        <v>1716</v>
      </c>
      <c r="B227" s="17" t="s">
        <v>60</v>
      </c>
      <c r="C227" s="17" t="s">
        <v>61</v>
      </c>
      <c r="D227" s="17" t="s">
        <v>70</v>
      </c>
      <c r="E227" s="17" t="s">
        <v>1717</v>
      </c>
      <c r="F227" s="17" t="s">
        <v>55</v>
      </c>
      <c r="G227" s="17" t="s">
        <v>55</v>
      </c>
      <c r="H227" s="17" t="s">
        <v>50</v>
      </c>
      <c r="I227" s="17" t="s">
        <v>50</v>
      </c>
      <c r="J227" s="17" t="s">
        <v>732</v>
      </c>
      <c r="K227" s="17" t="s">
        <v>52</v>
      </c>
      <c r="L227" s="17" t="s">
        <v>1713</v>
      </c>
      <c r="M227" s="17" t="s">
        <v>1718</v>
      </c>
      <c r="N227" s="17" t="s">
        <v>620</v>
      </c>
      <c r="O227" s="17" t="s">
        <v>621</v>
      </c>
      <c r="P227" s="17" t="s">
        <v>37</v>
      </c>
      <c r="Q227" s="17" t="s">
        <v>55</v>
      </c>
      <c r="R227" s="17" t="s">
        <v>50</v>
      </c>
      <c r="S227" s="17" t="s">
        <v>54</v>
      </c>
      <c r="T227" s="17" t="s">
        <v>56</v>
      </c>
      <c r="U227" s="17" t="s">
        <v>1719</v>
      </c>
      <c r="V227" s="17" t="s">
        <v>1719</v>
      </c>
      <c r="W227" s="17" t="s">
        <v>55</v>
      </c>
      <c r="X227" s="22" t="str" cm="1">
        <f t="array" ref="X227">INDEX({"MADRUGADA";"MANHÃ";"TARDE";"NOITE"},SUMPRODUCT(1*(HOUR(E227)&gt;={0;6;12;18})),1)</f>
        <v>TARDE</v>
      </c>
      <c r="Y227" s="21" t="s">
        <v>55</v>
      </c>
    </row>
    <row r="228" spans="1:25" x14ac:dyDescent="0.25">
      <c r="A228" s="17" t="s">
        <v>1720</v>
      </c>
      <c r="B228" s="17" t="s">
        <v>60</v>
      </c>
      <c r="C228" s="17" t="s">
        <v>61</v>
      </c>
      <c r="D228" s="17" t="s">
        <v>66</v>
      </c>
      <c r="E228" s="17" t="s">
        <v>1721</v>
      </c>
      <c r="F228" s="17" t="s">
        <v>55</v>
      </c>
      <c r="G228" s="17" t="s">
        <v>55</v>
      </c>
      <c r="H228" s="17" t="s">
        <v>1722</v>
      </c>
      <c r="I228" s="17" t="s">
        <v>50</v>
      </c>
      <c r="J228" s="17" t="s">
        <v>63</v>
      </c>
      <c r="K228" s="17" t="s">
        <v>58</v>
      </c>
      <c r="L228" s="17" t="s">
        <v>1723</v>
      </c>
      <c r="M228" s="17" t="s">
        <v>1724</v>
      </c>
      <c r="N228" s="17" t="s">
        <v>59</v>
      </c>
      <c r="O228" s="17" t="s">
        <v>1725</v>
      </c>
      <c r="P228" s="17" t="s">
        <v>24</v>
      </c>
      <c r="Q228" s="17" t="s">
        <v>55</v>
      </c>
      <c r="R228" s="17" t="s">
        <v>1726</v>
      </c>
      <c r="S228" s="17" t="s">
        <v>54</v>
      </c>
      <c r="T228" s="17" t="s">
        <v>56</v>
      </c>
      <c r="U228" s="17" t="s">
        <v>1727</v>
      </c>
      <c r="V228" s="17" t="s">
        <v>1727</v>
      </c>
      <c r="W228" s="17" t="s">
        <v>55</v>
      </c>
      <c r="X228" s="22" t="str" cm="1">
        <f t="array" ref="X228">INDEX({"MADRUGADA";"MANHÃ";"TARDE";"NOITE"},SUMPRODUCT(1*(HOUR(E228)&gt;={0;6;12;18})),1)</f>
        <v>TARDE</v>
      </c>
      <c r="Y228" s="21" t="s">
        <v>55</v>
      </c>
    </row>
    <row r="229" spans="1:25" x14ac:dyDescent="0.25">
      <c r="A229" s="17" t="s">
        <v>1728</v>
      </c>
      <c r="B229" s="17" t="s">
        <v>60</v>
      </c>
      <c r="C229" s="17" t="s">
        <v>61</v>
      </c>
      <c r="D229" s="17" t="s">
        <v>70</v>
      </c>
      <c r="E229" s="17" t="s">
        <v>1729</v>
      </c>
      <c r="F229" s="17" t="s">
        <v>55</v>
      </c>
      <c r="G229" s="17" t="s">
        <v>55</v>
      </c>
      <c r="H229" s="17" t="s">
        <v>1730</v>
      </c>
      <c r="I229" s="17" t="s">
        <v>50</v>
      </c>
      <c r="J229" s="17" t="s">
        <v>63</v>
      </c>
      <c r="K229" s="17" t="s">
        <v>58</v>
      </c>
      <c r="L229" s="17" t="s">
        <v>83</v>
      </c>
      <c r="M229" s="17" t="s">
        <v>1731</v>
      </c>
      <c r="N229" s="17" t="s">
        <v>59</v>
      </c>
      <c r="O229" s="17" t="s">
        <v>71</v>
      </c>
      <c r="P229" s="17" t="s">
        <v>24</v>
      </c>
      <c r="Q229" s="17" t="s">
        <v>55</v>
      </c>
      <c r="R229" s="17" t="s">
        <v>1732</v>
      </c>
      <c r="S229" s="17" t="s">
        <v>54</v>
      </c>
      <c r="T229" s="17" t="s">
        <v>56</v>
      </c>
      <c r="U229" s="17" t="s">
        <v>1733</v>
      </c>
      <c r="V229" s="17" t="s">
        <v>1733</v>
      </c>
      <c r="W229" s="17" t="s">
        <v>55</v>
      </c>
      <c r="X229" s="22" t="str" cm="1">
        <f t="array" ref="X229">INDEX({"MADRUGADA";"MANHÃ";"TARDE";"NOITE"},SUMPRODUCT(1*(HOUR(E229)&gt;={0;6;12;18})),1)</f>
        <v>TARDE</v>
      </c>
      <c r="Y229" s="21" t="s">
        <v>55</v>
      </c>
    </row>
    <row r="230" spans="1:25" x14ac:dyDescent="0.25">
      <c r="A230" s="17" t="s">
        <v>1734</v>
      </c>
      <c r="B230" s="17" t="s">
        <v>47</v>
      </c>
      <c r="C230" s="17" t="s">
        <v>48</v>
      </c>
      <c r="D230" s="17" t="s">
        <v>386</v>
      </c>
      <c r="E230" s="17" t="s">
        <v>1735</v>
      </c>
      <c r="F230" s="17" t="s">
        <v>1736</v>
      </c>
      <c r="G230" s="17" t="s">
        <v>50</v>
      </c>
      <c r="H230" s="17" t="s">
        <v>50</v>
      </c>
      <c r="I230" s="17" t="s">
        <v>50</v>
      </c>
      <c r="J230" s="17" t="s">
        <v>51</v>
      </c>
      <c r="K230" s="17" t="s">
        <v>389</v>
      </c>
      <c r="L230" s="17" t="s">
        <v>822</v>
      </c>
      <c r="M230" s="17" t="s">
        <v>1737</v>
      </c>
      <c r="N230" s="17" t="s">
        <v>824</v>
      </c>
      <c r="O230" s="17" t="s">
        <v>544</v>
      </c>
      <c r="P230" s="17" t="s">
        <v>29</v>
      </c>
      <c r="Q230" s="17" t="s">
        <v>50</v>
      </c>
      <c r="R230" s="17" t="s">
        <v>50</v>
      </c>
      <c r="S230" s="17" t="s">
        <v>54</v>
      </c>
      <c r="T230" s="17" t="s">
        <v>56</v>
      </c>
      <c r="U230" s="17" t="s">
        <v>1738</v>
      </c>
      <c r="V230" s="17" t="s">
        <v>1738</v>
      </c>
      <c r="W230" s="17">
        <v>124142023</v>
      </c>
      <c r="X230" s="22" t="str" cm="1">
        <f t="array" ref="X230">INDEX({"MADRUGADA";"MANHÃ";"TARDE";"NOITE"},SUMPRODUCT(1*(HOUR(E230)&gt;={0;6;12;18})),1)</f>
        <v>NOITE</v>
      </c>
      <c r="Y230" s="19" t="e">
        <f t="shared" si="7"/>
        <v>#VALUE!</v>
      </c>
    </row>
    <row r="231" spans="1:25" x14ac:dyDescent="0.25">
      <c r="A231" s="17" t="s">
        <v>1739</v>
      </c>
      <c r="B231" s="17" t="s">
        <v>47</v>
      </c>
      <c r="C231" s="17" t="s">
        <v>61</v>
      </c>
      <c r="D231" s="17" t="s">
        <v>386</v>
      </c>
      <c r="E231" s="17" t="s">
        <v>1735</v>
      </c>
      <c r="F231" s="17" t="s">
        <v>1736</v>
      </c>
      <c r="G231" s="17" t="s">
        <v>50</v>
      </c>
      <c r="H231" s="17" t="s">
        <v>50</v>
      </c>
      <c r="I231" s="17" t="s">
        <v>50</v>
      </c>
      <c r="J231" s="17" t="s">
        <v>51</v>
      </c>
      <c r="K231" s="17" t="s">
        <v>389</v>
      </c>
      <c r="L231" s="17" t="s">
        <v>828</v>
      </c>
      <c r="M231" s="17" t="s">
        <v>1740</v>
      </c>
      <c r="N231" s="17" t="s">
        <v>537</v>
      </c>
      <c r="O231" s="17" t="s">
        <v>544</v>
      </c>
      <c r="P231" s="17" t="s">
        <v>29</v>
      </c>
      <c r="Q231" s="17" t="s">
        <v>50</v>
      </c>
      <c r="R231" s="17" t="s">
        <v>50</v>
      </c>
      <c r="S231" s="17" t="s">
        <v>54</v>
      </c>
      <c r="T231" s="17" t="s">
        <v>56</v>
      </c>
      <c r="U231" s="17" t="s">
        <v>1741</v>
      </c>
      <c r="V231" s="17" t="s">
        <v>1741</v>
      </c>
      <c r="W231" s="17">
        <v>124122023</v>
      </c>
      <c r="X231" s="22" t="str" cm="1">
        <f t="array" ref="X231">INDEX({"MADRUGADA";"MANHÃ";"TARDE";"NOITE"},SUMPRODUCT(1*(HOUR(E231)&gt;={0;6;12;18})),1)</f>
        <v>NOITE</v>
      </c>
      <c r="Y231" s="19" t="e">
        <f t="shared" si="7"/>
        <v>#VALUE!</v>
      </c>
    </row>
    <row r="232" spans="1:25" x14ac:dyDescent="0.25">
      <c r="A232" s="17" t="s">
        <v>1742</v>
      </c>
      <c r="B232" s="17" t="s">
        <v>47</v>
      </c>
      <c r="C232" s="17" t="s">
        <v>48</v>
      </c>
      <c r="D232" s="17" t="s">
        <v>386</v>
      </c>
      <c r="E232" s="17" t="s">
        <v>1743</v>
      </c>
      <c r="F232" s="17" t="s">
        <v>1744</v>
      </c>
      <c r="G232" s="17" t="s">
        <v>50</v>
      </c>
      <c r="H232" s="17" t="s">
        <v>50</v>
      </c>
      <c r="I232" s="17" t="s">
        <v>50</v>
      </c>
      <c r="J232" s="17" t="s">
        <v>51</v>
      </c>
      <c r="K232" s="17" t="s">
        <v>389</v>
      </c>
      <c r="L232" s="17" t="s">
        <v>1745</v>
      </c>
      <c r="M232" s="17" t="s">
        <v>1746</v>
      </c>
      <c r="N232" s="17" t="s">
        <v>1771</v>
      </c>
      <c r="O232" s="17" t="s">
        <v>544</v>
      </c>
      <c r="P232" s="17" t="s">
        <v>29</v>
      </c>
      <c r="Q232" s="17" t="s">
        <v>50</v>
      </c>
      <c r="R232" s="17" t="s">
        <v>50</v>
      </c>
      <c r="S232" s="17" t="s">
        <v>54</v>
      </c>
      <c r="T232" s="17" t="s">
        <v>56</v>
      </c>
      <c r="U232" s="17" t="s">
        <v>1747</v>
      </c>
      <c r="V232" s="17" t="s">
        <v>1747</v>
      </c>
      <c r="W232" s="17">
        <v>124112023</v>
      </c>
      <c r="X232" s="22" t="str" cm="1">
        <f t="array" ref="X232">INDEX({"MADRUGADA";"MANHÃ";"TARDE";"NOITE"},SUMPRODUCT(1*(HOUR(E232)&gt;={0;6;12;18})),1)</f>
        <v>NOITE</v>
      </c>
      <c r="Y232" s="19" t="e">
        <f t="shared" si="7"/>
        <v>#VALUE!</v>
      </c>
    </row>
    <row r="233" spans="1:25" x14ac:dyDescent="0.25">
      <c r="A233" s="17" t="s">
        <v>1748</v>
      </c>
      <c r="B233" s="17" t="s">
        <v>47</v>
      </c>
      <c r="C233" s="17" t="s">
        <v>48</v>
      </c>
      <c r="D233" s="17" t="s">
        <v>386</v>
      </c>
      <c r="E233" s="17" t="s">
        <v>1743</v>
      </c>
      <c r="F233" s="17" t="s">
        <v>1744</v>
      </c>
      <c r="G233" s="17" t="s">
        <v>50</v>
      </c>
      <c r="H233" s="17" t="s">
        <v>50</v>
      </c>
      <c r="I233" s="17" t="s">
        <v>50</v>
      </c>
      <c r="J233" s="17" t="s">
        <v>51</v>
      </c>
      <c r="K233" s="17" t="s">
        <v>389</v>
      </c>
      <c r="L233" s="17" t="s">
        <v>529</v>
      </c>
      <c r="M233" s="17" t="s">
        <v>1749</v>
      </c>
      <c r="N233" s="17" t="s">
        <v>1771</v>
      </c>
      <c r="O233" s="17" t="s">
        <v>544</v>
      </c>
      <c r="P233" s="17" t="s">
        <v>29</v>
      </c>
      <c r="Q233" s="17" t="s">
        <v>50</v>
      </c>
      <c r="R233" s="17" t="s">
        <v>50</v>
      </c>
      <c r="S233" s="17" t="s">
        <v>54</v>
      </c>
      <c r="T233" s="17" t="s">
        <v>56</v>
      </c>
      <c r="U233" s="17" t="s">
        <v>1750</v>
      </c>
      <c r="V233" s="17" t="s">
        <v>1750</v>
      </c>
      <c r="W233" s="17">
        <v>124102023</v>
      </c>
      <c r="X233" s="22" t="str" cm="1">
        <f t="array" ref="X233">INDEX({"MADRUGADA";"MANHÃ";"TARDE";"NOITE"},SUMPRODUCT(1*(HOUR(E233)&gt;={0;6;12;18})),1)</f>
        <v>NOITE</v>
      </c>
      <c r="Y233" s="19" t="e">
        <f t="shared" si="7"/>
        <v>#VALUE!</v>
      </c>
    </row>
    <row r="234" spans="1:25" x14ac:dyDescent="0.25">
      <c r="A234" s="17" t="s">
        <v>1751</v>
      </c>
      <c r="B234" s="17" t="s">
        <v>47</v>
      </c>
      <c r="C234" s="17" t="s">
        <v>48</v>
      </c>
      <c r="D234" s="17" t="s">
        <v>466</v>
      </c>
      <c r="E234" s="17" t="s">
        <v>1752</v>
      </c>
      <c r="F234" s="17" t="s">
        <v>1753</v>
      </c>
      <c r="G234" s="29">
        <v>44985.374305555553</v>
      </c>
      <c r="H234" s="29">
        <v>44985.375694444447</v>
      </c>
      <c r="I234" s="17" t="s">
        <v>50</v>
      </c>
      <c r="J234" s="17" t="s">
        <v>51</v>
      </c>
      <c r="K234" s="17" t="s">
        <v>389</v>
      </c>
      <c r="L234" s="17" t="s">
        <v>504</v>
      </c>
      <c r="M234" s="17" t="s">
        <v>188</v>
      </c>
      <c r="N234" s="17" t="s">
        <v>506</v>
      </c>
      <c r="O234" s="17" t="s">
        <v>544</v>
      </c>
      <c r="P234" s="17" t="s">
        <v>34</v>
      </c>
      <c r="Q234" s="17" t="s">
        <v>65</v>
      </c>
      <c r="R234" s="17" t="s">
        <v>1857</v>
      </c>
      <c r="S234" s="17" t="s">
        <v>54</v>
      </c>
      <c r="T234" s="17" t="s">
        <v>56</v>
      </c>
      <c r="U234" s="17" t="s">
        <v>1754</v>
      </c>
      <c r="V234" s="17" t="s">
        <v>1754</v>
      </c>
      <c r="W234" s="17" t="s">
        <v>55</v>
      </c>
      <c r="X234" s="22" t="str" cm="1">
        <f t="array" ref="X234">INDEX({"MADRUGADA";"MANHÃ";"TARDE";"NOITE"},SUMPRODUCT(1*(HOUR(E234)&gt;={0;6;12;18})),1)</f>
        <v>NOITE</v>
      </c>
      <c r="Y234" s="19">
        <f t="shared" si="7"/>
        <v>0.49930555555329192</v>
      </c>
    </row>
    <row r="235" spans="1:25" x14ac:dyDescent="0.25">
      <c r="A235" s="17" t="s">
        <v>1755</v>
      </c>
      <c r="B235" s="17" t="s">
        <v>47</v>
      </c>
      <c r="C235" s="17" t="s">
        <v>48</v>
      </c>
      <c r="D235" s="17" t="s">
        <v>466</v>
      </c>
      <c r="E235" s="17" t="s">
        <v>1756</v>
      </c>
      <c r="F235" s="17" t="s">
        <v>1757</v>
      </c>
      <c r="G235" s="29">
        <v>44985.44027777778</v>
      </c>
      <c r="H235" s="29">
        <v>44985.474305555559</v>
      </c>
      <c r="I235" s="17" t="s">
        <v>50</v>
      </c>
      <c r="J235" s="17" t="s">
        <v>51</v>
      </c>
      <c r="K235" s="17" t="s">
        <v>389</v>
      </c>
      <c r="L235" s="17" t="s">
        <v>1758</v>
      </c>
      <c r="M235" s="17" t="s">
        <v>1759</v>
      </c>
      <c r="N235" s="17" t="s">
        <v>208</v>
      </c>
      <c r="O235" s="17" t="s">
        <v>788</v>
      </c>
      <c r="P235" s="17" t="s">
        <v>29</v>
      </c>
      <c r="Q235" s="17" t="s">
        <v>53</v>
      </c>
      <c r="R235" s="17" t="s">
        <v>507</v>
      </c>
      <c r="S235" s="17" t="s">
        <v>54</v>
      </c>
      <c r="T235" s="17" t="s">
        <v>56</v>
      </c>
      <c r="U235" s="17" t="s">
        <v>1760</v>
      </c>
      <c r="V235" s="17" t="s">
        <v>1760</v>
      </c>
      <c r="W235" s="17" t="s">
        <v>55</v>
      </c>
      <c r="X235" s="22" t="str" cm="1">
        <f t="array" ref="X235">INDEX({"MADRUGADA";"MANHÃ";"TARDE";"NOITE"},SUMPRODUCT(1*(HOUR(E235)&gt;={0;6;12;18})),1)</f>
        <v>NOITE</v>
      </c>
      <c r="Y235" s="19">
        <f t="shared" si="7"/>
        <v>0.52152777778246673</v>
      </c>
    </row>
    <row r="236" spans="1:25" x14ac:dyDescent="0.25">
      <c r="A236" s="17" t="s">
        <v>1772</v>
      </c>
      <c r="B236" s="17" t="s">
        <v>47</v>
      </c>
      <c r="C236" s="17" t="s">
        <v>48</v>
      </c>
      <c r="D236" s="17" t="s">
        <v>84</v>
      </c>
      <c r="E236" s="17" t="s">
        <v>1773</v>
      </c>
      <c r="F236" s="17" t="s">
        <v>1774</v>
      </c>
      <c r="G236" s="17" t="s">
        <v>1775</v>
      </c>
      <c r="H236" s="17" t="s">
        <v>1776</v>
      </c>
      <c r="I236" s="17" t="s">
        <v>50</v>
      </c>
      <c r="J236" s="17" t="s">
        <v>51</v>
      </c>
      <c r="K236" s="17" t="s">
        <v>58</v>
      </c>
      <c r="L236" s="17" t="s">
        <v>413</v>
      </c>
      <c r="M236" s="17" t="s">
        <v>1777</v>
      </c>
      <c r="N236" s="17" t="s">
        <v>72</v>
      </c>
      <c r="O236" s="17" t="s">
        <v>415</v>
      </c>
      <c r="P236" s="17" t="s">
        <v>24</v>
      </c>
      <c r="Q236" s="17" t="s">
        <v>53</v>
      </c>
      <c r="R236" s="17" t="s">
        <v>402</v>
      </c>
      <c r="S236" s="17" t="s">
        <v>54</v>
      </c>
      <c r="T236" s="17" t="s">
        <v>1778</v>
      </c>
      <c r="U236" s="17" t="s">
        <v>1779</v>
      </c>
      <c r="V236" s="17" t="s">
        <v>1780</v>
      </c>
      <c r="W236" s="17" t="s">
        <v>55</v>
      </c>
      <c r="X236" s="22" t="str" cm="1">
        <f t="array" ref="X236">INDEX({"MADRUGADA";"MANHÃ";"TARDE";"NOITE"},SUMPRODUCT(1*(HOUR(E236)&gt;={0;6;12;18})),1)</f>
        <v>MANHÃ</v>
      </c>
      <c r="Y236" s="19">
        <f t="shared" si="7"/>
        <v>0.26041666666424135</v>
      </c>
    </row>
    <row r="237" spans="1:25" x14ac:dyDescent="0.25">
      <c r="A237" s="17" t="s">
        <v>1781</v>
      </c>
      <c r="B237" s="17" t="s">
        <v>60</v>
      </c>
      <c r="C237" s="17" t="s">
        <v>61</v>
      </c>
      <c r="D237" s="17" t="s">
        <v>1701</v>
      </c>
      <c r="E237" s="17" t="s">
        <v>1782</v>
      </c>
      <c r="F237" s="17" t="s">
        <v>55</v>
      </c>
      <c r="G237" s="17" t="s">
        <v>55</v>
      </c>
      <c r="H237" s="17" t="s">
        <v>50</v>
      </c>
      <c r="I237" s="17" t="s">
        <v>50</v>
      </c>
      <c r="J237" s="17" t="s">
        <v>175</v>
      </c>
      <c r="K237" s="17" t="s">
        <v>58</v>
      </c>
      <c r="L237" s="17" t="s">
        <v>1703</v>
      </c>
      <c r="M237" s="17" t="s">
        <v>1783</v>
      </c>
      <c r="N237" s="17" t="s">
        <v>72</v>
      </c>
      <c r="O237" s="17" t="s">
        <v>1175</v>
      </c>
      <c r="P237" s="17" t="s">
        <v>31</v>
      </c>
      <c r="Q237" s="17" t="s">
        <v>55</v>
      </c>
      <c r="R237" s="17" t="s">
        <v>50</v>
      </c>
      <c r="S237" s="17" t="s">
        <v>54</v>
      </c>
      <c r="T237" s="17" t="s">
        <v>56</v>
      </c>
      <c r="U237" s="17" t="s">
        <v>1784</v>
      </c>
      <c r="V237" s="17" t="s">
        <v>1784</v>
      </c>
      <c r="W237" s="17" t="s">
        <v>55</v>
      </c>
      <c r="X237" s="22" t="str" cm="1">
        <f t="array" ref="X237">INDEX({"MADRUGADA";"MANHÃ";"TARDE";"NOITE"},SUMPRODUCT(1*(HOUR(E237)&gt;={0;6;12;18})),1)</f>
        <v>MANHÃ</v>
      </c>
      <c r="Y237" s="21" t="s">
        <v>55</v>
      </c>
    </row>
    <row r="238" spans="1:25" x14ac:dyDescent="0.25">
      <c r="A238" s="17" t="s">
        <v>1785</v>
      </c>
      <c r="B238" s="17" t="s">
        <v>47</v>
      </c>
      <c r="C238" s="17" t="s">
        <v>61</v>
      </c>
      <c r="D238" s="17" t="s">
        <v>64</v>
      </c>
      <c r="E238" s="17" t="s">
        <v>1786</v>
      </c>
      <c r="F238" s="17" t="s">
        <v>1786</v>
      </c>
      <c r="G238" s="17" t="s">
        <v>50</v>
      </c>
      <c r="H238" s="17" t="s">
        <v>50</v>
      </c>
      <c r="I238" s="17" t="s">
        <v>50</v>
      </c>
      <c r="J238" s="17" t="s">
        <v>175</v>
      </c>
      <c r="K238" s="17" t="s">
        <v>58</v>
      </c>
      <c r="L238" s="17" t="s">
        <v>1787</v>
      </c>
      <c r="M238" s="17" t="s">
        <v>1788</v>
      </c>
      <c r="N238" s="17" t="s">
        <v>72</v>
      </c>
      <c r="O238" s="17" t="s">
        <v>655</v>
      </c>
      <c r="P238" s="17" t="s">
        <v>24</v>
      </c>
      <c r="Q238" s="17" t="s">
        <v>50</v>
      </c>
      <c r="R238" s="17" t="s">
        <v>50</v>
      </c>
      <c r="S238" s="17" t="s">
        <v>54</v>
      </c>
      <c r="T238" s="17" t="s">
        <v>56</v>
      </c>
      <c r="U238" s="17" t="s">
        <v>1789</v>
      </c>
      <c r="V238" s="17" t="s">
        <v>1789</v>
      </c>
      <c r="W238" s="17" t="s">
        <v>55</v>
      </c>
      <c r="X238" s="22" t="str" cm="1">
        <f t="array" ref="X238">INDEX({"MADRUGADA";"MANHÃ";"TARDE";"NOITE"},SUMPRODUCT(1*(HOUR(E238)&gt;={0;6;12;18})),1)</f>
        <v>MANHÃ</v>
      </c>
      <c r="Y238" s="19" t="e">
        <f t="shared" si="7"/>
        <v>#VALUE!</v>
      </c>
    </row>
    <row r="239" spans="1:25" ht="30" x14ac:dyDescent="0.25">
      <c r="A239" s="17" t="s">
        <v>1790</v>
      </c>
      <c r="B239" s="17" t="s">
        <v>47</v>
      </c>
      <c r="C239" s="17" t="s">
        <v>57</v>
      </c>
      <c r="D239" s="17" t="s">
        <v>1791</v>
      </c>
      <c r="E239" s="17" t="s">
        <v>1792</v>
      </c>
      <c r="F239" s="17" t="s">
        <v>1793</v>
      </c>
      <c r="G239" s="17" t="s">
        <v>50</v>
      </c>
      <c r="H239" s="17" t="s">
        <v>50</v>
      </c>
      <c r="I239" s="17" t="s">
        <v>50</v>
      </c>
      <c r="J239" s="17" t="s">
        <v>51</v>
      </c>
      <c r="K239" s="17" t="s">
        <v>58</v>
      </c>
      <c r="L239" s="17" t="s">
        <v>1794</v>
      </c>
      <c r="M239" s="17" t="s">
        <v>1795</v>
      </c>
      <c r="N239" s="17" t="s">
        <v>73</v>
      </c>
      <c r="O239" s="17" t="s">
        <v>1796</v>
      </c>
      <c r="P239" s="17" t="s">
        <v>24</v>
      </c>
      <c r="Q239" s="17" t="s">
        <v>50</v>
      </c>
      <c r="R239" s="17" t="s">
        <v>50</v>
      </c>
      <c r="S239" s="17" t="s">
        <v>54</v>
      </c>
      <c r="T239" s="17" t="s">
        <v>56</v>
      </c>
      <c r="U239" s="17" t="s">
        <v>1797</v>
      </c>
      <c r="V239" s="17" t="s">
        <v>1797</v>
      </c>
      <c r="W239" s="17" t="s">
        <v>55</v>
      </c>
      <c r="X239" s="22" t="str" cm="1">
        <f t="array" ref="X239">INDEX({"MADRUGADA";"MANHÃ";"TARDE";"NOITE"},SUMPRODUCT(1*(HOUR(E239)&gt;={0;6;12;18})),1)</f>
        <v>MANHÃ</v>
      </c>
      <c r="Y239" s="19" t="e">
        <f t="shared" si="7"/>
        <v>#VALUE!</v>
      </c>
    </row>
    <row r="240" spans="1:25" x14ac:dyDescent="0.25">
      <c r="A240" s="17" t="s">
        <v>1798</v>
      </c>
      <c r="B240" s="17" t="s">
        <v>60</v>
      </c>
      <c r="C240" s="17" t="s">
        <v>61</v>
      </c>
      <c r="D240" s="17" t="s">
        <v>66</v>
      </c>
      <c r="E240" s="17" t="s">
        <v>1799</v>
      </c>
      <c r="F240" s="17" t="s">
        <v>55</v>
      </c>
      <c r="G240" s="17" t="s">
        <v>55</v>
      </c>
      <c r="H240" s="17" t="s">
        <v>50</v>
      </c>
      <c r="I240" s="17" t="s">
        <v>50</v>
      </c>
      <c r="J240" s="17" t="s">
        <v>67</v>
      </c>
      <c r="K240" s="17" t="s">
        <v>58</v>
      </c>
      <c r="L240" s="17" t="s">
        <v>1800</v>
      </c>
      <c r="M240" s="17" t="s">
        <v>1801</v>
      </c>
      <c r="N240" s="17" t="s">
        <v>68</v>
      </c>
      <c r="O240" s="17" t="s">
        <v>170</v>
      </c>
      <c r="P240" s="17" t="s">
        <v>24</v>
      </c>
      <c r="Q240" s="17" t="s">
        <v>55</v>
      </c>
      <c r="R240" s="17" t="s">
        <v>50</v>
      </c>
      <c r="S240" s="17" t="s">
        <v>54</v>
      </c>
      <c r="T240" s="17" t="s">
        <v>56</v>
      </c>
      <c r="U240" s="17" t="s">
        <v>1802</v>
      </c>
      <c r="V240" s="17" t="s">
        <v>1802</v>
      </c>
      <c r="W240" s="17" t="s">
        <v>55</v>
      </c>
      <c r="X240" s="22" t="str" cm="1">
        <f t="array" ref="X240">INDEX({"MADRUGADA";"MANHÃ";"TARDE";"NOITE"},SUMPRODUCT(1*(HOUR(E240)&gt;={0;6;12;18})),1)</f>
        <v>MANHÃ</v>
      </c>
      <c r="Y240" s="21" t="s">
        <v>55</v>
      </c>
    </row>
    <row r="241" spans="1:25" ht="30" x14ac:dyDescent="0.25">
      <c r="A241" s="17" t="s">
        <v>1803</v>
      </c>
      <c r="B241" s="17" t="s">
        <v>47</v>
      </c>
      <c r="C241" s="17" t="s">
        <v>57</v>
      </c>
      <c r="D241" s="17" t="s">
        <v>287</v>
      </c>
      <c r="E241" s="17" t="s">
        <v>1804</v>
      </c>
      <c r="F241" s="17" t="s">
        <v>1805</v>
      </c>
      <c r="G241" s="17" t="s">
        <v>50</v>
      </c>
      <c r="H241" s="17" t="s">
        <v>50</v>
      </c>
      <c r="I241" s="17" t="s">
        <v>50</v>
      </c>
      <c r="J241" s="17" t="s">
        <v>51</v>
      </c>
      <c r="K241" s="17" t="s">
        <v>58</v>
      </c>
      <c r="L241" s="17" t="s">
        <v>1806</v>
      </c>
      <c r="M241" s="17" t="s">
        <v>1807</v>
      </c>
      <c r="N241" s="17" t="s">
        <v>73</v>
      </c>
      <c r="O241" s="17" t="s">
        <v>1808</v>
      </c>
      <c r="P241" s="17" t="s">
        <v>24</v>
      </c>
      <c r="Q241" s="17" t="s">
        <v>50</v>
      </c>
      <c r="R241" s="17" t="s">
        <v>50</v>
      </c>
      <c r="S241" s="17" t="s">
        <v>54</v>
      </c>
      <c r="T241" s="17" t="s">
        <v>56</v>
      </c>
      <c r="U241" s="17" t="s">
        <v>1809</v>
      </c>
      <c r="V241" s="17" t="s">
        <v>1809</v>
      </c>
      <c r="W241" s="17" t="s">
        <v>55</v>
      </c>
      <c r="X241" s="22" t="str" cm="1">
        <f t="array" ref="X241">INDEX({"MADRUGADA";"MANHÃ";"TARDE";"NOITE"},SUMPRODUCT(1*(HOUR(E241)&gt;={0;6;12;18})),1)</f>
        <v>MANHÃ</v>
      </c>
      <c r="Y241" s="19" t="e">
        <f t="shared" si="7"/>
        <v>#VALUE!</v>
      </c>
    </row>
    <row r="242" spans="1:25" x14ac:dyDescent="0.25">
      <c r="A242" s="17" t="s">
        <v>1810</v>
      </c>
      <c r="B242" s="17" t="s">
        <v>47</v>
      </c>
      <c r="C242" s="17" t="s">
        <v>48</v>
      </c>
      <c r="D242" s="17" t="s">
        <v>386</v>
      </c>
      <c r="E242" s="17" t="s">
        <v>1811</v>
      </c>
      <c r="F242" s="17" t="s">
        <v>1812</v>
      </c>
      <c r="G242" s="17" t="s">
        <v>1813</v>
      </c>
      <c r="H242" s="17" t="s">
        <v>1814</v>
      </c>
      <c r="I242" s="17" t="s">
        <v>50</v>
      </c>
      <c r="J242" s="17" t="s">
        <v>51</v>
      </c>
      <c r="K242" s="17" t="s">
        <v>389</v>
      </c>
      <c r="L242" s="17" t="s">
        <v>1815</v>
      </c>
      <c r="M242" s="17" t="s">
        <v>1816</v>
      </c>
      <c r="N242" s="17" t="s">
        <v>1071</v>
      </c>
      <c r="O242" s="17" t="s">
        <v>544</v>
      </c>
      <c r="P242" s="17" t="s">
        <v>29</v>
      </c>
      <c r="Q242" s="17" t="s">
        <v>1231</v>
      </c>
      <c r="R242" s="17" t="s">
        <v>1817</v>
      </c>
      <c r="S242" s="17" t="s">
        <v>54</v>
      </c>
      <c r="T242" s="17" t="s">
        <v>56</v>
      </c>
      <c r="U242" s="17" t="s">
        <v>1818</v>
      </c>
      <c r="V242" s="17" t="s">
        <v>1818</v>
      </c>
      <c r="W242" s="17">
        <v>125422023</v>
      </c>
      <c r="X242" s="22" t="str" cm="1">
        <f t="array" ref="X242">INDEX({"MADRUGADA";"MANHÃ";"TARDE";"NOITE"},SUMPRODUCT(1*(HOUR(E242)&gt;={0;6;12;18})),1)</f>
        <v>MANHÃ</v>
      </c>
      <c r="Y242" s="19">
        <f t="shared" si="7"/>
        <v>6.6666666665696539E-2</v>
      </c>
    </row>
    <row r="243" spans="1:25" x14ac:dyDescent="0.25">
      <c r="A243" s="17" t="s">
        <v>1819</v>
      </c>
      <c r="B243" s="17" t="s">
        <v>60</v>
      </c>
      <c r="C243" s="17" t="s">
        <v>61</v>
      </c>
      <c r="D243" s="17" t="s">
        <v>66</v>
      </c>
      <c r="E243" s="17" t="s">
        <v>1820</v>
      </c>
      <c r="F243" s="17" t="s">
        <v>55</v>
      </c>
      <c r="G243" s="17" t="s">
        <v>55</v>
      </c>
      <c r="H243" s="17" t="s">
        <v>50</v>
      </c>
      <c r="I243" s="17" t="s">
        <v>50</v>
      </c>
      <c r="J243" s="17" t="s">
        <v>175</v>
      </c>
      <c r="K243" s="17" t="s">
        <v>58</v>
      </c>
      <c r="L243" s="17" t="s">
        <v>1821</v>
      </c>
      <c r="M243" s="17" t="s">
        <v>1822</v>
      </c>
      <c r="N243" s="17" t="s">
        <v>72</v>
      </c>
      <c r="O243" s="17" t="s">
        <v>655</v>
      </c>
      <c r="P243" s="17" t="s">
        <v>24</v>
      </c>
      <c r="Q243" s="17" t="s">
        <v>55</v>
      </c>
      <c r="R243" s="17" t="s">
        <v>50</v>
      </c>
      <c r="S243" s="17" t="s">
        <v>54</v>
      </c>
      <c r="T243" s="17" t="s">
        <v>56</v>
      </c>
      <c r="U243" s="17" t="s">
        <v>1823</v>
      </c>
      <c r="V243" s="17" t="s">
        <v>1823</v>
      </c>
      <c r="W243" s="17" t="s">
        <v>55</v>
      </c>
      <c r="X243" s="22" t="str" cm="1">
        <f t="array" ref="X243">INDEX({"MADRUGADA";"MANHÃ";"TARDE";"NOITE"},SUMPRODUCT(1*(HOUR(E243)&gt;={0;6;12;18})),1)</f>
        <v>TARDE</v>
      </c>
      <c r="Y243" s="21" t="s">
        <v>55</v>
      </c>
    </row>
    <row r="244" spans="1:25" ht="60" x14ac:dyDescent="0.25">
      <c r="A244" s="17" t="s">
        <v>1824</v>
      </c>
      <c r="B244" s="17" t="s">
        <v>60</v>
      </c>
      <c r="C244" s="17" t="s">
        <v>61</v>
      </c>
      <c r="D244" s="17" t="s">
        <v>62</v>
      </c>
      <c r="E244" s="17" t="s">
        <v>1825</v>
      </c>
      <c r="F244" s="17" t="s">
        <v>55</v>
      </c>
      <c r="G244" s="17" t="s">
        <v>55</v>
      </c>
      <c r="H244" s="17" t="s">
        <v>1826</v>
      </c>
      <c r="I244" s="17" t="s">
        <v>50</v>
      </c>
      <c r="J244" s="17" t="s">
        <v>63</v>
      </c>
      <c r="K244" s="17" t="s">
        <v>58</v>
      </c>
      <c r="L244" s="17" t="s">
        <v>1827</v>
      </c>
      <c r="M244" s="17" t="s">
        <v>1828</v>
      </c>
      <c r="N244" s="17" t="s">
        <v>59</v>
      </c>
      <c r="O244" s="17" t="s">
        <v>71</v>
      </c>
      <c r="P244" s="17" t="s">
        <v>24</v>
      </c>
      <c r="Q244" s="17" t="s">
        <v>55</v>
      </c>
      <c r="R244" s="17" t="s">
        <v>1829</v>
      </c>
      <c r="S244" s="17" t="s">
        <v>54</v>
      </c>
      <c r="T244" s="17" t="s">
        <v>56</v>
      </c>
      <c r="U244" s="17" t="s">
        <v>1830</v>
      </c>
      <c r="V244" s="17" t="s">
        <v>1830</v>
      </c>
      <c r="W244" s="17" t="s">
        <v>55</v>
      </c>
      <c r="X244" s="22" t="str" cm="1">
        <f t="array" ref="X244">INDEX({"MADRUGADA";"MANHÃ";"TARDE";"NOITE"},SUMPRODUCT(1*(HOUR(E244)&gt;={0;6;12;18})),1)</f>
        <v>TARDE</v>
      </c>
      <c r="Y244" s="21" t="s">
        <v>55</v>
      </c>
    </row>
    <row r="245" spans="1:25" ht="30" x14ac:dyDescent="0.25">
      <c r="A245" s="17" t="s">
        <v>1831</v>
      </c>
      <c r="B245" s="17" t="s">
        <v>47</v>
      </c>
      <c r="C245" s="17" t="s">
        <v>57</v>
      </c>
      <c r="D245" s="17" t="s">
        <v>64</v>
      </c>
      <c r="E245" s="17" t="s">
        <v>1832</v>
      </c>
      <c r="F245" s="17" t="s">
        <v>1833</v>
      </c>
      <c r="G245" s="17" t="s">
        <v>50</v>
      </c>
      <c r="H245" s="17" t="s">
        <v>50</v>
      </c>
      <c r="I245" s="17" t="s">
        <v>50</v>
      </c>
      <c r="J245" s="17" t="s">
        <v>396</v>
      </c>
      <c r="K245" s="17" t="s">
        <v>58</v>
      </c>
      <c r="L245" s="17" t="s">
        <v>1834</v>
      </c>
      <c r="M245" s="17" t="s">
        <v>1835</v>
      </c>
      <c r="N245" s="17" t="s">
        <v>73</v>
      </c>
      <c r="O245" s="17" t="s">
        <v>1853</v>
      </c>
      <c r="P245" s="17" t="s">
        <v>24</v>
      </c>
      <c r="Q245" s="17" t="s">
        <v>50</v>
      </c>
      <c r="R245" s="17" t="s">
        <v>50</v>
      </c>
      <c r="S245" s="17" t="s">
        <v>54</v>
      </c>
      <c r="T245" s="17" t="s">
        <v>56</v>
      </c>
      <c r="U245" s="17" t="s">
        <v>1836</v>
      </c>
      <c r="V245" s="17" t="s">
        <v>1836</v>
      </c>
      <c r="W245" s="17" t="s">
        <v>55</v>
      </c>
      <c r="X245" s="22" t="str" cm="1">
        <f t="array" ref="X245">INDEX({"MADRUGADA";"MANHÃ";"TARDE";"NOITE"},SUMPRODUCT(1*(HOUR(E245)&gt;={0;6;12;18})),1)</f>
        <v>TARDE</v>
      </c>
      <c r="Y245" s="19" t="e">
        <f t="shared" si="7"/>
        <v>#VALUE!</v>
      </c>
    </row>
    <row r="246" spans="1:25" x14ac:dyDescent="0.25">
      <c r="A246" s="17" t="s">
        <v>1837</v>
      </c>
      <c r="B246" s="17" t="s">
        <v>60</v>
      </c>
      <c r="C246" s="17" t="s">
        <v>61</v>
      </c>
      <c r="D246" s="17" t="s">
        <v>1627</v>
      </c>
      <c r="E246" s="17" t="s">
        <v>1838</v>
      </c>
      <c r="F246" s="17" t="s">
        <v>55</v>
      </c>
      <c r="G246" s="17" t="s">
        <v>55</v>
      </c>
      <c r="H246" s="17" t="s">
        <v>50</v>
      </c>
      <c r="I246" s="17" t="s">
        <v>50</v>
      </c>
      <c r="J246" s="17" t="s">
        <v>28</v>
      </c>
      <c r="K246" s="17" t="s">
        <v>58</v>
      </c>
      <c r="L246" s="17" t="s">
        <v>1839</v>
      </c>
      <c r="M246" s="17" t="s">
        <v>1840</v>
      </c>
      <c r="N246" s="17" t="s">
        <v>620</v>
      </c>
      <c r="O246" s="17" t="s">
        <v>621</v>
      </c>
      <c r="P246" s="17" t="s">
        <v>31</v>
      </c>
      <c r="Q246" s="17" t="s">
        <v>55</v>
      </c>
      <c r="R246" s="17" t="s">
        <v>50</v>
      </c>
      <c r="S246" s="17" t="s">
        <v>54</v>
      </c>
      <c r="T246" s="17" t="s">
        <v>56</v>
      </c>
      <c r="U246" s="17" t="s">
        <v>1841</v>
      </c>
      <c r="V246" s="17" t="s">
        <v>1841</v>
      </c>
      <c r="W246" s="17" t="s">
        <v>55</v>
      </c>
      <c r="X246" s="22" t="str" cm="1">
        <f t="array" ref="X246">INDEX({"MADRUGADA";"MANHÃ";"TARDE";"NOITE"},SUMPRODUCT(1*(HOUR(E246)&gt;={0;6;12;18})),1)</f>
        <v>TARDE</v>
      </c>
      <c r="Y246" s="21" t="s">
        <v>55</v>
      </c>
    </row>
    <row r="247" spans="1:25" x14ac:dyDescent="0.25">
      <c r="A247" s="17" t="s">
        <v>1842</v>
      </c>
      <c r="B247" s="17" t="s">
        <v>47</v>
      </c>
      <c r="C247" s="17" t="s">
        <v>61</v>
      </c>
      <c r="D247" s="17" t="s">
        <v>717</v>
      </c>
      <c r="E247" s="17" t="s">
        <v>1843</v>
      </c>
      <c r="F247" s="17" t="s">
        <v>1843</v>
      </c>
      <c r="G247" s="17" t="s">
        <v>50</v>
      </c>
      <c r="H247" s="17" t="s">
        <v>50</v>
      </c>
      <c r="I247" s="17" t="s">
        <v>50</v>
      </c>
      <c r="J247" s="17" t="s">
        <v>63</v>
      </c>
      <c r="K247" s="17" t="s">
        <v>58</v>
      </c>
      <c r="L247" s="17" t="s">
        <v>1844</v>
      </c>
      <c r="M247" s="17" t="s">
        <v>1845</v>
      </c>
      <c r="N247" s="17" t="s">
        <v>59</v>
      </c>
      <c r="O247" s="17" t="s">
        <v>797</v>
      </c>
      <c r="P247" s="17" t="s">
        <v>24</v>
      </c>
      <c r="Q247" s="17" t="s">
        <v>50</v>
      </c>
      <c r="R247" s="17" t="s">
        <v>50</v>
      </c>
      <c r="S247" s="17" t="s">
        <v>54</v>
      </c>
      <c r="T247" s="17" t="s">
        <v>56</v>
      </c>
      <c r="U247" s="17" t="s">
        <v>1846</v>
      </c>
      <c r="V247" s="17" t="s">
        <v>1846</v>
      </c>
      <c r="W247" s="17" t="s">
        <v>55</v>
      </c>
      <c r="X247" s="22" t="str" cm="1">
        <f t="array" ref="X247">INDEX({"MADRUGADA";"MANHÃ";"TARDE";"NOITE"},SUMPRODUCT(1*(HOUR(E247)&gt;={0;6;12;18})),1)</f>
        <v>TARDE</v>
      </c>
      <c r="Y247" s="19" t="e">
        <f t="shared" si="7"/>
        <v>#VALUE!</v>
      </c>
    </row>
    <row r="248" spans="1:25" ht="30" x14ac:dyDescent="0.25">
      <c r="A248" s="17" t="s">
        <v>1847</v>
      </c>
      <c r="B248" s="17" t="s">
        <v>47</v>
      </c>
      <c r="C248" s="17" t="s">
        <v>57</v>
      </c>
      <c r="D248" s="17" t="s">
        <v>70</v>
      </c>
      <c r="E248" s="17" t="s">
        <v>1848</v>
      </c>
      <c r="F248" s="17" t="s">
        <v>1849</v>
      </c>
      <c r="G248" s="17" t="s">
        <v>50</v>
      </c>
      <c r="H248" s="17" t="s">
        <v>50</v>
      </c>
      <c r="I248" s="17" t="s">
        <v>50</v>
      </c>
      <c r="J248" s="17" t="s">
        <v>396</v>
      </c>
      <c r="K248" s="17" t="s">
        <v>58</v>
      </c>
      <c r="L248" s="17" t="s">
        <v>1850</v>
      </c>
      <c r="M248" s="17" t="s">
        <v>1851</v>
      </c>
      <c r="N248" s="17" t="s">
        <v>73</v>
      </c>
      <c r="O248" s="17" t="s">
        <v>1858</v>
      </c>
      <c r="P248" s="17" t="s">
        <v>24</v>
      </c>
      <c r="Q248" s="17" t="s">
        <v>50</v>
      </c>
      <c r="R248" s="17" t="s">
        <v>50</v>
      </c>
      <c r="S248" s="17" t="s">
        <v>54</v>
      </c>
      <c r="T248" s="17" t="s">
        <v>56</v>
      </c>
      <c r="U248" s="17" t="s">
        <v>1852</v>
      </c>
      <c r="V248" s="17" t="s">
        <v>1852</v>
      </c>
      <c r="W248" s="17" t="s">
        <v>55</v>
      </c>
      <c r="X248" s="22" t="str" cm="1">
        <f t="array" ref="X248">INDEX({"MADRUGADA";"MANHÃ";"TARDE";"NOITE"},SUMPRODUCT(1*(HOUR(E248)&gt;={0;6;12;18})),1)</f>
        <v>TARDE</v>
      </c>
      <c r="Y248" s="19" t="e">
        <f t="shared" si="7"/>
        <v>#VALUE!</v>
      </c>
    </row>
    <row r="251" spans="1:25" x14ac:dyDescent="0.25">
      <c r="C251" s="4" t="s">
        <v>29</v>
      </c>
      <c r="D251" s="4">
        <f>COUNTIF($P$2:$P$359,"N1 DADOS")</f>
        <v>38</v>
      </c>
    </row>
    <row r="252" spans="1:25" x14ac:dyDescent="0.25">
      <c r="C252" s="4" t="s">
        <v>32</v>
      </c>
      <c r="D252" s="1">
        <f>COUNTIF($P$2:$P$359,"N2 DADOS")</f>
        <v>3</v>
      </c>
    </row>
    <row r="253" spans="1:25" x14ac:dyDescent="0.25">
      <c r="C253" s="4" t="s">
        <v>35</v>
      </c>
      <c r="D253" s="1">
        <f>COUNTIF($P$2:$P$359,"N3 DADOS")</f>
        <v>0</v>
      </c>
    </row>
    <row r="254" spans="1:25" x14ac:dyDescent="0.25">
      <c r="C254" s="4" t="s">
        <v>24</v>
      </c>
      <c r="D254" s="1">
        <f>COUNTIF($P$2:$P$359,"N1 TOIP")</f>
        <v>169</v>
      </c>
    </row>
    <row r="255" spans="1:25" x14ac:dyDescent="0.25">
      <c r="C255" s="4" t="s">
        <v>31</v>
      </c>
      <c r="D255" s="1">
        <f>COUNTIF($P$2:$P$359,"N2 TOIP")</f>
        <v>8</v>
      </c>
    </row>
    <row r="256" spans="1:25" x14ac:dyDescent="0.25">
      <c r="C256" s="4" t="s">
        <v>36</v>
      </c>
      <c r="D256" s="1">
        <f>COUNTIF($P$2:$P$359,"N3 TOIP")</f>
        <v>0</v>
      </c>
    </row>
    <row r="257" spans="3:4" x14ac:dyDescent="0.25">
      <c r="C257" s="4" t="s">
        <v>26</v>
      </c>
      <c r="D257" s="1">
        <f>COUNTIF($P$2:$P$359,"N1 VÍDEO")</f>
        <v>4</v>
      </c>
    </row>
    <row r="258" spans="3:4" x14ac:dyDescent="0.25">
      <c r="C258" s="4" t="s">
        <v>37</v>
      </c>
      <c r="D258" s="1">
        <f>COUNTIF($P$2:$P$359,"N2 VÍDEO")</f>
        <v>7</v>
      </c>
    </row>
    <row r="259" spans="3:4" x14ac:dyDescent="0.25">
      <c r="C259" s="4" t="s">
        <v>38</v>
      </c>
      <c r="D259" s="1">
        <f>COUNTIF($P$2:$P$359,"N3 VÍDEO")</f>
        <v>0</v>
      </c>
    </row>
    <row r="260" spans="3:4" x14ac:dyDescent="0.25">
      <c r="C260" s="4" t="s">
        <v>25</v>
      </c>
      <c r="D260" s="1">
        <f>COUNTIF($P$2:$P$359,"SUPORTE INTERNO")</f>
        <v>0</v>
      </c>
    </row>
    <row r="261" spans="3:4" x14ac:dyDescent="0.25">
      <c r="C261" s="4" t="s">
        <v>27</v>
      </c>
      <c r="D261" s="1">
        <f>COUNTIF($P$2:$P$359,"BNB RESIDENTE")</f>
        <v>16</v>
      </c>
    </row>
    <row r="262" spans="3:4" x14ac:dyDescent="0.25">
      <c r="C262" s="4" t="s">
        <v>34</v>
      </c>
      <c r="D262" s="1">
        <f>COUNTIF($P$2:$P$359,"ADMINISTRADOR")</f>
        <v>1</v>
      </c>
    </row>
    <row r="263" spans="3:4" x14ac:dyDescent="0.25">
      <c r="C263" s="4" t="s">
        <v>33</v>
      </c>
      <c r="D263" s="1">
        <f>COUNTIF($P$2:$P$359,"ADMINISTRADORES")</f>
        <v>0</v>
      </c>
    </row>
    <row r="264" spans="3:4" x14ac:dyDescent="0.25">
      <c r="C264" s="4" t="s">
        <v>39</v>
      </c>
      <c r="D264" s="1">
        <f>COUNTIF($P$2:$P$359,"ADM/FIN")</f>
        <v>0</v>
      </c>
    </row>
    <row r="265" spans="3:4" x14ac:dyDescent="0.25">
      <c r="C265" s="4" t="s">
        <v>28</v>
      </c>
      <c r="D265" s="1">
        <f>COUNTIF($P$2:$P$359,"SU")</f>
        <v>1</v>
      </c>
    </row>
    <row r="266" spans="3:4" x14ac:dyDescent="0.25">
      <c r="C266" s="4" t="s">
        <v>30</v>
      </c>
      <c r="D266" s="1">
        <f>COUNTIF($P$2:$P$359,"CONECTA +")</f>
        <v>0</v>
      </c>
    </row>
    <row r="267" spans="3:4" x14ac:dyDescent="0.25">
      <c r="C267" s="4" t="s">
        <v>40</v>
      </c>
      <c r="D267" s="1">
        <f>COUNTIF($P$2:$P$359,"OPERAÇÕES")</f>
        <v>0</v>
      </c>
    </row>
    <row r="268" spans="3:4" x14ac:dyDescent="0.25">
      <c r="C268" s="3" t="s">
        <v>41</v>
      </c>
      <c r="D268" s="3">
        <f>SUM(D251:D267)</f>
        <v>247</v>
      </c>
    </row>
    <row r="269" spans="3:4" x14ac:dyDescent="0.25">
      <c r="C269" s="5"/>
      <c r="D269" s="5"/>
    </row>
    <row r="270" spans="3:4" x14ac:dyDescent="0.25">
      <c r="C270" s="6">
        <v>0.25</v>
      </c>
      <c r="D270" s="5" t="s">
        <v>42</v>
      </c>
    </row>
    <row r="271" spans="3:4" x14ac:dyDescent="0.25">
      <c r="C271" s="6">
        <v>0.5</v>
      </c>
      <c r="D271" s="5" t="s">
        <v>43</v>
      </c>
    </row>
    <row r="272" spans="3:4" x14ac:dyDescent="0.25">
      <c r="C272" s="6">
        <v>0.75</v>
      </c>
      <c r="D272" s="5" t="s">
        <v>44</v>
      </c>
    </row>
    <row r="273" spans="3:4" x14ac:dyDescent="0.25">
      <c r="C273" s="6">
        <v>0.99998842592592585</v>
      </c>
      <c r="D273" s="5" t="s">
        <v>45</v>
      </c>
    </row>
  </sheetData>
  <autoFilter ref="A1:Y248" xr:uid="{00000000-0001-0000-0000-000000000000}"/>
  <phoneticPr fontId="2" type="noConversion"/>
  <hyperlinks>
    <hyperlink ref="M12" r:id="rId1" location="/ACCOUNT/1SENHA OU LOGIN INCORRETO" xr:uid="{3286E715-72F4-421F-B142-8BAE3A17F742}"/>
    <hyperlink ref="M71" r:id="rId2" location="/ACCOUNT/1TROCAR RAMAL PARA 45895795" xr:uid="{CE7B2B68-C8E7-46D3-95C6-01F4F9BAE8E9}"/>
  </hyperlinks>
  <pageMargins left="0.25" right="0.25" top="0.75" bottom="0.75" header="0.3" footer="0.3"/>
  <pageSetup paperSize="9" scale="18"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BD5DA-7EC2-4233-BB58-C42601B21E02}">
  <sheetPr codeName="Planilha1"/>
  <dimension ref="A1:Y27"/>
  <sheetViews>
    <sheetView topLeftCell="A27" workbookViewId="0">
      <selection activeCell="B39" sqref="B39"/>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60" x14ac:dyDescent="0.25">
      <c r="A2" s="18" t="s">
        <v>98</v>
      </c>
      <c r="B2" s="18" t="s">
        <v>47</v>
      </c>
      <c r="C2" s="18" t="s">
        <v>48</v>
      </c>
      <c r="D2" s="18" t="s">
        <v>84</v>
      </c>
      <c r="E2" s="18" t="s">
        <v>99</v>
      </c>
      <c r="F2" s="18" t="s">
        <v>100</v>
      </c>
      <c r="G2" s="18" t="s">
        <v>101</v>
      </c>
      <c r="H2" s="18" t="s">
        <v>102</v>
      </c>
      <c r="I2" s="24">
        <v>44960.563888888886</v>
      </c>
      <c r="J2" s="18" t="s">
        <v>51</v>
      </c>
      <c r="K2" s="18" t="s">
        <v>58</v>
      </c>
      <c r="L2" s="18" t="s">
        <v>85</v>
      </c>
      <c r="M2" s="18" t="s">
        <v>103</v>
      </c>
      <c r="N2" s="18" t="s">
        <v>72</v>
      </c>
      <c r="O2" s="18" t="s">
        <v>86</v>
      </c>
      <c r="P2" s="18" t="s">
        <v>24</v>
      </c>
      <c r="Q2" s="18" t="s">
        <v>53</v>
      </c>
      <c r="R2" s="18" t="s">
        <v>88</v>
      </c>
      <c r="S2" s="18" t="s">
        <v>54</v>
      </c>
      <c r="T2" s="18" t="s">
        <v>94</v>
      </c>
      <c r="U2" s="18" t="s">
        <v>95</v>
      </c>
      <c r="V2" s="18" t="s">
        <v>104</v>
      </c>
      <c r="W2" s="18" t="s">
        <v>55</v>
      </c>
      <c r="X2" s="23" t="str" cm="1">
        <f t="array" ref="X2">INDEX({"MADRUGADA";"MANHÃ";"TARDE";"NOITE"},SUMPRODUCT(1*(HOUR(E2)&gt;={0;6;12;18})),1)</f>
        <v>MANHÃ</v>
      </c>
      <c r="Y2" s="25">
        <f>G2-F2</f>
        <v>7.2916666664241347E-2</v>
      </c>
    </row>
    <row r="3" spans="1:25" ht="180" x14ac:dyDescent="0.25">
      <c r="A3" s="18" t="s">
        <v>173</v>
      </c>
      <c r="B3" s="18" t="s">
        <v>47</v>
      </c>
      <c r="C3" s="18" t="s">
        <v>61</v>
      </c>
      <c r="D3" s="18" t="s">
        <v>166</v>
      </c>
      <c r="E3" s="18" t="s">
        <v>174</v>
      </c>
      <c r="F3" s="24">
        <v>44959.413194444445</v>
      </c>
      <c r="G3" s="24">
        <v>44960.6875</v>
      </c>
      <c r="H3" s="24">
        <v>44963.668749999997</v>
      </c>
      <c r="I3" s="24">
        <v>44965.690972222219</v>
      </c>
      <c r="J3" s="18" t="s">
        <v>175</v>
      </c>
      <c r="K3" s="18" t="s">
        <v>58</v>
      </c>
      <c r="L3" s="18" t="s">
        <v>176</v>
      </c>
      <c r="M3" s="18" t="s">
        <v>177</v>
      </c>
      <c r="N3" s="18" t="s">
        <v>72</v>
      </c>
      <c r="O3" s="18" t="s">
        <v>178</v>
      </c>
      <c r="P3" s="18" t="s">
        <v>24</v>
      </c>
      <c r="Q3" s="18" t="s">
        <v>546</v>
      </c>
      <c r="R3" s="18" t="s">
        <v>545</v>
      </c>
      <c r="S3" s="18" t="s">
        <v>171</v>
      </c>
      <c r="T3" s="18" t="s">
        <v>56</v>
      </c>
      <c r="U3" s="18" t="s">
        <v>179</v>
      </c>
      <c r="V3" s="18" t="s">
        <v>179</v>
      </c>
      <c r="W3" s="18" t="s">
        <v>55</v>
      </c>
      <c r="X3" s="23" t="str" cm="1">
        <f t="array" ref="X3">INDEX({"MADRUGADA";"MANHÃ";"TARDE";"NOITE"},SUMPRODUCT(1*(HOUR(E3)&gt;={0;6;12;18})),1)</f>
        <v>MANHÃ</v>
      </c>
      <c r="Y3" s="25">
        <f>G3-F3</f>
        <v>1.2743055555547471</v>
      </c>
    </row>
    <row r="4" spans="1:25" ht="150" x14ac:dyDescent="0.25">
      <c r="A4" s="18" t="s">
        <v>260</v>
      </c>
      <c r="B4" s="18" t="s">
        <v>47</v>
      </c>
      <c r="C4" s="18" t="s">
        <v>48</v>
      </c>
      <c r="D4" s="18" t="s">
        <v>84</v>
      </c>
      <c r="E4" s="18" t="s">
        <v>261</v>
      </c>
      <c r="F4" s="18" t="s">
        <v>262</v>
      </c>
      <c r="G4" s="24">
        <v>44960.508333333331</v>
      </c>
      <c r="H4" s="24">
        <v>44960.530555555553</v>
      </c>
      <c r="I4" s="24">
        <v>44962.682638888888</v>
      </c>
      <c r="J4" s="18" t="s">
        <v>51</v>
      </c>
      <c r="K4" s="18" t="s">
        <v>58</v>
      </c>
      <c r="L4" s="18" t="s">
        <v>263</v>
      </c>
      <c r="M4" s="18" t="s">
        <v>264</v>
      </c>
      <c r="N4" s="18" t="s">
        <v>72</v>
      </c>
      <c r="O4" s="18" t="s">
        <v>265</v>
      </c>
      <c r="P4" s="18" t="s">
        <v>24</v>
      </c>
      <c r="Q4" s="18" t="s">
        <v>53</v>
      </c>
      <c r="R4" s="18" t="s">
        <v>402</v>
      </c>
      <c r="S4" s="18" t="s">
        <v>54</v>
      </c>
      <c r="T4" s="18" t="s">
        <v>56</v>
      </c>
      <c r="U4" s="18" t="s">
        <v>266</v>
      </c>
      <c r="V4" s="18" t="s">
        <v>266</v>
      </c>
      <c r="W4" s="18" t="s">
        <v>55</v>
      </c>
      <c r="X4" s="23" t="str" cm="1">
        <f t="array" ref="X4">INDEX({"MADRUGADA";"MANHÃ";"TARDE";"NOITE"},SUMPRODUCT(1*(HOUR(E4)&gt;={0;6;12;18})),1)</f>
        <v>NOITE</v>
      </c>
      <c r="Y4" s="25">
        <f>G4-F4</f>
        <v>0.72222222221898846</v>
      </c>
    </row>
    <row r="5" spans="1:25" ht="90" x14ac:dyDescent="0.25">
      <c r="A5" s="18" t="s">
        <v>297</v>
      </c>
      <c r="B5" s="18" t="s">
        <v>60</v>
      </c>
      <c r="C5" s="18" t="s">
        <v>61</v>
      </c>
      <c r="D5" s="18" t="s">
        <v>66</v>
      </c>
      <c r="E5" s="18" t="s">
        <v>298</v>
      </c>
      <c r="F5" s="18" t="s">
        <v>55</v>
      </c>
      <c r="G5" s="18" t="s">
        <v>55</v>
      </c>
      <c r="H5" s="24">
        <v>44964.676388888889</v>
      </c>
      <c r="I5" s="24">
        <v>44966.691666666666</v>
      </c>
      <c r="J5" s="18" t="s">
        <v>175</v>
      </c>
      <c r="K5" s="18" t="s">
        <v>58</v>
      </c>
      <c r="L5" s="18" t="s">
        <v>299</v>
      </c>
      <c r="M5" s="18" t="s">
        <v>300</v>
      </c>
      <c r="N5" s="18" t="s">
        <v>72</v>
      </c>
      <c r="O5" s="18" t="s">
        <v>178</v>
      </c>
      <c r="P5" s="18" t="s">
        <v>24</v>
      </c>
      <c r="Q5" s="18" t="s">
        <v>55</v>
      </c>
      <c r="R5" s="18" t="s">
        <v>549</v>
      </c>
      <c r="S5" s="18" t="s">
        <v>54</v>
      </c>
      <c r="T5" s="18" t="s">
        <v>56</v>
      </c>
      <c r="U5" s="18" t="s">
        <v>301</v>
      </c>
      <c r="V5" s="18" t="s">
        <v>301</v>
      </c>
      <c r="W5" s="18" t="s">
        <v>55</v>
      </c>
      <c r="X5" s="23" t="str" cm="1">
        <f t="array" ref="X5">INDEX({"MADRUGADA";"MANHÃ";"TARDE";"NOITE"},SUMPRODUCT(1*(HOUR(E5)&gt;={0;6;12;18})),1)</f>
        <v>TARDE</v>
      </c>
      <c r="Y5" s="20" t="s">
        <v>55</v>
      </c>
    </row>
    <row r="6" spans="1:25" ht="75" x14ac:dyDescent="0.25">
      <c r="A6" s="18" t="s">
        <v>375</v>
      </c>
      <c r="B6" s="18" t="s">
        <v>47</v>
      </c>
      <c r="C6" s="18" t="s">
        <v>48</v>
      </c>
      <c r="D6" s="18" t="s">
        <v>84</v>
      </c>
      <c r="E6" s="18" t="s">
        <v>376</v>
      </c>
      <c r="F6" s="18" t="s">
        <v>377</v>
      </c>
      <c r="G6" s="18" t="s">
        <v>378</v>
      </c>
      <c r="H6" s="18" t="s">
        <v>379</v>
      </c>
      <c r="I6" s="24">
        <v>44964.53125</v>
      </c>
      <c r="J6" s="18" t="s">
        <v>51</v>
      </c>
      <c r="K6" s="18" t="s">
        <v>58</v>
      </c>
      <c r="L6" s="18" t="s">
        <v>85</v>
      </c>
      <c r="M6" s="18" t="s">
        <v>380</v>
      </c>
      <c r="N6" s="18" t="s">
        <v>72</v>
      </c>
      <c r="O6" s="18" t="s">
        <v>86</v>
      </c>
      <c r="P6" s="18" t="s">
        <v>24</v>
      </c>
      <c r="Q6" s="18" t="s">
        <v>53</v>
      </c>
      <c r="R6" s="18" t="s">
        <v>381</v>
      </c>
      <c r="S6" s="18" t="s">
        <v>54</v>
      </c>
      <c r="T6" s="18" t="s">
        <v>382</v>
      </c>
      <c r="U6" s="18" t="s">
        <v>383</v>
      </c>
      <c r="V6" s="18" t="s">
        <v>384</v>
      </c>
      <c r="W6" s="18" t="s">
        <v>55</v>
      </c>
      <c r="X6" s="23" t="str" cm="1">
        <f t="array" ref="X6">INDEX({"MADRUGADA";"MANHÃ";"TARDE";"NOITE"},SUMPRODUCT(1*(HOUR(E6)&gt;={0;6;12;18})),1)</f>
        <v>MANHÃ</v>
      </c>
      <c r="Y6" s="25">
        <f t="shared" ref="Y6:Y10" si="0">G6-F6</f>
        <v>2.0833333328482695E-2</v>
      </c>
    </row>
    <row r="7" spans="1:25" ht="45" x14ac:dyDescent="0.25">
      <c r="A7" s="18" t="s">
        <v>393</v>
      </c>
      <c r="B7" s="18" t="s">
        <v>47</v>
      </c>
      <c r="C7" s="18" t="s">
        <v>48</v>
      </c>
      <c r="D7" s="18" t="s">
        <v>84</v>
      </c>
      <c r="E7" s="18" t="s">
        <v>394</v>
      </c>
      <c r="F7" s="18" t="s">
        <v>395</v>
      </c>
      <c r="G7" s="24">
        <v>44963.244444444441</v>
      </c>
      <c r="H7" s="24">
        <v>44963.285416666666</v>
      </c>
      <c r="I7" s="24">
        <v>44965.320138888892</v>
      </c>
      <c r="J7" s="18" t="s">
        <v>396</v>
      </c>
      <c r="K7" s="18" t="s">
        <v>58</v>
      </c>
      <c r="L7" s="18" t="s">
        <v>397</v>
      </c>
      <c r="M7" s="18" t="s">
        <v>398</v>
      </c>
      <c r="N7" s="18" t="s">
        <v>72</v>
      </c>
      <c r="O7" s="18" t="s">
        <v>178</v>
      </c>
      <c r="P7" s="18" t="s">
        <v>24</v>
      </c>
      <c r="Q7" s="18" t="s">
        <v>53</v>
      </c>
      <c r="R7" s="18" t="s">
        <v>88</v>
      </c>
      <c r="S7" s="18" t="s">
        <v>54</v>
      </c>
      <c r="T7" s="18" t="s">
        <v>56</v>
      </c>
      <c r="U7" s="18" t="s">
        <v>399</v>
      </c>
      <c r="V7" s="18" t="s">
        <v>399</v>
      </c>
      <c r="W7" s="18" t="s">
        <v>55</v>
      </c>
      <c r="X7" s="23" t="str" cm="1">
        <f t="array" ref="X7">INDEX({"MADRUGADA";"MANHÃ";"TARDE";"NOITE"},SUMPRODUCT(1*(HOUR(E7)&gt;={0;6;12;18})),1)</f>
        <v>TARDE</v>
      </c>
      <c r="Y7" s="25">
        <f t="shared" si="0"/>
        <v>0.55555555555474712</v>
      </c>
    </row>
    <row r="8" spans="1:25" ht="285" x14ac:dyDescent="0.25">
      <c r="A8" s="18" t="s">
        <v>410</v>
      </c>
      <c r="B8" s="18" t="s">
        <v>47</v>
      </c>
      <c r="C8" s="18" t="s">
        <v>48</v>
      </c>
      <c r="D8" s="18" t="s">
        <v>84</v>
      </c>
      <c r="E8" s="18" t="s">
        <v>411</v>
      </c>
      <c r="F8" s="18" t="s">
        <v>412</v>
      </c>
      <c r="G8" s="24">
        <v>44965.57708333333</v>
      </c>
      <c r="H8" s="24">
        <v>44965.802777777775</v>
      </c>
      <c r="I8" s="24">
        <v>44967.817361111112</v>
      </c>
      <c r="J8" s="18" t="s">
        <v>396</v>
      </c>
      <c r="K8" s="18" t="s">
        <v>58</v>
      </c>
      <c r="L8" s="18" t="s">
        <v>413</v>
      </c>
      <c r="M8" s="18" t="s">
        <v>414</v>
      </c>
      <c r="N8" s="18" t="s">
        <v>72</v>
      </c>
      <c r="O8" s="18" t="s">
        <v>415</v>
      </c>
      <c r="P8" s="18" t="s">
        <v>24</v>
      </c>
      <c r="Q8" s="18" t="s">
        <v>1028</v>
      </c>
      <c r="R8" s="18" t="s">
        <v>1029</v>
      </c>
      <c r="S8" s="18" t="s">
        <v>54</v>
      </c>
      <c r="T8" s="18" t="s">
        <v>56</v>
      </c>
      <c r="U8" s="18" t="s">
        <v>416</v>
      </c>
      <c r="V8" s="18" t="s">
        <v>416</v>
      </c>
      <c r="W8" s="18" t="s">
        <v>55</v>
      </c>
      <c r="X8" s="23" t="str" cm="1">
        <f t="array" ref="X8">INDEX({"MADRUGADA";"MANHÃ";"TARDE";"NOITE"},SUMPRODUCT(1*(HOUR(E8)&gt;={0;6;12;18})),1)</f>
        <v>TARDE</v>
      </c>
      <c r="Y8" s="25">
        <f t="shared" si="0"/>
        <v>1.8993055555547471</v>
      </c>
    </row>
    <row r="9" spans="1:25" ht="90" x14ac:dyDescent="0.25">
      <c r="A9" s="18" t="s">
        <v>554</v>
      </c>
      <c r="B9" s="18" t="s">
        <v>47</v>
      </c>
      <c r="C9" s="18" t="s">
        <v>48</v>
      </c>
      <c r="D9" s="18" t="s">
        <v>466</v>
      </c>
      <c r="E9" s="18" t="s">
        <v>566</v>
      </c>
      <c r="F9" s="18" t="s">
        <v>567</v>
      </c>
      <c r="G9" s="18" t="s">
        <v>568</v>
      </c>
      <c r="H9" s="18" t="s">
        <v>569</v>
      </c>
      <c r="I9" s="24">
        <v>44966.896527777775</v>
      </c>
      <c r="J9" s="18" t="s">
        <v>51</v>
      </c>
      <c r="K9" s="18" t="s">
        <v>389</v>
      </c>
      <c r="L9" s="18" t="s">
        <v>570</v>
      </c>
      <c r="M9" s="18" t="s">
        <v>571</v>
      </c>
      <c r="N9" s="18" t="s">
        <v>72</v>
      </c>
      <c r="O9" s="18" t="s">
        <v>178</v>
      </c>
      <c r="P9" s="18" t="s">
        <v>29</v>
      </c>
      <c r="Q9" s="18" t="s">
        <v>53</v>
      </c>
      <c r="R9" s="18" t="s">
        <v>572</v>
      </c>
      <c r="S9" s="18" t="s">
        <v>54</v>
      </c>
      <c r="T9" s="18" t="s">
        <v>573</v>
      </c>
      <c r="U9" s="18" t="s">
        <v>574</v>
      </c>
      <c r="V9" s="18" t="s">
        <v>575</v>
      </c>
      <c r="W9" s="18" t="s">
        <v>55</v>
      </c>
      <c r="X9" s="23" t="str" cm="1">
        <f t="array" ref="X9">INDEX({"MADRUGADA";"MANHÃ";"TARDE";"NOITE"},SUMPRODUCT(1*(HOUR(E9)&gt;={0;6;12;18})),1)</f>
        <v>NOITE</v>
      </c>
      <c r="Y9" s="25">
        <f t="shared" si="0"/>
        <v>4.0972222224809229E-2</v>
      </c>
    </row>
    <row r="10" spans="1:25" ht="90" x14ac:dyDescent="0.25">
      <c r="A10" s="18" t="s">
        <v>650</v>
      </c>
      <c r="B10" s="18" t="s">
        <v>47</v>
      </c>
      <c r="C10" s="18" t="s">
        <v>48</v>
      </c>
      <c r="D10" s="18" t="s">
        <v>64</v>
      </c>
      <c r="E10" s="18" t="s">
        <v>651</v>
      </c>
      <c r="F10" s="18" t="s">
        <v>651</v>
      </c>
      <c r="G10" s="18" t="s">
        <v>651</v>
      </c>
      <c r="H10" s="18" t="s">
        <v>652</v>
      </c>
      <c r="I10" s="24">
        <v>44967.465277777781</v>
      </c>
      <c r="J10" s="18" t="s">
        <v>175</v>
      </c>
      <c r="K10" s="18" t="s">
        <v>58</v>
      </c>
      <c r="L10" s="18" t="s">
        <v>653</v>
      </c>
      <c r="M10" s="18" t="s">
        <v>654</v>
      </c>
      <c r="N10" s="18" t="s">
        <v>72</v>
      </c>
      <c r="O10" s="18" t="s">
        <v>655</v>
      </c>
      <c r="P10" s="18" t="s">
        <v>24</v>
      </c>
      <c r="Q10" s="18" t="s">
        <v>553</v>
      </c>
      <c r="R10" s="18" t="s">
        <v>656</v>
      </c>
      <c r="S10" s="18" t="s">
        <v>54</v>
      </c>
      <c r="T10" s="18" t="s">
        <v>657</v>
      </c>
      <c r="U10" s="18" t="s">
        <v>658</v>
      </c>
      <c r="V10" s="18" t="s">
        <v>659</v>
      </c>
      <c r="W10" s="18" t="s">
        <v>55</v>
      </c>
      <c r="X10" s="23" t="str" cm="1">
        <f t="array" ref="X10">INDEX({"MADRUGADA";"MANHÃ";"TARDE";"NOITE"},SUMPRODUCT(1*(HOUR(E10)&gt;={0;6;12;18})),1)</f>
        <v>MANHÃ</v>
      </c>
      <c r="Y10" s="25">
        <f t="shared" si="0"/>
        <v>0</v>
      </c>
    </row>
    <row r="11" spans="1:25" ht="150" x14ac:dyDescent="0.25">
      <c r="A11" s="17" t="s">
        <v>677</v>
      </c>
      <c r="B11" s="17" t="s">
        <v>47</v>
      </c>
      <c r="C11" s="17" t="s">
        <v>61</v>
      </c>
      <c r="D11" s="17" t="s">
        <v>70</v>
      </c>
      <c r="E11" s="17" t="s">
        <v>678</v>
      </c>
      <c r="F11" s="17" t="s">
        <v>678</v>
      </c>
      <c r="G11" s="17" t="s">
        <v>50</v>
      </c>
      <c r="H11" s="17" t="s">
        <v>50</v>
      </c>
      <c r="I11" s="17" t="s">
        <v>50</v>
      </c>
      <c r="J11" s="17" t="s">
        <v>175</v>
      </c>
      <c r="K11" s="17" t="s">
        <v>58</v>
      </c>
      <c r="L11" s="17" t="s">
        <v>679</v>
      </c>
      <c r="M11" s="17" t="s">
        <v>680</v>
      </c>
      <c r="N11" s="17" t="s">
        <v>72</v>
      </c>
      <c r="O11" s="17" t="s">
        <v>178</v>
      </c>
      <c r="P11" s="17" t="s">
        <v>24</v>
      </c>
      <c r="Q11" s="17" t="s">
        <v>50</v>
      </c>
      <c r="R11" s="17" t="s">
        <v>50</v>
      </c>
      <c r="S11" s="17" t="s">
        <v>171</v>
      </c>
      <c r="T11" s="17" t="s">
        <v>56</v>
      </c>
      <c r="U11" s="17" t="s">
        <v>681</v>
      </c>
      <c r="V11" s="17" t="s">
        <v>681</v>
      </c>
      <c r="W11" s="17" t="s">
        <v>55</v>
      </c>
      <c r="X11" s="22" t="str" cm="1">
        <f t="array" ref="X11">INDEX({"MADRUGADA";"MANHÃ";"TARDE";"NOITE"},SUMPRODUCT(1*(HOUR(E11)&gt;={0;6;12;18})),1)</f>
        <v>MANHÃ</v>
      </c>
      <c r="Y11" s="19" t="e">
        <f>G11-F11</f>
        <v>#VALUE!</v>
      </c>
    </row>
    <row r="12" spans="1:25" ht="105" x14ac:dyDescent="0.25">
      <c r="A12" s="18" t="s">
        <v>748</v>
      </c>
      <c r="B12" s="18" t="s">
        <v>47</v>
      </c>
      <c r="C12" s="18" t="s">
        <v>61</v>
      </c>
      <c r="D12" s="18" t="s">
        <v>64</v>
      </c>
      <c r="E12" s="18" t="s">
        <v>749</v>
      </c>
      <c r="F12" s="18" t="s">
        <v>749</v>
      </c>
      <c r="G12" s="24">
        <v>44965.984722222223</v>
      </c>
      <c r="H12" s="24">
        <v>44965.986805555556</v>
      </c>
      <c r="I12" s="24">
        <v>44967.988888888889</v>
      </c>
      <c r="J12" s="18" t="s">
        <v>175</v>
      </c>
      <c r="K12" s="18" t="s">
        <v>58</v>
      </c>
      <c r="L12" s="18" t="s">
        <v>299</v>
      </c>
      <c r="M12" s="18" t="s">
        <v>750</v>
      </c>
      <c r="N12" s="18" t="s">
        <v>72</v>
      </c>
      <c r="O12" s="18" t="s">
        <v>265</v>
      </c>
      <c r="P12" s="18" t="s">
        <v>24</v>
      </c>
      <c r="Q12" s="18" t="s">
        <v>65</v>
      </c>
      <c r="R12" s="18" t="s">
        <v>751</v>
      </c>
      <c r="S12" s="18" t="s">
        <v>54</v>
      </c>
      <c r="T12" s="18" t="s">
        <v>56</v>
      </c>
      <c r="U12" s="18" t="s">
        <v>752</v>
      </c>
      <c r="V12" s="18" t="s">
        <v>752</v>
      </c>
      <c r="W12" s="18" t="s">
        <v>55</v>
      </c>
      <c r="X12" s="23" t="str" cm="1">
        <f t="array" ref="X12">INDEX({"MADRUGADA";"MANHÃ";"TARDE";"NOITE"},SUMPRODUCT(1*(HOUR(E12)&gt;={0;6;12;18})),1)</f>
        <v>TARDE</v>
      </c>
      <c r="Y12" s="25">
        <f>G12-F12</f>
        <v>0.3243055555576575</v>
      </c>
    </row>
    <row r="13" spans="1:25" ht="45" x14ac:dyDescent="0.25">
      <c r="A13" s="17" t="s">
        <v>919</v>
      </c>
      <c r="B13" s="17" t="s">
        <v>47</v>
      </c>
      <c r="C13" s="17" t="s">
        <v>61</v>
      </c>
      <c r="D13" s="17" t="s">
        <v>920</v>
      </c>
      <c r="E13" s="17" t="s">
        <v>921</v>
      </c>
      <c r="F13" s="17" t="s">
        <v>921</v>
      </c>
      <c r="G13" s="17" t="s">
        <v>50</v>
      </c>
      <c r="H13" s="17" t="s">
        <v>50</v>
      </c>
      <c r="I13" s="17" t="s">
        <v>50</v>
      </c>
      <c r="J13" s="17" t="s">
        <v>175</v>
      </c>
      <c r="K13" s="17" t="s">
        <v>58</v>
      </c>
      <c r="L13" s="17" t="s">
        <v>922</v>
      </c>
      <c r="M13" s="17" t="s">
        <v>923</v>
      </c>
      <c r="N13" s="17" t="s">
        <v>72</v>
      </c>
      <c r="O13" s="17" t="s">
        <v>178</v>
      </c>
      <c r="P13" s="17" t="s">
        <v>24</v>
      </c>
      <c r="Q13" s="17" t="s">
        <v>50</v>
      </c>
      <c r="R13" s="17" t="s">
        <v>50</v>
      </c>
      <c r="S13" s="17" t="s">
        <v>54</v>
      </c>
      <c r="T13" s="17" t="s">
        <v>56</v>
      </c>
      <c r="U13" s="17" t="s">
        <v>924</v>
      </c>
      <c r="V13" s="17" t="s">
        <v>924</v>
      </c>
      <c r="W13" s="17" t="s">
        <v>55</v>
      </c>
      <c r="X13" s="22" t="str" cm="1">
        <f t="array" ref="X13">INDEX({"MADRUGADA";"MANHÃ";"TARDE";"NOITE"},SUMPRODUCT(1*(HOUR(E13)&gt;={0;6;12;18})),1)</f>
        <v>TARDE</v>
      </c>
      <c r="Y13" s="19" t="e">
        <f>G13-F13</f>
        <v>#VALUE!</v>
      </c>
    </row>
    <row r="14" spans="1:25" ht="180" x14ac:dyDescent="0.25">
      <c r="A14" s="17" t="s">
        <v>1081</v>
      </c>
      <c r="B14" s="17" t="s">
        <v>47</v>
      </c>
      <c r="C14" s="17" t="s">
        <v>61</v>
      </c>
      <c r="D14" s="17" t="s">
        <v>84</v>
      </c>
      <c r="E14" s="17" t="s">
        <v>1082</v>
      </c>
      <c r="F14" s="17" t="s">
        <v>1082</v>
      </c>
      <c r="G14" s="17" t="s">
        <v>50</v>
      </c>
      <c r="H14" s="17" t="s">
        <v>50</v>
      </c>
      <c r="I14" s="17" t="s">
        <v>50</v>
      </c>
      <c r="J14" s="17" t="s">
        <v>175</v>
      </c>
      <c r="K14" s="17" t="s">
        <v>58</v>
      </c>
      <c r="L14" s="17" t="s">
        <v>1083</v>
      </c>
      <c r="M14" s="17" t="s">
        <v>373</v>
      </c>
      <c r="N14" s="17" t="s">
        <v>72</v>
      </c>
      <c r="O14" s="17" t="s">
        <v>374</v>
      </c>
      <c r="P14" s="17" t="s">
        <v>24</v>
      </c>
      <c r="Q14" s="17" t="s">
        <v>50</v>
      </c>
      <c r="R14" s="17" t="s">
        <v>50</v>
      </c>
      <c r="S14" s="17" t="s">
        <v>54</v>
      </c>
      <c r="T14" s="17" t="s">
        <v>56</v>
      </c>
      <c r="U14" s="17" t="s">
        <v>1084</v>
      </c>
      <c r="V14" s="17" t="s">
        <v>1084</v>
      </c>
      <c r="W14" s="17" t="s">
        <v>55</v>
      </c>
      <c r="X14" s="22" t="str" cm="1">
        <f t="array" ref="X14">INDEX({"MADRUGADA";"MANHÃ";"TARDE";"NOITE"},SUMPRODUCT(1*(HOUR(E14)&gt;={0;6;12;18})),1)</f>
        <v>TARDE</v>
      </c>
      <c r="Y14" s="19" t="e">
        <f t="shared" ref="Y14:Y17" si="1">G14-F14</f>
        <v>#VALUE!</v>
      </c>
    </row>
    <row r="15" spans="1:25" ht="75" x14ac:dyDescent="0.25">
      <c r="A15" s="18" t="s">
        <v>1085</v>
      </c>
      <c r="B15" s="18" t="s">
        <v>47</v>
      </c>
      <c r="C15" s="18" t="s">
        <v>61</v>
      </c>
      <c r="D15" s="18" t="s">
        <v>64</v>
      </c>
      <c r="E15" s="18" t="s">
        <v>1086</v>
      </c>
      <c r="F15" s="18" t="s">
        <v>1086</v>
      </c>
      <c r="G15" s="18" t="s">
        <v>1087</v>
      </c>
      <c r="H15" s="18" t="s">
        <v>1088</v>
      </c>
      <c r="I15" s="24">
        <v>44972.756944444445</v>
      </c>
      <c r="J15" s="18" t="s">
        <v>175</v>
      </c>
      <c r="K15" s="18" t="s">
        <v>58</v>
      </c>
      <c r="L15" s="18" t="s">
        <v>1089</v>
      </c>
      <c r="M15" s="18" t="s">
        <v>1090</v>
      </c>
      <c r="N15" s="18" t="s">
        <v>72</v>
      </c>
      <c r="O15" s="18" t="s">
        <v>655</v>
      </c>
      <c r="P15" s="18" t="s">
        <v>24</v>
      </c>
      <c r="Q15" s="18" t="s">
        <v>65</v>
      </c>
      <c r="R15" s="18" t="s">
        <v>1091</v>
      </c>
      <c r="S15" s="18" t="s">
        <v>54</v>
      </c>
      <c r="T15" s="18" t="s">
        <v>56</v>
      </c>
      <c r="U15" s="18" t="s">
        <v>1092</v>
      </c>
      <c r="V15" s="18" t="s">
        <v>1092</v>
      </c>
      <c r="W15" s="18" t="s">
        <v>55</v>
      </c>
      <c r="X15" s="23" t="str" cm="1">
        <f t="array" ref="X15">INDEX({"MADRUGADA";"MANHÃ";"TARDE";"NOITE"},SUMPRODUCT(1*(HOUR(E15)&gt;={0;6;12;18})),1)</f>
        <v>TARDE</v>
      </c>
      <c r="Y15" s="25">
        <f t="shared" si="1"/>
        <v>2.2916666661330964E-2</v>
      </c>
    </row>
    <row r="16" spans="1:25" ht="120" x14ac:dyDescent="0.25">
      <c r="A16" s="18" t="s">
        <v>1099</v>
      </c>
      <c r="B16" s="18" t="s">
        <v>47</v>
      </c>
      <c r="C16" s="18" t="s">
        <v>48</v>
      </c>
      <c r="D16" s="18" t="s">
        <v>84</v>
      </c>
      <c r="E16" s="18" t="s">
        <v>1100</v>
      </c>
      <c r="F16" s="18" t="s">
        <v>1101</v>
      </c>
      <c r="G16" s="18" t="s">
        <v>1102</v>
      </c>
      <c r="H16" s="18" t="s">
        <v>1103</v>
      </c>
      <c r="I16" s="24">
        <v>44972.955555555556</v>
      </c>
      <c r="J16" s="18" t="s">
        <v>396</v>
      </c>
      <c r="K16" s="18" t="s">
        <v>58</v>
      </c>
      <c r="L16" s="18" t="s">
        <v>85</v>
      </c>
      <c r="M16" s="18" t="s">
        <v>1104</v>
      </c>
      <c r="N16" s="18" t="s">
        <v>72</v>
      </c>
      <c r="O16" s="18" t="s">
        <v>86</v>
      </c>
      <c r="P16" s="18" t="s">
        <v>24</v>
      </c>
      <c r="Q16" s="18" t="s">
        <v>53</v>
      </c>
      <c r="R16" s="18" t="s">
        <v>402</v>
      </c>
      <c r="S16" s="18" t="s">
        <v>54</v>
      </c>
      <c r="T16" s="18" t="s">
        <v>56</v>
      </c>
      <c r="U16" s="18" t="s">
        <v>1105</v>
      </c>
      <c r="V16" s="18" t="s">
        <v>1105</v>
      </c>
      <c r="W16" s="18" t="s">
        <v>55</v>
      </c>
      <c r="X16" s="23" t="str" cm="1">
        <f t="array" ref="X16">INDEX({"MADRUGADA";"MANHÃ";"TARDE";"NOITE"},SUMPRODUCT(1*(HOUR(E16)&gt;={0;6;12;18})),1)</f>
        <v>NOITE</v>
      </c>
      <c r="Y16" s="25">
        <f t="shared" si="1"/>
        <v>4.1666666664241347E-2</v>
      </c>
    </row>
    <row r="17" spans="1:25" ht="180" x14ac:dyDescent="0.25">
      <c r="A17" s="18" t="s">
        <v>1140</v>
      </c>
      <c r="B17" s="18" t="s">
        <v>47</v>
      </c>
      <c r="C17" s="18" t="s">
        <v>61</v>
      </c>
      <c r="D17" s="18" t="s">
        <v>64</v>
      </c>
      <c r="E17" s="18" t="s">
        <v>1141</v>
      </c>
      <c r="F17" s="18" t="s">
        <v>1141</v>
      </c>
      <c r="G17" s="24">
        <v>44972.628472222219</v>
      </c>
      <c r="H17" s="24">
        <v>44972.628472222219</v>
      </c>
      <c r="I17" s="24">
        <v>44973.425694444442</v>
      </c>
      <c r="J17" s="18" t="s">
        <v>175</v>
      </c>
      <c r="K17" s="18" t="s">
        <v>58</v>
      </c>
      <c r="L17" s="18" t="s">
        <v>1142</v>
      </c>
      <c r="M17" s="18" t="s">
        <v>1143</v>
      </c>
      <c r="N17" s="18" t="s">
        <v>72</v>
      </c>
      <c r="O17" s="18" t="s">
        <v>655</v>
      </c>
      <c r="P17" s="18" t="s">
        <v>24</v>
      </c>
      <c r="Q17" s="18" t="s">
        <v>65</v>
      </c>
      <c r="R17" s="18" t="s">
        <v>1234</v>
      </c>
      <c r="S17" s="18" t="s">
        <v>54</v>
      </c>
      <c r="T17" s="18" t="s">
        <v>56</v>
      </c>
      <c r="U17" s="18" t="s">
        <v>1144</v>
      </c>
      <c r="V17" s="18" t="s">
        <v>1144</v>
      </c>
      <c r="W17" s="18" t="s">
        <v>55</v>
      </c>
      <c r="X17" s="23" t="str" cm="1">
        <f t="array" ref="X17">INDEX({"MADRUGADA";"MANHÃ";"TARDE";"NOITE"},SUMPRODUCT(1*(HOUR(E17)&gt;={0;6;12;18})),1)</f>
        <v>TARDE</v>
      </c>
      <c r="Y17" s="25">
        <f t="shared" si="1"/>
        <v>1.0194444444423425</v>
      </c>
    </row>
    <row r="18" spans="1:25" ht="90" x14ac:dyDescent="0.25">
      <c r="A18" s="18" t="s">
        <v>1169</v>
      </c>
      <c r="B18" s="18" t="s">
        <v>47</v>
      </c>
      <c r="C18" s="18" t="s">
        <v>61</v>
      </c>
      <c r="D18" s="18" t="s">
        <v>1170</v>
      </c>
      <c r="E18" s="18" t="s">
        <v>1171</v>
      </c>
      <c r="F18" s="18" t="s">
        <v>1171</v>
      </c>
      <c r="G18" s="18" t="s">
        <v>1171</v>
      </c>
      <c r="H18" s="18" t="s">
        <v>1172</v>
      </c>
      <c r="I18" s="24">
        <v>44974.409722222219</v>
      </c>
      <c r="J18" s="18" t="s">
        <v>175</v>
      </c>
      <c r="K18" s="18" t="s">
        <v>58</v>
      </c>
      <c r="L18" s="18" t="s">
        <v>1173</v>
      </c>
      <c r="M18" s="18" t="s">
        <v>1174</v>
      </c>
      <c r="N18" s="18" t="s">
        <v>72</v>
      </c>
      <c r="O18" s="18" t="s">
        <v>1175</v>
      </c>
      <c r="P18" s="18" t="s">
        <v>24</v>
      </c>
      <c r="Q18" s="18" t="s">
        <v>553</v>
      </c>
      <c r="R18" s="18" t="s">
        <v>1176</v>
      </c>
      <c r="S18" s="18" t="s">
        <v>54</v>
      </c>
      <c r="T18" s="18" t="s">
        <v>1177</v>
      </c>
      <c r="U18" s="18" t="s">
        <v>1178</v>
      </c>
      <c r="V18" s="18" t="s">
        <v>1179</v>
      </c>
      <c r="W18" s="18" t="s">
        <v>55</v>
      </c>
      <c r="X18" s="23" t="str" cm="1">
        <f t="array" ref="X18">INDEX({"MADRUGADA";"MANHÃ";"TARDE";"NOITE"},SUMPRODUCT(1*(HOUR(E18)&gt;={0;6;12;18})),1)</f>
        <v>MANHÃ</v>
      </c>
      <c r="Y18" s="25">
        <f>G18-F18</f>
        <v>0</v>
      </c>
    </row>
    <row r="19" spans="1:25" ht="105" x14ac:dyDescent="0.25">
      <c r="A19" s="18" t="s">
        <v>1208</v>
      </c>
      <c r="B19" s="18" t="s">
        <v>60</v>
      </c>
      <c r="C19" s="18" t="s">
        <v>61</v>
      </c>
      <c r="D19" s="18" t="s">
        <v>1209</v>
      </c>
      <c r="E19" s="18" t="s">
        <v>1210</v>
      </c>
      <c r="F19" s="18" t="s">
        <v>55</v>
      </c>
      <c r="G19" s="18" t="s">
        <v>55</v>
      </c>
      <c r="H19" s="24">
        <v>44973.461805555555</v>
      </c>
      <c r="I19" s="24">
        <v>44975.524305555555</v>
      </c>
      <c r="J19" s="18" t="s">
        <v>175</v>
      </c>
      <c r="K19" s="18" t="s">
        <v>58</v>
      </c>
      <c r="L19" s="18" t="s">
        <v>1211</v>
      </c>
      <c r="M19" s="18" t="s">
        <v>1212</v>
      </c>
      <c r="N19" s="18" t="s">
        <v>72</v>
      </c>
      <c r="O19" s="18" t="s">
        <v>655</v>
      </c>
      <c r="P19" s="18" t="s">
        <v>24</v>
      </c>
      <c r="Q19" s="18" t="s">
        <v>55</v>
      </c>
      <c r="R19" s="18" t="s">
        <v>1339</v>
      </c>
      <c r="S19" s="18" t="s">
        <v>54</v>
      </c>
      <c r="T19" s="18" t="s">
        <v>56</v>
      </c>
      <c r="U19" s="18" t="s">
        <v>1213</v>
      </c>
      <c r="V19" s="18" t="s">
        <v>1213</v>
      </c>
      <c r="W19" s="18" t="s">
        <v>55</v>
      </c>
      <c r="X19" s="23" t="str" cm="1">
        <f t="array" ref="X19">INDEX({"MADRUGADA";"MANHÃ";"TARDE";"NOITE"},SUMPRODUCT(1*(HOUR(E19)&gt;={0;6;12;18})),1)</f>
        <v>TARDE</v>
      </c>
      <c r="Y19" s="20" t="s">
        <v>55</v>
      </c>
    </row>
    <row r="20" spans="1:25" ht="90" x14ac:dyDescent="0.25">
      <c r="A20" s="18" t="s">
        <v>1214</v>
      </c>
      <c r="B20" s="18" t="s">
        <v>60</v>
      </c>
      <c r="C20" s="18" t="s">
        <v>61</v>
      </c>
      <c r="D20" s="18" t="s">
        <v>1209</v>
      </c>
      <c r="E20" s="18" t="s">
        <v>1215</v>
      </c>
      <c r="F20" s="18" t="s">
        <v>55</v>
      </c>
      <c r="G20" s="18" t="s">
        <v>55</v>
      </c>
      <c r="H20" s="24">
        <v>44973.461805555555</v>
      </c>
      <c r="I20" s="24">
        <v>44975.524305555555</v>
      </c>
      <c r="J20" s="18" t="s">
        <v>175</v>
      </c>
      <c r="K20" s="18" t="s">
        <v>58</v>
      </c>
      <c r="L20" s="18" t="s">
        <v>1211</v>
      </c>
      <c r="M20" s="18" t="s">
        <v>1216</v>
      </c>
      <c r="N20" s="18" t="s">
        <v>72</v>
      </c>
      <c r="O20" s="18" t="s">
        <v>655</v>
      </c>
      <c r="P20" s="18" t="s">
        <v>24</v>
      </c>
      <c r="Q20" s="18" t="s">
        <v>55</v>
      </c>
      <c r="R20" s="18" t="s">
        <v>1340</v>
      </c>
      <c r="S20" s="18" t="s">
        <v>54</v>
      </c>
      <c r="T20" s="18" t="s">
        <v>56</v>
      </c>
      <c r="U20" s="18" t="s">
        <v>1217</v>
      </c>
      <c r="V20" s="18" t="s">
        <v>1217</v>
      </c>
      <c r="W20" s="18" t="s">
        <v>55</v>
      </c>
      <c r="X20" s="23" t="str" cm="1">
        <f t="array" ref="X20">INDEX({"MADRUGADA";"MANHÃ";"TARDE";"NOITE"},SUMPRODUCT(1*(HOUR(E20)&gt;={0;6;12;18})),1)</f>
        <v>TARDE</v>
      </c>
      <c r="Y20" s="20" t="s">
        <v>55</v>
      </c>
    </row>
    <row r="21" spans="1:25" ht="120" x14ac:dyDescent="0.25">
      <c r="A21" s="30">
        <v>202302000733</v>
      </c>
      <c r="B21" s="1" t="s">
        <v>47</v>
      </c>
      <c r="C21" s="31" t="s">
        <v>61</v>
      </c>
      <c r="D21" s="31" t="s">
        <v>1645</v>
      </c>
      <c r="E21" s="24">
        <v>44981.925000000003</v>
      </c>
      <c r="F21" s="24">
        <v>44981.904166666667</v>
      </c>
      <c r="G21" s="32">
        <v>44982.230555555558</v>
      </c>
      <c r="H21" s="32">
        <v>44982.256249999999</v>
      </c>
      <c r="I21" s="24">
        <v>44984.259722222225</v>
      </c>
      <c r="J21" s="1" t="s">
        <v>51</v>
      </c>
      <c r="K21" s="1" t="s">
        <v>58</v>
      </c>
      <c r="L21" s="1" t="s">
        <v>85</v>
      </c>
      <c r="M21" s="1" t="s">
        <v>1646</v>
      </c>
      <c r="N21" s="1" t="s">
        <v>72</v>
      </c>
      <c r="O21" s="1" t="s">
        <v>86</v>
      </c>
      <c r="P21" s="1" t="s">
        <v>24</v>
      </c>
      <c r="Q21" s="33" t="s">
        <v>53</v>
      </c>
      <c r="R21" s="1" t="s">
        <v>1768</v>
      </c>
      <c r="S21" s="18" t="s">
        <v>54</v>
      </c>
      <c r="T21" s="18" t="s">
        <v>56</v>
      </c>
      <c r="U21" s="25">
        <v>1.8749999999999999E-2</v>
      </c>
      <c r="V21" s="25">
        <v>1.8749999999999999E-2</v>
      </c>
      <c r="W21" s="18" t="s">
        <v>55</v>
      </c>
      <c r="X21" s="23" t="str" cm="1">
        <f t="array" ref="X21">INDEX({"MADRUGADA";"MANHÃ";"TARDE";"NOITE"},SUMPRODUCT(1*(HOUR(E21)&gt;={0;6;12;18})),1)</f>
        <v>NOITE</v>
      </c>
      <c r="Y21" s="25">
        <f t="shared" ref="Y21:Y22" si="2">G21-F21</f>
        <v>0.32638888889050577</v>
      </c>
    </row>
    <row r="22" spans="1:25" ht="60" x14ac:dyDescent="0.25">
      <c r="A22" s="18" t="s">
        <v>1647</v>
      </c>
      <c r="B22" s="18" t="s">
        <v>47</v>
      </c>
      <c r="C22" s="18" t="s">
        <v>48</v>
      </c>
      <c r="D22" s="18" t="s">
        <v>84</v>
      </c>
      <c r="E22" s="18" t="s">
        <v>1648</v>
      </c>
      <c r="F22" s="18" t="s">
        <v>1649</v>
      </c>
      <c r="G22" s="24">
        <v>44982.997916666667</v>
      </c>
      <c r="H22" s="24">
        <v>44983.245833333334</v>
      </c>
      <c r="I22" s="24">
        <v>44985.259027777778</v>
      </c>
      <c r="J22" s="18" t="s">
        <v>51</v>
      </c>
      <c r="K22" s="18" t="s">
        <v>58</v>
      </c>
      <c r="L22" s="18" t="s">
        <v>85</v>
      </c>
      <c r="M22" s="18" t="s">
        <v>1650</v>
      </c>
      <c r="N22" s="18" t="s">
        <v>72</v>
      </c>
      <c r="O22" s="18" t="s">
        <v>86</v>
      </c>
      <c r="P22" s="18" t="s">
        <v>24</v>
      </c>
      <c r="Q22" s="18" t="s">
        <v>53</v>
      </c>
      <c r="R22" s="18" t="s">
        <v>88</v>
      </c>
      <c r="S22" s="18" t="s">
        <v>54</v>
      </c>
      <c r="T22" s="18" t="s">
        <v>56</v>
      </c>
      <c r="U22" s="18" t="s">
        <v>1651</v>
      </c>
      <c r="V22" s="18" t="s">
        <v>1651</v>
      </c>
      <c r="W22" s="18" t="s">
        <v>55</v>
      </c>
      <c r="X22" s="23" t="str" cm="1">
        <f t="array" ref="X22">INDEX({"MADRUGADA";"MANHÃ";"TARDE";"NOITE"},SUMPRODUCT(1*(HOUR(E22)&gt;={0;6;12;18})),1)</f>
        <v>MANHÃ</v>
      </c>
      <c r="Y22" s="25">
        <f t="shared" si="2"/>
        <v>0.71875</v>
      </c>
    </row>
    <row r="23" spans="1:25" ht="60" x14ac:dyDescent="0.25">
      <c r="A23" s="17" t="s">
        <v>1700</v>
      </c>
      <c r="B23" s="17" t="s">
        <v>60</v>
      </c>
      <c r="C23" s="17" t="s">
        <v>61</v>
      </c>
      <c r="D23" s="17" t="s">
        <v>1701</v>
      </c>
      <c r="E23" s="17" t="s">
        <v>1702</v>
      </c>
      <c r="F23" s="17" t="s">
        <v>55</v>
      </c>
      <c r="G23" s="17" t="s">
        <v>55</v>
      </c>
      <c r="H23" s="17" t="s">
        <v>50</v>
      </c>
      <c r="I23" s="17" t="s">
        <v>50</v>
      </c>
      <c r="J23" s="17" t="s">
        <v>175</v>
      </c>
      <c r="K23" s="17" t="s">
        <v>58</v>
      </c>
      <c r="L23" s="17" t="s">
        <v>1703</v>
      </c>
      <c r="M23" s="17" t="s">
        <v>1704</v>
      </c>
      <c r="N23" s="17" t="s">
        <v>72</v>
      </c>
      <c r="O23" s="17" t="s">
        <v>374</v>
      </c>
      <c r="P23" s="17" t="s">
        <v>31</v>
      </c>
      <c r="Q23" s="17" t="s">
        <v>55</v>
      </c>
      <c r="R23" s="17" t="s">
        <v>50</v>
      </c>
      <c r="S23" s="17" t="s">
        <v>54</v>
      </c>
      <c r="T23" s="17" t="s">
        <v>56</v>
      </c>
      <c r="U23" s="17" t="s">
        <v>1705</v>
      </c>
      <c r="V23" s="17" t="s">
        <v>1705</v>
      </c>
      <c r="W23" s="17" t="s">
        <v>55</v>
      </c>
      <c r="X23" s="22" t="str" cm="1">
        <f t="array" ref="X23">INDEX({"MADRUGADA";"MANHÃ";"TARDE";"NOITE"},SUMPRODUCT(1*(HOUR(E23)&gt;={0;6;12;18})),1)</f>
        <v>TARDE</v>
      </c>
      <c r="Y23" s="21" t="s">
        <v>55</v>
      </c>
    </row>
    <row r="24" spans="1:25" ht="120" x14ac:dyDescent="0.25">
      <c r="A24" s="17" t="s">
        <v>1772</v>
      </c>
      <c r="B24" s="17" t="s">
        <v>47</v>
      </c>
      <c r="C24" s="17" t="s">
        <v>48</v>
      </c>
      <c r="D24" s="17" t="s">
        <v>84</v>
      </c>
      <c r="E24" s="17" t="s">
        <v>1773</v>
      </c>
      <c r="F24" s="17" t="s">
        <v>1774</v>
      </c>
      <c r="G24" s="17" t="s">
        <v>1775</v>
      </c>
      <c r="H24" s="17" t="s">
        <v>1776</v>
      </c>
      <c r="I24" s="17" t="s">
        <v>50</v>
      </c>
      <c r="J24" s="17" t="s">
        <v>51</v>
      </c>
      <c r="K24" s="17" t="s">
        <v>58</v>
      </c>
      <c r="L24" s="17" t="s">
        <v>413</v>
      </c>
      <c r="M24" s="17" t="s">
        <v>1777</v>
      </c>
      <c r="N24" s="17" t="s">
        <v>72</v>
      </c>
      <c r="O24" s="17" t="s">
        <v>415</v>
      </c>
      <c r="P24" s="17" t="s">
        <v>24</v>
      </c>
      <c r="Q24" s="17" t="s">
        <v>53</v>
      </c>
      <c r="R24" s="17" t="s">
        <v>402</v>
      </c>
      <c r="S24" s="17" t="s">
        <v>54</v>
      </c>
      <c r="T24" s="17" t="s">
        <v>1778</v>
      </c>
      <c r="U24" s="17" t="s">
        <v>1779</v>
      </c>
      <c r="V24" s="17" t="s">
        <v>1780</v>
      </c>
      <c r="W24" s="17" t="s">
        <v>55</v>
      </c>
      <c r="X24" s="22" t="str" cm="1">
        <f t="array" ref="X24">INDEX({"MADRUGADA";"MANHÃ";"TARDE";"NOITE"},SUMPRODUCT(1*(HOUR(E24)&gt;={0;6;12;18})),1)</f>
        <v>MANHÃ</v>
      </c>
      <c r="Y24" s="19">
        <f t="shared" ref="Y24" si="3">G24-F24</f>
        <v>0.26041666666424135</v>
      </c>
    </row>
    <row r="25" spans="1:25" ht="60" x14ac:dyDescent="0.25">
      <c r="A25" s="17" t="s">
        <v>1781</v>
      </c>
      <c r="B25" s="17" t="s">
        <v>60</v>
      </c>
      <c r="C25" s="17" t="s">
        <v>61</v>
      </c>
      <c r="D25" s="17" t="s">
        <v>1701</v>
      </c>
      <c r="E25" s="17" t="s">
        <v>1782</v>
      </c>
      <c r="F25" s="17" t="s">
        <v>55</v>
      </c>
      <c r="G25" s="17" t="s">
        <v>55</v>
      </c>
      <c r="H25" s="17" t="s">
        <v>50</v>
      </c>
      <c r="I25" s="17" t="s">
        <v>50</v>
      </c>
      <c r="J25" s="17" t="s">
        <v>175</v>
      </c>
      <c r="K25" s="17" t="s">
        <v>58</v>
      </c>
      <c r="L25" s="17" t="s">
        <v>1703</v>
      </c>
      <c r="M25" s="17" t="s">
        <v>1783</v>
      </c>
      <c r="N25" s="17" t="s">
        <v>72</v>
      </c>
      <c r="O25" s="17" t="s">
        <v>1175</v>
      </c>
      <c r="P25" s="17" t="s">
        <v>31</v>
      </c>
      <c r="Q25" s="17" t="s">
        <v>55</v>
      </c>
      <c r="R25" s="17" t="s">
        <v>50</v>
      </c>
      <c r="S25" s="17" t="s">
        <v>54</v>
      </c>
      <c r="T25" s="17" t="s">
        <v>56</v>
      </c>
      <c r="U25" s="17" t="s">
        <v>1784</v>
      </c>
      <c r="V25" s="17" t="s">
        <v>1784</v>
      </c>
      <c r="W25" s="17" t="s">
        <v>55</v>
      </c>
      <c r="X25" s="22" t="str" cm="1">
        <f t="array" ref="X25">INDEX({"MADRUGADA";"MANHÃ";"TARDE";"NOITE"},SUMPRODUCT(1*(HOUR(E25)&gt;={0;6;12;18})),1)</f>
        <v>MANHÃ</v>
      </c>
      <c r="Y25" s="21" t="s">
        <v>55</v>
      </c>
    </row>
    <row r="26" spans="1:25" ht="60" x14ac:dyDescent="0.25">
      <c r="A26" s="17" t="s">
        <v>1785</v>
      </c>
      <c r="B26" s="17" t="s">
        <v>47</v>
      </c>
      <c r="C26" s="17" t="s">
        <v>61</v>
      </c>
      <c r="D26" s="17" t="s">
        <v>64</v>
      </c>
      <c r="E26" s="17" t="s">
        <v>1786</v>
      </c>
      <c r="F26" s="17" t="s">
        <v>1786</v>
      </c>
      <c r="G26" s="17" t="s">
        <v>50</v>
      </c>
      <c r="H26" s="17" t="s">
        <v>50</v>
      </c>
      <c r="I26" s="17" t="s">
        <v>50</v>
      </c>
      <c r="J26" s="17" t="s">
        <v>175</v>
      </c>
      <c r="K26" s="17" t="s">
        <v>58</v>
      </c>
      <c r="L26" s="17" t="s">
        <v>1787</v>
      </c>
      <c r="M26" s="17" t="s">
        <v>1788</v>
      </c>
      <c r="N26" s="17" t="s">
        <v>72</v>
      </c>
      <c r="O26" s="17" t="s">
        <v>655</v>
      </c>
      <c r="P26" s="17" t="s">
        <v>24</v>
      </c>
      <c r="Q26" s="17" t="s">
        <v>50</v>
      </c>
      <c r="R26" s="17" t="s">
        <v>50</v>
      </c>
      <c r="S26" s="17" t="s">
        <v>54</v>
      </c>
      <c r="T26" s="17" t="s">
        <v>56</v>
      </c>
      <c r="U26" s="17" t="s">
        <v>1789</v>
      </c>
      <c r="V26" s="17" t="s">
        <v>1789</v>
      </c>
      <c r="W26" s="17" t="s">
        <v>55</v>
      </c>
      <c r="X26" s="22" t="str" cm="1">
        <f t="array" ref="X26">INDEX({"MADRUGADA";"MANHÃ";"TARDE";"NOITE"},SUMPRODUCT(1*(HOUR(E26)&gt;={0;6;12;18})),1)</f>
        <v>MANHÃ</v>
      </c>
      <c r="Y26" s="19" t="e">
        <f t="shared" ref="Y26" si="4">G26-F26</f>
        <v>#VALUE!</v>
      </c>
    </row>
    <row r="27" spans="1:25" ht="60" x14ac:dyDescent="0.25">
      <c r="A27" s="17" t="s">
        <v>1819</v>
      </c>
      <c r="B27" s="17" t="s">
        <v>60</v>
      </c>
      <c r="C27" s="17" t="s">
        <v>61</v>
      </c>
      <c r="D27" s="17" t="s">
        <v>66</v>
      </c>
      <c r="E27" s="17" t="s">
        <v>1820</v>
      </c>
      <c r="F27" s="17" t="s">
        <v>55</v>
      </c>
      <c r="G27" s="17" t="s">
        <v>55</v>
      </c>
      <c r="H27" s="17" t="s">
        <v>50</v>
      </c>
      <c r="I27" s="17" t="s">
        <v>50</v>
      </c>
      <c r="J27" s="17" t="s">
        <v>175</v>
      </c>
      <c r="K27" s="17" t="s">
        <v>58</v>
      </c>
      <c r="L27" s="17" t="s">
        <v>1821</v>
      </c>
      <c r="M27" s="17" t="s">
        <v>1822</v>
      </c>
      <c r="N27" s="17" t="s">
        <v>72</v>
      </c>
      <c r="O27" s="17" t="s">
        <v>655</v>
      </c>
      <c r="P27" s="17" t="s">
        <v>24</v>
      </c>
      <c r="Q27" s="17" t="s">
        <v>55</v>
      </c>
      <c r="R27" s="17" t="s">
        <v>50</v>
      </c>
      <c r="S27" s="17" t="s">
        <v>54</v>
      </c>
      <c r="T27" s="17" t="s">
        <v>56</v>
      </c>
      <c r="U27" s="17" t="s">
        <v>1823</v>
      </c>
      <c r="V27" s="17" t="s">
        <v>1823</v>
      </c>
      <c r="W27" s="17" t="s">
        <v>55</v>
      </c>
      <c r="X27" s="22" t="str" cm="1">
        <f t="array" ref="X27">INDEX({"MADRUGADA";"MANHÃ";"TARDE";"NOITE"},SUMPRODUCT(1*(HOUR(E27)&gt;={0;6;12;18})),1)</f>
        <v>TARDE</v>
      </c>
      <c r="Y27" s="21" t="s">
        <v>55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E187-1472-4A1D-95D3-41F7D0CD121E}">
  <sheetPr codeName="Planilha2"/>
  <dimension ref="A1:Y11"/>
  <sheetViews>
    <sheetView topLeftCell="A10"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409.5" x14ac:dyDescent="0.25">
      <c r="A2" s="18" t="s">
        <v>105</v>
      </c>
      <c r="B2" s="18" t="s">
        <v>60</v>
      </c>
      <c r="C2" s="18" t="s">
        <v>61</v>
      </c>
      <c r="D2" s="18" t="s">
        <v>66</v>
      </c>
      <c r="E2" s="18" t="s">
        <v>106</v>
      </c>
      <c r="F2" s="18" t="s">
        <v>55</v>
      </c>
      <c r="G2" s="18" t="s">
        <v>55</v>
      </c>
      <c r="H2" s="24">
        <v>44985.416666666664</v>
      </c>
      <c r="I2" s="24">
        <v>44985.422222222223</v>
      </c>
      <c r="J2" s="18" t="s">
        <v>67</v>
      </c>
      <c r="K2" s="18" t="s">
        <v>58</v>
      </c>
      <c r="L2" s="18" t="s">
        <v>107</v>
      </c>
      <c r="M2" s="18" t="s">
        <v>108</v>
      </c>
      <c r="N2" s="18" t="s">
        <v>68</v>
      </c>
      <c r="O2" s="18" t="s">
        <v>109</v>
      </c>
      <c r="P2" s="18" t="s">
        <v>24</v>
      </c>
      <c r="Q2" s="18" t="s">
        <v>55</v>
      </c>
      <c r="R2" s="18" t="s">
        <v>50</v>
      </c>
      <c r="S2" s="18" t="s">
        <v>54</v>
      </c>
      <c r="T2" s="18" t="s">
        <v>56</v>
      </c>
      <c r="U2" s="18" t="s">
        <v>110</v>
      </c>
      <c r="V2" s="18" t="s">
        <v>110</v>
      </c>
      <c r="W2" s="30" t="s">
        <v>111</v>
      </c>
      <c r="X2" s="23" t="str" cm="1">
        <f t="array" ref="X2">INDEX({"MADRUGADA";"MANHÃ";"TARDE";"NOITE"},SUMPRODUCT(1*(HOUR(E2)&gt;={0;6;12;18})),1)</f>
        <v>MANHÃ</v>
      </c>
      <c r="Y2" s="20" t="s">
        <v>55</v>
      </c>
    </row>
    <row r="3" spans="1:25" ht="45" x14ac:dyDescent="0.25">
      <c r="A3" s="18" t="s">
        <v>165</v>
      </c>
      <c r="B3" s="18" t="s">
        <v>47</v>
      </c>
      <c r="C3" s="18" t="s">
        <v>61</v>
      </c>
      <c r="D3" s="18" t="s">
        <v>166</v>
      </c>
      <c r="E3" s="18" t="s">
        <v>167</v>
      </c>
      <c r="F3" s="18" t="s">
        <v>167</v>
      </c>
      <c r="G3" s="24">
        <v>44960.26666666667</v>
      </c>
      <c r="H3" s="24">
        <v>44960.267361111109</v>
      </c>
      <c r="I3" s="24">
        <v>44960.328472222223</v>
      </c>
      <c r="J3" s="18" t="s">
        <v>67</v>
      </c>
      <c r="K3" s="18" t="s">
        <v>58</v>
      </c>
      <c r="L3" s="18" t="s">
        <v>168</v>
      </c>
      <c r="M3" s="18" t="s">
        <v>169</v>
      </c>
      <c r="N3" s="18" t="s">
        <v>68</v>
      </c>
      <c r="O3" s="18" t="s">
        <v>170</v>
      </c>
      <c r="P3" s="18" t="s">
        <v>24</v>
      </c>
      <c r="Q3" s="18" t="s">
        <v>55</v>
      </c>
      <c r="R3" s="18" t="s">
        <v>50</v>
      </c>
      <c r="S3" s="18" t="s">
        <v>171</v>
      </c>
      <c r="T3" s="18" t="s">
        <v>56</v>
      </c>
      <c r="U3" s="18" t="s">
        <v>172</v>
      </c>
      <c r="V3" s="18" t="s">
        <v>172</v>
      </c>
      <c r="W3" s="18" t="s">
        <v>55</v>
      </c>
      <c r="X3" s="23" t="str" cm="1">
        <f t="array" ref="X3">INDEX({"MADRUGADA";"MANHÃ";"TARDE";"NOITE"},SUMPRODUCT(1*(HOUR(E3)&gt;={0;6;12;18})),1)</f>
        <v>MANHÃ</v>
      </c>
      <c r="Y3" s="25">
        <f>G3-F3</f>
        <v>0.90069444444816327</v>
      </c>
    </row>
    <row r="4" spans="1:25" ht="30" x14ac:dyDescent="0.25">
      <c r="A4" s="18" t="s">
        <v>180</v>
      </c>
      <c r="B4" s="18" t="s">
        <v>60</v>
      </c>
      <c r="C4" s="18" t="s">
        <v>61</v>
      </c>
      <c r="D4" s="18" t="s">
        <v>66</v>
      </c>
      <c r="E4" s="18" t="s">
        <v>181</v>
      </c>
      <c r="F4" s="18" t="s">
        <v>55</v>
      </c>
      <c r="G4" s="18" t="s">
        <v>55</v>
      </c>
      <c r="H4" s="24">
        <v>44960.339583333334</v>
      </c>
      <c r="I4" s="24">
        <v>44960.34097222222</v>
      </c>
      <c r="J4" s="18" t="s">
        <v>67</v>
      </c>
      <c r="K4" s="18" t="s">
        <v>58</v>
      </c>
      <c r="L4" s="18" t="s">
        <v>182</v>
      </c>
      <c r="M4" s="18" t="s">
        <v>183</v>
      </c>
      <c r="N4" s="18" t="s">
        <v>68</v>
      </c>
      <c r="O4" s="18" t="s">
        <v>170</v>
      </c>
      <c r="P4" s="18" t="s">
        <v>24</v>
      </c>
      <c r="Q4" s="18" t="s">
        <v>55</v>
      </c>
      <c r="R4" s="18" t="s">
        <v>50</v>
      </c>
      <c r="S4" s="18" t="s">
        <v>171</v>
      </c>
      <c r="T4" s="18" t="s">
        <v>56</v>
      </c>
      <c r="U4" s="18" t="s">
        <v>184</v>
      </c>
      <c r="V4" s="18" t="s">
        <v>184</v>
      </c>
      <c r="W4" s="18" t="s">
        <v>55</v>
      </c>
      <c r="X4" s="23" t="str" cm="1">
        <f t="array" ref="X4">INDEX({"MADRUGADA";"MANHÃ";"TARDE";"NOITE"},SUMPRODUCT(1*(HOUR(E4)&gt;={0;6;12;18})),1)</f>
        <v>MANHÃ</v>
      </c>
      <c r="Y4" s="20" t="s">
        <v>55</v>
      </c>
    </row>
    <row r="5" spans="1:25" ht="60" x14ac:dyDescent="0.25">
      <c r="A5" s="18" t="s">
        <v>519</v>
      </c>
      <c r="B5" s="18" t="s">
        <v>60</v>
      </c>
      <c r="C5" s="18" t="s">
        <v>61</v>
      </c>
      <c r="D5" s="18" t="s">
        <v>66</v>
      </c>
      <c r="E5" s="18" t="s">
        <v>520</v>
      </c>
      <c r="F5" s="18" t="s">
        <v>55</v>
      </c>
      <c r="G5" s="18" t="s">
        <v>55</v>
      </c>
      <c r="H5" s="24">
        <v>44966.436805555553</v>
      </c>
      <c r="I5" s="24">
        <v>44966.4375</v>
      </c>
      <c r="J5" s="18" t="s">
        <v>67</v>
      </c>
      <c r="K5" s="18" t="s">
        <v>58</v>
      </c>
      <c r="L5" s="18" t="s">
        <v>521</v>
      </c>
      <c r="M5" s="18" t="s">
        <v>522</v>
      </c>
      <c r="N5" s="18" t="s">
        <v>68</v>
      </c>
      <c r="O5" s="18" t="s">
        <v>170</v>
      </c>
      <c r="P5" s="18" t="s">
        <v>24</v>
      </c>
      <c r="Q5" s="18" t="s">
        <v>55</v>
      </c>
      <c r="R5" s="18" t="s">
        <v>50</v>
      </c>
      <c r="S5" s="18" t="s">
        <v>171</v>
      </c>
      <c r="T5" s="18" t="s">
        <v>56</v>
      </c>
      <c r="U5" s="18" t="s">
        <v>523</v>
      </c>
      <c r="V5" s="18" t="s">
        <v>523</v>
      </c>
      <c r="W5" s="18" t="s">
        <v>55</v>
      </c>
      <c r="X5" s="23" t="str" cm="1">
        <f t="array" ref="X5">INDEX({"MADRUGADA";"MANHÃ";"TARDE";"NOITE"},SUMPRODUCT(1*(HOUR(E5)&gt;={0;6;12;18})),1)</f>
        <v>MANHÃ</v>
      </c>
      <c r="Y5" s="20" t="s">
        <v>55</v>
      </c>
    </row>
    <row r="6" spans="1:25" ht="30" x14ac:dyDescent="0.25">
      <c r="A6" s="18" t="s">
        <v>561</v>
      </c>
      <c r="B6" s="18" t="s">
        <v>60</v>
      </c>
      <c r="C6" s="18" t="s">
        <v>61</v>
      </c>
      <c r="D6" s="18" t="s">
        <v>66</v>
      </c>
      <c r="E6" s="18" t="s">
        <v>612</v>
      </c>
      <c r="F6" s="18" t="s">
        <v>55</v>
      </c>
      <c r="G6" s="18" t="s">
        <v>55</v>
      </c>
      <c r="H6" s="24">
        <v>44966.43472222222</v>
      </c>
      <c r="I6" s="24">
        <v>44966.4375</v>
      </c>
      <c r="J6" s="18" t="s">
        <v>67</v>
      </c>
      <c r="K6" s="18" t="s">
        <v>58</v>
      </c>
      <c r="L6" s="18" t="s">
        <v>613</v>
      </c>
      <c r="M6" s="18" t="s">
        <v>614</v>
      </c>
      <c r="N6" s="18" t="s">
        <v>68</v>
      </c>
      <c r="O6" s="18" t="s">
        <v>170</v>
      </c>
      <c r="P6" s="18" t="s">
        <v>24</v>
      </c>
      <c r="Q6" s="18" t="s">
        <v>55</v>
      </c>
      <c r="R6" s="18" t="s">
        <v>50</v>
      </c>
      <c r="S6" s="18" t="s">
        <v>171</v>
      </c>
      <c r="T6" s="18" t="s">
        <v>56</v>
      </c>
      <c r="U6" s="18" t="s">
        <v>615</v>
      </c>
      <c r="V6" s="18" t="s">
        <v>615</v>
      </c>
      <c r="W6" s="18" t="s">
        <v>55</v>
      </c>
      <c r="X6" s="23" t="str" cm="1">
        <f t="array" ref="X6">INDEX({"MADRUGADA";"MANHÃ";"TARDE";"NOITE"},SUMPRODUCT(1*(HOUR(E6)&gt;={0;6;12;18})),1)</f>
        <v>MANHÃ</v>
      </c>
      <c r="Y6" s="20" t="s">
        <v>55</v>
      </c>
    </row>
    <row r="7" spans="1:25" ht="90" x14ac:dyDescent="0.25">
      <c r="A7" s="18" t="s">
        <v>560</v>
      </c>
      <c r="B7" s="18" t="s">
        <v>60</v>
      </c>
      <c r="C7" s="18" t="s">
        <v>61</v>
      </c>
      <c r="D7" s="18" t="s">
        <v>66</v>
      </c>
      <c r="E7" s="18" t="s">
        <v>608</v>
      </c>
      <c r="F7" s="18" t="s">
        <v>55</v>
      </c>
      <c r="G7" s="18" t="s">
        <v>55</v>
      </c>
      <c r="H7" s="24">
        <v>44966.432638888888</v>
      </c>
      <c r="I7" s="24">
        <v>44966.436805555553</v>
      </c>
      <c r="J7" s="18" t="s">
        <v>67</v>
      </c>
      <c r="K7" s="18" t="s">
        <v>58</v>
      </c>
      <c r="L7" s="18" t="s">
        <v>609</v>
      </c>
      <c r="M7" s="18" t="s">
        <v>610</v>
      </c>
      <c r="N7" s="18" t="s">
        <v>68</v>
      </c>
      <c r="O7" s="18" t="s">
        <v>170</v>
      </c>
      <c r="P7" s="18" t="s">
        <v>24</v>
      </c>
      <c r="Q7" s="18" t="s">
        <v>55</v>
      </c>
      <c r="R7" s="18" t="s">
        <v>50</v>
      </c>
      <c r="S7" s="18" t="s">
        <v>171</v>
      </c>
      <c r="T7" s="18" t="s">
        <v>56</v>
      </c>
      <c r="U7" s="18" t="s">
        <v>611</v>
      </c>
      <c r="V7" s="18" t="s">
        <v>611</v>
      </c>
      <c r="W7" s="18" t="s">
        <v>55</v>
      </c>
      <c r="X7" s="23" t="str" cm="1">
        <f t="array" ref="X7">INDEX({"MADRUGADA";"MANHÃ";"TARDE";"NOITE"},SUMPRODUCT(1*(HOUR(E7)&gt;={0;6;12;18})),1)</f>
        <v>MANHÃ</v>
      </c>
      <c r="Y7" s="20" t="s">
        <v>55</v>
      </c>
    </row>
    <row r="8" spans="1:25" ht="75" x14ac:dyDescent="0.25">
      <c r="A8" s="18" t="s">
        <v>945</v>
      </c>
      <c r="B8" s="18" t="s">
        <v>60</v>
      </c>
      <c r="C8" s="18" t="s">
        <v>61</v>
      </c>
      <c r="D8" s="18" t="s">
        <v>66</v>
      </c>
      <c r="E8" s="18" t="s">
        <v>946</v>
      </c>
      <c r="F8" s="18" t="s">
        <v>55</v>
      </c>
      <c r="G8" s="18" t="s">
        <v>55</v>
      </c>
      <c r="H8" s="24">
        <v>44970.466666666667</v>
      </c>
      <c r="I8" s="24">
        <v>44970.46875</v>
      </c>
      <c r="J8" s="18" t="s">
        <v>67</v>
      </c>
      <c r="K8" s="18" t="s">
        <v>58</v>
      </c>
      <c r="L8" s="18" t="s">
        <v>947</v>
      </c>
      <c r="M8" s="18" t="s">
        <v>948</v>
      </c>
      <c r="N8" s="18" t="s">
        <v>68</v>
      </c>
      <c r="O8" s="18" t="s">
        <v>170</v>
      </c>
      <c r="P8" s="18" t="s">
        <v>24</v>
      </c>
      <c r="Q8" s="18" t="s">
        <v>55</v>
      </c>
      <c r="R8" s="18" t="s">
        <v>1109</v>
      </c>
      <c r="S8" s="18" t="s">
        <v>54</v>
      </c>
      <c r="T8" s="18" t="s">
        <v>56</v>
      </c>
      <c r="U8" s="18" t="s">
        <v>949</v>
      </c>
      <c r="V8" s="18" t="s">
        <v>949</v>
      </c>
      <c r="W8" s="18" t="s">
        <v>55</v>
      </c>
      <c r="X8" s="23" t="str" cm="1">
        <f t="array" ref="X8">INDEX({"MADRUGADA";"MANHÃ";"TARDE";"NOITE"},SUMPRODUCT(1*(HOUR(E8)&gt;={0;6;12;18})),1)</f>
        <v>MANHÃ</v>
      </c>
      <c r="Y8" s="20" t="s">
        <v>55</v>
      </c>
    </row>
    <row r="9" spans="1:25" ht="90" x14ac:dyDescent="0.25">
      <c r="A9" s="18" t="s">
        <v>1501</v>
      </c>
      <c r="B9" s="18" t="s">
        <v>60</v>
      </c>
      <c r="C9" s="18" t="s">
        <v>61</v>
      </c>
      <c r="D9" s="18" t="s">
        <v>66</v>
      </c>
      <c r="E9" s="18" t="s">
        <v>1502</v>
      </c>
      <c r="F9" s="18" t="s">
        <v>55</v>
      </c>
      <c r="G9" s="18" t="s">
        <v>55</v>
      </c>
      <c r="H9" s="24">
        <v>44981.370833333334</v>
      </c>
      <c r="I9" s="24">
        <v>44981.404861111114</v>
      </c>
      <c r="J9" s="18" t="s">
        <v>67</v>
      </c>
      <c r="K9" s="18" t="s">
        <v>58</v>
      </c>
      <c r="L9" s="18" t="s">
        <v>1503</v>
      </c>
      <c r="M9" s="18" t="s">
        <v>1504</v>
      </c>
      <c r="N9" s="18" t="s">
        <v>68</v>
      </c>
      <c r="O9" s="18" t="s">
        <v>170</v>
      </c>
      <c r="P9" s="18" t="s">
        <v>24</v>
      </c>
      <c r="Q9" s="18" t="s">
        <v>55</v>
      </c>
      <c r="R9" s="18" t="s">
        <v>1644</v>
      </c>
      <c r="S9" s="18" t="s">
        <v>54</v>
      </c>
      <c r="T9" s="18" t="s">
        <v>56</v>
      </c>
      <c r="U9" s="18" t="s">
        <v>1505</v>
      </c>
      <c r="V9" s="18" t="s">
        <v>1505</v>
      </c>
      <c r="W9" s="18" t="s">
        <v>55</v>
      </c>
      <c r="X9" s="23" t="str" cm="1">
        <f t="array" ref="X9">INDEX({"MADRUGADA";"MANHÃ";"TARDE";"NOITE"},SUMPRODUCT(1*(HOUR(E9)&gt;={0;6;12;18})),1)</f>
        <v>MANHÃ</v>
      </c>
      <c r="Y9" s="20" t="s">
        <v>55</v>
      </c>
    </row>
    <row r="10" spans="1:25" ht="45" x14ac:dyDescent="0.25">
      <c r="A10" s="18" t="s">
        <v>1614</v>
      </c>
      <c r="B10" s="18" t="s">
        <v>47</v>
      </c>
      <c r="C10" s="18" t="s">
        <v>48</v>
      </c>
      <c r="D10" s="18" t="s">
        <v>70</v>
      </c>
      <c r="E10" s="18" t="s">
        <v>1615</v>
      </c>
      <c r="F10" s="18" t="s">
        <v>1603</v>
      </c>
      <c r="G10" s="24">
        <v>44982.256944444445</v>
      </c>
      <c r="H10" s="24">
        <v>44982.256944444445</v>
      </c>
      <c r="I10" s="24">
        <v>44984.259722222225</v>
      </c>
      <c r="J10" s="18" t="s">
        <v>396</v>
      </c>
      <c r="K10" s="18" t="s">
        <v>58</v>
      </c>
      <c r="L10" s="18" t="s">
        <v>1616</v>
      </c>
      <c r="M10" s="18" t="s">
        <v>1617</v>
      </c>
      <c r="N10" s="18" t="s">
        <v>68</v>
      </c>
      <c r="O10" s="18" t="s">
        <v>1618</v>
      </c>
      <c r="P10" s="18" t="s">
        <v>24</v>
      </c>
      <c r="Q10" s="18" t="s">
        <v>53</v>
      </c>
      <c r="R10" s="18" t="s">
        <v>507</v>
      </c>
      <c r="S10" s="18" t="s">
        <v>54</v>
      </c>
      <c r="T10" s="18" t="s">
        <v>56</v>
      </c>
      <c r="U10" s="18" t="s">
        <v>1619</v>
      </c>
      <c r="V10" s="18" t="s">
        <v>1619</v>
      </c>
      <c r="W10" s="18" t="s">
        <v>55</v>
      </c>
      <c r="X10" s="23" t="str" cm="1">
        <f t="array" ref="X10">INDEX({"MADRUGADA";"MANHÃ";"TARDE";"NOITE"},SUMPRODUCT(1*(HOUR(E10)&gt;={0;6;12;18})),1)</f>
        <v>TARDE</v>
      </c>
      <c r="Y10" s="25">
        <f t="shared" ref="Y10" si="0">G10-F10</f>
        <v>0.65972222222626442</v>
      </c>
    </row>
    <row r="11" spans="1:25" ht="30" x14ac:dyDescent="0.25">
      <c r="A11" s="17" t="s">
        <v>1798</v>
      </c>
      <c r="B11" s="17" t="s">
        <v>60</v>
      </c>
      <c r="C11" s="17" t="s">
        <v>61</v>
      </c>
      <c r="D11" s="17" t="s">
        <v>66</v>
      </c>
      <c r="E11" s="17" t="s">
        <v>1799</v>
      </c>
      <c r="F11" s="17" t="s">
        <v>55</v>
      </c>
      <c r="G11" s="17" t="s">
        <v>55</v>
      </c>
      <c r="H11" s="17" t="s">
        <v>50</v>
      </c>
      <c r="I11" s="17" t="s">
        <v>50</v>
      </c>
      <c r="J11" s="17" t="s">
        <v>67</v>
      </c>
      <c r="K11" s="17" t="s">
        <v>58</v>
      </c>
      <c r="L11" s="17" t="s">
        <v>1800</v>
      </c>
      <c r="M11" s="17" t="s">
        <v>1801</v>
      </c>
      <c r="N11" s="17" t="s">
        <v>68</v>
      </c>
      <c r="O11" s="17" t="s">
        <v>170</v>
      </c>
      <c r="P11" s="17" t="s">
        <v>24</v>
      </c>
      <c r="Q11" s="17" t="s">
        <v>55</v>
      </c>
      <c r="R11" s="17" t="s">
        <v>50</v>
      </c>
      <c r="S11" s="17" t="s">
        <v>54</v>
      </c>
      <c r="T11" s="17" t="s">
        <v>56</v>
      </c>
      <c r="U11" s="17" t="s">
        <v>1802</v>
      </c>
      <c r="V11" s="17" t="s">
        <v>1802</v>
      </c>
      <c r="W11" s="17" t="s">
        <v>55</v>
      </c>
      <c r="X11" s="22" t="str" cm="1">
        <f t="array" ref="X11">INDEX({"MADRUGADA";"MANHÃ";"TARDE";"NOITE"},SUMPRODUCT(1*(HOUR(E11)&gt;={0;6;12;18})),1)</f>
        <v>MANHÃ</v>
      </c>
      <c r="Y11" s="21" t="s">
        <v>55</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39207-5395-440E-A090-B7C30CE530D9}">
  <sheetPr codeName="Planilha3"/>
  <dimension ref="A1:Y5"/>
  <sheetViews>
    <sheetView topLeftCell="A5"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05" x14ac:dyDescent="0.25">
      <c r="A2" s="18" t="s">
        <v>112</v>
      </c>
      <c r="B2" s="18" t="s">
        <v>47</v>
      </c>
      <c r="C2" s="18" t="s">
        <v>48</v>
      </c>
      <c r="D2" s="18" t="s">
        <v>49</v>
      </c>
      <c r="E2" s="18" t="s">
        <v>113</v>
      </c>
      <c r="F2" s="18" t="s">
        <v>114</v>
      </c>
      <c r="G2" s="24">
        <v>44966.416666666664</v>
      </c>
      <c r="H2" s="24">
        <v>44967.400694444441</v>
      </c>
      <c r="I2" s="24">
        <v>44969.438194444447</v>
      </c>
      <c r="J2" s="18" t="s">
        <v>51</v>
      </c>
      <c r="K2" s="18" t="s">
        <v>52</v>
      </c>
      <c r="L2" s="18" t="s">
        <v>96</v>
      </c>
      <c r="M2" s="18" t="s">
        <v>115</v>
      </c>
      <c r="N2" s="18" t="s">
        <v>90</v>
      </c>
      <c r="O2" s="18" t="s">
        <v>77</v>
      </c>
      <c r="P2" s="18" t="s">
        <v>26</v>
      </c>
      <c r="Q2" s="18" t="s">
        <v>998</v>
      </c>
      <c r="R2" s="18" t="s">
        <v>999</v>
      </c>
      <c r="S2" s="18" t="s">
        <v>54</v>
      </c>
      <c r="T2" s="18" t="s">
        <v>56</v>
      </c>
      <c r="U2" s="18" t="s">
        <v>116</v>
      </c>
      <c r="V2" s="18" t="s">
        <v>116</v>
      </c>
      <c r="W2" s="18" t="s">
        <v>55</v>
      </c>
      <c r="X2" s="23" t="str" cm="1">
        <f t="array" ref="X2">INDEX({"MADRUGADA";"MANHÃ";"TARDE";"NOITE"},SUMPRODUCT(1*(HOUR(E2)&gt;={0;6;12;18})),1)</f>
        <v>MANHÃ</v>
      </c>
      <c r="Y2" s="25">
        <f>G2-F2</f>
        <v>8.0520833333284827</v>
      </c>
    </row>
    <row r="3" spans="1:25" ht="45" x14ac:dyDescent="0.25">
      <c r="A3" s="18" t="s">
        <v>1451</v>
      </c>
      <c r="B3" s="18" t="s">
        <v>47</v>
      </c>
      <c r="C3" s="18" t="s">
        <v>48</v>
      </c>
      <c r="D3" s="18" t="s">
        <v>466</v>
      </c>
      <c r="E3" s="18" t="s">
        <v>1452</v>
      </c>
      <c r="F3" s="18" t="s">
        <v>1453</v>
      </c>
      <c r="G3" s="24">
        <v>44980.335416666669</v>
      </c>
      <c r="H3" s="24">
        <v>44980.357638888891</v>
      </c>
      <c r="I3" s="24">
        <v>44981.380555555559</v>
      </c>
      <c r="J3" s="18" t="s">
        <v>396</v>
      </c>
      <c r="K3" s="18" t="s">
        <v>389</v>
      </c>
      <c r="L3" s="18" t="s">
        <v>1454</v>
      </c>
      <c r="M3" s="18" t="s">
        <v>1455</v>
      </c>
      <c r="N3" s="18" t="s">
        <v>90</v>
      </c>
      <c r="O3" s="18" t="s">
        <v>248</v>
      </c>
      <c r="P3" s="18" t="s">
        <v>29</v>
      </c>
      <c r="Q3" s="18" t="s">
        <v>53</v>
      </c>
      <c r="R3" s="18" t="s">
        <v>507</v>
      </c>
      <c r="S3" s="18" t="s">
        <v>54</v>
      </c>
      <c r="T3" s="18" t="s">
        <v>56</v>
      </c>
      <c r="U3" s="18" t="s">
        <v>1456</v>
      </c>
      <c r="V3" s="18" t="s">
        <v>1456</v>
      </c>
      <c r="W3" s="18" t="s">
        <v>55</v>
      </c>
      <c r="X3" s="23" t="str" cm="1">
        <f t="array" ref="X3">INDEX({"MADRUGADA";"MANHÃ";"TARDE";"NOITE"},SUMPRODUCT(1*(HOUR(E3)&gt;={0;6;12;18})),1)</f>
        <v>MANHÃ</v>
      </c>
      <c r="Y3" s="25">
        <f>G3-F3</f>
        <v>1.9263888888890506</v>
      </c>
    </row>
    <row r="4" spans="1:25" ht="45" x14ac:dyDescent="0.25">
      <c r="A4" s="18" t="s">
        <v>1494</v>
      </c>
      <c r="B4" s="18" t="s">
        <v>47</v>
      </c>
      <c r="C4" s="18" t="s">
        <v>48</v>
      </c>
      <c r="D4" s="18" t="s">
        <v>49</v>
      </c>
      <c r="E4" s="18" t="s">
        <v>1495</v>
      </c>
      <c r="F4" s="18" t="s">
        <v>1496</v>
      </c>
      <c r="G4" s="24">
        <v>44981.638888888891</v>
      </c>
      <c r="H4" s="24">
        <v>44981.697916666664</v>
      </c>
      <c r="I4" s="24">
        <v>44985.698611111111</v>
      </c>
      <c r="J4" s="18" t="s">
        <v>396</v>
      </c>
      <c r="K4" s="18" t="s">
        <v>52</v>
      </c>
      <c r="L4" s="18" t="s">
        <v>1497</v>
      </c>
      <c r="M4" s="18" t="s">
        <v>1498</v>
      </c>
      <c r="N4" s="18" t="s">
        <v>90</v>
      </c>
      <c r="O4" s="18" t="s">
        <v>1499</v>
      </c>
      <c r="P4" s="18" t="s">
        <v>26</v>
      </c>
      <c r="Q4" s="18" t="s">
        <v>546</v>
      </c>
      <c r="R4" s="18" t="s">
        <v>1643</v>
      </c>
      <c r="S4" s="18" t="s">
        <v>54</v>
      </c>
      <c r="T4" s="18" t="s">
        <v>56</v>
      </c>
      <c r="U4" s="18" t="s">
        <v>1500</v>
      </c>
      <c r="V4" s="18" t="s">
        <v>1500</v>
      </c>
      <c r="W4" s="18" t="s">
        <v>55</v>
      </c>
      <c r="X4" s="23" t="str" cm="1">
        <f t="array" ref="X4">INDEX({"MADRUGADA";"MANHÃ";"TARDE";"NOITE"},SUMPRODUCT(1*(HOUR(E4)&gt;={0;6;12;18})),1)</f>
        <v>TARDE</v>
      </c>
      <c r="Y4" s="25">
        <f t="shared" ref="Y4:Y5" si="0">G4-F4</f>
        <v>1.9680555555605679</v>
      </c>
    </row>
    <row r="5" spans="1:25" ht="45" x14ac:dyDescent="0.25">
      <c r="A5" s="17" t="s">
        <v>1620</v>
      </c>
      <c r="B5" s="17" t="s">
        <v>47</v>
      </c>
      <c r="C5" s="17" t="s">
        <v>48</v>
      </c>
      <c r="D5" s="17" t="s">
        <v>49</v>
      </c>
      <c r="E5" s="17" t="s">
        <v>1621</v>
      </c>
      <c r="F5" s="17" t="s">
        <v>1622</v>
      </c>
      <c r="G5" s="29">
        <v>44984.279861111114</v>
      </c>
      <c r="H5" s="29">
        <v>44985.345138888886</v>
      </c>
      <c r="I5" s="17" t="s">
        <v>50</v>
      </c>
      <c r="J5" s="17" t="s">
        <v>396</v>
      </c>
      <c r="K5" s="17" t="s">
        <v>52</v>
      </c>
      <c r="L5" s="17" t="s">
        <v>1623</v>
      </c>
      <c r="M5" s="17" t="s">
        <v>1624</v>
      </c>
      <c r="N5" s="17" t="s">
        <v>90</v>
      </c>
      <c r="O5" s="17" t="s">
        <v>621</v>
      </c>
      <c r="P5" s="17" t="s">
        <v>26</v>
      </c>
      <c r="Q5" s="17" t="s">
        <v>998</v>
      </c>
      <c r="R5" s="17" t="s">
        <v>1856</v>
      </c>
      <c r="S5" s="17" t="s">
        <v>54</v>
      </c>
      <c r="T5" s="17" t="s">
        <v>56</v>
      </c>
      <c r="U5" s="17" t="s">
        <v>1625</v>
      </c>
      <c r="V5" s="17" t="s">
        <v>1625</v>
      </c>
      <c r="W5" s="17" t="s">
        <v>55</v>
      </c>
      <c r="X5" s="22" t="str" cm="1">
        <f t="array" ref="X5">INDEX({"MADRUGADA";"MANHÃ";"TARDE";"NOITE"},SUMPRODUCT(1*(HOUR(E5)&gt;={0;6;12;18})),1)</f>
        <v>TARDE</v>
      </c>
      <c r="Y5" s="19">
        <f t="shared" si="0"/>
        <v>2.7194444444467081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6EF0-3322-4290-A6FB-20E6613B833A}">
  <sheetPr codeName="Planilha5"/>
  <dimension ref="A1:Y19"/>
  <sheetViews>
    <sheetView topLeftCell="A18"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255" x14ac:dyDescent="0.25">
      <c r="A2" s="18" t="s">
        <v>117</v>
      </c>
      <c r="B2" s="18" t="s">
        <v>60</v>
      </c>
      <c r="C2" s="18" t="s">
        <v>57</v>
      </c>
      <c r="D2" s="18" t="s">
        <v>74</v>
      </c>
      <c r="E2" s="18" t="s">
        <v>118</v>
      </c>
      <c r="F2" s="18" t="s">
        <v>55</v>
      </c>
      <c r="G2" s="18" t="s">
        <v>55</v>
      </c>
      <c r="H2" s="18" t="s">
        <v>119</v>
      </c>
      <c r="I2" s="18" t="s">
        <v>119</v>
      </c>
      <c r="J2" s="18" t="s">
        <v>75</v>
      </c>
      <c r="K2" s="18" t="s">
        <v>52</v>
      </c>
      <c r="L2" s="18" t="s">
        <v>120</v>
      </c>
      <c r="M2" s="18" t="s">
        <v>121</v>
      </c>
      <c r="N2" s="18" t="s">
        <v>76</v>
      </c>
      <c r="O2" s="18" t="s">
        <v>77</v>
      </c>
      <c r="P2" s="18" t="s">
        <v>27</v>
      </c>
      <c r="Q2" s="18" t="s">
        <v>55</v>
      </c>
      <c r="R2" s="18" t="s">
        <v>87</v>
      </c>
      <c r="S2" s="18" t="s">
        <v>54</v>
      </c>
      <c r="T2" s="18" t="s">
        <v>56</v>
      </c>
      <c r="U2" s="18" t="s">
        <v>122</v>
      </c>
      <c r="V2" s="18" t="s">
        <v>122</v>
      </c>
      <c r="W2" s="18" t="s">
        <v>55</v>
      </c>
      <c r="X2" s="23" t="str" cm="1">
        <f t="array" ref="X2">INDEX({"MADRUGADA";"MANHÃ";"TARDE";"NOITE"},SUMPRODUCT(1*(HOUR(E2)&gt;={0;6;12;18})),1)</f>
        <v>MANHÃ</v>
      </c>
      <c r="Y2" s="20" t="s">
        <v>55</v>
      </c>
    </row>
    <row r="3" spans="1:25" ht="150" x14ac:dyDescent="0.25">
      <c r="A3" s="18" t="s">
        <v>128</v>
      </c>
      <c r="B3" s="18" t="s">
        <v>60</v>
      </c>
      <c r="C3" s="18" t="s">
        <v>57</v>
      </c>
      <c r="D3" s="18" t="s">
        <v>70</v>
      </c>
      <c r="E3" s="18" t="s">
        <v>119</v>
      </c>
      <c r="F3" s="18" t="s">
        <v>55</v>
      </c>
      <c r="G3" s="18" t="s">
        <v>55</v>
      </c>
      <c r="H3" s="18" t="s">
        <v>129</v>
      </c>
      <c r="I3" s="18" t="s">
        <v>129</v>
      </c>
      <c r="J3" s="18" t="s">
        <v>75</v>
      </c>
      <c r="K3" s="18" t="s">
        <v>52</v>
      </c>
      <c r="L3" s="18" t="s">
        <v>92</v>
      </c>
      <c r="M3" s="18" t="s">
        <v>130</v>
      </c>
      <c r="N3" s="18" t="s">
        <v>76</v>
      </c>
      <c r="O3" s="18" t="s">
        <v>77</v>
      </c>
      <c r="P3" s="18" t="s">
        <v>27</v>
      </c>
      <c r="Q3" s="18" t="s">
        <v>55</v>
      </c>
      <c r="R3" s="18" t="s">
        <v>87</v>
      </c>
      <c r="S3" s="18" t="s">
        <v>54</v>
      </c>
      <c r="T3" s="18" t="s">
        <v>56</v>
      </c>
      <c r="U3" s="18" t="s">
        <v>131</v>
      </c>
      <c r="V3" s="18" t="s">
        <v>131</v>
      </c>
      <c r="W3" s="18" t="s">
        <v>55</v>
      </c>
      <c r="X3" s="23" t="str" cm="1">
        <f t="array" ref="X3">INDEX({"MADRUGADA";"MANHÃ";"TARDE";"NOITE"},SUMPRODUCT(1*(HOUR(E3)&gt;={0;6;12;18})),1)</f>
        <v>MANHÃ</v>
      </c>
      <c r="Y3" s="20" t="s">
        <v>55</v>
      </c>
    </row>
    <row r="4" spans="1:25" ht="255" x14ac:dyDescent="0.25">
      <c r="A4" s="26" t="s">
        <v>233</v>
      </c>
      <c r="B4" s="26" t="s">
        <v>60</v>
      </c>
      <c r="C4" s="26" t="s">
        <v>57</v>
      </c>
      <c r="D4" s="26" t="s">
        <v>74</v>
      </c>
      <c r="E4" s="26" t="s">
        <v>234</v>
      </c>
      <c r="F4" s="26" t="s">
        <v>55</v>
      </c>
      <c r="G4" s="26" t="s">
        <v>55</v>
      </c>
      <c r="H4" s="26" t="s">
        <v>235</v>
      </c>
      <c r="I4" s="26" t="s">
        <v>235</v>
      </c>
      <c r="J4" s="26" t="s">
        <v>75</v>
      </c>
      <c r="K4" s="26" t="s">
        <v>52</v>
      </c>
      <c r="L4" s="26" t="s">
        <v>236</v>
      </c>
      <c r="M4" s="26" t="s">
        <v>237</v>
      </c>
      <c r="N4" s="26" t="s">
        <v>76</v>
      </c>
      <c r="O4" s="26" t="s">
        <v>77</v>
      </c>
      <c r="P4" s="26" t="s">
        <v>27</v>
      </c>
      <c r="Q4" s="26" t="s">
        <v>55</v>
      </c>
      <c r="R4" s="26" t="s">
        <v>87</v>
      </c>
      <c r="S4" s="26" t="s">
        <v>54</v>
      </c>
      <c r="T4" s="26" t="s">
        <v>56</v>
      </c>
      <c r="U4" s="26" t="s">
        <v>238</v>
      </c>
      <c r="V4" s="26" t="s">
        <v>238</v>
      </c>
      <c r="W4" s="26" t="s">
        <v>55</v>
      </c>
      <c r="X4" s="23" t="str" cm="1">
        <f t="array" ref="X4">INDEX({"MADRUGADA";"MANHÃ";"TARDE";"NOITE"},SUMPRODUCT(1*(HOUR(E4)&gt;={0;6;12;18})),1)</f>
        <v>TARDE</v>
      </c>
      <c r="Y4" s="20" t="s">
        <v>55</v>
      </c>
    </row>
    <row r="5" spans="1:25" ht="225" x14ac:dyDescent="0.25">
      <c r="A5" s="18" t="s">
        <v>274</v>
      </c>
      <c r="B5" s="18" t="s">
        <v>60</v>
      </c>
      <c r="C5" s="18" t="s">
        <v>57</v>
      </c>
      <c r="D5" s="18" t="s">
        <v>74</v>
      </c>
      <c r="E5" s="18" t="s">
        <v>275</v>
      </c>
      <c r="F5" s="18" t="s">
        <v>55</v>
      </c>
      <c r="G5" s="18" t="s">
        <v>55</v>
      </c>
      <c r="H5" s="18" t="s">
        <v>276</v>
      </c>
      <c r="I5" s="18" t="s">
        <v>276</v>
      </c>
      <c r="J5" s="18" t="s">
        <v>75</v>
      </c>
      <c r="K5" s="18" t="s">
        <v>52</v>
      </c>
      <c r="L5" s="18" t="s">
        <v>277</v>
      </c>
      <c r="M5" s="18" t="s">
        <v>278</v>
      </c>
      <c r="N5" s="18" t="s">
        <v>76</v>
      </c>
      <c r="O5" s="18" t="s">
        <v>77</v>
      </c>
      <c r="P5" s="18" t="s">
        <v>27</v>
      </c>
      <c r="Q5" s="18" t="s">
        <v>55</v>
      </c>
      <c r="R5" s="18" t="s">
        <v>87</v>
      </c>
      <c r="S5" s="18" t="s">
        <v>54</v>
      </c>
      <c r="T5" s="18" t="s">
        <v>56</v>
      </c>
      <c r="U5" s="18" t="s">
        <v>279</v>
      </c>
      <c r="V5" s="18" t="s">
        <v>279</v>
      </c>
      <c r="W5" s="18" t="s">
        <v>55</v>
      </c>
      <c r="X5" s="23" t="str" cm="1">
        <f t="array" ref="X5">INDEX({"MADRUGADA";"MANHÃ";"TARDE";"NOITE"},SUMPRODUCT(1*(HOUR(E5)&gt;={0;6;12;18})),1)</f>
        <v>TARDE</v>
      </c>
      <c r="Y5" s="20" t="s">
        <v>55</v>
      </c>
    </row>
    <row r="6" spans="1:25" ht="120" x14ac:dyDescent="0.25">
      <c r="A6" s="18" t="s">
        <v>385</v>
      </c>
      <c r="B6" s="18" t="s">
        <v>47</v>
      </c>
      <c r="C6" s="18" t="s">
        <v>48</v>
      </c>
      <c r="D6" s="18" t="s">
        <v>386</v>
      </c>
      <c r="E6" s="18" t="s">
        <v>387</v>
      </c>
      <c r="F6" s="18" t="s">
        <v>388</v>
      </c>
      <c r="G6" s="24">
        <v>44962.679861111108</v>
      </c>
      <c r="H6" s="24">
        <v>44963.399305555555</v>
      </c>
      <c r="I6" s="24">
        <v>44965.46597222222</v>
      </c>
      <c r="J6" s="18" t="s">
        <v>51</v>
      </c>
      <c r="K6" s="18" t="s">
        <v>389</v>
      </c>
      <c r="L6" s="18" t="s">
        <v>390</v>
      </c>
      <c r="M6" s="18" t="s">
        <v>391</v>
      </c>
      <c r="N6" s="18" t="s">
        <v>76</v>
      </c>
      <c r="O6" s="18" t="s">
        <v>77</v>
      </c>
      <c r="P6" s="18" t="s">
        <v>29</v>
      </c>
      <c r="Q6" s="18" t="s">
        <v>777</v>
      </c>
      <c r="R6" s="18" t="s">
        <v>778</v>
      </c>
      <c r="S6" s="18" t="s">
        <v>54</v>
      </c>
      <c r="T6" s="18" t="s">
        <v>56</v>
      </c>
      <c r="U6" s="18" t="s">
        <v>392</v>
      </c>
      <c r="V6" s="18" t="s">
        <v>392</v>
      </c>
      <c r="W6" s="18" t="s">
        <v>55</v>
      </c>
      <c r="X6" s="23" t="str" cm="1">
        <f t="array" ref="X6">INDEX({"MADRUGADA";"MANHÃ";"TARDE";"NOITE"},SUMPRODUCT(1*(HOUR(E6)&gt;={0;6;12;18})),1)</f>
        <v>MANHÃ</v>
      </c>
      <c r="Y6" s="25">
        <f t="shared" ref="Y6" si="0">G6-F6</f>
        <v>0.60833333332993789</v>
      </c>
    </row>
    <row r="7" spans="1:25" ht="165" x14ac:dyDescent="0.25">
      <c r="A7" s="18" t="s">
        <v>557</v>
      </c>
      <c r="B7" s="18" t="s">
        <v>60</v>
      </c>
      <c r="C7" s="18" t="s">
        <v>57</v>
      </c>
      <c r="D7" s="18" t="s">
        <v>74</v>
      </c>
      <c r="E7" s="18" t="s">
        <v>594</v>
      </c>
      <c r="F7" s="18" t="s">
        <v>55</v>
      </c>
      <c r="G7" s="18" t="s">
        <v>55</v>
      </c>
      <c r="H7" s="18" t="s">
        <v>595</v>
      </c>
      <c r="I7" s="18" t="s">
        <v>595</v>
      </c>
      <c r="J7" s="18" t="s">
        <v>75</v>
      </c>
      <c r="K7" s="18" t="s">
        <v>52</v>
      </c>
      <c r="L7" s="18" t="s">
        <v>596</v>
      </c>
      <c r="M7" s="18" t="s">
        <v>597</v>
      </c>
      <c r="N7" s="18" t="s">
        <v>76</v>
      </c>
      <c r="O7" s="18" t="s">
        <v>77</v>
      </c>
      <c r="P7" s="18" t="s">
        <v>27</v>
      </c>
      <c r="Q7" s="18" t="s">
        <v>55</v>
      </c>
      <c r="R7" s="18" t="s">
        <v>87</v>
      </c>
      <c r="S7" s="18" t="s">
        <v>54</v>
      </c>
      <c r="T7" s="18" t="s">
        <v>56</v>
      </c>
      <c r="U7" s="18" t="s">
        <v>598</v>
      </c>
      <c r="V7" s="18" t="s">
        <v>598</v>
      </c>
      <c r="W7" s="18" t="s">
        <v>55</v>
      </c>
      <c r="X7" s="23" t="str" cm="1">
        <f t="array" ref="X7">INDEX({"MADRUGADA";"MANHÃ";"TARDE";"NOITE"},SUMPRODUCT(1*(HOUR(E7)&gt;={0;6;12;18})),1)</f>
        <v>TARDE</v>
      </c>
      <c r="Y7" s="20" t="s">
        <v>55</v>
      </c>
    </row>
    <row r="8" spans="1:25" ht="210" x14ac:dyDescent="0.25">
      <c r="A8" s="26" t="s">
        <v>660</v>
      </c>
      <c r="B8" s="26" t="s">
        <v>60</v>
      </c>
      <c r="C8" s="26" t="s">
        <v>57</v>
      </c>
      <c r="D8" s="26" t="s">
        <v>74</v>
      </c>
      <c r="E8" s="26" t="s">
        <v>661</v>
      </c>
      <c r="F8" s="26" t="s">
        <v>55</v>
      </c>
      <c r="G8" s="26" t="s">
        <v>55</v>
      </c>
      <c r="H8" s="26" t="s">
        <v>662</v>
      </c>
      <c r="I8" s="26" t="s">
        <v>662</v>
      </c>
      <c r="J8" s="26" t="s">
        <v>75</v>
      </c>
      <c r="K8" s="26" t="s">
        <v>52</v>
      </c>
      <c r="L8" s="26" t="s">
        <v>663</v>
      </c>
      <c r="M8" s="26" t="s">
        <v>664</v>
      </c>
      <c r="N8" s="26" t="s">
        <v>76</v>
      </c>
      <c r="O8" s="26" t="s">
        <v>77</v>
      </c>
      <c r="P8" s="26" t="s">
        <v>27</v>
      </c>
      <c r="Q8" s="26" t="s">
        <v>55</v>
      </c>
      <c r="R8" s="26" t="s">
        <v>87</v>
      </c>
      <c r="S8" s="26" t="s">
        <v>54</v>
      </c>
      <c r="T8" s="26" t="s">
        <v>56</v>
      </c>
      <c r="U8" s="26" t="s">
        <v>665</v>
      </c>
      <c r="V8" s="26" t="s">
        <v>665</v>
      </c>
      <c r="W8" s="26" t="s">
        <v>55</v>
      </c>
      <c r="X8" s="23" t="str" cm="1">
        <f t="array" ref="X8">INDEX({"MADRUGADA";"MANHÃ";"TARDE";"NOITE"},SUMPRODUCT(1*(HOUR(E8)&gt;={0;6;12;18})),1)</f>
        <v>MANHÃ</v>
      </c>
      <c r="Y8" s="20" t="s">
        <v>55</v>
      </c>
    </row>
    <row r="9" spans="1:25" ht="240" x14ac:dyDescent="0.25">
      <c r="A9" s="26" t="s">
        <v>666</v>
      </c>
      <c r="B9" s="26" t="s">
        <v>60</v>
      </c>
      <c r="C9" s="26" t="s">
        <v>57</v>
      </c>
      <c r="D9" s="26" t="s">
        <v>74</v>
      </c>
      <c r="E9" s="26" t="s">
        <v>667</v>
      </c>
      <c r="F9" s="26" t="s">
        <v>55</v>
      </c>
      <c r="G9" s="26" t="s">
        <v>55</v>
      </c>
      <c r="H9" s="26" t="s">
        <v>668</v>
      </c>
      <c r="I9" s="26" t="s">
        <v>668</v>
      </c>
      <c r="J9" s="26" t="s">
        <v>75</v>
      </c>
      <c r="K9" s="26" t="s">
        <v>52</v>
      </c>
      <c r="L9" s="26" t="s">
        <v>669</v>
      </c>
      <c r="M9" s="26" t="s">
        <v>670</v>
      </c>
      <c r="N9" s="26" t="s">
        <v>76</v>
      </c>
      <c r="O9" s="26" t="s">
        <v>77</v>
      </c>
      <c r="P9" s="26" t="s">
        <v>27</v>
      </c>
      <c r="Q9" s="26" t="s">
        <v>55</v>
      </c>
      <c r="R9" s="26" t="s">
        <v>87</v>
      </c>
      <c r="S9" s="26" t="s">
        <v>54</v>
      </c>
      <c r="T9" s="26" t="s">
        <v>56</v>
      </c>
      <c r="U9" s="26" t="s">
        <v>671</v>
      </c>
      <c r="V9" s="26" t="s">
        <v>671</v>
      </c>
      <c r="W9" s="26" t="s">
        <v>55</v>
      </c>
      <c r="X9" s="23" t="str" cm="1">
        <f t="array" ref="X9">INDEX({"MADRUGADA";"MANHÃ";"TARDE";"NOITE"},SUMPRODUCT(1*(HOUR(E9)&gt;={0;6;12;18})),1)</f>
        <v>MANHÃ</v>
      </c>
      <c r="Y9" s="20" t="s">
        <v>55</v>
      </c>
    </row>
    <row r="10" spans="1:25" ht="180" x14ac:dyDescent="0.25">
      <c r="A10" s="18" t="s">
        <v>691</v>
      </c>
      <c r="B10" s="18" t="s">
        <v>47</v>
      </c>
      <c r="C10" s="18" t="s">
        <v>48</v>
      </c>
      <c r="D10" s="18" t="s">
        <v>386</v>
      </c>
      <c r="E10" s="18" t="s">
        <v>692</v>
      </c>
      <c r="F10" s="18" t="s">
        <v>693</v>
      </c>
      <c r="G10" s="18" t="s">
        <v>694</v>
      </c>
      <c r="H10" s="18" t="s">
        <v>695</v>
      </c>
      <c r="I10" s="24">
        <v>44967.817361111112</v>
      </c>
      <c r="J10" s="18" t="s">
        <v>51</v>
      </c>
      <c r="K10" s="18" t="s">
        <v>389</v>
      </c>
      <c r="L10" s="18" t="s">
        <v>696</v>
      </c>
      <c r="M10" s="18" t="s">
        <v>697</v>
      </c>
      <c r="N10" s="18" t="s">
        <v>76</v>
      </c>
      <c r="O10" s="18" t="s">
        <v>77</v>
      </c>
      <c r="P10" s="18" t="s">
        <v>29</v>
      </c>
      <c r="Q10" s="18" t="s">
        <v>698</v>
      </c>
      <c r="R10" s="18" t="s">
        <v>699</v>
      </c>
      <c r="S10" s="18" t="s">
        <v>171</v>
      </c>
      <c r="T10" s="18" t="s">
        <v>700</v>
      </c>
      <c r="U10" s="18" t="s">
        <v>701</v>
      </c>
      <c r="V10" s="18" t="s">
        <v>702</v>
      </c>
      <c r="W10" s="18">
        <v>84292023</v>
      </c>
      <c r="X10" s="23" t="str" cm="1">
        <f t="array" ref="X10">INDEX({"MADRUGADA";"MANHÃ";"TARDE";"NOITE"},SUMPRODUCT(1*(HOUR(E10)&gt;={0;6;12;18})),1)</f>
        <v>MANHÃ</v>
      </c>
      <c r="Y10" s="25">
        <f>G10-F10</f>
        <v>0.22083333333284827</v>
      </c>
    </row>
    <row r="11" spans="1:25" ht="255" x14ac:dyDescent="0.25">
      <c r="A11" s="17" t="s">
        <v>962</v>
      </c>
      <c r="B11" s="17" t="s">
        <v>60</v>
      </c>
      <c r="C11" s="17" t="s">
        <v>57</v>
      </c>
      <c r="D11" s="17" t="s">
        <v>74</v>
      </c>
      <c r="E11" s="17" t="s">
        <v>963</v>
      </c>
      <c r="F11" s="17" t="s">
        <v>55</v>
      </c>
      <c r="G11" s="17" t="s">
        <v>55</v>
      </c>
      <c r="H11" s="17" t="s">
        <v>50</v>
      </c>
      <c r="I11" s="17" t="s">
        <v>50</v>
      </c>
      <c r="J11" s="17" t="s">
        <v>75</v>
      </c>
      <c r="K11" s="17" t="s">
        <v>52</v>
      </c>
      <c r="L11" s="17" t="s">
        <v>964</v>
      </c>
      <c r="M11" s="17" t="s">
        <v>965</v>
      </c>
      <c r="N11" s="17" t="s">
        <v>76</v>
      </c>
      <c r="O11" s="17" t="s">
        <v>77</v>
      </c>
      <c r="P11" s="17" t="s">
        <v>27</v>
      </c>
      <c r="Q11" s="17" t="s">
        <v>55</v>
      </c>
      <c r="R11" s="17" t="s">
        <v>966</v>
      </c>
      <c r="S11" s="17" t="s">
        <v>55</v>
      </c>
      <c r="T11" s="17" t="s">
        <v>967</v>
      </c>
      <c r="U11" s="17" t="s">
        <v>968</v>
      </c>
      <c r="V11" s="17" t="s">
        <v>969</v>
      </c>
      <c r="W11" s="17" t="s">
        <v>55</v>
      </c>
      <c r="X11" s="22" t="str" cm="1">
        <f t="array" ref="X11">INDEX({"MADRUGADA";"MANHÃ";"TARDE";"NOITE"},SUMPRODUCT(1*(HOUR(E11)&gt;={0;6;12;18})),1)</f>
        <v>MANHÃ</v>
      </c>
      <c r="Y11" s="21" t="s">
        <v>55</v>
      </c>
    </row>
    <row r="12" spans="1:25" ht="240" x14ac:dyDescent="0.25">
      <c r="A12" s="18" t="s">
        <v>913</v>
      </c>
      <c r="B12" s="18" t="s">
        <v>60</v>
      </c>
      <c r="C12" s="18" t="s">
        <v>57</v>
      </c>
      <c r="D12" s="18" t="s">
        <v>74</v>
      </c>
      <c r="E12" s="18" t="s">
        <v>914</v>
      </c>
      <c r="F12" s="18" t="s">
        <v>55</v>
      </c>
      <c r="G12" s="18" t="s">
        <v>55</v>
      </c>
      <c r="H12" s="18" t="s">
        <v>915</v>
      </c>
      <c r="I12" s="18" t="s">
        <v>915</v>
      </c>
      <c r="J12" s="18" t="s">
        <v>75</v>
      </c>
      <c r="K12" s="18" t="s">
        <v>52</v>
      </c>
      <c r="L12" s="18" t="s">
        <v>916</v>
      </c>
      <c r="M12" s="18" t="s">
        <v>917</v>
      </c>
      <c r="N12" s="18" t="s">
        <v>76</v>
      </c>
      <c r="O12" s="18" t="s">
        <v>77</v>
      </c>
      <c r="P12" s="18" t="s">
        <v>27</v>
      </c>
      <c r="Q12" s="18" t="s">
        <v>55</v>
      </c>
      <c r="R12" s="18" t="s">
        <v>87</v>
      </c>
      <c r="S12" s="18" t="s">
        <v>54</v>
      </c>
      <c r="T12" s="18" t="s">
        <v>56</v>
      </c>
      <c r="U12" s="18" t="s">
        <v>918</v>
      </c>
      <c r="V12" s="18" t="s">
        <v>918</v>
      </c>
      <c r="W12" s="18" t="s">
        <v>55</v>
      </c>
      <c r="X12" s="23" t="str" cm="1">
        <f t="array" ref="X12">INDEX({"MADRUGADA";"MANHÃ";"TARDE";"NOITE"},SUMPRODUCT(1*(HOUR(E12)&gt;={0;6;12;18})),1)</f>
        <v>TARDE</v>
      </c>
      <c r="Y12" s="20" t="s">
        <v>55</v>
      </c>
    </row>
    <row r="13" spans="1:25" ht="120" x14ac:dyDescent="0.25">
      <c r="A13" s="18" t="s">
        <v>907</v>
      </c>
      <c r="B13" s="18" t="s">
        <v>60</v>
      </c>
      <c r="C13" s="18" t="s">
        <v>57</v>
      </c>
      <c r="D13" s="18" t="s">
        <v>70</v>
      </c>
      <c r="E13" s="18" t="s">
        <v>908</v>
      </c>
      <c r="F13" s="18" t="s">
        <v>55</v>
      </c>
      <c r="G13" s="18" t="s">
        <v>55</v>
      </c>
      <c r="H13" s="18" t="s">
        <v>909</v>
      </c>
      <c r="I13" s="18" t="s">
        <v>909</v>
      </c>
      <c r="J13" s="18" t="s">
        <v>75</v>
      </c>
      <c r="K13" s="18" t="s">
        <v>52</v>
      </c>
      <c r="L13" s="18" t="s">
        <v>910</v>
      </c>
      <c r="M13" s="18" t="s">
        <v>911</v>
      </c>
      <c r="N13" s="18" t="s">
        <v>76</v>
      </c>
      <c r="O13" s="18" t="s">
        <v>77</v>
      </c>
      <c r="P13" s="18" t="s">
        <v>27</v>
      </c>
      <c r="Q13" s="18" t="s">
        <v>55</v>
      </c>
      <c r="R13" s="18" t="s">
        <v>910</v>
      </c>
      <c r="S13" s="18" t="s">
        <v>54</v>
      </c>
      <c r="T13" s="18" t="s">
        <v>56</v>
      </c>
      <c r="U13" s="18" t="s">
        <v>912</v>
      </c>
      <c r="V13" s="18" t="s">
        <v>912</v>
      </c>
      <c r="W13" s="18" t="s">
        <v>55</v>
      </c>
      <c r="X13" s="23" t="str" cm="1">
        <f t="array" ref="X13">INDEX({"MADRUGADA";"MANHÃ";"TARDE";"NOITE"},SUMPRODUCT(1*(HOUR(E13)&gt;={0;6;12;18})),1)</f>
        <v>TARDE</v>
      </c>
      <c r="Y13" s="20" t="s">
        <v>55</v>
      </c>
    </row>
    <row r="14" spans="1:25" ht="225" x14ac:dyDescent="0.25">
      <c r="A14" s="18" t="s">
        <v>1052</v>
      </c>
      <c r="B14" s="18" t="s">
        <v>60</v>
      </c>
      <c r="C14" s="18" t="s">
        <v>57</v>
      </c>
      <c r="D14" s="18" t="s">
        <v>70</v>
      </c>
      <c r="E14" s="18" t="s">
        <v>1053</v>
      </c>
      <c r="F14" s="18" t="s">
        <v>55</v>
      </c>
      <c r="G14" s="18" t="s">
        <v>55</v>
      </c>
      <c r="H14" s="18" t="s">
        <v>1054</v>
      </c>
      <c r="I14" s="18" t="s">
        <v>1054</v>
      </c>
      <c r="J14" s="18" t="s">
        <v>75</v>
      </c>
      <c r="K14" s="18" t="s">
        <v>52</v>
      </c>
      <c r="L14" s="18" t="s">
        <v>910</v>
      </c>
      <c r="M14" s="18" t="s">
        <v>1055</v>
      </c>
      <c r="N14" s="18" t="s">
        <v>76</v>
      </c>
      <c r="O14" s="18" t="s">
        <v>77</v>
      </c>
      <c r="P14" s="18" t="s">
        <v>27</v>
      </c>
      <c r="Q14" s="18" t="s">
        <v>55</v>
      </c>
      <c r="R14" s="18" t="s">
        <v>910</v>
      </c>
      <c r="S14" s="18" t="s">
        <v>54</v>
      </c>
      <c r="T14" s="18" t="s">
        <v>56</v>
      </c>
      <c r="U14" s="18" t="s">
        <v>1056</v>
      </c>
      <c r="V14" s="18" t="s">
        <v>1056</v>
      </c>
      <c r="W14" s="18" t="s">
        <v>55</v>
      </c>
      <c r="X14" s="23" t="str" cm="1">
        <f t="array" ref="X14">INDEX({"MADRUGADA";"MANHÃ";"TARDE";"NOITE"},SUMPRODUCT(1*(HOUR(E14)&gt;={0;6;12;18})),1)</f>
        <v>MANHÃ</v>
      </c>
      <c r="Y14" s="20" t="s">
        <v>55</v>
      </c>
    </row>
    <row r="15" spans="1:25" ht="240" x14ac:dyDescent="0.25">
      <c r="A15" s="18" t="s">
        <v>1057</v>
      </c>
      <c r="B15" s="18" t="s">
        <v>60</v>
      </c>
      <c r="C15" s="18" t="s">
        <v>57</v>
      </c>
      <c r="D15" s="18" t="s">
        <v>74</v>
      </c>
      <c r="E15" s="18" t="s">
        <v>1058</v>
      </c>
      <c r="F15" s="18" t="s">
        <v>55</v>
      </c>
      <c r="G15" s="18" t="s">
        <v>55</v>
      </c>
      <c r="H15" s="18" t="s">
        <v>1059</v>
      </c>
      <c r="I15" s="18" t="s">
        <v>1059</v>
      </c>
      <c r="J15" s="18" t="s">
        <v>75</v>
      </c>
      <c r="K15" s="18" t="s">
        <v>52</v>
      </c>
      <c r="L15" s="18" t="s">
        <v>1060</v>
      </c>
      <c r="M15" s="18" t="s">
        <v>1061</v>
      </c>
      <c r="N15" s="18" t="s">
        <v>76</v>
      </c>
      <c r="O15" s="18" t="s">
        <v>77</v>
      </c>
      <c r="P15" s="18" t="s">
        <v>27</v>
      </c>
      <c r="Q15" s="18" t="s">
        <v>55</v>
      </c>
      <c r="R15" s="18" t="s">
        <v>1062</v>
      </c>
      <c r="S15" s="18" t="s">
        <v>54</v>
      </c>
      <c r="T15" s="18" t="s">
        <v>56</v>
      </c>
      <c r="U15" s="18" t="s">
        <v>1063</v>
      </c>
      <c r="V15" s="18" t="s">
        <v>1063</v>
      </c>
      <c r="W15" s="18" t="s">
        <v>55</v>
      </c>
      <c r="X15" s="23" t="str" cm="1">
        <f t="array" ref="X15">INDEX({"MADRUGADA";"MANHÃ";"TARDE";"NOITE"},SUMPRODUCT(1*(HOUR(E15)&gt;={0;6;12;18})),1)</f>
        <v>MANHÃ</v>
      </c>
      <c r="Y15" s="20" t="s">
        <v>55</v>
      </c>
    </row>
    <row r="16" spans="1:25" ht="210" x14ac:dyDescent="0.25">
      <c r="A16" s="18" t="s">
        <v>1180</v>
      </c>
      <c r="B16" s="18" t="s">
        <v>60</v>
      </c>
      <c r="C16" s="18" t="s">
        <v>57</v>
      </c>
      <c r="D16" s="18" t="s">
        <v>74</v>
      </c>
      <c r="E16" s="18" t="s">
        <v>1181</v>
      </c>
      <c r="F16" s="18" t="s">
        <v>55</v>
      </c>
      <c r="G16" s="18" t="s">
        <v>55</v>
      </c>
      <c r="H16" s="18" t="s">
        <v>1182</v>
      </c>
      <c r="I16" s="18" t="s">
        <v>1182</v>
      </c>
      <c r="J16" s="18" t="s">
        <v>75</v>
      </c>
      <c r="K16" s="18" t="s">
        <v>52</v>
      </c>
      <c r="L16" s="18" t="s">
        <v>1183</v>
      </c>
      <c r="M16" s="18" t="s">
        <v>1184</v>
      </c>
      <c r="N16" s="18" t="s">
        <v>76</v>
      </c>
      <c r="O16" s="18" t="s">
        <v>77</v>
      </c>
      <c r="P16" s="18" t="s">
        <v>27</v>
      </c>
      <c r="Q16" s="18" t="s">
        <v>55</v>
      </c>
      <c r="R16" s="18" t="s">
        <v>87</v>
      </c>
      <c r="S16" s="18" t="s">
        <v>54</v>
      </c>
      <c r="T16" s="18" t="s">
        <v>56</v>
      </c>
      <c r="U16" s="18" t="s">
        <v>1185</v>
      </c>
      <c r="V16" s="18" t="s">
        <v>1185</v>
      </c>
      <c r="W16" s="18" t="s">
        <v>55</v>
      </c>
      <c r="X16" s="23" t="str" cm="1">
        <f t="array" ref="X16">INDEX({"MADRUGADA";"MANHÃ";"TARDE";"NOITE"},SUMPRODUCT(1*(HOUR(E16)&gt;={0;6;12;18})),1)</f>
        <v>MANHÃ</v>
      </c>
      <c r="Y16" s="20" t="s">
        <v>55</v>
      </c>
    </row>
    <row r="17" spans="1:25" ht="210" x14ac:dyDescent="0.25">
      <c r="A17" s="18" t="s">
        <v>1235</v>
      </c>
      <c r="B17" s="18" t="s">
        <v>60</v>
      </c>
      <c r="C17" s="18" t="s">
        <v>57</v>
      </c>
      <c r="D17" s="18" t="s">
        <v>74</v>
      </c>
      <c r="E17" s="18" t="s">
        <v>1236</v>
      </c>
      <c r="F17" s="18" t="s">
        <v>55</v>
      </c>
      <c r="G17" s="18" t="s">
        <v>55</v>
      </c>
      <c r="H17" s="18" t="s">
        <v>1237</v>
      </c>
      <c r="I17" s="24">
        <v>44975.636805555558</v>
      </c>
      <c r="J17" s="18" t="s">
        <v>75</v>
      </c>
      <c r="K17" s="18" t="s">
        <v>52</v>
      </c>
      <c r="L17" s="18" t="s">
        <v>1238</v>
      </c>
      <c r="M17" s="18" t="s">
        <v>1239</v>
      </c>
      <c r="N17" s="18" t="s">
        <v>76</v>
      </c>
      <c r="O17" s="18" t="s">
        <v>77</v>
      </c>
      <c r="P17" s="18" t="s">
        <v>27</v>
      </c>
      <c r="Q17" s="18" t="s">
        <v>55</v>
      </c>
      <c r="R17" s="18" t="s">
        <v>966</v>
      </c>
      <c r="S17" s="18" t="s">
        <v>54</v>
      </c>
      <c r="T17" s="18" t="s">
        <v>1240</v>
      </c>
      <c r="U17" s="18" t="s">
        <v>1241</v>
      </c>
      <c r="V17" s="18" t="s">
        <v>1242</v>
      </c>
      <c r="W17" s="18" t="s">
        <v>55</v>
      </c>
      <c r="X17" s="23" t="str" cm="1">
        <f t="array" ref="X17">INDEX({"MADRUGADA";"MANHÃ";"TARDE";"NOITE"},SUMPRODUCT(1*(HOUR(E17)&gt;={0;6;12;18})),1)</f>
        <v>MANHÃ</v>
      </c>
      <c r="Y17" s="20" t="s">
        <v>55</v>
      </c>
    </row>
    <row r="18" spans="1:25" ht="195" x14ac:dyDescent="0.25">
      <c r="A18" s="26" t="s">
        <v>1328</v>
      </c>
      <c r="B18" s="26" t="s">
        <v>60</v>
      </c>
      <c r="C18" s="26" t="s">
        <v>57</v>
      </c>
      <c r="D18" s="26" t="s">
        <v>70</v>
      </c>
      <c r="E18" s="26" t="s">
        <v>1329</v>
      </c>
      <c r="F18" s="26" t="s">
        <v>55</v>
      </c>
      <c r="G18" s="26" t="s">
        <v>55</v>
      </c>
      <c r="H18" s="26" t="s">
        <v>1330</v>
      </c>
      <c r="I18" s="26" t="s">
        <v>1330</v>
      </c>
      <c r="J18" s="26" t="s">
        <v>75</v>
      </c>
      <c r="K18" s="26" t="s">
        <v>52</v>
      </c>
      <c r="L18" s="26" t="s">
        <v>910</v>
      </c>
      <c r="M18" s="26" t="s">
        <v>1331</v>
      </c>
      <c r="N18" s="26" t="s">
        <v>76</v>
      </c>
      <c r="O18" s="26" t="s">
        <v>77</v>
      </c>
      <c r="P18" s="26" t="s">
        <v>27</v>
      </c>
      <c r="Q18" s="26" t="s">
        <v>55</v>
      </c>
      <c r="R18" s="26" t="s">
        <v>910</v>
      </c>
      <c r="S18" s="26" t="s">
        <v>54</v>
      </c>
      <c r="T18" s="26" t="s">
        <v>56</v>
      </c>
      <c r="U18" s="26" t="s">
        <v>1332</v>
      </c>
      <c r="V18" s="26" t="s">
        <v>1332</v>
      </c>
      <c r="W18" s="26" t="s">
        <v>55</v>
      </c>
      <c r="X18" s="23" t="str" cm="1">
        <f t="array" ref="X18">INDEX({"MADRUGADA";"MANHÃ";"TARDE";"NOITE"},SUMPRODUCT(1*(HOUR(E18)&gt;={0;6;12;18})),1)</f>
        <v>TARDE</v>
      </c>
      <c r="Y18" s="20" t="s">
        <v>55</v>
      </c>
    </row>
    <row r="19" spans="1:25" ht="105" x14ac:dyDescent="0.25">
      <c r="A19" s="26" t="s">
        <v>1333</v>
      </c>
      <c r="B19" s="26" t="s">
        <v>60</v>
      </c>
      <c r="C19" s="26" t="s">
        <v>57</v>
      </c>
      <c r="D19" s="26" t="s">
        <v>70</v>
      </c>
      <c r="E19" s="26" t="s">
        <v>1330</v>
      </c>
      <c r="F19" s="26" t="s">
        <v>55</v>
      </c>
      <c r="G19" s="26" t="s">
        <v>55</v>
      </c>
      <c r="H19" s="26" t="s">
        <v>1334</v>
      </c>
      <c r="I19" s="26" t="s">
        <v>1334</v>
      </c>
      <c r="J19" s="26" t="s">
        <v>75</v>
      </c>
      <c r="K19" s="26" t="s">
        <v>52</v>
      </c>
      <c r="L19" s="26" t="s">
        <v>910</v>
      </c>
      <c r="M19" s="26" t="s">
        <v>1335</v>
      </c>
      <c r="N19" s="26" t="s">
        <v>76</v>
      </c>
      <c r="O19" s="26" t="s">
        <v>77</v>
      </c>
      <c r="P19" s="26" t="s">
        <v>27</v>
      </c>
      <c r="Q19" s="26" t="s">
        <v>55</v>
      </c>
      <c r="R19" s="26" t="s">
        <v>910</v>
      </c>
      <c r="S19" s="26" t="s">
        <v>54</v>
      </c>
      <c r="T19" s="26" t="s">
        <v>56</v>
      </c>
      <c r="U19" s="26" t="s">
        <v>95</v>
      </c>
      <c r="V19" s="26" t="s">
        <v>95</v>
      </c>
      <c r="W19" s="26" t="s">
        <v>55</v>
      </c>
      <c r="X19" s="23" t="str" cm="1">
        <f t="array" ref="X19">INDEX({"MADRUGADA";"MANHÃ";"TARDE";"NOITE"},SUMPRODUCT(1*(HOUR(E19)&gt;={0;6;12;18})),1)</f>
        <v>TARDE</v>
      </c>
      <c r="Y19" s="20" t="s">
        <v>55</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AC239-A8C5-4798-98FB-453276021CF0}">
  <sheetPr codeName="Planilha6"/>
  <dimension ref="A1:Y73"/>
  <sheetViews>
    <sheetView topLeftCell="A70" workbookViewId="0">
      <selection activeCell="D73" sqref="D73"/>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90" x14ac:dyDescent="0.25">
      <c r="A2" s="18" t="s">
        <v>123</v>
      </c>
      <c r="B2" s="18" t="s">
        <v>47</v>
      </c>
      <c r="C2" s="18" t="s">
        <v>61</v>
      </c>
      <c r="D2" s="18" t="s">
        <v>80</v>
      </c>
      <c r="E2" s="18" t="s">
        <v>124</v>
      </c>
      <c r="F2" s="18" t="s">
        <v>124</v>
      </c>
      <c r="G2" s="24">
        <v>44966.486805555556</v>
      </c>
      <c r="H2" s="24">
        <v>44966.839583333334</v>
      </c>
      <c r="I2" s="24">
        <v>44968.890972222223</v>
      </c>
      <c r="J2" s="18" t="s">
        <v>63</v>
      </c>
      <c r="K2" s="18" t="s">
        <v>58</v>
      </c>
      <c r="L2" s="18" t="s">
        <v>125</v>
      </c>
      <c r="M2" s="18" t="s">
        <v>126</v>
      </c>
      <c r="N2" s="18" t="s">
        <v>59</v>
      </c>
      <c r="O2" s="18" t="s">
        <v>71</v>
      </c>
      <c r="P2" s="18" t="s">
        <v>24</v>
      </c>
      <c r="Q2" s="18" t="s">
        <v>553</v>
      </c>
      <c r="R2" s="18" t="s">
        <v>1000</v>
      </c>
      <c r="S2" s="18" t="s">
        <v>54</v>
      </c>
      <c r="T2" s="18" t="s">
        <v>56</v>
      </c>
      <c r="U2" s="18" t="s">
        <v>127</v>
      </c>
      <c r="V2" s="18" t="s">
        <v>127</v>
      </c>
      <c r="W2" s="18" t="s">
        <v>55</v>
      </c>
      <c r="X2" s="23" t="str" cm="1">
        <f t="array" ref="X2">INDEX({"MADRUGADA";"MANHÃ";"TARDE";"NOITE"},SUMPRODUCT(1*(HOUR(E2)&gt;={0;6;12;18})),1)</f>
        <v>MANHÃ</v>
      </c>
      <c r="Y2" s="25">
        <f>G2-F2</f>
        <v>8.1062499999970896</v>
      </c>
    </row>
    <row r="3" spans="1:25" ht="45" x14ac:dyDescent="0.25">
      <c r="A3" s="18" t="s">
        <v>132</v>
      </c>
      <c r="B3" s="18" t="s">
        <v>60</v>
      </c>
      <c r="C3" s="18" t="s">
        <v>61</v>
      </c>
      <c r="D3" s="18" t="s">
        <v>66</v>
      </c>
      <c r="E3" s="18" t="s">
        <v>133</v>
      </c>
      <c r="F3" s="18" t="s">
        <v>55</v>
      </c>
      <c r="G3" s="18" t="s">
        <v>55</v>
      </c>
      <c r="H3" s="18" t="s">
        <v>134</v>
      </c>
      <c r="I3" s="24">
        <v>44960.564583333333</v>
      </c>
      <c r="J3" s="18" t="s">
        <v>63</v>
      </c>
      <c r="K3" s="18" t="s">
        <v>58</v>
      </c>
      <c r="L3" s="18" t="s">
        <v>69</v>
      </c>
      <c r="M3" s="18" t="s">
        <v>135</v>
      </c>
      <c r="N3" s="18" t="s">
        <v>59</v>
      </c>
      <c r="O3" s="18" t="s">
        <v>71</v>
      </c>
      <c r="P3" s="18" t="s">
        <v>24</v>
      </c>
      <c r="Q3" s="18" t="s">
        <v>55</v>
      </c>
      <c r="R3" s="18" t="s">
        <v>93</v>
      </c>
      <c r="S3" s="18" t="s">
        <v>54</v>
      </c>
      <c r="T3" s="18" t="s">
        <v>56</v>
      </c>
      <c r="U3" s="18" t="s">
        <v>89</v>
      </c>
      <c r="V3" s="18" t="s">
        <v>89</v>
      </c>
      <c r="W3" s="18" t="s">
        <v>55</v>
      </c>
      <c r="X3" s="23" t="str" cm="1">
        <f t="array" ref="X3">INDEX({"MADRUGADA";"MANHÃ";"TARDE";"NOITE"},SUMPRODUCT(1*(HOUR(E3)&gt;={0;6;12;18})),1)</f>
        <v>MANHÃ</v>
      </c>
      <c r="Y3" s="20" t="s">
        <v>55</v>
      </c>
    </row>
    <row r="4" spans="1:25" ht="60" x14ac:dyDescent="0.25">
      <c r="A4" s="18" t="s">
        <v>136</v>
      </c>
      <c r="B4" s="18" t="s">
        <v>47</v>
      </c>
      <c r="C4" s="18" t="s">
        <v>61</v>
      </c>
      <c r="D4" s="18" t="s">
        <v>64</v>
      </c>
      <c r="E4" s="18" t="s">
        <v>137</v>
      </c>
      <c r="F4" s="18" t="s">
        <v>137</v>
      </c>
      <c r="G4" s="24">
        <v>44960.464583333334</v>
      </c>
      <c r="H4" s="24">
        <v>44960.465277777781</v>
      </c>
      <c r="I4" s="24">
        <v>44962.609027777777</v>
      </c>
      <c r="J4" s="18" t="s">
        <v>63</v>
      </c>
      <c r="K4" s="18" t="s">
        <v>58</v>
      </c>
      <c r="L4" s="18" t="s">
        <v>69</v>
      </c>
      <c r="M4" s="18" t="s">
        <v>138</v>
      </c>
      <c r="N4" s="18" t="s">
        <v>59</v>
      </c>
      <c r="O4" s="18" t="s">
        <v>71</v>
      </c>
      <c r="P4" s="18" t="s">
        <v>24</v>
      </c>
      <c r="Q4" s="18" t="s">
        <v>65</v>
      </c>
      <c r="R4" s="18" t="s">
        <v>1025</v>
      </c>
      <c r="S4" s="18" t="s">
        <v>54</v>
      </c>
      <c r="T4" s="18" t="s">
        <v>56</v>
      </c>
      <c r="U4" s="18" t="s">
        <v>139</v>
      </c>
      <c r="V4" s="18" t="s">
        <v>139</v>
      </c>
      <c r="W4" s="18" t="s">
        <v>55</v>
      </c>
      <c r="X4" s="23" t="str" cm="1">
        <f t="array" ref="X4">INDEX({"MADRUGADA";"MANHÃ";"TARDE";"NOITE"},SUMPRODUCT(1*(HOUR(E4)&gt;={0;6;12;18})),1)</f>
        <v>MANHÃ</v>
      </c>
      <c r="Y4" s="25">
        <f>G4-F4</f>
        <v>2.0583333333343035</v>
      </c>
    </row>
    <row r="5" spans="1:25" ht="195" x14ac:dyDescent="0.25">
      <c r="A5" s="18" t="s">
        <v>140</v>
      </c>
      <c r="B5" s="18" t="s">
        <v>60</v>
      </c>
      <c r="C5" s="18" t="s">
        <v>61</v>
      </c>
      <c r="D5" s="18" t="s">
        <v>62</v>
      </c>
      <c r="E5" s="18" t="s">
        <v>141</v>
      </c>
      <c r="F5" s="18" t="s">
        <v>55</v>
      </c>
      <c r="G5" s="18" t="s">
        <v>55</v>
      </c>
      <c r="H5" s="18" t="s">
        <v>142</v>
      </c>
      <c r="I5" s="24">
        <v>44960.564583333333</v>
      </c>
      <c r="J5" s="18" t="s">
        <v>63</v>
      </c>
      <c r="K5" s="18" t="s">
        <v>58</v>
      </c>
      <c r="L5" s="18" t="s">
        <v>83</v>
      </c>
      <c r="M5" s="18" t="s">
        <v>143</v>
      </c>
      <c r="N5" s="18" t="s">
        <v>59</v>
      </c>
      <c r="O5" s="18" t="s">
        <v>144</v>
      </c>
      <c r="P5" s="18" t="s">
        <v>24</v>
      </c>
      <c r="Q5" s="18" t="s">
        <v>55</v>
      </c>
      <c r="R5" s="18" t="s">
        <v>145</v>
      </c>
      <c r="S5" s="18" t="s">
        <v>54</v>
      </c>
      <c r="T5" s="18" t="s">
        <v>56</v>
      </c>
      <c r="U5" s="18" t="s">
        <v>91</v>
      </c>
      <c r="V5" s="18" t="s">
        <v>91</v>
      </c>
      <c r="W5" s="18" t="s">
        <v>55</v>
      </c>
      <c r="X5" s="23" t="str" cm="1">
        <f t="array" ref="X5">INDEX({"MADRUGADA";"MANHÃ";"TARDE";"NOITE"},SUMPRODUCT(1*(HOUR(E5)&gt;={0;6;12;18})),1)</f>
        <v>MANHÃ</v>
      </c>
      <c r="Y5" s="20" t="s">
        <v>55</v>
      </c>
    </row>
    <row r="6" spans="1:25" ht="45" x14ac:dyDescent="0.25">
      <c r="A6" s="18" t="s">
        <v>153</v>
      </c>
      <c r="B6" s="18" t="s">
        <v>47</v>
      </c>
      <c r="C6" s="18" t="s">
        <v>61</v>
      </c>
      <c r="D6" s="18" t="s">
        <v>64</v>
      </c>
      <c r="E6" s="18" t="s">
        <v>154</v>
      </c>
      <c r="F6" s="18" t="s">
        <v>154</v>
      </c>
      <c r="G6" s="24">
        <v>44965.638888888891</v>
      </c>
      <c r="H6" s="24">
        <v>44965.655555555553</v>
      </c>
      <c r="I6" s="24">
        <v>44967.680555555555</v>
      </c>
      <c r="J6" s="18" t="s">
        <v>63</v>
      </c>
      <c r="K6" s="18" t="s">
        <v>58</v>
      </c>
      <c r="L6" s="18" t="s">
        <v>155</v>
      </c>
      <c r="M6" s="27" t="s">
        <v>156</v>
      </c>
      <c r="N6" s="18" t="s">
        <v>59</v>
      </c>
      <c r="O6" s="18" t="s">
        <v>71</v>
      </c>
      <c r="P6" s="18" t="s">
        <v>24</v>
      </c>
      <c r="Q6" s="18" t="s">
        <v>53</v>
      </c>
      <c r="R6" s="18" t="s">
        <v>1026</v>
      </c>
      <c r="S6" s="18" t="s">
        <v>54</v>
      </c>
      <c r="T6" s="18" t="s">
        <v>56</v>
      </c>
      <c r="U6" s="18" t="s">
        <v>157</v>
      </c>
      <c r="V6" s="18" t="s">
        <v>157</v>
      </c>
      <c r="W6" s="18" t="s">
        <v>55</v>
      </c>
      <c r="X6" s="23" t="str" cm="1">
        <f t="array" ref="X6">INDEX({"MADRUGADA";"MANHÃ";"TARDE";"NOITE"},SUMPRODUCT(1*(HOUR(E6)&gt;={0;6;12;18})),1)</f>
        <v>MANHÃ</v>
      </c>
      <c r="Y6" s="25">
        <f>G6-F6</f>
        <v>7.1576388888934162</v>
      </c>
    </row>
    <row r="7" spans="1:25" ht="105" x14ac:dyDescent="0.25">
      <c r="A7" s="18" t="s">
        <v>158</v>
      </c>
      <c r="B7" s="18" t="s">
        <v>60</v>
      </c>
      <c r="C7" s="18" t="s">
        <v>61</v>
      </c>
      <c r="D7" s="18" t="s">
        <v>62</v>
      </c>
      <c r="E7" s="18" t="s">
        <v>159</v>
      </c>
      <c r="F7" s="18" t="s">
        <v>55</v>
      </c>
      <c r="G7" s="18" t="s">
        <v>55</v>
      </c>
      <c r="H7" s="18" t="s">
        <v>160</v>
      </c>
      <c r="I7" s="24">
        <v>44960.73541666667</v>
      </c>
      <c r="J7" s="18" t="s">
        <v>63</v>
      </c>
      <c r="K7" s="18" t="s">
        <v>58</v>
      </c>
      <c r="L7" s="18" t="s">
        <v>161</v>
      </c>
      <c r="M7" s="18" t="s">
        <v>162</v>
      </c>
      <c r="N7" s="18" t="s">
        <v>59</v>
      </c>
      <c r="O7" s="18" t="s">
        <v>71</v>
      </c>
      <c r="P7" s="18" t="s">
        <v>24</v>
      </c>
      <c r="Q7" s="18" t="s">
        <v>55</v>
      </c>
      <c r="R7" s="18" t="s">
        <v>163</v>
      </c>
      <c r="S7" s="18" t="s">
        <v>54</v>
      </c>
      <c r="T7" s="18" t="s">
        <v>56</v>
      </c>
      <c r="U7" s="18" t="s">
        <v>164</v>
      </c>
      <c r="V7" s="18" t="s">
        <v>164</v>
      </c>
      <c r="W7" s="18" t="s">
        <v>55</v>
      </c>
      <c r="X7" s="23" t="str" cm="1">
        <f t="array" ref="X7">INDEX({"MADRUGADA";"MANHÃ";"TARDE";"NOITE"},SUMPRODUCT(1*(HOUR(E7)&gt;={0;6;12;18})),1)</f>
        <v>MANHÃ</v>
      </c>
      <c r="Y7" s="20" t="s">
        <v>55</v>
      </c>
    </row>
    <row r="8" spans="1:25" ht="30" x14ac:dyDescent="0.25">
      <c r="A8" s="18" t="s">
        <v>185</v>
      </c>
      <c r="B8" s="18" t="s">
        <v>60</v>
      </c>
      <c r="C8" s="18" t="s">
        <v>61</v>
      </c>
      <c r="D8" s="18" t="s">
        <v>62</v>
      </c>
      <c r="E8" s="18" t="s">
        <v>186</v>
      </c>
      <c r="F8" s="18" t="s">
        <v>55</v>
      </c>
      <c r="G8" s="18" t="s">
        <v>55</v>
      </c>
      <c r="H8" s="24">
        <v>44960.262499999997</v>
      </c>
      <c r="I8" s="24">
        <v>44960.263194444444</v>
      </c>
      <c r="J8" s="18" t="s">
        <v>63</v>
      </c>
      <c r="K8" s="18" t="s">
        <v>58</v>
      </c>
      <c r="L8" s="18" t="s">
        <v>187</v>
      </c>
      <c r="M8" s="18" t="s">
        <v>188</v>
      </c>
      <c r="N8" s="18" t="s">
        <v>59</v>
      </c>
      <c r="O8" s="18" t="s">
        <v>71</v>
      </c>
      <c r="P8" s="18" t="s">
        <v>24</v>
      </c>
      <c r="Q8" s="18" t="s">
        <v>55</v>
      </c>
      <c r="R8" s="18" t="s">
        <v>50</v>
      </c>
      <c r="S8" s="18" t="s">
        <v>54</v>
      </c>
      <c r="T8" s="18" t="s">
        <v>56</v>
      </c>
      <c r="U8" s="18" t="s">
        <v>189</v>
      </c>
      <c r="V8" s="18" t="s">
        <v>189</v>
      </c>
      <c r="W8" s="18" t="s">
        <v>55</v>
      </c>
      <c r="X8" s="23" t="str" cm="1">
        <f t="array" ref="X8">INDEX({"MADRUGADA";"MANHÃ";"TARDE";"NOITE"},SUMPRODUCT(1*(HOUR(E8)&gt;={0;6;12;18})),1)</f>
        <v>MANHÃ</v>
      </c>
      <c r="Y8" s="20" t="s">
        <v>55</v>
      </c>
    </row>
    <row r="9" spans="1:25" ht="105" x14ac:dyDescent="0.25">
      <c r="A9" s="18" t="s">
        <v>190</v>
      </c>
      <c r="B9" s="18" t="s">
        <v>60</v>
      </c>
      <c r="C9" s="18" t="s">
        <v>61</v>
      </c>
      <c r="D9" s="18" t="s">
        <v>62</v>
      </c>
      <c r="E9" s="18" t="s">
        <v>191</v>
      </c>
      <c r="F9" s="18" t="s">
        <v>55</v>
      </c>
      <c r="G9" s="18" t="s">
        <v>55</v>
      </c>
      <c r="H9" s="18" t="s">
        <v>192</v>
      </c>
      <c r="I9" s="24">
        <v>44961.813194444447</v>
      </c>
      <c r="J9" s="18" t="s">
        <v>63</v>
      </c>
      <c r="K9" s="18" t="s">
        <v>58</v>
      </c>
      <c r="L9" s="18" t="s">
        <v>83</v>
      </c>
      <c r="M9" s="18" t="s">
        <v>193</v>
      </c>
      <c r="N9" s="18" t="s">
        <v>59</v>
      </c>
      <c r="O9" s="18" t="s">
        <v>71</v>
      </c>
      <c r="P9" s="18" t="s">
        <v>24</v>
      </c>
      <c r="Q9" s="18" t="s">
        <v>55</v>
      </c>
      <c r="R9" s="18" t="s">
        <v>194</v>
      </c>
      <c r="S9" s="18" t="s">
        <v>54</v>
      </c>
      <c r="T9" s="18" t="s">
        <v>56</v>
      </c>
      <c r="U9" s="18" t="s">
        <v>195</v>
      </c>
      <c r="V9" s="18" t="s">
        <v>195</v>
      </c>
      <c r="W9" s="18" t="s">
        <v>55</v>
      </c>
      <c r="X9" s="23" t="str" cm="1">
        <f t="array" ref="X9">INDEX({"MADRUGADA";"MANHÃ";"TARDE";"NOITE"},SUMPRODUCT(1*(HOUR(E9)&gt;={0;6;12;18})),1)</f>
        <v>TARDE</v>
      </c>
      <c r="Y9" s="20" t="s">
        <v>55</v>
      </c>
    </row>
    <row r="10" spans="1:25" ht="195" x14ac:dyDescent="0.25">
      <c r="A10" s="18" t="s">
        <v>212</v>
      </c>
      <c r="B10" s="18" t="s">
        <v>47</v>
      </c>
      <c r="C10" s="18" t="s">
        <v>61</v>
      </c>
      <c r="D10" s="18" t="s">
        <v>213</v>
      </c>
      <c r="E10" s="18" t="s">
        <v>214</v>
      </c>
      <c r="F10" s="18" t="s">
        <v>215</v>
      </c>
      <c r="G10" s="24">
        <v>44960.595833333333</v>
      </c>
      <c r="H10" s="24">
        <v>44960.599305555559</v>
      </c>
      <c r="I10" s="24">
        <v>44962.682638888888</v>
      </c>
      <c r="J10" s="18" t="s">
        <v>28</v>
      </c>
      <c r="K10" s="18" t="s">
        <v>58</v>
      </c>
      <c r="L10" s="18" t="s">
        <v>216</v>
      </c>
      <c r="M10" s="18" t="s">
        <v>217</v>
      </c>
      <c r="N10" s="18" t="s">
        <v>59</v>
      </c>
      <c r="O10" s="18" t="s">
        <v>218</v>
      </c>
      <c r="P10" s="18" t="s">
        <v>24</v>
      </c>
      <c r="Q10" s="18" t="s">
        <v>65</v>
      </c>
      <c r="R10" s="18" t="s">
        <v>400</v>
      </c>
      <c r="S10" s="18" t="s">
        <v>54</v>
      </c>
      <c r="T10" s="18" t="s">
        <v>56</v>
      </c>
      <c r="U10" s="18" t="s">
        <v>219</v>
      </c>
      <c r="V10" s="18" t="s">
        <v>219</v>
      </c>
      <c r="W10" s="18" t="s">
        <v>55</v>
      </c>
      <c r="X10" s="23" t="str" cm="1">
        <f t="array" ref="X10">INDEX({"MADRUGADA";"MANHÃ";"TARDE";"NOITE"},SUMPRODUCT(1*(HOUR(E10)&gt;={0;6;12;18})),1)</f>
        <v>TARDE</v>
      </c>
      <c r="Y10" s="25">
        <f>G10-F10</f>
        <v>0.98333333332993789</v>
      </c>
    </row>
    <row r="11" spans="1:25" ht="75" x14ac:dyDescent="0.25">
      <c r="A11" s="18" t="s">
        <v>227</v>
      </c>
      <c r="B11" s="18" t="s">
        <v>60</v>
      </c>
      <c r="C11" s="18" t="s">
        <v>61</v>
      </c>
      <c r="D11" s="18" t="s">
        <v>62</v>
      </c>
      <c r="E11" s="18" t="s">
        <v>228</v>
      </c>
      <c r="F11" s="18" t="s">
        <v>55</v>
      </c>
      <c r="G11" s="18" t="s">
        <v>55</v>
      </c>
      <c r="H11" s="18" t="s">
        <v>229</v>
      </c>
      <c r="I11" s="24">
        <v>44961.901388888888</v>
      </c>
      <c r="J11" s="18" t="s">
        <v>63</v>
      </c>
      <c r="K11" s="18" t="s">
        <v>58</v>
      </c>
      <c r="L11" s="18" t="s">
        <v>83</v>
      </c>
      <c r="M11" s="18" t="s">
        <v>230</v>
      </c>
      <c r="N11" s="18" t="s">
        <v>59</v>
      </c>
      <c r="O11" s="18" t="s">
        <v>71</v>
      </c>
      <c r="P11" s="18" t="s">
        <v>24</v>
      </c>
      <c r="Q11" s="18" t="s">
        <v>55</v>
      </c>
      <c r="R11" s="18" t="s">
        <v>231</v>
      </c>
      <c r="S11" s="18" t="s">
        <v>54</v>
      </c>
      <c r="T11" s="18" t="s">
        <v>56</v>
      </c>
      <c r="U11" s="18" t="s">
        <v>232</v>
      </c>
      <c r="V11" s="18" t="s">
        <v>232</v>
      </c>
      <c r="W11" s="18" t="s">
        <v>55</v>
      </c>
      <c r="X11" s="23" t="str" cm="1">
        <f t="array" ref="X11">INDEX({"MADRUGADA";"MANHÃ";"TARDE";"NOITE"},SUMPRODUCT(1*(HOUR(E11)&gt;={0;6;12;18})),1)</f>
        <v>TARDE</v>
      </c>
      <c r="Y11" s="20" t="s">
        <v>55</v>
      </c>
    </row>
    <row r="12" spans="1:25" ht="90" x14ac:dyDescent="0.25">
      <c r="A12" s="18" t="s">
        <v>347</v>
      </c>
      <c r="B12" s="18" t="s">
        <v>60</v>
      </c>
      <c r="C12" s="18" t="s">
        <v>61</v>
      </c>
      <c r="D12" s="18" t="s">
        <v>62</v>
      </c>
      <c r="E12" s="18" t="s">
        <v>348</v>
      </c>
      <c r="F12" s="18" t="s">
        <v>55</v>
      </c>
      <c r="G12" s="18" t="s">
        <v>55</v>
      </c>
      <c r="H12" s="18" t="s">
        <v>349</v>
      </c>
      <c r="I12" s="24">
        <v>44962.86041666667</v>
      </c>
      <c r="J12" s="18" t="s">
        <v>63</v>
      </c>
      <c r="K12" s="18" t="s">
        <v>58</v>
      </c>
      <c r="L12" s="18" t="s">
        <v>350</v>
      </c>
      <c r="M12" s="18" t="s">
        <v>351</v>
      </c>
      <c r="N12" s="18" t="s">
        <v>59</v>
      </c>
      <c r="O12" s="18" t="s">
        <v>71</v>
      </c>
      <c r="P12" s="18" t="s">
        <v>24</v>
      </c>
      <c r="Q12" s="18" t="s">
        <v>55</v>
      </c>
      <c r="R12" s="18" t="s">
        <v>352</v>
      </c>
      <c r="S12" s="18" t="s">
        <v>54</v>
      </c>
      <c r="T12" s="18" t="s">
        <v>353</v>
      </c>
      <c r="U12" s="18" t="s">
        <v>354</v>
      </c>
      <c r="V12" s="18" t="s">
        <v>355</v>
      </c>
      <c r="W12" s="18" t="s">
        <v>55</v>
      </c>
      <c r="X12" s="23" t="str" cm="1">
        <f t="array" ref="X12">INDEX({"MADRUGADA";"MANHÃ";"TARDE";"NOITE"},SUMPRODUCT(1*(HOUR(E12)&gt;={0;6;12;18})),1)</f>
        <v>MANHÃ</v>
      </c>
      <c r="Y12" s="20" t="s">
        <v>55</v>
      </c>
    </row>
    <row r="13" spans="1:25" ht="60" x14ac:dyDescent="0.25">
      <c r="A13" s="18" t="s">
        <v>339</v>
      </c>
      <c r="B13" s="18" t="s">
        <v>60</v>
      </c>
      <c r="C13" s="18" t="s">
        <v>61</v>
      </c>
      <c r="D13" s="18" t="s">
        <v>66</v>
      </c>
      <c r="E13" s="18" t="s">
        <v>340</v>
      </c>
      <c r="F13" s="18" t="s">
        <v>55</v>
      </c>
      <c r="G13" s="18" t="s">
        <v>55</v>
      </c>
      <c r="H13" s="18" t="s">
        <v>341</v>
      </c>
      <c r="I13" s="24">
        <v>44962.682638888888</v>
      </c>
      <c r="J13" s="18" t="s">
        <v>63</v>
      </c>
      <c r="K13" s="18" t="s">
        <v>58</v>
      </c>
      <c r="L13" s="18" t="s">
        <v>69</v>
      </c>
      <c r="M13" s="18" t="s">
        <v>342</v>
      </c>
      <c r="N13" s="18" t="s">
        <v>59</v>
      </c>
      <c r="O13" s="18" t="s">
        <v>71</v>
      </c>
      <c r="P13" s="18" t="s">
        <v>24</v>
      </c>
      <c r="Q13" s="18" t="s">
        <v>55</v>
      </c>
      <c r="R13" s="18" t="s">
        <v>343</v>
      </c>
      <c r="S13" s="18" t="s">
        <v>54</v>
      </c>
      <c r="T13" s="18" t="s">
        <v>344</v>
      </c>
      <c r="U13" s="18" t="s">
        <v>345</v>
      </c>
      <c r="V13" s="18" t="s">
        <v>346</v>
      </c>
      <c r="W13" s="18" t="s">
        <v>55</v>
      </c>
      <c r="X13" s="23" t="str" cm="1">
        <f t="array" ref="X13">INDEX({"MADRUGADA";"MANHÃ";"TARDE";"NOITE"},SUMPRODUCT(1*(HOUR(E13)&gt;={0;6;12;18})),1)</f>
        <v>MANHÃ</v>
      </c>
      <c r="Y13" s="20" t="s">
        <v>55</v>
      </c>
    </row>
    <row r="14" spans="1:25" ht="45" x14ac:dyDescent="0.25">
      <c r="A14" s="18" t="s">
        <v>335</v>
      </c>
      <c r="B14" s="18" t="s">
        <v>47</v>
      </c>
      <c r="C14" s="18" t="s">
        <v>61</v>
      </c>
      <c r="D14" s="18" t="s">
        <v>97</v>
      </c>
      <c r="E14" s="18" t="s">
        <v>336</v>
      </c>
      <c r="F14" s="18" t="s">
        <v>336</v>
      </c>
      <c r="G14" s="18" t="s">
        <v>403</v>
      </c>
      <c r="H14" s="24">
        <v>44963.36041666667</v>
      </c>
      <c r="I14" s="24">
        <v>44963.361111111109</v>
      </c>
      <c r="J14" s="18" t="s">
        <v>63</v>
      </c>
      <c r="K14" s="18" t="s">
        <v>58</v>
      </c>
      <c r="L14" s="18" t="s">
        <v>337</v>
      </c>
      <c r="M14" s="18" t="s">
        <v>188</v>
      </c>
      <c r="N14" s="18" t="s">
        <v>59</v>
      </c>
      <c r="O14" s="18" t="s">
        <v>71</v>
      </c>
      <c r="P14" s="18" t="s">
        <v>24</v>
      </c>
      <c r="Q14" s="18" t="s">
        <v>65</v>
      </c>
      <c r="R14" s="18" t="s">
        <v>404</v>
      </c>
      <c r="S14" s="18" t="s">
        <v>54</v>
      </c>
      <c r="T14" s="18" t="s">
        <v>56</v>
      </c>
      <c r="U14" s="18" t="s">
        <v>338</v>
      </c>
      <c r="V14" s="18" t="s">
        <v>338</v>
      </c>
      <c r="W14" s="18" t="s">
        <v>55</v>
      </c>
      <c r="X14" s="23" t="str" cm="1">
        <f t="array" ref="X14">INDEX({"MADRUGADA";"MANHÃ";"TARDE";"NOITE"},SUMPRODUCT(1*(HOUR(E14)&gt;={0;6;12;18})),1)</f>
        <v>TARDE</v>
      </c>
      <c r="Y14" s="25" t="e">
        <f>G14-F14</f>
        <v>#VALUE!</v>
      </c>
    </row>
    <row r="15" spans="1:25" ht="105" x14ac:dyDescent="0.25">
      <c r="A15" s="18" t="s">
        <v>327</v>
      </c>
      <c r="B15" s="18" t="s">
        <v>47</v>
      </c>
      <c r="C15" s="18" t="s">
        <v>61</v>
      </c>
      <c r="D15" s="18" t="s">
        <v>64</v>
      </c>
      <c r="E15" s="18" t="s">
        <v>328</v>
      </c>
      <c r="F15" s="18" t="s">
        <v>328</v>
      </c>
      <c r="G15" s="18" t="s">
        <v>329</v>
      </c>
      <c r="H15" s="18" t="s">
        <v>330</v>
      </c>
      <c r="I15" s="24">
        <v>44962.682638888888</v>
      </c>
      <c r="J15" s="18" t="s">
        <v>63</v>
      </c>
      <c r="K15" s="18" t="s">
        <v>58</v>
      </c>
      <c r="L15" s="18" t="s">
        <v>331</v>
      </c>
      <c r="M15" s="18" t="s">
        <v>332</v>
      </c>
      <c r="N15" s="18" t="s">
        <v>59</v>
      </c>
      <c r="O15" s="18" t="s">
        <v>71</v>
      </c>
      <c r="P15" s="18" t="s">
        <v>24</v>
      </c>
      <c r="Q15" s="18" t="s">
        <v>53</v>
      </c>
      <c r="R15" s="18" t="s">
        <v>333</v>
      </c>
      <c r="S15" s="18" t="s">
        <v>54</v>
      </c>
      <c r="T15" s="18" t="s">
        <v>56</v>
      </c>
      <c r="U15" s="18" t="s">
        <v>334</v>
      </c>
      <c r="V15" s="18" t="s">
        <v>334</v>
      </c>
      <c r="W15" s="18" t="s">
        <v>55</v>
      </c>
      <c r="X15" s="23" t="str" cm="1">
        <f t="array" ref="X15">INDEX({"MADRUGADA";"MANHÃ";"TARDE";"NOITE"},SUMPRODUCT(1*(HOUR(E15)&gt;={0;6;12;18})),1)</f>
        <v>TARDE</v>
      </c>
      <c r="Y15" s="25">
        <f>G15-F15</f>
        <v>4.0277777778101154E-2</v>
      </c>
    </row>
    <row r="16" spans="1:25" ht="75" x14ac:dyDescent="0.25">
      <c r="A16" s="18" t="s">
        <v>318</v>
      </c>
      <c r="B16" s="18" t="s">
        <v>60</v>
      </c>
      <c r="C16" s="18" t="s">
        <v>61</v>
      </c>
      <c r="D16" s="18" t="s">
        <v>62</v>
      </c>
      <c r="E16" s="18" t="s">
        <v>319</v>
      </c>
      <c r="F16" s="18" t="s">
        <v>55</v>
      </c>
      <c r="G16" s="18" t="s">
        <v>55</v>
      </c>
      <c r="H16" s="18" t="s">
        <v>320</v>
      </c>
      <c r="I16" s="24">
        <v>44962.682638888888</v>
      </c>
      <c r="J16" s="18" t="s">
        <v>63</v>
      </c>
      <c r="K16" s="18" t="s">
        <v>58</v>
      </c>
      <c r="L16" s="18" t="s">
        <v>321</v>
      </c>
      <c r="M16" s="18" t="s">
        <v>322</v>
      </c>
      <c r="N16" s="18" t="s">
        <v>59</v>
      </c>
      <c r="O16" s="18" t="s">
        <v>71</v>
      </c>
      <c r="P16" s="18" t="s">
        <v>24</v>
      </c>
      <c r="Q16" s="18" t="s">
        <v>55</v>
      </c>
      <c r="R16" s="18" t="s">
        <v>323</v>
      </c>
      <c r="S16" s="18" t="s">
        <v>54</v>
      </c>
      <c r="T16" s="18" t="s">
        <v>324</v>
      </c>
      <c r="U16" s="18" t="s">
        <v>325</v>
      </c>
      <c r="V16" s="18" t="s">
        <v>326</v>
      </c>
      <c r="W16" s="18" t="s">
        <v>55</v>
      </c>
      <c r="X16" s="23" t="str" cm="1">
        <f t="array" ref="X16">INDEX({"MADRUGADA";"MANHÃ";"TARDE";"NOITE"},SUMPRODUCT(1*(HOUR(E16)&gt;={0;6;12;18})),1)</f>
        <v>TARDE</v>
      </c>
      <c r="Y16" s="20" t="s">
        <v>55</v>
      </c>
    </row>
    <row r="17" spans="1:25" ht="45" x14ac:dyDescent="0.25">
      <c r="A17" s="18" t="s">
        <v>312</v>
      </c>
      <c r="B17" s="18" t="s">
        <v>60</v>
      </c>
      <c r="C17" s="18" t="s">
        <v>61</v>
      </c>
      <c r="D17" s="18" t="s">
        <v>66</v>
      </c>
      <c r="E17" s="18" t="s">
        <v>313</v>
      </c>
      <c r="F17" s="18" t="s">
        <v>55</v>
      </c>
      <c r="G17" s="18" t="s">
        <v>55</v>
      </c>
      <c r="H17" s="18" t="s">
        <v>314</v>
      </c>
      <c r="I17" s="24">
        <v>44962.682638888888</v>
      </c>
      <c r="J17" s="18" t="s">
        <v>63</v>
      </c>
      <c r="K17" s="18" t="s">
        <v>58</v>
      </c>
      <c r="L17" s="18" t="s">
        <v>69</v>
      </c>
      <c r="M17" s="18" t="s">
        <v>315</v>
      </c>
      <c r="N17" s="18" t="s">
        <v>59</v>
      </c>
      <c r="O17" s="18" t="s">
        <v>71</v>
      </c>
      <c r="P17" s="18" t="s">
        <v>24</v>
      </c>
      <c r="Q17" s="18" t="s">
        <v>55</v>
      </c>
      <c r="R17" s="18" t="s">
        <v>316</v>
      </c>
      <c r="S17" s="18" t="s">
        <v>54</v>
      </c>
      <c r="T17" s="18" t="s">
        <v>56</v>
      </c>
      <c r="U17" s="18" t="s">
        <v>317</v>
      </c>
      <c r="V17" s="18" t="s">
        <v>317</v>
      </c>
      <c r="W17" s="18" t="s">
        <v>55</v>
      </c>
      <c r="X17" s="23" t="str" cm="1">
        <f t="array" ref="X17">INDEX({"MADRUGADA";"MANHÃ";"TARDE";"NOITE"},SUMPRODUCT(1*(HOUR(E17)&gt;={0;6;12;18})),1)</f>
        <v>TARDE</v>
      </c>
      <c r="Y17" s="20" t="s">
        <v>55</v>
      </c>
    </row>
    <row r="18" spans="1:25" ht="30" x14ac:dyDescent="0.25">
      <c r="A18" s="18" t="s">
        <v>302</v>
      </c>
      <c r="B18" s="18" t="s">
        <v>47</v>
      </c>
      <c r="C18" s="18" t="s">
        <v>61</v>
      </c>
      <c r="D18" s="18" t="s">
        <v>64</v>
      </c>
      <c r="E18" s="18" t="s">
        <v>303</v>
      </c>
      <c r="F18" s="18" t="s">
        <v>303</v>
      </c>
      <c r="G18" s="18" t="s">
        <v>304</v>
      </c>
      <c r="H18" s="18" t="s">
        <v>305</v>
      </c>
      <c r="I18" s="24">
        <v>44962.86041666667</v>
      </c>
      <c r="J18" s="18" t="s">
        <v>63</v>
      </c>
      <c r="K18" s="18" t="s">
        <v>58</v>
      </c>
      <c r="L18" s="18" t="s">
        <v>306</v>
      </c>
      <c r="M18" s="18" t="s">
        <v>307</v>
      </c>
      <c r="N18" s="18" t="s">
        <v>59</v>
      </c>
      <c r="O18" s="18" t="s">
        <v>71</v>
      </c>
      <c r="P18" s="18" t="s">
        <v>24</v>
      </c>
      <c r="Q18" s="18" t="s">
        <v>65</v>
      </c>
      <c r="R18" s="18" t="s">
        <v>308</v>
      </c>
      <c r="S18" s="18" t="s">
        <v>54</v>
      </c>
      <c r="T18" s="18" t="s">
        <v>309</v>
      </c>
      <c r="U18" s="18" t="s">
        <v>310</v>
      </c>
      <c r="V18" s="18" t="s">
        <v>311</v>
      </c>
      <c r="W18" s="18" t="s">
        <v>55</v>
      </c>
      <c r="X18" s="23" t="str" cm="1">
        <f t="array" ref="X18">INDEX({"MADRUGADA";"MANHÃ";"TARDE";"NOITE"},SUMPRODUCT(1*(HOUR(E18)&gt;={0;6;12;18})),1)</f>
        <v>TARDE</v>
      </c>
      <c r="Y18" s="25">
        <f>G18-F18</f>
        <v>3.4027777779556345E-2</v>
      </c>
    </row>
    <row r="19" spans="1:25" ht="30" x14ac:dyDescent="0.25">
      <c r="A19" s="18" t="s">
        <v>280</v>
      </c>
      <c r="B19" s="18" t="s">
        <v>60</v>
      </c>
      <c r="C19" s="18" t="s">
        <v>61</v>
      </c>
      <c r="D19" s="18" t="s">
        <v>66</v>
      </c>
      <c r="E19" s="18" t="s">
        <v>281</v>
      </c>
      <c r="F19" s="18" t="s">
        <v>55</v>
      </c>
      <c r="G19" s="18" t="s">
        <v>55</v>
      </c>
      <c r="H19" s="18" t="s">
        <v>282</v>
      </c>
      <c r="I19" s="24">
        <v>44962.86041666667</v>
      </c>
      <c r="J19" s="18" t="s">
        <v>63</v>
      </c>
      <c r="K19" s="18" t="s">
        <v>58</v>
      </c>
      <c r="L19" s="18" t="s">
        <v>69</v>
      </c>
      <c r="M19" s="18" t="s">
        <v>283</v>
      </c>
      <c r="N19" s="18" t="s">
        <v>59</v>
      </c>
      <c r="O19" s="18" t="s">
        <v>71</v>
      </c>
      <c r="P19" s="18" t="s">
        <v>24</v>
      </c>
      <c r="Q19" s="18" t="s">
        <v>55</v>
      </c>
      <c r="R19" s="18" t="s">
        <v>284</v>
      </c>
      <c r="S19" s="18" t="s">
        <v>54</v>
      </c>
      <c r="T19" s="18" t="s">
        <v>56</v>
      </c>
      <c r="U19" s="18" t="s">
        <v>285</v>
      </c>
      <c r="V19" s="18" t="s">
        <v>285</v>
      </c>
      <c r="W19" s="18" t="s">
        <v>55</v>
      </c>
      <c r="X19" s="23" t="str" cm="1">
        <f t="array" ref="X19">INDEX({"MADRUGADA";"MANHÃ";"TARDE";"NOITE"},SUMPRODUCT(1*(HOUR(E19)&gt;={0;6;12;18})),1)</f>
        <v>TARDE</v>
      </c>
      <c r="Y19" s="20" t="s">
        <v>55</v>
      </c>
    </row>
    <row r="20" spans="1:25" ht="135" x14ac:dyDescent="0.25">
      <c r="A20" s="18" t="s">
        <v>267</v>
      </c>
      <c r="B20" s="18" t="s">
        <v>47</v>
      </c>
      <c r="C20" s="18" t="s">
        <v>61</v>
      </c>
      <c r="D20" s="18" t="s">
        <v>64</v>
      </c>
      <c r="E20" s="18" t="s">
        <v>268</v>
      </c>
      <c r="F20" s="18" t="s">
        <v>268</v>
      </c>
      <c r="G20" s="18" t="s">
        <v>269</v>
      </c>
      <c r="H20" s="18" t="s">
        <v>270</v>
      </c>
      <c r="I20" s="24">
        <v>44962.86041666667</v>
      </c>
      <c r="J20" s="18" t="s">
        <v>63</v>
      </c>
      <c r="K20" s="18" t="s">
        <v>58</v>
      </c>
      <c r="L20" s="18" t="s">
        <v>69</v>
      </c>
      <c r="M20" s="18" t="s">
        <v>271</v>
      </c>
      <c r="N20" s="18" t="s">
        <v>59</v>
      </c>
      <c r="O20" s="18" t="s">
        <v>71</v>
      </c>
      <c r="P20" s="18" t="s">
        <v>24</v>
      </c>
      <c r="Q20" s="18" t="s">
        <v>65</v>
      </c>
      <c r="R20" s="18" t="s">
        <v>272</v>
      </c>
      <c r="S20" s="18" t="s">
        <v>54</v>
      </c>
      <c r="T20" s="18" t="s">
        <v>56</v>
      </c>
      <c r="U20" s="18" t="s">
        <v>273</v>
      </c>
      <c r="V20" s="18" t="s">
        <v>273</v>
      </c>
      <c r="W20" s="18" t="s">
        <v>55</v>
      </c>
      <c r="X20" s="23" t="str" cm="1">
        <f t="array" ref="X20">INDEX({"MADRUGADA";"MANHÃ";"TARDE";"NOITE"},SUMPRODUCT(1*(HOUR(E20)&gt;={0;6;12;18})),1)</f>
        <v>TARDE</v>
      </c>
      <c r="Y20" s="25">
        <f t="shared" ref="Y20" si="0">G20-F20</f>
        <v>2.2222222221898846E-2</v>
      </c>
    </row>
    <row r="21" spans="1:25" ht="240" x14ac:dyDescent="0.25">
      <c r="A21" s="18" t="s">
        <v>495</v>
      </c>
      <c r="B21" s="18" t="s">
        <v>60</v>
      </c>
      <c r="C21" s="18" t="s">
        <v>61</v>
      </c>
      <c r="D21" s="18" t="s">
        <v>66</v>
      </c>
      <c r="E21" s="18" t="s">
        <v>496</v>
      </c>
      <c r="F21" s="18" t="s">
        <v>55</v>
      </c>
      <c r="G21" s="18" t="s">
        <v>55</v>
      </c>
      <c r="H21" s="24">
        <v>44966.467361111114</v>
      </c>
      <c r="I21" s="24">
        <v>44968.505555555559</v>
      </c>
      <c r="J21" s="18" t="s">
        <v>63</v>
      </c>
      <c r="K21" s="18" t="s">
        <v>58</v>
      </c>
      <c r="L21" s="18" t="s">
        <v>69</v>
      </c>
      <c r="M21" s="18" t="s">
        <v>497</v>
      </c>
      <c r="N21" s="18" t="s">
        <v>59</v>
      </c>
      <c r="O21" s="18" t="s">
        <v>71</v>
      </c>
      <c r="P21" s="18" t="s">
        <v>24</v>
      </c>
      <c r="Q21" s="18" t="s">
        <v>55</v>
      </c>
      <c r="R21" s="18" t="s">
        <v>1002</v>
      </c>
      <c r="S21" s="18" t="s">
        <v>54</v>
      </c>
      <c r="T21" s="18" t="s">
        <v>56</v>
      </c>
      <c r="U21" s="18" t="s">
        <v>498</v>
      </c>
      <c r="V21" s="18" t="s">
        <v>498</v>
      </c>
      <c r="W21" s="18" t="s">
        <v>55</v>
      </c>
      <c r="X21" s="23" t="str" cm="1">
        <f t="array" ref="X21">INDEX({"MADRUGADA";"MANHÃ";"TARDE";"NOITE"},SUMPRODUCT(1*(HOUR(E21)&gt;={0;6;12;18})),1)</f>
        <v>MANHÃ</v>
      </c>
      <c r="Y21" s="20" t="s">
        <v>55</v>
      </c>
    </row>
    <row r="22" spans="1:25" ht="75" x14ac:dyDescent="0.25">
      <c r="A22" s="18" t="s">
        <v>478</v>
      </c>
      <c r="B22" s="18" t="s">
        <v>60</v>
      </c>
      <c r="C22" s="18" t="s">
        <v>48</v>
      </c>
      <c r="D22" s="18" t="s">
        <v>66</v>
      </c>
      <c r="E22" s="18" t="s">
        <v>479</v>
      </c>
      <c r="F22" s="18" t="s">
        <v>55</v>
      </c>
      <c r="G22" s="18" t="s">
        <v>55</v>
      </c>
      <c r="H22" s="18" t="s">
        <v>480</v>
      </c>
      <c r="I22" s="24">
        <v>44965.588194444441</v>
      </c>
      <c r="J22" s="18" t="s">
        <v>63</v>
      </c>
      <c r="K22" s="18" t="s">
        <v>58</v>
      </c>
      <c r="L22" s="18" t="s">
        <v>481</v>
      </c>
      <c r="M22" s="18" t="s">
        <v>482</v>
      </c>
      <c r="N22" s="18" t="s">
        <v>59</v>
      </c>
      <c r="O22" s="18" t="s">
        <v>540</v>
      </c>
      <c r="P22" s="18" t="s">
        <v>24</v>
      </c>
      <c r="Q22" s="18" t="s">
        <v>55</v>
      </c>
      <c r="R22" s="18" t="s">
        <v>483</v>
      </c>
      <c r="S22" s="18" t="s">
        <v>54</v>
      </c>
      <c r="T22" s="18" t="s">
        <v>56</v>
      </c>
      <c r="U22" s="18" t="s">
        <v>484</v>
      </c>
      <c r="V22" s="18" t="s">
        <v>484</v>
      </c>
      <c r="W22" s="18" t="s">
        <v>55</v>
      </c>
      <c r="X22" s="23" t="str" cm="1">
        <f t="array" ref="X22">INDEX({"MADRUGADA";"MANHÃ";"TARDE";"NOITE"},SUMPRODUCT(1*(HOUR(E22)&gt;={0;6;12;18})),1)</f>
        <v>MANHÃ</v>
      </c>
      <c r="Y22" s="20" t="s">
        <v>55</v>
      </c>
    </row>
    <row r="23" spans="1:25" ht="105" x14ac:dyDescent="0.25">
      <c r="A23" s="18" t="s">
        <v>472</v>
      </c>
      <c r="B23" s="18" t="s">
        <v>60</v>
      </c>
      <c r="C23" s="18" t="s">
        <v>61</v>
      </c>
      <c r="D23" s="18" t="s">
        <v>62</v>
      </c>
      <c r="E23" s="18" t="s">
        <v>473</v>
      </c>
      <c r="F23" s="18" t="s">
        <v>55</v>
      </c>
      <c r="G23" s="18" t="s">
        <v>55</v>
      </c>
      <c r="H23" s="18" t="s">
        <v>474</v>
      </c>
      <c r="I23" s="24">
        <v>44965.588194444441</v>
      </c>
      <c r="J23" s="18" t="s">
        <v>63</v>
      </c>
      <c r="K23" s="18" t="s">
        <v>58</v>
      </c>
      <c r="L23" s="18" t="s">
        <v>83</v>
      </c>
      <c r="M23" s="18" t="s">
        <v>475</v>
      </c>
      <c r="N23" s="18" t="s">
        <v>59</v>
      </c>
      <c r="O23" s="18" t="s">
        <v>542</v>
      </c>
      <c r="P23" s="18" t="s">
        <v>24</v>
      </c>
      <c r="Q23" s="18" t="s">
        <v>55</v>
      </c>
      <c r="R23" s="18" t="s">
        <v>476</v>
      </c>
      <c r="S23" s="18" t="s">
        <v>54</v>
      </c>
      <c r="T23" s="18" t="s">
        <v>56</v>
      </c>
      <c r="U23" s="18" t="s">
        <v>477</v>
      </c>
      <c r="V23" s="18" t="s">
        <v>477</v>
      </c>
      <c r="W23" s="18" t="s">
        <v>55</v>
      </c>
      <c r="X23" s="23" t="str" cm="1">
        <f t="array" ref="X23">INDEX({"MADRUGADA";"MANHÃ";"TARDE";"NOITE"},SUMPRODUCT(1*(HOUR(E23)&gt;={0;6;12;18})),1)</f>
        <v>TARDE</v>
      </c>
      <c r="Y23" s="20" t="s">
        <v>55</v>
      </c>
    </row>
    <row r="24" spans="1:25" ht="30" x14ac:dyDescent="0.25">
      <c r="A24" s="18" t="s">
        <v>461</v>
      </c>
      <c r="B24" s="18" t="s">
        <v>60</v>
      </c>
      <c r="C24" s="18" t="s">
        <v>61</v>
      </c>
      <c r="D24" s="18" t="s">
        <v>66</v>
      </c>
      <c r="E24" s="18" t="s">
        <v>462</v>
      </c>
      <c r="F24" s="18" t="s">
        <v>55</v>
      </c>
      <c r="G24" s="18" t="s">
        <v>55</v>
      </c>
      <c r="H24" s="24">
        <v>44967.439583333333</v>
      </c>
      <c r="I24" s="24">
        <v>44967.45</v>
      </c>
      <c r="J24" s="18" t="s">
        <v>63</v>
      </c>
      <c r="K24" s="18" t="s">
        <v>58</v>
      </c>
      <c r="L24" s="18" t="s">
        <v>419</v>
      </c>
      <c r="M24" s="18" t="s">
        <v>463</v>
      </c>
      <c r="N24" s="18" t="s">
        <v>59</v>
      </c>
      <c r="O24" s="18" t="s">
        <v>71</v>
      </c>
      <c r="P24" s="18" t="s">
        <v>24</v>
      </c>
      <c r="Q24" s="18" t="s">
        <v>55</v>
      </c>
      <c r="R24" s="18" t="s">
        <v>50</v>
      </c>
      <c r="S24" s="18" t="s">
        <v>54</v>
      </c>
      <c r="T24" s="18" t="s">
        <v>56</v>
      </c>
      <c r="U24" s="18" t="s">
        <v>464</v>
      </c>
      <c r="V24" s="18" t="s">
        <v>464</v>
      </c>
      <c r="W24" s="18" t="s">
        <v>55</v>
      </c>
      <c r="X24" s="23" t="str" cm="1">
        <f t="array" ref="X24">INDEX({"MADRUGADA";"MANHÃ";"TARDE";"NOITE"},SUMPRODUCT(1*(HOUR(E24)&gt;={0;6;12;18})),1)</f>
        <v>TARDE</v>
      </c>
      <c r="Y24" s="20" t="s">
        <v>55</v>
      </c>
    </row>
    <row r="25" spans="1:25" ht="409.5" x14ac:dyDescent="0.25">
      <c r="A25" s="17" t="s">
        <v>433</v>
      </c>
      <c r="B25" s="17" t="s">
        <v>47</v>
      </c>
      <c r="C25" s="17" t="s">
        <v>61</v>
      </c>
      <c r="D25" s="17" t="s">
        <v>434</v>
      </c>
      <c r="E25" s="17" t="s">
        <v>435</v>
      </c>
      <c r="F25" s="17" t="s">
        <v>435</v>
      </c>
      <c r="G25" s="29">
        <v>44985.398611111108</v>
      </c>
      <c r="H25" s="29">
        <v>44985.418055555558</v>
      </c>
      <c r="I25" s="17" t="s">
        <v>50</v>
      </c>
      <c r="J25" s="17" t="s">
        <v>63</v>
      </c>
      <c r="K25" s="17" t="s">
        <v>58</v>
      </c>
      <c r="L25" s="17" t="s">
        <v>436</v>
      </c>
      <c r="M25" s="17" t="s">
        <v>437</v>
      </c>
      <c r="N25" s="17" t="s">
        <v>59</v>
      </c>
      <c r="O25" s="17" t="s">
        <v>797</v>
      </c>
      <c r="P25" s="17" t="s">
        <v>24</v>
      </c>
      <c r="Q25" s="17" t="s">
        <v>1854</v>
      </c>
      <c r="R25" s="17" t="s">
        <v>1855</v>
      </c>
      <c r="S25" s="17" t="s">
        <v>54</v>
      </c>
      <c r="T25" s="17" t="s">
        <v>56</v>
      </c>
      <c r="U25" s="17" t="s">
        <v>438</v>
      </c>
      <c r="V25" s="17" t="s">
        <v>438</v>
      </c>
      <c r="W25" s="17" t="s">
        <v>55</v>
      </c>
      <c r="X25" s="22" t="str" cm="1">
        <f t="array" ref="X25">INDEX({"MADRUGADA";"MANHÃ";"TARDE";"NOITE"},SUMPRODUCT(1*(HOUR(E25)&gt;={0;6;12;18})),1)</f>
        <v>TARDE</v>
      </c>
      <c r="Y25" s="19">
        <f t="shared" ref="Y25:Y27" si="1">G25-F25</f>
        <v>21.68888888888614</v>
      </c>
    </row>
    <row r="26" spans="1:25" ht="150" x14ac:dyDescent="0.25">
      <c r="A26" s="18" t="s">
        <v>422</v>
      </c>
      <c r="B26" s="18" t="s">
        <v>47</v>
      </c>
      <c r="C26" s="18" t="s">
        <v>61</v>
      </c>
      <c r="D26" s="18" t="s">
        <v>166</v>
      </c>
      <c r="E26" s="18" t="s">
        <v>423</v>
      </c>
      <c r="F26" s="18" t="s">
        <v>423</v>
      </c>
      <c r="G26" s="24">
        <v>44964.631249999999</v>
      </c>
      <c r="H26" s="24">
        <v>44964.635416666664</v>
      </c>
      <c r="I26" s="24">
        <v>44966.643055555556</v>
      </c>
      <c r="J26" s="18" t="s">
        <v>63</v>
      </c>
      <c r="K26" s="18" t="s">
        <v>58</v>
      </c>
      <c r="L26" s="18" t="s">
        <v>424</v>
      </c>
      <c r="M26" s="18" t="s">
        <v>425</v>
      </c>
      <c r="N26" s="18" t="s">
        <v>59</v>
      </c>
      <c r="O26" s="18" t="s">
        <v>71</v>
      </c>
      <c r="P26" s="18" t="s">
        <v>24</v>
      </c>
      <c r="Q26" s="18" t="s">
        <v>65</v>
      </c>
      <c r="R26" s="18" t="s">
        <v>551</v>
      </c>
      <c r="S26" s="18" t="s">
        <v>54</v>
      </c>
      <c r="T26" s="18" t="s">
        <v>56</v>
      </c>
      <c r="U26" s="18" t="s">
        <v>426</v>
      </c>
      <c r="V26" s="18" t="s">
        <v>426</v>
      </c>
      <c r="W26" s="18" t="s">
        <v>55</v>
      </c>
      <c r="X26" s="23" t="str" cm="1">
        <f t="array" ref="X26">INDEX({"MADRUGADA";"MANHÃ";"TARDE";"NOITE"},SUMPRODUCT(1*(HOUR(E26)&gt;={0;6;12;18})),1)</f>
        <v>TARDE</v>
      </c>
      <c r="Y26" s="25">
        <f t="shared" si="1"/>
        <v>0.90763888888614019</v>
      </c>
    </row>
    <row r="27" spans="1:25" ht="45" x14ac:dyDescent="0.25">
      <c r="A27" s="18" t="s">
        <v>417</v>
      </c>
      <c r="B27" s="18" t="s">
        <v>47</v>
      </c>
      <c r="C27" s="18" t="s">
        <v>61</v>
      </c>
      <c r="D27" s="18" t="s">
        <v>64</v>
      </c>
      <c r="E27" s="18" t="s">
        <v>418</v>
      </c>
      <c r="F27" s="18" t="s">
        <v>418</v>
      </c>
      <c r="G27" s="24">
        <v>44964.52847222222</v>
      </c>
      <c r="H27" s="24">
        <v>44964.536111111112</v>
      </c>
      <c r="I27" s="24">
        <v>44966.552083333336</v>
      </c>
      <c r="J27" s="18" t="s">
        <v>63</v>
      </c>
      <c r="K27" s="18" t="s">
        <v>58</v>
      </c>
      <c r="L27" s="18" t="s">
        <v>419</v>
      </c>
      <c r="M27" s="18" t="s">
        <v>420</v>
      </c>
      <c r="N27" s="18" t="s">
        <v>59</v>
      </c>
      <c r="O27" s="18" t="s">
        <v>71</v>
      </c>
      <c r="P27" s="18" t="s">
        <v>24</v>
      </c>
      <c r="Q27" s="18" t="s">
        <v>53</v>
      </c>
      <c r="R27" s="18" t="s">
        <v>550</v>
      </c>
      <c r="S27" s="18" t="s">
        <v>54</v>
      </c>
      <c r="T27" s="18" t="s">
        <v>56</v>
      </c>
      <c r="U27" s="18" t="s">
        <v>421</v>
      </c>
      <c r="V27" s="18" t="s">
        <v>421</v>
      </c>
      <c r="W27" s="18" t="s">
        <v>55</v>
      </c>
      <c r="X27" s="23" t="str" cm="1">
        <f t="array" ref="X27">INDEX({"MADRUGADA";"MANHÃ";"TARDE";"NOITE"},SUMPRODUCT(1*(HOUR(E27)&gt;={0;6;12;18})),1)</f>
        <v>TARDE</v>
      </c>
      <c r="Y27" s="25">
        <f t="shared" si="1"/>
        <v>0.79652777777664596</v>
      </c>
    </row>
    <row r="28" spans="1:25" ht="105" x14ac:dyDescent="0.25">
      <c r="A28" s="18" t="s">
        <v>564</v>
      </c>
      <c r="B28" s="18" t="s">
        <v>47</v>
      </c>
      <c r="C28" s="18" t="s">
        <v>61</v>
      </c>
      <c r="D28" s="18" t="s">
        <v>64</v>
      </c>
      <c r="E28" s="18" t="s">
        <v>627</v>
      </c>
      <c r="F28" s="18" t="s">
        <v>627</v>
      </c>
      <c r="G28" s="24">
        <v>44966.472916666666</v>
      </c>
      <c r="H28" s="24">
        <v>44966.474999999999</v>
      </c>
      <c r="I28" s="24">
        <v>44966.477083333331</v>
      </c>
      <c r="J28" s="18" t="s">
        <v>63</v>
      </c>
      <c r="K28" s="18" t="s">
        <v>58</v>
      </c>
      <c r="L28" s="18" t="s">
        <v>419</v>
      </c>
      <c r="M28" s="18" t="s">
        <v>628</v>
      </c>
      <c r="N28" s="18" t="s">
        <v>59</v>
      </c>
      <c r="O28" s="18" t="s">
        <v>71</v>
      </c>
      <c r="P28" s="18" t="s">
        <v>24</v>
      </c>
      <c r="Q28" s="18" t="s">
        <v>65</v>
      </c>
      <c r="R28" s="18" t="s">
        <v>1030</v>
      </c>
      <c r="S28" s="18" t="s">
        <v>54</v>
      </c>
      <c r="T28" s="18" t="s">
        <v>56</v>
      </c>
      <c r="U28" s="18" t="s">
        <v>629</v>
      </c>
      <c r="V28" s="18" t="s">
        <v>629</v>
      </c>
      <c r="W28" s="18" t="s">
        <v>55</v>
      </c>
      <c r="X28" s="23" t="str" cm="1">
        <f t="array" ref="X28">INDEX({"MADRUGADA";"MANHÃ";"TARDE";"NOITE"},SUMPRODUCT(1*(HOUR(E28)&gt;={0;6;12;18})),1)</f>
        <v>MANHÃ</v>
      </c>
      <c r="Y28" s="25">
        <f>G28-F28</f>
        <v>2.0930555555532919</v>
      </c>
    </row>
    <row r="29" spans="1:25" ht="120" x14ac:dyDescent="0.25">
      <c r="A29" s="17" t="s">
        <v>563</v>
      </c>
      <c r="B29" s="17" t="s">
        <v>47</v>
      </c>
      <c r="C29" s="17" t="s">
        <v>61</v>
      </c>
      <c r="D29" s="17" t="s">
        <v>166</v>
      </c>
      <c r="E29" s="17" t="s">
        <v>623</v>
      </c>
      <c r="F29" s="17" t="s">
        <v>623</v>
      </c>
      <c r="G29" s="29">
        <v>44985.398611111108</v>
      </c>
      <c r="H29" s="29">
        <v>44985.430555555555</v>
      </c>
      <c r="I29" s="17" t="s">
        <v>50</v>
      </c>
      <c r="J29" s="17" t="s">
        <v>63</v>
      </c>
      <c r="K29" s="17" t="s">
        <v>58</v>
      </c>
      <c r="L29" s="17" t="s">
        <v>624</v>
      </c>
      <c r="M29" s="17" t="s">
        <v>625</v>
      </c>
      <c r="N29" s="17" t="s">
        <v>59</v>
      </c>
      <c r="O29" s="17" t="s">
        <v>71</v>
      </c>
      <c r="P29" s="17" t="s">
        <v>24</v>
      </c>
      <c r="Q29" s="17" t="s">
        <v>1854</v>
      </c>
      <c r="R29" s="17" t="s">
        <v>1855</v>
      </c>
      <c r="S29" s="17" t="s">
        <v>54</v>
      </c>
      <c r="T29" s="17" t="s">
        <v>56</v>
      </c>
      <c r="U29" s="17" t="s">
        <v>626</v>
      </c>
      <c r="V29" s="17" t="s">
        <v>626</v>
      </c>
      <c r="W29" s="17" t="s">
        <v>55</v>
      </c>
      <c r="X29" s="22" t="str" cm="1">
        <f t="array" ref="X29">INDEX({"MADRUGADA";"MANHÃ";"TARDE";"NOITE"},SUMPRODUCT(1*(HOUR(E29)&gt;={0;6;12;18})),1)</f>
        <v>MANHÃ</v>
      </c>
      <c r="Y29" s="19">
        <f>G29-F29</f>
        <v>21.01249999999709</v>
      </c>
    </row>
    <row r="30" spans="1:25" ht="45" x14ac:dyDescent="0.25">
      <c r="A30" s="18" t="s">
        <v>559</v>
      </c>
      <c r="B30" s="18" t="s">
        <v>60</v>
      </c>
      <c r="C30" s="18" t="s">
        <v>61</v>
      </c>
      <c r="D30" s="18" t="s">
        <v>66</v>
      </c>
      <c r="E30" s="18" t="s">
        <v>603</v>
      </c>
      <c r="F30" s="18" t="s">
        <v>55</v>
      </c>
      <c r="G30" s="18" t="s">
        <v>55</v>
      </c>
      <c r="H30" s="18" t="s">
        <v>604</v>
      </c>
      <c r="I30" s="24">
        <v>44966.643055555556</v>
      </c>
      <c r="J30" s="18" t="s">
        <v>63</v>
      </c>
      <c r="K30" s="18" t="s">
        <v>58</v>
      </c>
      <c r="L30" s="18" t="s">
        <v>69</v>
      </c>
      <c r="M30" s="27" t="s">
        <v>605</v>
      </c>
      <c r="N30" s="18" t="s">
        <v>59</v>
      </c>
      <c r="O30" s="18" t="s">
        <v>71</v>
      </c>
      <c r="P30" s="18" t="s">
        <v>24</v>
      </c>
      <c r="Q30" s="18" t="s">
        <v>55</v>
      </c>
      <c r="R30" s="18" t="s">
        <v>606</v>
      </c>
      <c r="S30" s="18" t="s">
        <v>54</v>
      </c>
      <c r="T30" s="18" t="s">
        <v>56</v>
      </c>
      <c r="U30" s="18" t="s">
        <v>607</v>
      </c>
      <c r="V30" s="18" t="s">
        <v>607</v>
      </c>
      <c r="W30" s="18" t="s">
        <v>55</v>
      </c>
      <c r="X30" s="23" t="str" cm="1">
        <f t="array" ref="X30">INDEX({"MADRUGADA";"MANHÃ";"TARDE";"NOITE"},SUMPRODUCT(1*(HOUR(E30)&gt;={0;6;12;18})),1)</f>
        <v>TARDE</v>
      </c>
      <c r="Y30" s="20" t="s">
        <v>55</v>
      </c>
    </row>
    <row r="31" spans="1:25" ht="180" x14ac:dyDescent="0.25">
      <c r="A31" s="17" t="s">
        <v>558</v>
      </c>
      <c r="B31" s="17" t="s">
        <v>47</v>
      </c>
      <c r="C31" s="17" t="s">
        <v>61</v>
      </c>
      <c r="D31" s="17" t="s">
        <v>70</v>
      </c>
      <c r="E31" s="17" t="s">
        <v>599</v>
      </c>
      <c r="F31" s="17" t="s">
        <v>599</v>
      </c>
      <c r="G31" s="29">
        <v>44985.398611111108</v>
      </c>
      <c r="H31" s="29">
        <v>44985.418055555558</v>
      </c>
      <c r="I31" s="17" t="s">
        <v>50</v>
      </c>
      <c r="J31" s="17" t="s">
        <v>63</v>
      </c>
      <c r="K31" s="17" t="s">
        <v>58</v>
      </c>
      <c r="L31" s="17" t="s">
        <v>600</v>
      </c>
      <c r="M31" s="17" t="s">
        <v>601</v>
      </c>
      <c r="N31" s="17" t="s">
        <v>59</v>
      </c>
      <c r="O31" s="17" t="s">
        <v>71</v>
      </c>
      <c r="P31" s="17" t="s">
        <v>24</v>
      </c>
      <c r="Q31" s="17" t="s">
        <v>1854</v>
      </c>
      <c r="R31" s="17" t="s">
        <v>1855</v>
      </c>
      <c r="S31" s="17" t="s">
        <v>171</v>
      </c>
      <c r="T31" s="17" t="s">
        <v>56</v>
      </c>
      <c r="U31" s="17" t="s">
        <v>602</v>
      </c>
      <c r="V31" s="17" t="s">
        <v>602</v>
      </c>
      <c r="W31" s="17" t="s">
        <v>55</v>
      </c>
      <c r="X31" s="22" t="str" cm="1">
        <f t="array" ref="X31">INDEX({"MADRUGADA";"MANHÃ";"TARDE";"NOITE"},SUMPRODUCT(1*(HOUR(E31)&gt;={0;6;12;18})),1)</f>
        <v>TARDE</v>
      </c>
      <c r="Y31" s="19">
        <f t="shared" ref="Y31" si="2">G31-F31</f>
        <v>20.85763888888323</v>
      </c>
    </row>
    <row r="32" spans="1:25" ht="75" x14ac:dyDescent="0.25">
      <c r="A32" s="18" t="s">
        <v>682</v>
      </c>
      <c r="B32" s="18" t="s">
        <v>60</v>
      </c>
      <c r="C32" s="18" t="s">
        <v>61</v>
      </c>
      <c r="D32" s="18" t="s">
        <v>70</v>
      </c>
      <c r="E32" s="18" t="s">
        <v>683</v>
      </c>
      <c r="F32" s="18" t="s">
        <v>55</v>
      </c>
      <c r="G32" s="18" t="s">
        <v>55</v>
      </c>
      <c r="H32" s="18" t="s">
        <v>684</v>
      </c>
      <c r="I32" s="24">
        <v>44967.617361111108</v>
      </c>
      <c r="J32" s="18" t="s">
        <v>63</v>
      </c>
      <c r="K32" s="18" t="s">
        <v>58</v>
      </c>
      <c r="L32" s="18" t="s">
        <v>685</v>
      </c>
      <c r="M32" s="18" t="s">
        <v>686</v>
      </c>
      <c r="N32" s="18" t="s">
        <v>59</v>
      </c>
      <c r="O32" s="18" t="s">
        <v>71</v>
      </c>
      <c r="P32" s="18" t="s">
        <v>24</v>
      </c>
      <c r="Q32" s="18" t="s">
        <v>55</v>
      </c>
      <c r="R32" s="18" t="s">
        <v>687</v>
      </c>
      <c r="S32" s="18" t="s">
        <v>54</v>
      </c>
      <c r="T32" s="18" t="s">
        <v>688</v>
      </c>
      <c r="U32" s="18" t="s">
        <v>689</v>
      </c>
      <c r="V32" s="18" t="s">
        <v>690</v>
      </c>
      <c r="W32" s="18" t="s">
        <v>55</v>
      </c>
      <c r="X32" s="23" t="str" cm="1">
        <f t="array" ref="X32">INDEX({"MADRUGADA";"MANHÃ";"TARDE";"NOITE"},SUMPRODUCT(1*(HOUR(E32)&gt;={0;6;12;18})),1)</f>
        <v>MANHÃ</v>
      </c>
      <c r="Y32" s="20" t="s">
        <v>55</v>
      </c>
    </row>
    <row r="33" spans="1:25" ht="105" x14ac:dyDescent="0.25">
      <c r="A33" s="17" t="s">
        <v>716</v>
      </c>
      <c r="B33" s="17" t="s">
        <v>47</v>
      </c>
      <c r="C33" s="17" t="s">
        <v>61</v>
      </c>
      <c r="D33" s="17" t="s">
        <v>717</v>
      </c>
      <c r="E33" s="17" t="s">
        <v>718</v>
      </c>
      <c r="F33" s="17" t="s">
        <v>718</v>
      </c>
      <c r="G33" s="29">
        <v>44985.398611111108</v>
      </c>
      <c r="H33" s="29">
        <v>44985.417361111111</v>
      </c>
      <c r="I33" s="17" t="s">
        <v>50</v>
      </c>
      <c r="J33" s="17" t="s">
        <v>63</v>
      </c>
      <c r="K33" s="17" t="s">
        <v>58</v>
      </c>
      <c r="L33" s="17" t="s">
        <v>719</v>
      </c>
      <c r="M33" s="17" t="s">
        <v>720</v>
      </c>
      <c r="N33" s="17" t="s">
        <v>59</v>
      </c>
      <c r="O33" s="17" t="s">
        <v>540</v>
      </c>
      <c r="P33" s="17" t="s">
        <v>24</v>
      </c>
      <c r="Q33" s="17" t="s">
        <v>1854</v>
      </c>
      <c r="R33" s="17" t="s">
        <v>1855</v>
      </c>
      <c r="S33" s="17" t="s">
        <v>171</v>
      </c>
      <c r="T33" s="17" t="s">
        <v>56</v>
      </c>
      <c r="U33" s="17" t="s">
        <v>721</v>
      </c>
      <c r="V33" s="17" t="s">
        <v>721</v>
      </c>
      <c r="W33" s="17">
        <v>4695950</v>
      </c>
      <c r="X33" s="22" t="str" cm="1">
        <f t="array" ref="X33">INDEX({"MADRUGADA";"MANHÃ";"TARDE";"NOITE"},SUMPRODUCT(1*(HOUR(E33)&gt;={0;6;12;18})),1)</f>
        <v>TARDE</v>
      </c>
      <c r="Y33" s="19">
        <f>G33-F33</f>
        <v>19.878472222218988</v>
      </c>
    </row>
    <row r="34" spans="1:25" ht="120" x14ac:dyDescent="0.25">
      <c r="A34" s="18" t="s">
        <v>743</v>
      </c>
      <c r="B34" s="18" t="s">
        <v>60</v>
      </c>
      <c r="C34" s="18" t="s">
        <v>61</v>
      </c>
      <c r="D34" s="18" t="s">
        <v>66</v>
      </c>
      <c r="E34" s="18" t="s">
        <v>744</v>
      </c>
      <c r="F34" s="18" t="s">
        <v>55</v>
      </c>
      <c r="G34" s="18" t="s">
        <v>55</v>
      </c>
      <c r="H34" s="24">
        <v>44966.697222222225</v>
      </c>
      <c r="I34" s="24">
        <v>44967.449305555558</v>
      </c>
      <c r="J34" s="18" t="s">
        <v>63</v>
      </c>
      <c r="K34" s="18" t="s">
        <v>58</v>
      </c>
      <c r="L34" s="18" t="s">
        <v>745</v>
      </c>
      <c r="M34" s="18" t="s">
        <v>746</v>
      </c>
      <c r="N34" s="18" t="s">
        <v>59</v>
      </c>
      <c r="O34" s="18" t="s">
        <v>71</v>
      </c>
      <c r="P34" s="18" t="s">
        <v>24</v>
      </c>
      <c r="Q34" s="18" t="s">
        <v>55</v>
      </c>
      <c r="R34" s="18" t="s">
        <v>50</v>
      </c>
      <c r="S34" s="18" t="s">
        <v>54</v>
      </c>
      <c r="T34" s="18" t="s">
        <v>56</v>
      </c>
      <c r="U34" s="18" t="s">
        <v>747</v>
      </c>
      <c r="V34" s="18" t="s">
        <v>747</v>
      </c>
      <c r="W34" s="18" t="s">
        <v>55</v>
      </c>
      <c r="X34" s="23" t="str" cm="1">
        <f t="array" ref="X34">INDEX({"MADRUGADA";"MANHÃ";"TARDE";"NOITE"},SUMPRODUCT(1*(HOUR(E34)&gt;={0;6;12;18})),1)</f>
        <v>TARDE</v>
      </c>
      <c r="Y34" s="20" t="s">
        <v>55</v>
      </c>
    </row>
    <row r="35" spans="1:25" ht="45" x14ac:dyDescent="0.25">
      <c r="A35" s="18" t="s">
        <v>760</v>
      </c>
      <c r="B35" s="18" t="s">
        <v>60</v>
      </c>
      <c r="C35" s="18" t="s">
        <v>61</v>
      </c>
      <c r="D35" s="18" t="s">
        <v>66</v>
      </c>
      <c r="E35" s="18" t="s">
        <v>761</v>
      </c>
      <c r="F35" s="18" t="s">
        <v>55</v>
      </c>
      <c r="G35" s="18" t="s">
        <v>55</v>
      </c>
      <c r="H35" s="18" t="s">
        <v>762</v>
      </c>
      <c r="I35" s="24">
        <v>44967.759722222225</v>
      </c>
      <c r="J35" s="18" t="s">
        <v>63</v>
      </c>
      <c r="K35" s="18" t="s">
        <v>58</v>
      </c>
      <c r="L35" s="18" t="s">
        <v>763</v>
      </c>
      <c r="M35" s="18" t="s">
        <v>764</v>
      </c>
      <c r="N35" s="18" t="s">
        <v>59</v>
      </c>
      <c r="O35" s="18" t="s">
        <v>71</v>
      </c>
      <c r="P35" s="18" t="s">
        <v>24</v>
      </c>
      <c r="Q35" s="18" t="s">
        <v>55</v>
      </c>
      <c r="R35" s="18" t="s">
        <v>765</v>
      </c>
      <c r="S35" s="18" t="s">
        <v>54</v>
      </c>
      <c r="T35" s="18" t="s">
        <v>56</v>
      </c>
      <c r="U35" s="18" t="s">
        <v>766</v>
      </c>
      <c r="V35" s="18" t="s">
        <v>766</v>
      </c>
      <c r="W35" s="18" t="s">
        <v>55</v>
      </c>
      <c r="X35" s="23" t="str" cm="1">
        <f t="array" ref="X35">INDEX({"MADRUGADA";"MANHÃ";"TARDE";"NOITE"},SUMPRODUCT(1*(HOUR(E35)&gt;={0;6;12;18})),1)</f>
        <v>TARDE</v>
      </c>
      <c r="Y35" s="20" t="s">
        <v>55</v>
      </c>
    </row>
    <row r="36" spans="1:25" ht="60" x14ac:dyDescent="0.25">
      <c r="A36" s="18" t="s">
        <v>793</v>
      </c>
      <c r="B36" s="18" t="s">
        <v>60</v>
      </c>
      <c r="C36" s="18" t="s">
        <v>61</v>
      </c>
      <c r="D36" s="18" t="s">
        <v>66</v>
      </c>
      <c r="E36" s="18" t="s">
        <v>794</v>
      </c>
      <c r="F36" s="18" t="s">
        <v>55</v>
      </c>
      <c r="G36" s="18" t="s">
        <v>55</v>
      </c>
      <c r="H36" s="18" t="s">
        <v>795</v>
      </c>
      <c r="I36" s="24">
        <v>44968.505555555559</v>
      </c>
      <c r="J36" s="18" t="s">
        <v>63</v>
      </c>
      <c r="K36" s="18" t="s">
        <v>58</v>
      </c>
      <c r="L36" s="18" t="s">
        <v>69</v>
      </c>
      <c r="M36" s="18" t="s">
        <v>796</v>
      </c>
      <c r="N36" s="18" t="s">
        <v>59</v>
      </c>
      <c r="O36" s="18" t="s">
        <v>797</v>
      </c>
      <c r="P36" s="18" t="s">
        <v>24</v>
      </c>
      <c r="Q36" s="18" t="s">
        <v>55</v>
      </c>
      <c r="R36" s="18" t="s">
        <v>798</v>
      </c>
      <c r="S36" s="18" t="s">
        <v>54</v>
      </c>
      <c r="T36" s="18" t="s">
        <v>56</v>
      </c>
      <c r="U36" s="18" t="s">
        <v>799</v>
      </c>
      <c r="V36" s="18" t="s">
        <v>799</v>
      </c>
      <c r="W36" s="18" t="s">
        <v>55</v>
      </c>
      <c r="X36" s="23" t="str" cm="1">
        <f t="array" ref="X36">INDEX({"MADRUGADA";"MANHÃ";"TARDE";"NOITE"},SUMPRODUCT(1*(HOUR(E36)&gt;={0;6;12;18})),1)</f>
        <v>MANHÃ</v>
      </c>
      <c r="Y36" s="20" t="s">
        <v>55</v>
      </c>
    </row>
    <row r="37" spans="1:25" ht="255" x14ac:dyDescent="0.25">
      <c r="A37" s="18" t="s">
        <v>806</v>
      </c>
      <c r="B37" s="18" t="s">
        <v>47</v>
      </c>
      <c r="C37" s="18" t="s">
        <v>61</v>
      </c>
      <c r="D37" s="18" t="s">
        <v>70</v>
      </c>
      <c r="E37" s="18" t="s">
        <v>807</v>
      </c>
      <c r="F37" s="18" t="s">
        <v>807</v>
      </c>
      <c r="G37" s="24">
        <v>44967.711111111108</v>
      </c>
      <c r="H37" s="24">
        <v>44967.71597222222</v>
      </c>
      <c r="I37" s="24">
        <v>44969.888194444444</v>
      </c>
      <c r="J37" s="18" t="s">
        <v>63</v>
      </c>
      <c r="K37" s="18" t="s">
        <v>58</v>
      </c>
      <c r="L37" s="18" t="s">
        <v>808</v>
      </c>
      <c r="M37" s="18" t="s">
        <v>809</v>
      </c>
      <c r="N37" s="18" t="s">
        <v>59</v>
      </c>
      <c r="O37" s="18" t="s">
        <v>71</v>
      </c>
      <c r="P37" s="18" t="s">
        <v>24</v>
      </c>
      <c r="Q37" s="18" t="s">
        <v>546</v>
      </c>
      <c r="R37" s="18" t="s">
        <v>1005</v>
      </c>
      <c r="S37" s="18" t="s">
        <v>171</v>
      </c>
      <c r="T37" s="18" t="s">
        <v>56</v>
      </c>
      <c r="U37" s="18" t="s">
        <v>810</v>
      </c>
      <c r="V37" s="18" t="s">
        <v>810</v>
      </c>
      <c r="W37" s="18">
        <v>7988</v>
      </c>
      <c r="X37" s="23" t="str" cm="1">
        <f t="array" ref="X37">INDEX({"MADRUGADA";"MANHÃ";"TARDE";"NOITE"},SUMPRODUCT(1*(HOUR(E37)&gt;={0;6;12;18})),1)</f>
        <v>MANHÃ</v>
      </c>
      <c r="Y37" s="25">
        <f>G37-F37</f>
        <v>1.2562499999985448</v>
      </c>
    </row>
    <row r="38" spans="1:25" ht="180" x14ac:dyDescent="0.25">
      <c r="A38" s="18" t="s">
        <v>831</v>
      </c>
      <c r="B38" s="18" t="s">
        <v>47</v>
      </c>
      <c r="C38" s="18" t="s">
        <v>61</v>
      </c>
      <c r="D38" s="18" t="s">
        <v>70</v>
      </c>
      <c r="E38" s="18" t="s">
        <v>832</v>
      </c>
      <c r="F38" s="18" t="s">
        <v>832</v>
      </c>
      <c r="G38" s="18" t="s">
        <v>833</v>
      </c>
      <c r="H38" s="18" t="s">
        <v>833</v>
      </c>
      <c r="I38" s="24">
        <v>44968.770833333336</v>
      </c>
      <c r="J38" s="18" t="s">
        <v>63</v>
      </c>
      <c r="K38" s="18" t="s">
        <v>58</v>
      </c>
      <c r="L38" s="18" t="s">
        <v>834</v>
      </c>
      <c r="M38" s="18" t="s">
        <v>835</v>
      </c>
      <c r="N38" s="18" t="s">
        <v>59</v>
      </c>
      <c r="O38" s="18" t="s">
        <v>71</v>
      </c>
      <c r="P38" s="18" t="s">
        <v>24</v>
      </c>
      <c r="Q38" s="18" t="s">
        <v>65</v>
      </c>
      <c r="R38" s="18" t="s">
        <v>836</v>
      </c>
      <c r="S38" s="18" t="s">
        <v>54</v>
      </c>
      <c r="T38" s="18" t="s">
        <v>56</v>
      </c>
      <c r="U38" s="18" t="s">
        <v>837</v>
      </c>
      <c r="V38" s="18" t="s">
        <v>837</v>
      </c>
      <c r="W38" s="18" t="s">
        <v>55</v>
      </c>
      <c r="X38" s="23" t="str" cm="1">
        <f t="array" ref="X38">INDEX({"MADRUGADA";"MANHÃ";"TARDE";"NOITE"},SUMPRODUCT(1*(HOUR(E38)&gt;={0;6;12;18})),1)</f>
        <v>MANHÃ</v>
      </c>
      <c r="Y38" s="25">
        <f t="shared" ref="Y38" si="3">G38-F38</f>
        <v>0.17152777777664596</v>
      </c>
    </row>
    <row r="39" spans="1:25" ht="105" x14ac:dyDescent="0.25">
      <c r="A39" s="18" t="s">
        <v>870</v>
      </c>
      <c r="B39" s="18" t="s">
        <v>60</v>
      </c>
      <c r="C39" s="18" t="s">
        <v>61</v>
      </c>
      <c r="D39" s="18" t="s">
        <v>66</v>
      </c>
      <c r="E39" s="18" t="s">
        <v>871</v>
      </c>
      <c r="F39" s="18" t="s">
        <v>55</v>
      </c>
      <c r="G39" s="18" t="s">
        <v>55</v>
      </c>
      <c r="H39" s="18" t="s">
        <v>872</v>
      </c>
      <c r="I39" s="24">
        <v>44968.770833333336</v>
      </c>
      <c r="J39" s="18" t="s">
        <v>63</v>
      </c>
      <c r="K39" s="18" t="s">
        <v>58</v>
      </c>
      <c r="L39" s="18" t="s">
        <v>873</v>
      </c>
      <c r="M39" s="18" t="s">
        <v>874</v>
      </c>
      <c r="N39" s="18" t="s">
        <v>59</v>
      </c>
      <c r="O39" s="18" t="s">
        <v>71</v>
      </c>
      <c r="P39" s="18" t="s">
        <v>24</v>
      </c>
      <c r="Q39" s="18" t="s">
        <v>55</v>
      </c>
      <c r="R39" s="18" t="s">
        <v>875</v>
      </c>
      <c r="S39" s="18" t="s">
        <v>54</v>
      </c>
      <c r="T39" s="18" t="s">
        <v>56</v>
      </c>
      <c r="U39" s="18" t="s">
        <v>876</v>
      </c>
      <c r="V39" s="18" t="s">
        <v>876</v>
      </c>
      <c r="W39" s="18" t="s">
        <v>55</v>
      </c>
      <c r="X39" s="23" t="str" cm="1">
        <f t="array" ref="X39">INDEX({"MADRUGADA";"MANHÃ";"TARDE";"NOITE"},SUMPRODUCT(1*(HOUR(E39)&gt;={0;6;12;18})),1)</f>
        <v>TARDE</v>
      </c>
      <c r="Y39" s="20" t="s">
        <v>55</v>
      </c>
    </row>
    <row r="40" spans="1:25" ht="30" x14ac:dyDescent="0.25">
      <c r="A40" s="18" t="s">
        <v>877</v>
      </c>
      <c r="B40" s="18" t="s">
        <v>60</v>
      </c>
      <c r="C40" s="18" t="s">
        <v>61</v>
      </c>
      <c r="D40" s="18" t="s">
        <v>66</v>
      </c>
      <c r="E40" s="18" t="s">
        <v>878</v>
      </c>
      <c r="F40" s="18" t="s">
        <v>55</v>
      </c>
      <c r="G40" s="18" t="s">
        <v>55</v>
      </c>
      <c r="H40" s="18" t="s">
        <v>879</v>
      </c>
      <c r="I40" s="24">
        <v>44968.770833333336</v>
      </c>
      <c r="J40" s="18" t="s">
        <v>63</v>
      </c>
      <c r="K40" s="18" t="s">
        <v>58</v>
      </c>
      <c r="L40" s="18" t="s">
        <v>69</v>
      </c>
      <c r="M40" s="18" t="s">
        <v>880</v>
      </c>
      <c r="N40" s="18" t="s">
        <v>59</v>
      </c>
      <c r="O40" s="18" t="s">
        <v>71</v>
      </c>
      <c r="P40" s="18" t="s">
        <v>24</v>
      </c>
      <c r="Q40" s="18" t="s">
        <v>55</v>
      </c>
      <c r="R40" s="18" t="s">
        <v>765</v>
      </c>
      <c r="S40" s="18" t="s">
        <v>54</v>
      </c>
      <c r="T40" s="18" t="s">
        <v>881</v>
      </c>
      <c r="U40" s="18" t="s">
        <v>882</v>
      </c>
      <c r="V40" s="18" t="s">
        <v>883</v>
      </c>
      <c r="W40" s="18" t="s">
        <v>55</v>
      </c>
      <c r="X40" s="23" t="str" cm="1">
        <f t="array" ref="X40">INDEX({"MADRUGADA";"MANHÃ";"TARDE";"NOITE"},SUMPRODUCT(1*(HOUR(E40)&gt;={0;6;12;18})),1)</f>
        <v>TARDE</v>
      </c>
      <c r="Y40" s="20" t="s">
        <v>55</v>
      </c>
    </row>
    <row r="41" spans="1:25" ht="60" x14ac:dyDescent="0.25">
      <c r="A41" s="18" t="s">
        <v>955</v>
      </c>
      <c r="B41" s="18" t="s">
        <v>47</v>
      </c>
      <c r="C41" s="18" t="s">
        <v>61</v>
      </c>
      <c r="D41" s="18" t="s">
        <v>97</v>
      </c>
      <c r="E41" s="18" t="s">
        <v>956</v>
      </c>
      <c r="F41" s="18" t="s">
        <v>957</v>
      </c>
      <c r="G41" s="18" t="s">
        <v>958</v>
      </c>
      <c r="H41" s="18" t="s">
        <v>958</v>
      </c>
      <c r="I41" s="24">
        <v>44969.507638888892</v>
      </c>
      <c r="J41" s="18" t="s">
        <v>63</v>
      </c>
      <c r="K41" s="18" t="s">
        <v>58</v>
      </c>
      <c r="L41" s="18" t="s">
        <v>959</v>
      </c>
      <c r="M41" s="18" t="s">
        <v>960</v>
      </c>
      <c r="N41" s="18" t="s">
        <v>59</v>
      </c>
      <c r="O41" s="18" t="s">
        <v>71</v>
      </c>
      <c r="P41" s="18" t="s">
        <v>24</v>
      </c>
      <c r="Q41" s="18" t="s">
        <v>65</v>
      </c>
      <c r="R41" s="18" t="s">
        <v>1006</v>
      </c>
      <c r="S41" s="18" t="s">
        <v>54</v>
      </c>
      <c r="T41" s="18" t="s">
        <v>56</v>
      </c>
      <c r="U41" s="18" t="s">
        <v>961</v>
      </c>
      <c r="V41" s="18" t="s">
        <v>961</v>
      </c>
      <c r="W41" s="18" t="s">
        <v>55</v>
      </c>
      <c r="X41" s="23" t="str" cm="1">
        <f t="array" ref="X41">INDEX({"MADRUGADA";"MANHÃ";"TARDE";"NOITE"},SUMPRODUCT(1*(HOUR(E41)&gt;={0;6;12;18})),1)</f>
        <v>MANHÃ</v>
      </c>
      <c r="Y41" s="25">
        <f>G41-F41</f>
        <v>6.0416666667151731E-2</v>
      </c>
    </row>
    <row r="42" spans="1:25" ht="90" x14ac:dyDescent="0.25">
      <c r="A42" s="17" t="s">
        <v>950</v>
      </c>
      <c r="B42" s="17" t="s">
        <v>47</v>
      </c>
      <c r="C42" s="17" t="s">
        <v>61</v>
      </c>
      <c r="D42" s="17" t="s">
        <v>166</v>
      </c>
      <c r="E42" s="17" t="s">
        <v>951</v>
      </c>
      <c r="F42" s="17" t="s">
        <v>951</v>
      </c>
      <c r="G42" s="29">
        <v>44985.398611111108</v>
      </c>
      <c r="H42" s="29">
        <v>44985.418055555558</v>
      </c>
      <c r="I42" s="17" t="s">
        <v>50</v>
      </c>
      <c r="J42" s="17" t="s">
        <v>63</v>
      </c>
      <c r="K42" s="17" t="s">
        <v>58</v>
      </c>
      <c r="L42" s="17" t="s">
        <v>952</v>
      </c>
      <c r="M42" s="17" t="s">
        <v>953</v>
      </c>
      <c r="N42" s="17" t="s">
        <v>59</v>
      </c>
      <c r="O42" s="17" t="s">
        <v>71</v>
      </c>
      <c r="P42" s="17" t="s">
        <v>24</v>
      </c>
      <c r="Q42" s="17" t="s">
        <v>1854</v>
      </c>
      <c r="R42" s="17" t="s">
        <v>1855</v>
      </c>
      <c r="S42" s="17" t="s">
        <v>54</v>
      </c>
      <c r="T42" s="17" t="s">
        <v>56</v>
      </c>
      <c r="U42" s="17" t="s">
        <v>954</v>
      </c>
      <c r="V42" s="17" t="s">
        <v>954</v>
      </c>
      <c r="W42" s="17" t="s">
        <v>55</v>
      </c>
      <c r="X42" s="22" t="str" cm="1">
        <f t="array" ref="X42">INDEX({"MADRUGADA";"MANHÃ";"TARDE";"NOITE"},SUMPRODUCT(1*(HOUR(E42)&gt;={0;6;12;18})),1)</f>
        <v>MANHÃ</v>
      </c>
      <c r="Y42" s="19">
        <f>G42-F42</f>
        <v>17.961111111108039</v>
      </c>
    </row>
    <row r="43" spans="1:25" ht="409.5" x14ac:dyDescent="0.25">
      <c r="A43" s="18" t="s">
        <v>1013</v>
      </c>
      <c r="B43" s="18" t="s">
        <v>47</v>
      </c>
      <c r="C43" s="18" t="s">
        <v>48</v>
      </c>
      <c r="D43" s="18" t="s">
        <v>84</v>
      </c>
      <c r="E43" s="18" t="s">
        <v>1014</v>
      </c>
      <c r="F43" s="18" t="s">
        <v>1015</v>
      </c>
      <c r="G43" s="24">
        <v>44970.341666666667</v>
      </c>
      <c r="H43" s="24">
        <v>44970.396527777775</v>
      </c>
      <c r="I43" s="24">
        <v>44242.467361111114</v>
      </c>
      <c r="J43" s="18" t="s">
        <v>396</v>
      </c>
      <c r="K43" s="18" t="s">
        <v>58</v>
      </c>
      <c r="L43" s="18" t="s">
        <v>1016</v>
      </c>
      <c r="M43" s="18" t="s">
        <v>1017</v>
      </c>
      <c r="N43" s="18" t="s">
        <v>59</v>
      </c>
      <c r="O43" s="18" t="s">
        <v>218</v>
      </c>
      <c r="P43" s="18" t="s">
        <v>24</v>
      </c>
      <c r="Q43" s="18" t="s">
        <v>998</v>
      </c>
      <c r="R43" s="18" t="s">
        <v>1110</v>
      </c>
      <c r="S43" s="18" t="s">
        <v>54</v>
      </c>
      <c r="T43" s="18" t="s">
        <v>56</v>
      </c>
      <c r="U43" s="18" t="s">
        <v>273</v>
      </c>
      <c r="V43" s="18" t="s">
        <v>273</v>
      </c>
      <c r="W43" s="18" t="s">
        <v>55</v>
      </c>
      <c r="X43" s="23" t="str" cm="1">
        <f t="array" ref="X43">INDEX({"MADRUGADA";"MANHÃ";"TARDE";"NOITE"},SUMPRODUCT(1*(HOUR(E43)&gt;={0;6;12;18})),1)</f>
        <v>TARDE</v>
      </c>
      <c r="Y43" s="25">
        <f t="shared" ref="Y43:Y46" si="4">G43-F43</f>
        <v>0.63819444444379769</v>
      </c>
    </row>
    <row r="44" spans="1:25" ht="90" x14ac:dyDescent="0.25">
      <c r="A44" s="18" t="s">
        <v>1042</v>
      </c>
      <c r="B44" s="18" t="s">
        <v>47</v>
      </c>
      <c r="C44" s="18" t="s">
        <v>57</v>
      </c>
      <c r="D44" s="18" t="s">
        <v>78</v>
      </c>
      <c r="E44" s="18" t="s">
        <v>1043</v>
      </c>
      <c r="F44" s="18" t="s">
        <v>1044</v>
      </c>
      <c r="G44" s="18" t="s">
        <v>1045</v>
      </c>
      <c r="H44" s="18" t="s">
        <v>1046</v>
      </c>
      <c r="I44" s="24">
        <v>44972.368750000001</v>
      </c>
      <c r="J44" s="18" t="s">
        <v>51</v>
      </c>
      <c r="K44" s="18" t="s">
        <v>58</v>
      </c>
      <c r="L44" s="18" t="s">
        <v>1047</v>
      </c>
      <c r="M44" s="18" t="s">
        <v>1048</v>
      </c>
      <c r="N44" s="18" t="s">
        <v>59</v>
      </c>
      <c r="O44" s="18" t="s">
        <v>71</v>
      </c>
      <c r="P44" s="18" t="s">
        <v>24</v>
      </c>
      <c r="Q44" s="18" t="s">
        <v>546</v>
      </c>
      <c r="R44" s="18" t="s">
        <v>1049</v>
      </c>
      <c r="S44" s="18" t="s">
        <v>54</v>
      </c>
      <c r="T44" s="18" t="s">
        <v>591</v>
      </c>
      <c r="U44" s="18" t="s">
        <v>1050</v>
      </c>
      <c r="V44" s="18" t="s">
        <v>1051</v>
      </c>
      <c r="W44" s="18" t="s">
        <v>55</v>
      </c>
      <c r="X44" s="23" t="str" cm="1">
        <f t="array" ref="X44">INDEX({"MADRUGADA";"MANHÃ";"TARDE";"NOITE"},SUMPRODUCT(1*(HOUR(E44)&gt;={0;6;12;18})),1)</f>
        <v>MANHÃ</v>
      </c>
      <c r="Y44" s="25">
        <f t="shared" si="4"/>
        <v>6.944444467080757E-4</v>
      </c>
    </row>
    <row r="45" spans="1:25" ht="60" x14ac:dyDescent="0.25">
      <c r="A45" s="18" t="s">
        <v>1112</v>
      </c>
      <c r="B45" s="18" t="s">
        <v>47</v>
      </c>
      <c r="C45" s="18" t="s">
        <v>48</v>
      </c>
      <c r="D45" s="18" t="s">
        <v>64</v>
      </c>
      <c r="E45" s="18" t="s">
        <v>1113</v>
      </c>
      <c r="F45" s="18" t="s">
        <v>1113</v>
      </c>
      <c r="G45" s="24">
        <v>44980.806250000001</v>
      </c>
      <c r="H45" s="24">
        <v>44981.828472222223</v>
      </c>
      <c r="I45" s="24">
        <v>44983.881944444445</v>
      </c>
      <c r="J45" s="18" t="s">
        <v>63</v>
      </c>
      <c r="K45" s="18" t="s">
        <v>58</v>
      </c>
      <c r="L45" s="18" t="s">
        <v>419</v>
      </c>
      <c r="M45" s="18" t="s">
        <v>1114</v>
      </c>
      <c r="N45" s="18" t="s">
        <v>59</v>
      </c>
      <c r="O45" s="18" t="s">
        <v>71</v>
      </c>
      <c r="P45" s="18" t="s">
        <v>24</v>
      </c>
      <c r="Q45" s="18" t="s">
        <v>65</v>
      </c>
      <c r="R45" s="18" t="s">
        <v>1640</v>
      </c>
      <c r="S45" s="18" t="s">
        <v>54</v>
      </c>
      <c r="T45" s="18" t="s">
        <v>56</v>
      </c>
      <c r="U45" s="18" t="s">
        <v>1115</v>
      </c>
      <c r="V45" s="18" t="s">
        <v>1115</v>
      </c>
      <c r="W45" s="18" t="s">
        <v>55</v>
      </c>
      <c r="X45" s="23" t="str" cm="1">
        <f t="array" ref="X45">INDEX({"MADRUGADA";"MANHÃ";"TARDE";"NOITE"},SUMPRODUCT(1*(HOUR(E45)&gt;={0;6;12;18})),1)</f>
        <v>MANHÃ</v>
      </c>
      <c r="Y45" s="25">
        <f t="shared" si="4"/>
        <v>9.4270833333357587</v>
      </c>
    </row>
    <row r="46" spans="1:25" ht="45" x14ac:dyDescent="0.25">
      <c r="A46" s="18" t="s">
        <v>1116</v>
      </c>
      <c r="B46" s="18" t="s">
        <v>47</v>
      </c>
      <c r="C46" s="18" t="s">
        <v>61</v>
      </c>
      <c r="D46" s="18" t="s">
        <v>64</v>
      </c>
      <c r="E46" s="18" t="s">
        <v>1117</v>
      </c>
      <c r="F46" s="18" t="s">
        <v>1117</v>
      </c>
      <c r="G46" s="18" t="s">
        <v>1118</v>
      </c>
      <c r="H46" s="18" t="s">
        <v>1118</v>
      </c>
      <c r="I46" s="24">
        <v>44973.510416666664</v>
      </c>
      <c r="J46" s="18" t="s">
        <v>63</v>
      </c>
      <c r="K46" s="18" t="s">
        <v>58</v>
      </c>
      <c r="L46" s="18" t="s">
        <v>331</v>
      </c>
      <c r="M46" s="18" t="s">
        <v>1119</v>
      </c>
      <c r="N46" s="18" t="s">
        <v>59</v>
      </c>
      <c r="O46" s="18" t="s">
        <v>71</v>
      </c>
      <c r="P46" s="18" t="s">
        <v>24</v>
      </c>
      <c r="Q46" s="18" t="s">
        <v>65</v>
      </c>
      <c r="R46" s="18" t="s">
        <v>1120</v>
      </c>
      <c r="S46" s="18" t="s">
        <v>54</v>
      </c>
      <c r="T46" s="18" t="s">
        <v>56</v>
      </c>
      <c r="U46" s="18" t="s">
        <v>1121</v>
      </c>
      <c r="V46" s="18" t="s">
        <v>1121</v>
      </c>
      <c r="W46" s="18" t="s">
        <v>55</v>
      </c>
      <c r="X46" s="23" t="str" cm="1">
        <f t="array" ref="X46">INDEX({"MADRUGADA";"MANHÃ";"TARDE";"NOITE"},SUMPRODUCT(1*(HOUR(E46)&gt;={0;6;12;18})),1)</f>
        <v>MANHÃ</v>
      </c>
      <c r="Y46" s="25">
        <f t="shared" si="4"/>
        <v>1.3194444443797693E-2</v>
      </c>
    </row>
    <row r="47" spans="1:25" ht="195" x14ac:dyDescent="0.25">
      <c r="A47" s="18" t="s">
        <v>1186</v>
      </c>
      <c r="B47" s="18" t="s">
        <v>47</v>
      </c>
      <c r="C47" s="18" t="s">
        <v>61</v>
      </c>
      <c r="D47" s="18" t="s">
        <v>97</v>
      </c>
      <c r="E47" s="18" t="s">
        <v>1187</v>
      </c>
      <c r="F47" s="18" t="s">
        <v>1187</v>
      </c>
      <c r="G47" s="24">
        <v>44972.736111111109</v>
      </c>
      <c r="H47" s="24">
        <v>44974.31527777778</v>
      </c>
      <c r="I47" s="24">
        <v>44976.320833333331</v>
      </c>
      <c r="J47" s="18" t="s">
        <v>63</v>
      </c>
      <c r="K47" s="18" t="s">
        <v>58</v>
      </c>
      <c r="L47" s="18" t="s">
        <v>1188</v>
      </c>
      <c r="M47" s="18" t="s">
        <v>1189</v>
      </c>
      <c r="N47" s="18" t="s">
        <v>59</v>
      </c>
      <c r="O47" s="18" t="s">
        <v>71</v>
      </c>
      <c r="P47" s="18" t="s">
        <v>24</v>
      </c>
      <c r="Q47" s="18" t="s">
        <v>65</v>
      </c>
      <c r="R47" s="18" t="s">
        <v>1397</v>
      </c>
      <c r="S47" s="18" t="s">
        <v>54</v>
      </c>
      <c r="T47" s="18" t="s">
        <v>56</v>
      </c>
      <c r="U47" s="18" t="s">
        <v>1190</v>
      </c>
      <c r="V47" s="18" t="s">
        <v>1190</v>
      </c>
      <c r="W47" s="18" t="s">
        <v>55</v>
      </c>
      <c r="X47" s="23" t="str" cm="1">
        <f t="array" ref="X47">INDEX({"MADRUGADA";"MANHÃ";"TARDE";"NOITE"},SUMPRODUCT(1*(HOUR(E47)&gt;={0;6;12;18})),1)</f>
        <v>MANHÃ</v>
      </c>
      <c r="Y47" s="25">
        <f>G47-F47</f>
        <v>0.24305555555474712</v>
      </c>
    </row>
    <row r="48" spans="1:25" ht="240" x14ac:dyDescent="0.25">
      <c r="A48" s="17" t="s">
        <v>1197</v>
      </c>
      <c r="B48" s="17" t="s">
        <v>47</v>
      </c>
      <c r="C48" s="17" t="s">
        <v>61</v>
      </c>
      <c r="D48" s="17" t="s">
        <v>754</v>
      </c>
      <c r="E48" s="17" t="s">
        <v>1198</v>
      </c>
      <c r="F48" s="17" t="s">
        <v>1198</v>
      </c>
      <c r="G48" s="29">
        <v>44985.398611111108</v>
      </c>
      <c r="H48" s="29">
        <v>44985.418055555558</v>
      </c>
      <c r="I48" s="17" t="s">
        <v>50</v>
      </c>
      <c r="J48" s="17" t="s">
        <v>63</v>
      </c>
      <c r="K48" s="17" t="s">
        <v>58</v>
      </c>
      <c r="L48" s="17" t="s">
        <v>1199</v>
      </c>
      <c r="M48" s="17" t="s">
        <v>1200</v>
      </c>
      <c r="N48" s="17" t="s">
        <v>59</v>
      </c>
      <c r="O48" s="17" t="s">
        <v>71</v>
      </c>
      <c r="P48" s="17" t="s">
        <v>24</v>
      </c>
      <c r="Q48" s="17" t="s">
        <v>1854</v>
      </c>
      <c r="R48" s="17" t="s">
        <v>1855</v>
      </c>
      <c r="S48" s="17" t="s">
        <v>54</v>
      </c>
      <c r="T48" s="17" t="s">
        <v>56</v>
      </c>
      <c r="U48" s="17" t="s">
        <v>1201</v>
      </c>
      <c r="V48" s="17" t="s">
        <v>1201</v>
      </c>
      <c r="W48" s="17" t="s">
        <v>55</v>
      </c>
      <c r="X48" s="22" t="str" cm="1">
        <f t="array" ref="X48">INDEX({"MADRUGADA";"MANHÃ";"TARDE";"NOITE"},SUMPRODUCT(1*(HOUR(E48)&gt;={0;6;12;18})),1)</f>
        <v>TARDE</v>
      </c>
      <c r="Y48" s="19">
        <f>G48-F48</f>
        <v>12.868055555554747</v>
      </c>
    </row>
    <row r="49" spans="1:25" ht="90" x14ac:dyDescent="0.25">
      <c r="A49" s="18" t="s">
        <v>1202</v>
      </c>
      <c r="B49" s="18" t="s">
        <v>60</v>
      </c>
      <c r="C49" s="18" t="s">
        <v>61</v>
      </c>
      <c r="D49" s="18" t="s">
        <v>62</v>
      </c>
      <c r="E49" s="18" t="s">
        <v>1203</v>
      </c>
      <c r="F49" s="18" t="s">
        <v>55</v>
      </c>
      <c r="G49" s="18" t="s">
        <v>55</v>
      </c>
      <c r="H49" s="18" t="s">
        <v>1204</v>
      </c>
      <c r="I49" s="24">
        <v>44974.717361111114</v>
      </c>
      <c r="J49" s="18" t="s">
        <v>63</v>
      </c>
      <c r="K49" s="18" t="s">
        <v>58</v>
      </c>
      <c r="L49" s="18" t="s">
        <v>83</v>
      </c>
      <c r="M49" s="18" t="s">
        <v>1205</v>
      </c>
      <c r="N49" s="18" t="s">
        <v>59</v>
      </c>
      <c r="O49" s="18" t="s">
        <v>71</v>
      </c>
      <c r="P49" s="18" t="s">
        <v>24</v>
      </c>
      <c r="Q49" s="18" t="s">
        <v>55</v>
      </c>
      <c r="R49" s="18" t="s">
        <v>1206</v>
      </c>
      <c r="S49" s="18" t="s">
        <v>54</v>
      </c>
      <c r="T49" s="18" t="s">
        <v>56</v>
      </c>
      <c r="U49" s="18" t="s">
        <v>1207</v>
      </c>
      <c r="V49" s="18" t="s">
        <v>1207</v>
      </c>
      <c r="W49" s="18" t="s">
        <v>55</v>
      </c>
      <c r="X49" s="23" t="str" cm="1">
        <f t="array" ref="X49">INDEX({"MADRUGADA";"MANHÃ";"TARDE";"NOITE"},SUMPRODUCT(1*(HOUR(E49)&gt;={0;6;12;18})),1)</f>
        <v>TARDE</v>
      </c>
      <c r="Y49" s="20" t="s">
        <v>55</v>
      </c>
    </row>
    <row r="50" spans="1:25" ht="75" x14ac:dyDescent="0.25">
      <c r="A50" s="18" t="s">
        <v>1243</v>
      </c>
      <c r="B50" s="18" t="s">
        <v>60</v>
      </c>
      <c r="C50" s="18" t="s">
        <v>61</v>
      </c>
      <c r="D50" s="18" t="s">
        <v>62</v>
      </c>
      <c r="E50" s="18" t="s">
        <v>1244</v>
      </c>
      <c r="F50" s="18" t="s">
        <v>55</v>
      </c>
      <c r="G50" s="18" t="s">
        <v>55</v>
      </c>
      <c r="H50" s="18" t="s">
        <v>1245</v>
      </c>
      <c r="I50" s="24">
        <v>44975.525000000001</v>
      </c>
      <c r="J50" s="18" t="s">
        <v>63</v>
      </c>
      <c r="K50" s="18" t="s">
        <v>58</v>
      </c>
      <c r="L50" s="18" t="s">
        <v>321</v>
      </c>
      <c r="M50" s="18" t="s">
        <v>1246</v>
      </c>
      <c r="N50" s="18" t="s">
        <v>59</v>
      </c>
      <c r="O50" s="18" t="s">
        <v>71</v>
      </c>
      <c r="P50" s="18" t="s">
        <v>24</v>
      </c>
      <c r="Q50" s="18" t="s">
        <v>55</v>
      </c>
      <c r="R50" s="18" t="s">
        <v>404</v>
      </c>
      <c r="S50" s="18" t="s">
        <v>54</v>
      </c>
      <c r="T50" s="18" t="s">
        <v>56</v>
      </c>
      <c r="U50" s="18" t="s">
        <v>1247</v>
      </c>
      <c r="V50" s="18" t="s">
        <v>1247</v>
      </c>
      <c r="W50" s="18" t="s">
        <v>55</v>
      </c>
      <c r="X50" s="23" t="str" cm="1">
        <f t="array" ref="X50">INDEX({"MADRUGADA";"MANHÃ";"TARDE";"NOITE"},SUMPRODUCT(1*(HOUR(E50)&gt;={0;6;12;18})),1)</f>
        <v>MANHÃ</v>
      </c>
      <c r="Y50" s="20" t="s">
        <v>55</v>
      </c>
    </row>
    <row r="51" spans="1:25" ht="30" x14ac:dyDescent="0.25">
      <c r="A51" s="18" t="s">
        <v>1278</v>
      </c>
      <c r="B51" s="18" t="s">
        <v>60</v>
      </c>
      <c r="C51" s="18" t="s">
        <v>61</v>
      </c>
      <c r="D51" s="18" t="s">
        <v>66</v>
      </c>
      <c r="E51" s="18" t="s">
        <v>1279</v>
      </c>
      <c r="F51" s="18" t="s">
        <v>55</v>
      </c>
      <c r="G51" s="18" t="s">
        <v>55</v>
      </c>
      <c r="H51" s="18" t="s">
        <v>1280</v>
      </c>
      <c r="I51" s="24">
        <v>44975.588888888888</v>
      </c>
      <c r="J51" s="18" t="s">
        <v>63</v>
      </c>
      <c r="K51" s="18" t="s">
        <v>58</v>
      </c>
      <c r="L51" s="18" t="s">
        <v>69</v>
      </c>
      <c r="M51" s="18" t="s">
        <v>1281</v>
      </c>
      <c r="N51" s="18" t="s">
        <v>59</v>
      </c>
      <c r="O51" s="18" t="s">
        <v>71</v>
      </c>
      <c r="P51" s="18" t="s">
        <v>24</v>
      </c>
      <c r="Q51" s="18" t="s">
        <v>55</v>
      </c>
      <c r="R51" s="18" t="s">
        <v>1282</v>
      </c>
      <c r="S51" s="18" t="s">
        <v>54</v>
      </c>
      <c r="T51" s="18" t="s">
        <v>56</v>
      </c>
      <c r="U51" s="18" t="s">
        <v>1283</v>
      </c>
      <c r="V51" s="18" t="s">
        <v>1283</v>
      </c>
      <c r="W51" s="18" t="s">
        <v>55</v>
      </c>
      <c r="X51" s="23" t="str" cm="1">
        <f t="array" ref="X51">INDEX({"MADRUGADA";"MANHÃ";"TARDE";"NOITE"},SUMPRODUCT(1*(HOUR(E51)&gt;={0;6;12;18})),1)</f>
        <v>TARDE</v>
      </c>
      <c r="Y51" s="20" t="s">
        <v>55</v>
      </c>
    </row>
    <row r="52" spans="1:25" ht="75" x14ac:dyDescent="0.25">
      <c r="A52" s="18" t="s">
        <v>1313</v>
      </c>
      <c r="B52" s="18" t="s">
        <v>60</v>
      </c>
      <c r="C52" s="18" t="s">
        <v>61</v>
      </c>
      <c r="D52" s="18" t="s">
        <v>62</v>
      </c>
      <c r="E52" s="18" t="s">
        <v>1314</v>
      </c>
      <c r="F52" s="18" t="s">
        <v>55</v>
      </c>
      <c r="G52" s="18" t="s">
        <v>55</v>
      </c>
      <c r="H52" s="18" t="s">
        <v>1315</v>
      </c>
      <c r="I52" s="24">
        <v>44975.722916666666</v>
      </c>
      <c r="J52" s="18" t="s">
        <v>63</v>
      </c>
      <c r="K52" s="18" t="s">
        <v>58</v>
      </c>
      <c r="L52" s="18" t="s">
        <v>1316</v>
      </c>
      <c r="M52" s="18" t="s">
        <v>1317</v>
      </c>
      <c r="N52" s="18" t="s">
        <v>59</v>
      </c>
      <c r="O52" s="18" t="s">
        <v>1318</v>
      </c>
      <c r="P52" s="18" t="s">
        <v>24</v>
      </c>
      <c r="Q52" s="18" t="s">
        <v>55</v>
      </c>
      <c r="R52" s="18" t="s">
        <v>1319</v>
      </c>
      <c r="S52" s="18" t="s">
        <v>54</v>
      </c>
      <c r="T52" s="18" t="s">
        <v>56</v>
      </c>
      <c r="U52" s="18" t="s">
        <v>1320</v>
      </c>
      <c r="V52" s="18" t="s">
        <v>1320</v>
      </c>
      <c r="W52" s="18" t="s">
        <v>55</v>
      </c>
      <c r="X52" s="23" t="str" cm="1">
        <f t="array" ref="X52">INDEX({"MADRUGADA";"MANHÃ";"TARDE";"NOITE"},SUMPRODUCT(1*(HOUR(E52)&gt;={0;6;12;18})),1)</f>
        <v>TARDE</v>
      </c>
      <c r="Y52" s="20" t="s">
        <v>55</v>
      </c>
    </row>
    <row r="53" spans="1:25" ht="30" x14ac:dyDescent="0.25">
      <c r="A53" s="18" t="s">
        <v>1321</v>
      </c>
      <c r="B53" s="18" t="s">
        <v>60</v>
      </c>
      <c r="C53" s="18" t="s">
        <v>61</v>
      </c>
      <c r="D53" s="18" t="s">
        <v>66</v>
      </c>
      <c r="E53" s="18" t="s">
        <v>1322</v>
      </c>
      <c r="F53" s="18" t="s">
        <v>55</v>
      </c>
      <c r="G53" s="18" t="s">
        <v>55</v>
      </c>
      <c r="H53" s="18" t="s">
        <v>1323</v>
      </c>
      <c r="I53" s="24">
        <v>44975.722916666666</v>
      </c>
      <c r="J53" s="18" t="s">
        <v>63</v>
      </c>
      <c r="K53" s="18" t="s">
        <v>58</v>
      </c>
      <c r="L53" s="18" t="s">
        <v>1324</v>
      </c>
      <c r="M53" s="18" t="s">
        <v>1325</v>
      </c>
      <c r="N53" s="18" t="s">
        <v>59</v>
      </c>
      <c r="O53" s="18" t="s">
        <v>71</v>
      </c>
      <c r="P53" s="18" t="s">
        <v>24</v>
      </c>
      <c r="Q53" s="18" t="s">
        <v>55</v>
      </c>
      <c r="R53" s="18" t="s">
        <v>1326</v>
      </c>
      <c r="S53" s="18" t="s">
        <v>54</v>
      </c>
      <c r="T53" s="18" t="s">
        <v>56</v>
      </c>
      <c r="U53" s="18" t="s">
        <v>1327</v>
      </c>
      <c r="V53" s="18" t="s">
        <v>1327</v>
      </c>
      <c r="W53" s="18" t="s">
        <v>55</v>
      </c>
      <c r="X53" s="23" t="str" cm="1">
        <f t="array" ref="X53">INDEX({"MADRUGADA";"MANHÃ";"TARDE";"NOITE"},SUMPRODUCT(1*(HOUR(E53)&gt;={0;6;12;18})),1)</f>
        <v>TARDE</v>
      </c>
      <c r="Y53" s="20" t="s">
        <v>55</v>
      </c>
    </row>
    <row r="54" spans="1:25" ht="150" x14ac:dyDescent="0.25">
      <c r="A54" s="17" t="s">
        <v>1365</v>
      </c>
      <c r="B54" s="17" t="s">
        <v>47</v>
      </c>
      <c r="C54" s="17" t="s">
        <v>61</v>
      </c>
      <c r="D54" s="17" t="s">
        <v>287</v>
      </c>
      <c r="E54" s="17" t="s">
        <v>1366</v>
      </c>
      <c r="F54" s="17" t="s">
        <v>1366</v>
      </c>
      <c r="G54" s="29">
        <v>44985.398611111108</v>
      </c>
      <c r="H54" s="29">
        <v>44985.417361111111</v>
      </c>
      <c r="I54" s="17" t="s">
        <v>50</v>
      </c>
      <c r="J54" s="17" t="s">
        <v>63</v>
      </c>
      <c r="K54" s="17" t="s">
        <v>58</v>
      </c>
      <c r="L54" s="17" t="s">
        <v>1367</v>
      </c>
      <c r="M54" s="17" t="s">
        <v>1368</v>
      </c>
      <c r="N54" s="17" t="s">
        <v>59</v>
      </c>
      <c r="O54" s="17" t="s">
        <v>71</v>
      </c>
      <c r="P54" s="17" t="s">
        <v>24</v>
      </c>
      <c r="Q54" s="17" t="s">
        <v>1854</v>
      </c>
      <c r="R54" s="17" t="s">
        <v>1855</v>
      </c>
      <c r="S54" s="17" t="s">
        <v>171</v>
      </c>
      <c r="T54" s="17" t="s">
        <v>56</v>
      </c>
      <c r="U54" s="17" t="s">
        <v>1369</v>
      </c>
      <c r="V54" s="17" t="s">
        <v>1369</v>
      </c>
      <c r="W54" s="17" t="s">
        <v>55</v>
      </c>
      <c r="X54" s="22" t="str" cm="1">
        <f t="array" ref="X54">INDEX({"MADRUGADA";"MANHÃ";"TARDE";"NOITE"},SUMPRODUCT(1*(HOUR(E54)&gt;={0;6;12;18})),1)</f>
        <v>TARDE</v>
      </c>
      <c r="Y54" s="19">
        <f>G54-F54</f>
        <v>10.884027777778101</v>
      </c>
    </row>
    <row r="55" spans="1:25" ht="45" x14ac:dyDescent="0.25">
      <c r="A55" s="18" t="s">
        <v>1370</v>
      </c>
      <c r="B55" s="18" t="s">
        <v>47</v>
      </c>
      <c r="C55" s="18" t="s">
        <v>61</v>
      </c>
      <c r="D55" s="18" t="s">
        <v>64</v>
      </c>
      <c r="E55" s="18" t="s">
        <v>1371</v>
      </c>
      <c r="F55" s="18" t="s">
        <v>1371</v>
      </c>
      <c r="G55" s="18" t="s">
        <v>1372</v>
      </c>
      <c r="H55" s="18" t="s">
        <v>1372</v>
      </c>
      <c r="I55" s="24">
        <v>44976.625</v>
      </c>
      <c r="J55" s="18" t="s">
        <v>63</v>
      </c>
      <c r="K55" s="18" t="s">
        <v>58</v>
      </c>
      <c r="L55" s="18" t="s">
        <v>331</v>
      </c>
      <c r="M55" s="18" t="s">
        <v>1373</v>
      </c>
      <c r="N55" s="18" t="s">
        <v>59</v>
      </c>
      <c r="O55" s="18" t="s">
        <v>71</v>
      </c>
      <c r="P55" s="18" t="s">
        <v>24</v>
      </c>
      <c r="Q55" s="18" t="s">
        <v>65</v>
      </c>
      <c r="R55" s="18" t="s">
        <v>331</v>
      </c>
      <c r="S55" s="18" t="s">
        <v>54</v>
      </c>
      <c r="T55" s="18" t="s">
        <v>56</v>
      </c>
      <c r="U55" s="18" t="s">
        <v>1374</v>
      </c>
      <c r="V55" s="18" t="s">
        <v>1374</v>
      </c>
      <c r="W55" s="18" t="s">
        <v>55</v>
      </c>
      <c r="X55" s="23" t="str" cm="1">
        <f t="array" ref="X55">INDEX({"MADRUGADA";"MANHÃ";"TARDE";"NOITE"},SUMPRODUCT(1*(HOUR(E55)&gt;={0;6;12;18})),1)</f>
        <v>TARDE</v>
      </c>
      <c r="Y55" s="25">
        <f>G55-F55</f>
        <v>3.680555555911269E-2</v>
      </c>
    </row>
    <row r="56" spans="1:25" ht="60" x14ac:dyDescent="0.25">
      <c r="A56" s="18" t="s">
        <v>1468</v>
      </c>
      <c r="B56" s="18" t="s">
        <v>47</v>
      </c>
      <c r="C56" s="18" t="s">
        <v>48</v>
      </c>
      <c r="D56" s="18" t="s">
        <v>84</v>
      </c>
      <c r="E56" s="18" t="s">
        <v>1469</v>
      </c>
      <c r="F56" s="18" t="s">
        <v>1470</v>
      </c>
      <c r="G56" s="18" t="s">
        <v>1471</v>
      </c>
      <c r="H56" s="18" t="s">
        <v>1472</v>
      </c>
      <c r="I56" s="24">
        <v>44981.573611111111</v>
      </c>
      <c r="J56" s="18" t="s">
        <v>51</v>
      </c>
      <c r="K56" s="18" t="s">
        <v>58</v>
      </c>
      <c r="L56" s="18" t="s">
        <v>1473</v>
      </c>
      <c r="M56" s="18" t="s">
        <v>1474</v>
      </c>
      <c r="N56" s="18" t="s">
        <v>59</v>
      </c>
      <c r="O56" s="18" t="s">
        <v>1475</v>
      </c>
      <c r="P56" s="18" t="s">
        <v>24</v>
      </c>
      <c r="Q56" s="18" t="s">
        <v>53</v>
      </c>
      <c r="R56" s="18" t="s">
        <v>1476</v>
      </c>
      <c r="S56" s="18" t="s">
        <v>54</v>
      </c>
      <c r="T56" s="18" t="s">
        <v>1477</v>
      </c>
      <c r="U56" s="18" t="s">
        <v>1478</v>
      </c>
      <c r="V56" s="18" t="s">
        <v>1479</v>
      </c>
      <c r="W56" s="18" t="s">
        <v>55</v>
      </c>
      <c r="X56" s="23" t="str" cm="1">
        <f t="array" ref="X56">INDEX({"MADRUGADA";"MANHÃ";"TARDE";"NOITE"},SUMPRODUCT(1*(HOUR(E56)&gt;={0;6;12;18})),1)</f>
        <v>MANHÃ</v>
      </c>
      <c r="Y56" s="25">
        <f t="shared" ref="Y56" si="5">G56-F56</f>
        <v>1.7361111109494232E-2</v>
      </c>
    </row>
    <row r="57" spans="1:25" ht="30" x14ac:dyDescent="0.25">
      <c r="A57" s="18" t="s">
        <v>1480</v>
      </c>
      <c r="B57" s="18" t="s">
        <v>60</v>
      </c>
      <c r="C57" s="18" t="s">
        <v>61</v>
      </c>
      <c r="D57" s="18" t="s">
        <v>66</v>
      </c>
      <c r="E57" s="18" t="s">
        <v>1481</v>
      </c>
      <c r="F57" s="18" t="s">
        <v>55</v>
      </c>
      <c r="G57" s="18" t="s">
        <v>55</v>
      </c>
      <c r="H57" s="18" t="s">
        <v>1482</v>
      </c>
      <c r="I57" s="24">
        <v>44981.573611111111</v>
      </c>
      <c r="J57" s="18" t="s">
        <v>63</v>
      </c>
      <c r="K57" s="18" t="s">
        <v>58</v>
      </c>
      <c r="L57" s="18" t="s">
        <v>69</v>
      </c>
      <c r="M57" s="18" t="s">
        <v>1483</v>
      </c>
      <c r="N57" s="18" t="s">
        <v>59</v>
      </c>
      <c r="O57" s="18" t="s">
        <v>71</v>
      </c>
      <c r="P57" s="18" t="s">
        <v>24</v>
      </c>
      <c r="Q57" s="18" t="s">
        <v>55</v>
      </c>
      <c r="R57" s="18" t="s">
        <v>765</v>
      </c>
      <c r="S57" s="18" t="s">
        <v>54</v>
      </c>
      <c r="T57" s="18" t="s">
        <v>56</v>
      </c>
      <c r="U57" s="18" t="s">
        <v>1484</v>
      </c>
      <c r="V57" s="18" t="s">
        <v>1484</v>
      </c>
      <c r="W57" s="18" t="s">
        <v>55</v>
      </c>
      <c r="X57" s="23" t="str" cm="1">
        <f t="array" ref="X57">INDEX({"MADRUGADA";"MANHÃ";"TARDE";"NOITE"},SUMPRODUCT(1*(HOUR(E57)&gt;={0;6;12;18})),1)</f>
        <v>TARDE</v>
      </c>
      <c r="Y57" s="20" t="s">
        <v>55</v>
      </c>
    </row>
    <row r="58" spans="1:25" ht="210" x14ac:dyDescent="0.25">
      <c r="A58" s="18" t="s">
        <v>1485</v>
      </c>
      <c r="B58" s="18" t="s">
        <v>47</v>
      </c>
      <c r="C58" s="18" t="s">
        <v>57</v>
      </c>
      <c r="D58" s="18" t="s">
        <v>213</v>
      </c>
      <c r="E58" s="18" t="s">
        <v>1486</v>
      </c>
      <c r="F58" s="18" t="s">
        <v>1487</v>
      </c>
      <c r="G58" s="18" t="s">
        <v>1488</v>
      </c>
      <c r="H58" s="18" t="s">
        <v>1489</v>
      </c>
      <c r="I58" s="24">
        <v>44981.611111111109</v>
      </c>
      <c r="J58" s="18" t="s">
        <v>51</v>
      </c>
      <c r="K58" s="18" t="s">
        <v>58</v>
      </c>
      <c r="L58" s="18" t="s">
        <v>1490</v>
      </c>
      <c r="M58" s="18" t="s">
        <v>1491</v>
      </c>
      <c r="N58" s="18" t="s">
        <v>59</v>
      </c>
      <c r="O58" s="18" t="s">
        <v>71</v>
      </c>
      <c r="P58" s="18" t="s">
        <v>24</v>
      </c>
      <c r="Q58" s="18" t="s">
        <v>65</v>
      </c>
      <c r="R58" s="18" t="s">
        <v>1492</v>
      </c>
      <c r="S58" s="18" t="s">
        <v>54</v>
      </c>
      <c r="T58" s="18" t="s">
        <v>56</v>
      </c>
      <c r="U58" s="18" t="s">
        <v>1493</v>
      </c>
      <c r="V58" s="18" t="s">
        <v>1493</v>
      </c>
      <c r="W58" s="18" t="s">
        <v>55</v>
      </c>
      <c r="X58" s="23" t="str" cm="1">
        <f t="array" ref="X58">INDEX({"MADRUGADA";"MANHÃ";"TARDE";"NOITE"},SUMPRODUCT(1*(HOUR(E58)&gt;={0;6;12;18})),1)</f>
        <v>TARDE</v>
      </c>
      <c r="Y58" s="25">
        <f t="shared" ref="Y58" si="6">G58-F58</f>
        <v>0.10069444444525288</v>
      </c>
    </row>
    <row r="59" spans="1:25" ht="60" x14ac:dyDescent="0.25">
      <c r="A59" s="18" t="s">
        <v>1512</v>
      </c>
      <c r="B59" s="18" t="s">
        <v>60</v>
      </c>
      <c r="C59" s="18" t="s">
        <v>61</v>
      </c>
      <c r="D59" s="18" t="s">
        <v>66</v>
      </c>
      <c r="E59" s="18" t="s">
        <v>1513</v>
      </c>
      <c r="F59" s="18" t="s">
        <v>55</v>
      </c>
      <c r="G59" s="18" t="s">
        <v>55</v>
      </c>
      <c r="H59" s="18" t="s">
        <v>1514</v>
      </c>
      <c r="I59" s="24">
        <v>44982.472916666666</v>
      </c>
      <c r="J59" s="18" t="s">
        <v>63</v>
      </c>
      <c r="K59" s="18" t="s">
        <v>58</v>
      </c>
      <c r="L59" s="18" t="s">
        <v>69</v>
      </c>
      <c r="M59" s="18" t="s">
        <v>1515</v>
      </c>
      <c r="N59" s="18" t="s">
        <v>59</v>
      </c>
      <c r="O59" s="18" t="s">
        <v>71</v>
      </c>
      <c r="P59" s="18" t="s">
        <v>24</v>
      </c>
      <c r="Q59" s="18" t="s">
        <v>55</v>
      </c>
      <c r="R59" s="18" t="s">
        <v>1663</v>
      </c>
      <c r="S59" s="18" t="s">
        <v>54</v>
      </c>
      <c r="T59" s="18" t="s">
        <v>56</v>
      </c>
      <c r="U59" s="18" t="s">
        <v>1516</v>
      </c>
      <c r="V59" s="18" t="s">
        <v>1516</v>
      </c>
      <c r="W59" s="18" t="s">
        <v>55</v>
      </c>
      <c r="X59" s="23" t="str" cm="1">
        <f t="array" ref="X59">INDEX({"MADRUGADA";"MANHÃ";"TARDE";"NOITE"},SUMPRODUCT(1*(HOUR(E59)&gt;={0;6;12;18})),1)</f>
        <v>MANHÃ</v>
      </c>
      <c r="Y59" s="20" t="s">
        <v>55</v>
      </c>
    </row>
    <row r="60" spans="1:25" ht="90" x14ac:dyDescent="0.25">
      <c r="A60" s="18" t="s">
        <v>1529</v>
      </c>
      <c r="B60" s="18" t="s">
        <v>60</v>
      </c>
      <c r="C60" s="18" t="s">
        <v>61</v>
      </c>
      <c r="D60" s="18" t="s">
        <v>62</v>
      </c>
      <c r="E60" s="18" t="s">
        <v>1530</v>
      </c>
      <c r="F60" s="18" t="s">
        <v>55</v>
      </c>
      <c r="G60" s="18" t="s">
        <v>55</v>
      </c>
      <c r="H60" s="18" t="s">
        <v>1531</v>
      </c>
      <c r="I60" s="24">
        <v>44982.711111111108</v>
      </c>
      <c r="J60" s="18" t="s">
        <v>63</v>
      </c>
      <c r="K60" s="18" t="s">
        <v>58</v>
      </c>
      <c r="L60" s="18" t="s">
        <v>83</v>
      </c>
      <c r="M60" s="18" t="s">
        <v>1532</v>
      </c>
      <c r="N60" s="18" t="s">
        <v>59</v>
      </c>
      <c r="O60" s="18" t="s">
        <v>71</v>
      </c>
      <c r="P60" s="18" t="s">
        <v>24</v>
      </c>
      <c r="Q60" s="18" t="s">
        <v>55</v>
      </c>
      <c r="R60" s="18" t="s">
        <v>1206</v>
      </c>
      <c r="S60" s="18" t="s">
        <v>54</v>
      </c>
      <c r="T60" s="18" t="s">
        <v>56</v>
      </c>
      <c r="U60" s="18" t="s">
        <v>1533</v>
      </c>
      <c r="V60" s="18" t="s">
        <v>1533</v>
      </c>
      <c r="W60" s="18" t="s">
        <v>55</v>
      </c>
      <c r="X60" s="23" t="str" cm="1">
        <f t="array" ref="X60">INDEX({"MADRUGADA";"MANHÃ";"TARDE";"NOITE"},SUMPRODUCT(1*(HOUR(E60)&gt;={0;6;12;18})),1)</f>
        <v>TARDE</v>
      </c>
      <c r="Y60" s="20" t="s">
        <v>55</v>
      </c>
    </row>
    <row r="61" spans="1:25" ht="409.5" x14ac:dyDescent="0.25">
      <c r="A61" s="17" t="s">
        <v>1543</v>
      </c>
      <c r="B61" s="17" t="s">
        <v>60</v>
      </c>
      <c r="C61" s="17" t="s">
        <v>57</v>
      </c>
      <c r="D61" s="17" t="s">
        <v>70</v>
      </c>
      <c r="E61" s="17" t="s">
        <v>1544</v>
      </c>
      <c r="F61" s="17" t="s">
        <v>55</v>
      </c>
      <c r="G61" s="17" t="s">
        <v>55</v>
      </c>
      <c r="H61" s="17" t="s">
        <v>50</v>
      </c>
      <c r="I61" s="17" t="s">
        <v>50</v>
      </c>
      <c r="J61" s="17" t="s">
        <v>396</v>
      </c>
      <c r="K61" s="17" t="s">
        <v>58</v>
      </c>
      <c r="L61" s="17" t="s">
        <v>1545</v>
      </c>
      <c r="M61" s="17" t="s">
        <v>1546</v>
      </c>
      <c r="N61" s="17" t="s">
        <v>59</v>
      </c>
      <c r="O61" s="17" t="s">
        <v>71</v>
      </c>
      <c r="P61" s="17" t="s">
        <v>24</v>
      </c>
      <c r="Q61" s="17" t="s">
        <v>55</v>
      </c>
      <c r="R61" s="17" t="s">
        <v>50</v>
      </c>
      <c r="S61" s="17" t="s">
        <v>54</v>
      </c>
      <c r="T61" s="17" t="s">
        <v>56</v>
      </c>
      <c r="U61" s="17" t="s">
        <v>1547</v>
      </c>
      <c r="V61" s="17" t="s">
        <v>1547</v>
      </c>
      <c r="W61" s="17">
        <v>8205</v>
      </c>
      <c r="X61" s="22" t="str" cm="1">
        <f t="array" ref="X61">INDEX({"MADRUGADA";"MANHÃ";"TARDE";"NOITE"},SUMPRODUCT(1*(HOUR(E61)&gt;={0;6;12;18})),1)</f>
        <v>TARDE</v>
      </c>
      <c r="Y61" s="21" t="s">
        <v>55</v>
      </c>
    </row>
    <row r="62" spans="1:25" ht="225" x14ac:dyDescent="0.25">
      <c r="A62" s="17" t="s">
        <v>1548</v>
      </c>
      <c r="B62" s="17" t="s">
        <v>47</v>
      </c>
      <c r="C62" s="17" t="s">
        <v>57</v>
      </c>
      <c r="D62" s="17" t="s">
        <v>213</v>
      </c>
      <c r="E62" s="17" t="s">
        <v>1549</v>
      </c>
      <c r="F62" s="17" t="s">
        <v>1550</v>
      </c>
      <c r="G62" s="17" t="s">
        <v>50</v>
      </c>
      <c r="H62" s="17" t="s">
        <v>50</v>
      </c>
      <c r="I62" s="17" t="s">
        <v>50</v>
      </c>
      <c r="J62" s="17" t="s">
        <v>396</v>
      </c>
      <c r="K62" s="17" t="s">
        <v>58</v>
      </c>
      <c r="L62" s="17" t="s">
        <v>1551</v>
      </c>
      <c r="M62" s="17" t="s">
        <v>1552</v>
      </c>
      <c r="N62" s="17" t="s">
        <v>59</v>
      </c>
      <c r="O62" s="17" t="s">
        <v>71</v>
      </c>
      <c r="P62" s="17" t="s">
        <v>24</v>
      </c>
      <c r="Q62" s="17" t="s">
        <v>50</v>
      </c>
      <c r="R62" s="17" t="s">
        <v>50</v>
      </c>
      <c r="S62" s="17" t="s">
        <v>54</v>
      </c>
      <c r="T62" s="17" t="s">
        <v>56</v>
      </c>
      <c r="U62" s="17" t="s">
        <v>1553</v>
      </c>
      <c r="V62" s="17" t="s">
        <v>1553</v>
      </c>
      <c r="W62" s="17">
        <v>8207</v>
      </c>
      <c r="X62" s="22" t="str" cm="1">
        <f t="array" ref="X62">INDEX({"MADRUGADA";"MANHÃ";"TARDE";"NOITE"},SUMPRODUCT(1*(HOUR(E62)&gt;={0;6;12;18})),1)</f>
        <v>TARDE</v>
      </c>
      <c r="Y62" s="19" t="e">
        <f t="shared" ref="Y62" si="7">G62-F62</f>
        <v>#VALUE!</v>
      </c>
    </row>
    <row r="63" spans="1:25" ht="60" x14ac:dyDescent="0.25">
      <c r="A63" s="18" t="s">
        <v>1555</v>
      </c>
      <c r="B63" s="18" t="s">
        <v>60</v>
      </c>
      <c r="C63" s="18" t="s">
        <v>61</v>
      </c>
      <c r="D63" s="18" t="s">
        <v>66</v>
      </c>
      <c r="E63" s="18" t="s">
        <v>1556</v>
      </c>
      <c r="F63" s="18" t="s">
        <v>55</v>
      </c>
      <c r="G63" s="18" t="s">
        <v>55</v>
      </c>
      <c r="H63" s="18" t="s">
        <v>1557</v>
      </c>
      <c r="I63" s="24">
        <v>44983.527777777781</v>
      </c>
      <c r="J63" s="18" t="s">
        <v>63</v>
      </c>
      <c r="K63" s="18" t="s">
        <v>58</v>
      </c>
      <c r="L63" s="18" t="s">
        <v>1558</v>
      </c>
      <c r="M63" s="18" t="s">
        <v>1559</v>
      </c>
      <c r="N63" s="18" t="s">
        <v>59</v>
      </c>
      <c r="O63" s="18" t="s">
        <v>71</v>
      </c>
      <c r="P63" s="18" t="s">
        <v>24</v>
      </c>
      <c r="Q63" s="18" t="s">
        <v>55</v>
      </c>
      <c r="R63" s="18" t="s">
        <v>1560</v>
      </c>
      <c r="S63" s="18" t="s">
        <v>54</v>
      </c>
      <c r="T63" s="18" t="s">
        <v>56</v>
      </c>
      <c r="U63" s="18" t="s">
        <v>1561</v>
      </c>
      <c r="V63" s="18" t="s">
        <v>1561</v>
      </c>
      <c r="W63" s="18" t="s">
        <v>55</v>
      </c>
      <c r="X63" s="23" t="str" cm="1">
        <f t="array" ref="X63">INDEX({"MADRUGADA";"MANHÃ";"TARDE";"NOITE"},SUMPRODUCT(1*(HOUR(E63)&gt;={0;6;12;18})),1)</f>
        <v>MANHÃ</v>
      </c>
      <c r="Y63" s="20" t="s">
        <v>55</v>
      </c>
    </row>
    <row r="64" spans="1:25" ht="45" x14ac:dyDescent="0.25">
      <c r="A64" s="18" t="s">
        <v>1562</v>
      </c>
      <c r="B64" s="18" t="s">
        <v>60</v>
      </c>
      <c r="C64" s="18" t="s">
        <v>61</v>
      </c>
      <c r="D64" s="18" t="s">
        <v>66</v>
      </c>
      <c r="E64" s="18" t="s">
        <v>1563</v>
      </c>
      <c r="F64" s="18" t="s">
        <v>55</v>
      </c>
      <c r="G64" s="18" t="s">
        <v>55</v>
      </c>
      <c r="H64" s="18" t="s">
        <v>1564</v>
      </c>
      <c r="I64" s="18" t="s">
        <v>1564</v>
      </c>
      <c r="J64" s="18" t="s">
        <v>63</v>
      </c>
      <c r="K64" s="18" t="s">
        <v>58</v>
      </c>
      <c r="L64" s="18" t="s">
        <v>69</v>
      </c>
      <c r="M64" s="18" t="s">
        <v>1565</v>
      </c>
      <c r="N64" s="18" t="s">
        <v>59</v>
      </c>
      <c r="O64" s="18" t="s">
        <v>71</v>
      </c>
      <c r="P64" s="18" t="s">
        <v>24</v>
      </c>
      <c r="Q64" s="18" t="s">
        <v>55</v>
      </c>
      <c r="R64" s="18" t="s">
        <v>765</v>
      </c>
      <c r="S64" s="18" t="s">
        <v>54</v>
      </c>
      <c r="T64" s="18" t="s">
        <v>1566</v>
      </c>
      <c r="U64" s="18" t="s">
        <v>1567</v>
      </c>
      <c r="V64" s="18" t="s">
        <v>1568</v>
      </c>
      <c r="W64" s="18" t="s">
        <v>55</v>
      </c>
      <c r="X64" s="23" t="str" cm="1">
        <f t="array" ref="X64">INDEX({"MADRUGADA";"MANHÃ";"TARDE";"NOITE"},SUMPRODUCT(1*(HOUR(E64)&gt;={0;6;12;18})),1)</f>
        <v>MANHÃ</v>
      </c>
      <c r="Y64" s="20" t="s">
        <v>55</v>
      </c>
    </row>
    <row r="65" spans="1:25" ht="60" x14ac:dyDescent="0.25">
      <c r="A65" s="17" t="s">
        <v>1601</v>
      </c>
      <c r="B65" s="17" t="s">
        <v>47</v>
      </c>
      <c r="C65" s="17" t="s">
        <v>48</v>
      </c>
      <c r="D65" s="17" t="s">
        <v>1602</v>
      </c>
      <c r="E65" s="17" t="s">
        <v>1603</v>
      </c>
      <c r="F65" s="17" t="s">
        <v>1604</v>
      </c>
      <c r="G65" s="29">
        <v>44984.504166666666</v>
      </c>
      <c r="H65" s="29">
        <v>44984.51666666667</v>
      </c>
      <c r="I65" s="17" t="s">
        <v>50</v>
      </c>
      <c r="J65" s="17" t="s">
        <v>396</v>
      </c>
      <c r="K65" s="17" t="s">
        <v>58</v>
      </c>
      <c r="L65" s="17" t="s">
        <v>1605</v>
      </c>
      <c r="M65" s="17" t="s">
        <v>1606</v>
      </c>
      <c r="N65" s="17" t="s">
        <v>59</v>
      </c>
      <c r="O65" s="17" t="s">
        <v>71</v>
      </c>
      <c r="P65" s="17" t="s">
        <v>24</v>
      </c>
      <c r="Q65" s="17" t="s">
        <v>1766</v>
      </c>
      <c r="R65" s="17" t="s">
        <v>1767</v>
      </c>
      <c r="S65" s="17" t="s">
        <v>54</v>
      </c>
      <c r="T65" s="17" t="s">
        <v>56</v>
      </c>
      <c r="U65" s="17" t="s">
        <v>1607</v>
      </c>
      <c r="V65" s="17" t="s">
        <v>1607</v>
      </c>
      <c r="W65" s="17">
        <v>8215</v>
      </c>
      <c r="X65" s="22" t="str" cm="1">
        <f t="array" ref="X65">INDEX({"MADRUGADA";"MANHÃ";"TARDE";"NOITE"},SUMPRODUCT(1*(HOUR(E65)&gt;={0;6;12;18})),1)</f>
        <v>TARDE</v>
      </c>
      <c r="Y65" s="19">
        <f t="shared" ref="Y65" si="8">G65-F65</f>
        <v>3.0513888888890506</v>
      </c>
    </row>
    <row r="66" spans="1:25" ht="75" x14ac:dyDescent="0.25">
      <c r="A66" s="18" t="s">
        <v>1608</v>
      </c>
      <c r="B66" s="18" t="s">
        <v>60</v>
      </c>
      <c r="C66" s="18" t="s">
        <v>61</v>
      </c>
      <c r="D66" s="18" t="s">
        <v>66</v>
      </c>
      <c r="E66" s="18" t="s">
        <v>1609</v>
      </c>
      <c r="F66" s="18" t="s">
        <v>55</v>
      </c>
      <c r="G66" s="18" t="s">
        <v>55</v>
      </c>
      <c r="H66" s="18" t="s">
        <v>1610</v>
      </c>
      <c r="I66" s="24">
        <v>44983.646527777775</v>
      </c>
      <c r="J66" s="18" t="s">
        <v>63</v>
      </c>
      <c r="K66" s="18" t="s">
        <v>58</v>
      </c>
      <c r="L66" s="18" t="s">
        <v>1611</v>
      </c>
      <c r="M66" s="18" t="s">
        <v>1612</v>
      </c>
      <c r="N66" s="18" t="s">
        <v>59</v>
      </c>
      <c r="O66" s="18" t="s">
        <v>71</v>
      </c>
      <c r="P66" s="18" t="s">
        <v>24</v>
      </c>
      <c r="Q66" s="18" t="s">
        <v>55</v>
      </c>
      <c r="R66" s="18" t="s">
        <v>765</v>
      </c>
      <c r="S66" s="18" t="s">
        <v>54</v>
      </c>
      <c r="T66" s="18" t="s">
        <v>56</v>
      </c>
      <c r="U66" s="18" t="s">
        <v>1613</v>
      </c>
      <c r="V66" s="18" t="s">
        <v>1613</v>
      </c>
      <c r="W66" s="18" t="s">
        <v>55</v>
      </c>
      <c r="X66" s="23" t="str" cm="1">
        <f t="array" ref="X66">INDEX({"MADRUGADA";"MANHÃ";"TARDE";"NOITE"},SUMPRODUCT(1*(HOUR(E66)&gt;={0;6;12;18})),1)</f>
        <v>TARDE</v>
      </c>
      <c r="Y66" s="20" t="s">
        <v>55</v>
      </c>
    </row>
    <row r="67" spans="1:25" ht="45" x14ac:dyDescent="0.25">
      <c r="A67" s="18" t="s">
        <v>1632</v>
      </c>
      <c r="B67" s="18" t="s">
        <v>60</v>
      </c>
      <c r="C67" s="18" t="s">
        <v>61</v>
      </c>
      <c r="D67" s="18" t="s">
        <v>66</v>
      </c>
      <c r="E67" s="18" t="s">
        <v>1633</v>
      </c>
      <c r="F67" s="18" t="s">
        <v>55</v>
      </c>
      <c r="G67" s="18" t="s">
        <v>55</v>
      </c>
      <c r="H67" s="18" t="s">
        <v>1634</v>
      </c>
      <c r="I67" s="24">
        <v>44985.759027777778</v>
      </c>
      <c r="J67" s="18" t="s">
        <v>63</v>
      </c>
      <c r="K67" s="18" t="s">
        <v>58</v>
      </c>
      <c r="L67" s="18" t="s">
        <v>69</v>
      </c>
      <c r="M67" s="18" t="s">
        <v>1635</v>
      </c>
      <c r="N67" s="18" t="s">
        <v>59</v>
      </c>
      <c r="O67" s="18" t="s">
        <v>71</v>
      </c>
      <c r="P67" s="18" t="s">
        <v>24</v>
      </c>
      <c r="Q67" s="18" t="s">
        <v>55</v>
      </c>
      <c r="R67" s="18" t="s">
        <v>1636</v>
      </c>
      <c r="S67" s="18" t="s">
        <v>54</v>
      </c>
      <c r="T67" s="18" t="s">
        <v>56</v>
      </c>
      <c r="U67" s="18" t="s">
        <v>1637</v>
      </c>
      <c r="V67" s="18" t="s">
        <v>1637</v>
      </c>
      <c r="W67" s="18" t="s">
        <v>55</v>
      </c>
      <c r="X67" s="23" t="str" cm="1">
        <f t="array" ref="X67">INDEX({"MADRUGADA";"MANHÃ";"TARDE";"NOITE"},SUMPRODUCT(1*(HOUR(E67)&gt;={0;6;12;18})),1)</f>
        <v>TARDE</v>
      </c>
      <c r="Y67" s="20" t="s">
        <v>55</v>
      </c>
    </row>
    <row r="68" spans="1:25" ht="75" x14ac:dyDescent="0.25">
      <c r="A68" s="17" t="s">
        <v>1680</v>
      </c>
      <c r="B68" s="17" t="s">
        <v>47</v>
      </c>
      <c r="C68" s="17" t="s">
        <v>61</v>
      </c>
      <c r="D68" s="17" t="s">
        <v>64</v>
      </c>
      <c r="E68" s="17" t="s">
        <v>1681</v>
      </c>
      <c r="F68" s="17" t="s">
        <v>1681</v>
      </c>
      <c r="G68" s="17" t="s">
        <v>1682</v>
      </c>
      <c r="H68" s="17" t="s">
        <v>1683</v>
      </c>
      <c r="I68" s="17" t="s">
        <v>50</v>
      </c>
      <c r="J68" s="17" t="s">
        <v>63</v>
      </c>
      <c r="K68" s="17" t="s">
        <v>58</v>
      </c>
      <c r="L68" s="17" t="s">
        <v>419</v>
      </c>
      <c r="M68" s="17" t="s">
        <v>1684</v>
      </c>
      <c r="N68" s="17" t="s">
        <v>59</v>
      </c>
      <c r="O68" s="17" t="s">
        <v>71</v>
      </c>
      <c r="P68" s="17" t="s">
        <v>24</v>
      </c>
      <c r="Q68" s="17" t="s">
        <v>1165</v>
      </c>
      <c r="R68" s="17" t="s">
        <v>1685</v>
      </c>
      <c r="S68" s="17" t="s">
        <v>54</v>
      </c>
      <c r="T68" s="17" t="s">
        <v>56</v>
      </c>
      <c r="U68" s="17" t="s">
        <v>1686</v>
      </c>
      <c r="V68" s="17" t="s">
        <v>1686</v>
      </c>
      <c r="W68" s="17" t="s">
        <v>55</v>
      </c>
      <c r="X68" s="22" t="str" cm="1">
        <f t="array" ref="X68">INDEX({"MADRUGADA";"MANHÃ";"TARDE";"NOITE"},SUMPRODUCT(1*(HOUR(E68)&gt;={0;6;12;18})),1)</f>
        <v>MANHÃ</v>
      </c>
      <c r="Y68" s="19">
        <f t="shared" ref="Y68" si="9">G68-F68</f>
        <v>5.5555555591126904E-3</v>
      </c>
    </row>
    <row r="69" spans="1:25" ht="45" x14ac:dyDescent="0.25">
      <c r="A69" s="17" t="s">
        <v>1687</v>
      </c>
      <c r="B69" s="17" t="s">
        <v>60</v>
      </c>
      <c r="C69" s="17" t="s">
        <v>61</v>
      </c>
      <c r="D69" s="17" t="s">
        <v>66</v>
      </c>
      <c r="E69" s="17" t="s">
        <v>1688</v>
      </c>
      <c r="F69" s="17" t="s">
        <v>55</v>
      </c>
      <c r="G69" s="17" t="s">
        <v>55</v>
      </c>
      <c r="H69" s="17" t="s">
        <v>1689</v>
      </c>
      <c r="I69" s="17" t="s">
        <v>50</v>
      </c>
      <c r="J69" s="17" t="s">
        <v>63</v>
      </c>
      <c r="K69" s="17" t="s">
        <v>58</v>
      </c>
      <c r="L69" s="17" t="s">
        <v>69</v>
      </c>
      <c r="M69" s="17" t="s">
        <v>1690</v>
      </c>
      <c r="N69" s="17" t="s">
        <v>59</v>
      </c>
      <c r="O69" s="17" t="s">
        <v>71</v>
      </c>
      <c r="P69" s="17" t="s">
        <v>24</v>
      </c>
      <c r="Q69" s="17" t="s">
        <v>55</v>
      </c>
      <c r="R69" s="17" t="s">
        <v>1691</v>
      </c>
      <c r="S69" s="17" t="s">
        <v>54</v>
      </c>
      <c r="T69" s="17" t="s">
        <v>56</v>
      </c>
      <c r="U69" s="17" t="s">
        <v>1692</v>
      </c>
      <c r="V69" s="17" t="s">
        <v>1692</v>
      </c>
      <c r="W69" s="17" t="s">
        <v>55</v>
      </c>
      <c r="X69" s="22" t="str" cm="1">
        <f t="array" ref="X69">INDEX({"MADRUGADA";"MANHÃ";"TARDE";"NOITE"},SUMPRODUCT(1*(HOUR(E69)&gt;={0;6;12;18})),1)</f>
        <v>MANHÃ</v>
      </c>
      <c r="Y69" s="21" t="s">
        <v>55</v>
      </c>
    </row>
    <row r="70" spans="1:25" ht="75" x14ac:dyDescent="0.25">
      <c r="A70" s="17" t="s">
        <v>1720</v>
      </c>
      <c r="B70" s="17" t="s">
        <v>60</v>
      </c>
      <c r="C70" s="17" t="s">
        <v>61</v>
      </c>
      <c r="D70" s="17" t="s">
        <v>66</v>
      </c>
      <c r="E70" s="17" t="s">
        <v>1721</v>
      </c>
      <c r="F70" s="17" t="s">
        <v>55</v>
      </c>
      <c r="G70" s="17" t="s">
        <v>55</v>
      </c>
      <c r="H70" s="17" t="s">
        <v>1722</v>
      </c>
      <c r="I70" s="17" t="s">
        <v>50</v>
      </c>
      <c r="J70" s="17" t="s">
        <v>63</v>
      </c>
      <c r="K70" s="17" t="s">
        <v>58</v>
      </c>
      <c r="L70" s="17" t="s">
        <v>1723</v>
      </c>
      <c r="M70" s="17" t="s">
        <v>1724</v>
      </c>
      <c r="N70" s="17" t="s">
        <v>59</v>
      </c>
      <c r="O70" s="17" t="s">
        <v>1725</v>
      </c>
      <c r="P70" s="17" t="s">
        <v>24</v>
      </c>
      <c r="Q70" s="17" t="s">
        <v>55</v>
      </c>
      <c r="R70" s="17" t="s">
        <v>1726</v>
      </c>
      <c r="S70" s="17" t="s">
        <v>54</v>
      </c>
      <c r="T70" s="17" t="s">
        <v>56</v>
      </c>
      <c r="U70" s="17" t="s">
        <v>1727</v>
      </c>
      <c r="V70" s="17" t="s">
        <v>1727</v>
      </c>
      <c r="W70" s="17" t="s">
        <v>55</v>
      </c>
      <c r="X70" s="22" t="str" cm="1">
        <f t="array" ref="X70">INDEX({"MADRUGADA";"MANHÃ";"TARDE";"NOITE"},SUMPRODUCT(1*(HOUR(E70)&gt;={0;6;12;18})),1)</f>
        <v>TARDE</v>
      </c>
      <c r="Y70" s="21" t="s">
        <v>55</v>
      </c>
    </row>
    <row r="71" spans="1:25" ht="75" x14ac:dyDescent="0.25">
      <c r="A71" s="17" t="s">
        <v>1728</v>
      </c>
      <c r="B71" s="17" t="s">
        <v>60</v>
      </c>
      <c r="C71" s="17" t="s">
        <v>61</v>
      </c>
      <c r="D71" s="17" t="s">
        <v>70</v>
      </c>
      <c r="E71" s="17" t="s">
        <v>1729</v>
      </c>
      <c r="F71" s="17" t="s">
        <v>55</v>
      </c>
      <c r="G71" s="17" t="s">
        <v>55</v>
      </c>
      <c r="H71" s="17" t="s">
        <v>1730</v>
      </c>
      <c r="I71" s="17" t="s">
        <v>50</v>
      </c>
      <c r="J71" s="17" t="s">
        <v>63</v>
      </c>
      <c r="K71" s="17" t="s">
        <v>58</v>
      </c>
      <c r="L71" s="17" t="s">
        <v>83</v>
      </c>
      <c r="M71" s="17" t="s">
        <v>1731</v>
      </c>
      <c r="N71" s="17" t="s">
        <v>59</v>
      </c>
      <c r="O71" s="17" t="s">
        <v>71</v>
      </c>
      <c r="P71" s="17" t="s">
        <v>24</v>
      </c>
      <c r="Q71" s="17" t="s">
        <v>55</v>
      </c>
      <c r="R71" s="17" t="s">
        <v>1732</v>
      </c>
      <c r="S71" s="17" t="s">
        <v>54</v>
      </c>
      <c r="T71" s="17" t="s">
        <v>56</v>
      </c>
      <c r="U71" s="17" t="s">
        <v>1733</v>
      </c>
      <c r="V71" s="17" t="s">
        <v>1733</v>
      </c>
      <c r="W71" s="17" t="s">
        <v>55</v>
      </c>
      <c r="X71" s="22" t="str" cm="1">
        <f t="array" ref="X71">INDEX({"MADRUGADA";"MANHÃ";"TARDE";"NOITE"},SUMPRODUCT(1*(HOUR(E71)&gt;={0;6;12;18})),1)</f>
        <v>TARDE</v>
      </c>
      <c r="Y71" s="21" t="s">
        <v>55</v>
      </c>
    </row>
    <row r="72" spans="1:25" ht="409.5" x14ac:dyDescent="0.25">
      <c r="A72" s="17" t="s">
        <v>1824</v>
      </c>
      <c r="B72" s="17" t="s">
        <v>60</v>
      </c>
      <c r="C72" s="17" t="s">
        <v>61</v>
      </c>
      <c r="D72" s="17" t="s">
        <v>62</v>
      </c>
      <c r="E72" s="17" t="s">
        <v>1825</v>
      </c>
      <c r="F72" s="17" t="s">
        <v>55</v>
      </c>
      <c r="G72" s="17" t="s">
        <v>55</v>
      </c>
      <c r="H72" s="17" t="s">
        <v>1826</v>
      </c>
      <c r="I72" s="17" t="s">
        <v>50</v>
      </c>
      <c r="J72" s="17" t="s">
        <v>63</v>
      </c>
      <c r="K72" s="17" t="s">
        <v>58</v>
      </c>
      <c r="L72" s="17" t="s">
        <v>1827</v>
      </c>
      <c r="M72" s="17" t="s">
        <v>1828</v>
      </c>
      <c r="N72" s="17" t="s">
        <v>59</v>
      </c>
      <c r="O72" s="17" t="s">
        <v>71</v>
      </c>
      <c r="P72" s="17" t="s">
        <v>24</v>
      </c>
      <c r="Q72" s="17" t="s">
        <v>55</v>
      </c>
      <c r="R72" s="17" t="s">
        <v>1829</v>
      </c>
      <c r="S72" s="17" t="s">
        <v>54</v>
      </c>
      <c r="T72" s="17" t="s">
        <v>56</v>
      </c>
      <c r="U72" s="17" t="s">
        <v>1830</v>
      </c>
      <c r="V72" s="17" t="s">
        <v>1830</v>
      </c>
      <c r="W72" s="17" t="s">
        <v>55</v>
      </c>
      <c r="X72" s="22" t="str" cm="1">
        <f t="array" ref="X72">INDEX({"MADRUGADA";"MANHÃ";"TARDE";"NOITE"},SUMPRODUCT(1*(HOUR(E72)&gt;={0;6;12;18})),1)</f>
        <v>TARDE</v>
      </c>
      <c r="Y72" s="21" t="s">
        <v>55</v>
      </c>
    </row>
    <row r="73" spans="1:25" ht="105" x14ac:dyDescent="0.25">
      <c r="A73" s="17" t="s">
        <v>1842</v>
      </c>
      <c r="B73" s="17" t="s">
        <v>47</v>
      </c>
      <c r="C73" s="17" t="s">
        <v>61</v>
      </c>
      <c r="D73" s="17" t="s">
        <v>717</v>
      </c>
      <c r="E73" s="17" t="s">
        <v>1843</v>
      </c>
      <c r="F73" s="17" t="s">
        <v>1843</v>
      </c>
      <c r="G73" s="17" t="s">
        <v>50</v>
      </c>
      <c r="H73" s="17" t="s">
        <v>50</v>
      </c>
      <c r="I73" s="17" t="s">
        <v>50</v>
      </c>
      <c r="J73" s="17" t="s">
        <v>63</v>
      </c>
      <c r="K73" s="17" t="s">
        <v>58</v>
      </c>
      <c r="L73" s="17" t="s">
        <v>1844</v>
      </c>
      <c r="M73" s="17" t="s">
        <v>1845</v>
      </c>
      <c r="N73" s="17" t="s">
        <v>59</v>
      </c>
      <c r="O73" s="17" t="s">
        <v>797</v>
      </c>
      <c r="P73" s="17" t="s">
        <v>24</v>
      </c>
      <c r="Q73" s="17" t="s">
        <v>50</v>
      </c>
      <c r="R73" s="17" t="s">
        <v>50</v>
      </c>
      <c r="S73" s="17" t="s">
        <v>54</v>
      </c>
      <c r="T73" s="17" t="s">
        <v>56</v>
      </c>
      <c r="U73" s="17" t="s">
        <v>1846</v>
      </c>
      <c r="V73" s="17" t="s">
        <v>1846</v>
      </c>
      <c r="W73" s="17" t="s">
        <v>55</v>
      </c>
      <c r="X73" s="22" t="str" cm="1">
        <f t="array" ref="X73">INDEX({"MADRUGADA";"MANHÃ";"TARDE";"NOITE"},SUMPRODUCT(1*(HOUR(E73)&gt;={0;6;12;18})),1)</f>
        <v>TARDE</v>
      </c>
      <c r="Y73" s="19" t="e">
        <f t="shared" ref="Y73" si="10">G73-F73</f>
        <v>#VALUE!</v>
      </c>
    </row>
  </sheetData>
  <hyperlinks>
    <hyperlink ref="M6" r:id="rId1" location="/ACCOUNT/1SENHA OU LOGIN INCORRETO" xr:uid="{DB1D402D-A157-471E-9B06-1EA0DA0EA5AC}"/>
    <hyperlink ref="M30" r:id="rId2" location="/ACCOUNT/1TROCAR RAMAL PARA 45895795" xr:uid="{E9524367-42A0-4A5E-9FFC-4378B5910491}"/>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F0445-6B3A-468F-8996-AE2C50468D15}">
  <sheetPr codeName="Planilha7"/>
  <dimension ref="A1:Y6"/>
  <sheetViews>
    <sheetView topLeftCell="A6"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05" x14ac:dyDescent="0.25">
      <c r="A2" s="18" t="s">
        <v>146</v>
      </c>
      <c r="B2" s="18" t="s">
        <v>47</v>
      </c>
      <c r="C2" s="18" t="s">
        <v>57</v>
      </c>
      <c r="D2" s="18" t="s">
        <v>97</v>
      </c>
      <c r="E2" s="18" t="s">
        <v>147</v>
      </c>
      <c r="F2" s="18" t="s">
        <v>147</v>
      </c>
      <c r="G2" s="18" t="s">
        <v>148</v>
      </c>
      <c r="H2" s="24">
        <v>44959.40347222222</v>
      </c>
      <c r="I2" s="24">
        <v>44961.478472222225</v>
      </c>
      <c r="J2" s="18" t="s">
        <v>51</v>
      </c>
      <c r="K2" s="18" t="s">
        <v>58</v>
      </c>
      <c r="L2" s="18" t="s">
        <v>149</v>
      </c>
      <c r="M2" s="18" t="s">
        <v>150</v>
      </c>
      <c r="N2" s="18" t="s">
        <v>81</v>
      </c>
      <c r="O2" s="18" t="s">
        <v>82</v>
      </c>
      <c r="P2" s="18" t="s">
        <v>24</v>
      </c>
      <c r="Q2" s="18" t="s">
        <v>65</v>
      </c>
      <c r="R2" s="18" t="s">
        <v>151</v>
      </c>
      <c r="S2" s="18" t="s">
        <v>54</v>
      </c>
      <c r="T2" s="18" t="s">
        <v>56</v>
      </c>
      <c r="U2" s="18" t="s">
        <v>152</v>
      </c>
      <c r="V2" s="18" t="s">
        <v>152</v>
      </c>
      <c r="W2" s="18" t="s">
        <v>55</v>
      </c>
      <c r="X2" s="23" t="str" cm="1">
        <f t="array" ref="X2">INDEX({"MADRUGADA";"MANHÃ";"TARDE";"NOITE"},SUMPRODUCT(1*(HOUR(E2)&gt;={0;6;12;18})),1)</f>
        <v>MANHÃ</v>
      </c>
      <c r="Y2" s="25">
        <f>G2-F2</f>
        <v>3.4722222189884633E-3</v>
      </c>
    </row>
    <row r="3" spans="1:25" ht="60" x14ac:dyDescent="0.25">
      <c r="A3" s="18" t="s">
        <v>672</v>
      </c>
      <c r="B3" s="18" t="s">
        <v>60</v>
      </c>
      <c r="C3" s="18" t="s">
        <v>48</v>
      </c>
      <c r="D3" s="18" t="s">
        <v>66</v>
      </c>
      <c r="E3" s="18" t="s">
        <v>673</v>
      </c>
      <c r="F3" s="18" t="s">
        <v>55</v>
      </c>
      <c r="G3" s="18" t="s">
        <v>55</v>
      </c>
      <c r="H3" s="24">
        <v>44240.356249999997</v>
      </c>
      <c r="I3" s="24">
        <v>44972.368750000001</v>
      </c>
      <c r="J3" s="18" t="s">
        <v>51</v>
      </c>
      <c r="K3" s="18" t="s">
        <v>58</v>
      </c>
      <c r="L3" s="18" t="s">
        <v>674</v>
      </c>
      <c r="M3" s="18" t="s">
        <v>675</v>
      </c>
      <c r="N3" s="18" t="s">
        <v>81</v>
      </c>
      <c r="O3" s="18" t="s">
        <v>82</v>
      </c>
      <c r="P3" s="18" t="s">
        <v>24</v>
      </c>
      <c r="Q3" s="18" t="s">
        <v>55</v>
      </c>
      <c r="R3" s="18" t="s">
        <v>1107</v>
      </c>
      <c r="S3" s="18" t="s">
        <v>54</v>
      </c>
      <c r="T3" s="18" t="s">
        <v>56</v>
      </c>
      <c r="U3" s="18" t="s">
        <v>676</v>
      </c>
      <c r="V3" s="18" t="s">
        <v>676</v>
      </c>
      <c r="W3" s="18" t="s">
        <v>55</v>
      </c>
      <c r="X3" s="23" t="str" cm="1">
        <f t="array" ref="X3">INDEX({"MADRUGADA";"MANHÃ";"TARDE";"NOITE"},SUMPRODUCT(1*(HOUR(E3)&gt;={0;6;12;18})),1)</f>
        <v>MANHÃ</v>
      </c>
      <c r="Y3" s="20" t="s">
        <v>55</v>
      </c>
    </row>
    <row r="4" spans="1:25" ht="135" x14ac:dyDescent="0.25">
      <c r="A4" s="18" t="s">
        <v>753</v>
      </c>
      <c r="B4" s="18" t="s">
        <v>47</v>
      </c>
      <c r="C4" s="18" t="s">
        <v>57</v>
      </c>
      <c r="D4" s="18" t="s">
        <v>754</v>
      </c>
      <c r="E4" s="18" t="s">
        <v>755</v>
      </c>
      <c r="F4" s="18" t="s">
        <v>756</v>
      </c>
      <c r="G4" s="24">
        <v>44970.643750000003</v>
      </c>
      <c r="H4" s="24">
        <v>44971.259722222225</v>
      </c>
      <c r="I4" s="24">
        <v>44973.274305555555</v>
      </c>
      <c r="J4" s="18" t="s">
        <v>51</v>
      </c>
      <c r="K4" s="18" t="s">
        <v>58</v>
      </c>
      <c r="L4" s="18" t="s">
        <v>757</v>
      </c>
      <c r="M4" s="18" t="s">
        <v>758</v>
      </c>
      <c r="N4" s="18" t="s">
        <v>81</v>
      </c>
      <c r="O4" s="18" t="s">
        <v>82</v>
      </c>
      <c r="P4" s="18" t="s">
        <v>24</v>
      </c>
      <c r="Q4" s="18" t="s">
        <v>65</v>
      </c>
      <c r="R4" s="18" t="s">
        <v>1164</v>
      </c>
      <c r="S4" s="18" t="s">
        <v>54</v>
      </c>
      <c r="T4" s="18" t="s">
        <v>56</v>
      </c>
      <c r="U4" s="18" t="s">
        <v>759</v>
      </c>
      <c r="V4" s="18" t="s">
        <v>759</v>
      </c>
      <c r="W4" s="18" t="s">
        <v>55</v>
      </c>
      <c r="X4" s="23" t="str" cm="1">
        <f t="array" ref="X4">INDEX({"MADRUGADA";"MANHÃ";"TARDE";"NOITE"},SUMPRODUCT(1*(HOUR(E4)&gt;={0;6;12;18})),1)</f>
        <v>TARDE</v>
      </c>
      <c r="Y4" s="25">
        <f>G4-F4</f>
        <v>5.0284722222277196</v>
      </c>
    </row>
    <row r="5" spans="1:25" ht="60" x14ac:dyDescent="0.25">
      <c r="A5" s="18" t="s">
        <v>767</v>
      </c>
      <c r="B5" s="18" t="s">
        <v>60</v>
      </c>
      <c r="C5" s="18" t="s">
        <v>57</v>
      </c>
      <c r="D5" s="18" t="s">
        <v>66</v>
      </c>
      <c r="E5" s="18" t="s">
        <v>768</v>
      </c>
      <c r="F5" s="18" t="s">
        <v>55</v>
      </c>
      <c r="G5" s="18" t="s">
        <v>55</v>
      </c>
      <c r="H5" s="24">
        <v>44970.374305555553</v>
      </c>
      <c r="I5" s="24">
        <v>44242.375694444447</v>
      </c>
      <c r="J5" s="18" t="s">
        <v>51</v>
      </c>
      <c r="K5" s="18" t="s">
        <v>58</v>
      </c>
      <c r="L5" s="18" t="s">
        <v>769</v>
      </c>
      <c r="M5" s="18" t="s">
        <v>675</v>
      </c>
      <c r="N5" s="18" t="s">
        <v>81</v>
      </c>
      <c r="O5" s="18" t="s">
        <v>82</v>
      </c>
      <c r="P5" s="18" t="s">
        <v>24</v>
      </c>
      <c r="Q5" s="18" t="s">
        <v>55</v>
      </c>
      <c r="R5" s="18" t="s">
        <v>1108</v>
      </c>
      <c r="S5" s="18" t="s">
        <v>54</v>
      </c>
      <c r="T5" s="18" t="s">
        <v>56</v>
      </c>
      <c r="U5" s="18" t="s">
        <v>770</v>
      </c>
      <c r="V5" s="18" t="s">
        <v>770</v>
      </c>
      <c r="W5" s="18" t="s">
        <v>55</v>
      </c>
      <c r="X5" s="23" t="str" cm="1">
        <f t="array" ref="X5">INDEX({"MADRUGADA";"MANHÃ";"TARDE";"NOITE"},SUMPRODUCT(1*(HOUR(E5)&gt;={0;6;12;18})),1)</f>
        <v>TARDE</v>
      </c>
      <c r="Y5" s="20" t="s">
        <v>55</v>
      </c>
    </row>
    <row r="6" spans="1:25" ht="75" x14ac:dyDescent="0.25">
      <c r="A6" s="18" t="s">
        <v>1253</v>
      </c>
      <c r="B6" s="18" t="s">
        <v>60</v>
      </c>
      <c r="C6" s="18" t="s">
        <v>61</v>
      </c>
      <c r="D6" s="18" t="s">
        <v>630</v>
      </c>
      <c r="E6" s="18" t="s">
        <v>1254</v>
      </c>
      <c r="F6" s="18" t="s">
        <v>55</v>
      </c>
      <c r="G6" s="18" t="s">
        <v>55</v>
      </c>
      <c r="H6" s="18" t="s">
        <v>1255</v>
      </c>
      <c r="I6" s="24">
        <v>44975.525000000001</v>
      </c>
      <c r="J6" s="18" t="s">
        <v>28</v>
      </c>
      <c r="K6" s="18" t="s">
        <v>58</v>
      </c>
      <c r="L6" s="18" t="s">
        <v>1256</v>
      </c>
      <c r="M6" s="18" t="s">
        <v>1257</v>
      </c>
      <c r="N6" s="18" t="s">
        <v>81</v>
      </c>
      <c r="O6" s="18" t="s">
        <v>1258</v>
      </c>
      <c r="P6" s="18" t="s">
        <v>24</v>
      </c>
      <c r="Q6" s="18" t="s">
        <v>55</v>
      </c>
      <c r="R6" s="18" t="s">
        <v>1259</v>
      </c>
      <c r="S6" s="18" t="s">
        <v>54</v>
      </c>
      <c r="T6" s="18" t="s">
        <v>56</v>
      </c>
      <c r="U6" s="18" t="s">
        <v>1260</v>
      </c>
      <c r="V6" s="18" t="s">
        <v>1260</v>
      </c>
      <c r="W6" s="18" t="s">
        <v>55</v>
      </c>
      <c r="X6" s="23" t="str" cm="1">
        <f t="array" ref="X6">INDEX({"MADRUGADA";"MANHÃ";"TARDE";"NOITE"},SUMPRODUCT(1*(HOUR(E6)&gt;={0;6;12;18})),1)</f>
        <v>MANHÃ</v>
      </c>
      <c r="Y6" s="20" t="s">
        <v>55</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DB166-9D6E-4989-8C5C-1E5060A969EA}">
  <sheetPr codeName="Planilha8"/>
  <dimension ref="A1:Y20"/>
  <sheetViews>
    <sheetView topLeftCell="A19"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225" x14ac:dyDescent="0.25">
      <c r="A2" s="18" t="s">
        <v>196</v>
      </c>
      <c r="B2" s="18" t="s">
        <v>47</v>
      </c>
      <c r="C2" s="18" t="s">
        <v>57</v>
      </c>
      <c r="D2" s="18" t="s">
        <v>78</v>
      </c>
      <c r="E2" s="18" t="s">
        <v>197</v>
      </c>
      <c r="F2" s="18" t="s">
        <v>197</v>
      </c>
      <c r="G2" s="24">
        <v>44964.357638888891</v>
      </c>
      <c r="H2" s="24">
        <v>44964.35833333333</v>
      </c>
      <c r="I2" s="24">
        <v>44966.408333333333</v>
      </c>
      <c r="J2" s="18" t="s">
        <v>79</v>
      </c>
      <c r="K2" s="18" t="s">
        <v>58</v>
      </c>
      <c r="L2" s="18" t="s">
        <v>198</v>
      </c>
      <c r="M2" s="18" t="s">
        <v>199</v>
      </c>
      <c r="N2" s="18" t="s">
        <v>73</v>
      </c>
      <c r="O2" s="18" t="s">
        <v>200</v>
      </c>
      <c r="P2" s="18" t="s">
        <v>24</v>
      </c>
      <c r="Q2" s="18" t="s">
        <v>548</v>
      </c>
      <c r="R2" s="18" t="s">
        <v>547</v>
      </c>
      <c r="S2" s="18" t="s">
        <v>171</v>
      </c>
      <c r="T2" s="18" t="s">
        <v>56</v>
      </c>
      <c r="U2" s="18" t="s">
        <v>201</v>
      </c>
      <c r="V2" s="18" t="s">
        <v>201</v>
      </c>
      <c r="W2" s="18" t="s">
        <v>55</v>
      </c>
      <c r="X2" s="23" t="str" cm="1">
        <f t="array" ref="X2">INDEX({"MADRUGADA";"MANHÃ";"TARDE";"NOITE"},SUMPRODUCT(1*(HOUR(E2)&gt;={0;6;12;18})),1)</f>
        <v>TARDE</v>
      </c>
      <c r="Y2" s="25">
        <f>G2-F2</f>
        <v>4.8465277777795563</v>
      </c>
    </row>
    <row r="3" spans="1:25" ht="225" x14ac:dyDescent="0.25">
      <c r="A3" s="17" t="s">
        <v>253</v>
      </c>
      <c r="B3" s="17" t="s">
        <v>47</v>
      </c>
      <c r="C3" s="17" t="s">
        <v>57</v>
      </c>
      <c r="D3" s="17" t="s">
        <v>78</v>
      </c>
      <c r="E3" s="17" t="s">
        <v>254</v>
      </c>
      <c r="F3" s="17" t="s">
        <v>255</v>
      </c>
      <c r="G3" s="17" t="s">
        <v>50</v>
      </c>
      <c r="H3" s="17" t="s">
        <v>50</v>
      </c>
      <c r="I3" s="17" t="s">
        <v>50</v>
      </c>
      <c r="J3" s="17" t="s">
        <v>51</v>
      </c>
      <c r="K3" s="17" t="s">
        <v>58</v>
      </c>
      <c r="L3" s="17" t="s">
        <v>256</v>
      </c>
      <c r="M3" s="17" t="s">
        <v>257</v>
      </c>
      <c r="N3" s="17" t="s">
        <v>73</v>
      </c>
      <c r="O3" s="17" t="s">
        <v>258</v>
      </c>
      <c r="P3" s="17" t="s">
        <v>24</v>
      </c>
      <c r="Q3" s="17" t="s">
        <v>50</v>
      </c>
      <c r="R3" s="17" t="s">
        <v>50</v>
      </c>
      <c r="S3" s="17" t="s">
        <v>54</v>
      </c>
      <c r="T3" s="17" t="s">
        <v>56</v>
      </c>
      <c r="U3" s="17" t="s">
        <v>259</v>
      </c>
      <c r="V3" s="17" t="s">
        <v>259</v>
      </c>
      <c r="W3" s="17" t="s">
        <v>55</v>
      </c>
      <c r="X3" s="22" t="str" cm="1">
        <f t="array" ref="X3">INDEX({"MADRUGADA";"MANHÃ";"TARDE";"NOITE"},SUMPRODUCT(1*(HOUR(E3)&gt;={0;6;12;18})),1)</f>
        <v>TARDE</v>
      </c>
      <c r="Y3" s="19" t="e">
        <f>G3-F3</f>
        <v>#VALUE!</v>
      </c>
    </row>
    <row r="4" spans="1:25" ht="210" x14ac:dyDescent="0.25">
      <c r="A4" s="18" t="s">
        <v>286</v>
      </c>
      <c r="B4" s="18" t="s">
        <v>47</v>
      </c>
      <c r="C4" s="18" t="s">
        <v>61</v>
      </c>
      <c r="D4" s="18" t="s">
        <v>287</v>
      </c>
      <c r="E4" s="18" t="s">
        <v>288</v>
      </c>
      <c r="F4" s="18" t="s">
        <v>289</v>
      </c>
      <c r="G4" s="18" t="s">
        <v>290</v>
      </c>
      <c r="H4" s="18" t="s">
        <v>291</v>
      </c>
      <c r="I4" s="24">
        <v>44962.682638888888</v>
      </c>
      <c r="J4" s="18" t="s">
        <v>51</v>
      </c>
      <c r="K4" s="18" t="s">
        <v>58</v>
      </c>
      <c r="L4" s="18" t="s">
        <v>292</v>
      </c>
      <c r="M4" s="18" t="s">
        <v>293</v>
      </c>
      <c r="N4" s="18" t="s">
        <v>73</v>
      </c>
      <c r="O4" s="18" t="s">
        <v>294</v>
      </c>
      <c r="P4" s="18" t="s">
        <v>24</v>
      </c>
      <c r="Q4" s="18" t="s">
        <v>53</v>
      </c>
      <c r="R4" s="18" t="s">
        <v>295</v>
      </c>
      <c r="S4" s="18" t="s">
        <v>54</v>
      </c>
      <c r="T4" s="18" t="s">
        <v>56</v>
      </c>
      <c r="U4" s="18" t="s">
        <v>296</v>
      </c>
      <c r="V4" s="18" t="s">
        <v>296</v>
      </c>
      <c r="W4" s="18" t="s">
        <v>55</v>
      </c>
      <c r="X4" s="23" t="str" cm="1">
        <f t="array" ref="X4">INDEX({"MADRUGADA";"MANHÃ";"TARDE";"NOITE"},SUMPRODUCT(1*(HOUR(E4)&gt;={0;6;12;18})),1)</f>
        <v>TARDE</v>
      </c>
      <c r="Y4" s="25">
        <f>G4-F4</f>
        <v>8.333333331393078E-3</v>
      </c>
    </row>
    <row r="5" spans="1:25" ht="330" x14ac:dyDescent="0.25">
      <c r="A5" s="18" t="s">
        <v>446</v>
      </c>
      <c r="B5" s="18" t="s">
        <v>47</v>
      </c>
      <c r="C5" s="18" t="s">
        <v>57</v>
      </c>
      <c r="D5" s="18" t="s">
        <v>64</v>
      </c>
      <c r="E5" s="18" t="s">
        <v>447</v>
      </c>
      <c r="F5" s="18" t="s">
        <v>448</v>
      </c>
      <c r="G5" s="24">
        <v>44965.663888888892</v>
      </c>
      <c r="H5" s="24">
        <v>44965.665277777778</v>
      </c>
      <c r="I5" s="24">
        <v>44967.680555555555</v>
      </c>
      <c r="J5" s="18" t="s">
        <v>396</v>
      </c>
      <c r="K5" s="18" t="s">
        <v>58</v>
      </c>
      <c r="L5" s="18" t="s">
        <v>449</v>
      </c>
      <c r="M5" s="18" t="s">
        <v>450</v>
      </c>
      <c r="N5" s="18" t="s">
        <v>73</v>
      </c>
      <c r="O5" s="18" t="s">
        <v>451</v>
      </c>
      <c r="P5" s="18" t="s">
        <v>24</v>
      </c>
      <c r="Q5" s="18" t="s">
        <v>546</v>
      </c>
      <c r="R5" s="18" t="s">
        <v>1027</v>
      </c>
      <c r="S5" s="18" t="s">
        <v>54</v>
      </c>
      <c r="T5" s="18" t="s">
        <v>56</v>
      </c>
      <c r="U5" s="18" t="s">
        <v>452</v>
      </c>
      <c r="V5" s="18" t="s">
        <v>452</v>
      </c>
      <c r="W5" s="18" t="s">
        <v>55</v>
      </c>
      <c r="X5" s="23" t="str" cm="1">
        <f t="array" ref="X5">INDEX({"MADRUGADA";"MANHÃ";"TARDE";"NOITE"},SUMPRODUCT(1*(HOUR(E5)&gt;={0;6;12;18})),1)</f>
        <v>TARDE</v>
      </c>
      <c r="Y5" s="25">
        <f t="shared" ref="Y5:Y10" si="0">G5-F5</f>
        <v>2.0354166666729725</v>
      </c>
    </row>
    <row r="6" spans="1:25" ht="300" x14ac:dyDescent="0.25">
      <c r="A6" s="18" t="s">
        <v>439</v>
      </c>
      <c r="B6" s="18" t="s">
        <v>47</v>
      </c>
      <c r="C6" s="18" t="s">
        <v>57</v>
      </c>
      <c r="D6" s="18" t="s">
        <v>64</v>
      </c>
      <c r="E6" s="18" t="s">
        <v>440</v>
      </c>
      <c r="F6" s="18" t="s">
        <v>441</v>
      </c>
      <c r="G6" s="24">
        <v>44963.636805555558</v>
      </c>
      <c r="H6" s="24">
        <v>44964.436111111114</v>
      </c>
      <c r="I6" s="24">
        <v>44966.45208333333</v>
      </c>
      <c r="J6" s="18" t="s">
        <v>396</v>
      </c>
      <c r="K6" s="18" t="s">
        <v>58</v>
      </c>
      <c r="L6" s="18" t="s">
        <v>442</v>
      </c>
      <c r="M6" s="18" t="s">
        <v>443</v>
      </c>
      <c r="N6" s="18" t="s">
        <v>73</v>
      </c>
      <c r="O6" s="18" t="s">
        <v>444</v>
      </c>
      <c r="P6" s="18" t="s">
        <v>24</v>
      </c>
      <c r="Q6" s="18" t="s">
        <v>553</v>
      </c>
      <c r="R6" s="18" t="s">
        <v>552</v>
      </c>
      <c r="S6" s="18" t="s">
        <v>54</v>
      </c>
      <c r="T6" s="18" t="s">
        <v>56</v>
      </c>
      <c r="U6" s="18" t="s">
        <v>445</v>
      </c>
      <c r="V6" s="18" t="s">
        <v>445</v>
      </c>
      <c r="W6" s="18" t="s">
        <v>55</v>
      </c>
      <c r="X6" s="23" t="str" cm="1">
        <f t="array" ref="X6">INDEX({"MADRUGADA";"MANHÃ";"TARDE";"NOITE"},SUMPRODUCT(1*(HOUR(E6)&gt;={0;6;12;18})),1)</f>
        <v>TARDE</v>
      </c>
      <c r="Y6" s="25">
        <f t="shared" si="0"/>
        <v>4.166666665696539E-3</v>
      </c>
    </row>
    <row r="7" spans="1:25" ht="225" x14ac:dyDescent="0.25">
      <c r="A7" s="18" t="s">
        <v>900</v>
      </c>
      <c r="B7" s="18" t="s">
        <v>47</v>
      </c>
      <c r="C7" s="18" t="s">
        <v>57</v>
      </c>
      <c r="D7" s="18" t="s">
        <v>78</v>
      </c>
      <c r="E7" s="18" t="s">
        <v>901</v>
      </c>
      <c r="F7" s="18" t="s">
        <v>902</v>
      </c>
      <c r="G7" s="24">
        <v>44971.465277777781</v>
      </c>
      <c r="H7" s="24">
        <v>44971.466666666667</v>
      </c>
      <c r="I7" s="24">
        <v>44973.509722222225</v>
      </c>
      <c r="J7" s="18" t="s">
        <v>396</v>
      </c>
      <c r="K7" s="18" t="s">
        <v>58</v>
      </c>
      <c r="L7" s="18" t="s">
        <v>903</v>
      </c>
      <c r="M7" s="18" t="s">
        <v>904</v>
      </c>
      <c r="N7" s="18" t="s">
        <v>73</v>
      </c>
      <c r="O7" s="18" t="s">
        <v>905</v>
      </c>
      <c r="P7" s="18" t="s">
        <v>24</v>
      </c>
      <c r="Q7" s="18" t="s">
        <v>1165</v>
      </c>
      <c r="R7" s="18" t="s">
        <v>1166</v>
      </c>
      <c r="S7" s="18" t="s">
        <v>54</v>
      </c>
      <c r="T7" s="18" t="s">
        <v>56</v>
      </c>
      <c r="U7" s="18" t="s">
        <v>906</v>
      </c>
      <c r="V7" s="18" t="s">
        <v>906</v>
      </c>
      <c r="W7" s="18" t="s">
        <v>55</v>
      </c>
      <c r="X7" s="23" t="str" cm="1">
        <f t="array" ref="X7">INDEX({"MADRUGADA";"MANHÃ";"TARDE";"NOITE"},SUMPRODUCT(1*(HOUR(E7)&gt;={0;6;12;18})),1)</f>
        <v>TARDE</v>
      </c>
      <c r="Y7" s="25">
        <f t="shared" si="0"/>
        <v>3.8486111111124046</v>
      </c>
    </row>
    <row r="8" spans="1:25" ht="255" x14ac:dyDescent="0.25">
      <c r="A8" s="17" t="s">
        <v>894</v>
      </c>
      <c r="B8" s="17" t="s">
        <v>47</v>
      </c>
      <c r="C8" s="17" t="s">
        <v>57</v>
      </c>
      <c r="D8" s="17" t="s">
        <v>78</v>
      </c>
      <c r="E8" s="17" t="s">
        <v>895</v>
      </c>
      <c r="F8" s="17" t="s">
        <v>896</v>
      </c>
      <c r="G8" s="17" t="s">
        <v>50</v>
      </c>
      <c r="H8" s="17" t="s">
        <v>50</v>
      </c>
      <c r="I8" s="17" t="s">
        <v>50</v>
      </c>
      <c r="J8" s="17" t="s">
        <v>396</v>
      </c>
      <c r="K8" s="17" t="s">
        <v>58</v>
      </c>
      <c r="L8" s="17" t="s">
        <v>897</v>
      </c>
      <c r="M8" s="17" t="s">
        <v>898</v>
      </c>
      <c r="N8" s="17" t="s">
        <v>73</v>
      </c>
      <c r="O8" s="17" t="s">
        <v>971</v>
      </c>
      <c r="P8" s="17" t="s">
        <v>24</v>
      </c>
      <c r="Q8" s="17" t="s">
        <v>50</v>
      </c>
      <c r="R8" s="17" t="s">
        <v>50</v>
      </c>
      <c r="S8" s="17" t="s">
        <v>54</v>
      </c>
      <c r="T8" s="17" t="s">
        <v>56</v>
      </c>
      <c r="U8" s="17" t="s">
        <v>899</v>
      </c>
      <c r="V8" s="17" t="s">
        <v>899</v>
      </c>
      <c r="W8" s="17" t="s">
        <v>55</v>
      </c>
      <c r="X8" s="22" t="str" cm="1">
        <f t="array" ref="X8">INDEX({"MADRUGADA";"MANHÃ";"TARDE";"NOITE"},SUMPRODUCT(1*(HOUR(E8)&gt;={0;6;12;18})),1)</f>
        <v>TARDE</v>
      </c>
      <c r="Y8" s="19" t="e">
        <f t="shared" si="0"/>
        <v>#VALUE!</v>
      </c>
    </row>
    <row r="9" spans="1:25" ht="225" x14ac:dyDescent="0.25">
      <c r="A9" s="17" t="s">
        <v>887</v>
      </c>
      <c r="B9" s="17" t="s">
        <v>47</v>
      </c>
      <c r="C9" s="17" t="s">
        <v>57</v>
      </c>
      <c r="D9" s="17" t="s">
        <v>78</v>
      </c>
      <c r="E9" s="17" t="s">
        <v>888</v>
      </c>
      <c r="F9" s="17" t="s">
        <v>889</v>
      </c>
      <c r="G9" s="17" t="s">
        <v>50</v>
      </c>
      <c r="H9" s="17" t="s">
        <v>50</v>
      </c>
      <c r="I9" s="17" t="s">
        <v>50</v>
      </c>
      <c r="J9" s="17" t="s">
        <v>396</v>
      </c>
      <c r="K9" s="17" t="s">
        <v>58</v>
      </c>
      <c r="L9" s="17" t="s">
        <v>890</v>
      </c>
      <c r="M9" s="17" t="s">
        <v>891</v>
      </c>
      <c r="N9" s="17" t="s">
        <v>73</v>
      </c>
      <c r="O9" s="17" t="s">
        <v>892</v>
      </c>
      <c r="P9" s="17" t="s">
        <v>24</v>
      </c>
      <c r="Q9" s="17" t="s">
        <v>50</v>
      </c>
      <c r="R9" s="17" t="s">
        <v>50</v>
      </c>
      <c r="S9" s="17" t="s">
        <v>54</v>
      </c>
      <c r="T9" s="17" t="s">
        <v>56</v>
      </c>
      <c r="U9" s="17" t="s">
        <v>893</v>
      </c>
      <c r="V9" s="17" t="s">
        <v>893</v>
      </c>
      <c r="W9" s="17" t="s">
        <v>55</v>
      </c>
      <c r="X9" s="22" t="str" cm="1">
        <f t="array" ref="X9">INDEX({"MADRUGADA";"MANHÃ";"TARDE";"NOITE"},SUMPRODUCT(1*(HOUR(E9)&gt;={0;6;12;18})),1)</f>
        <v>TARDE</v>
      </c>
      <c r="Y9" s="19" t="e">
        <f t="shared" si="0"/>
        <v>#VALUE!</v>
      </c>
    </row>
    <row r="10" spans="1:25" ht="270" x14ac:dyDescent="0.25">
      <c r="A10" s="17" t="s">
        <v>1133</v>
      </c>
      <c r="B10" s="17" t="s">
        <v>47</v>
      </c>
      <c r="C10" s="17" t="s">
        <v>57</v>
      </c>
      <c r="D10" s="17" t="s">
        <v>78</v>
      </c>
      <c r="E10" s="17" t="s">
        <v>1134</v>
      </c>
      <c r="F10" s="17" t="s">
        <v>1135</v>
      </c>
      <c r="G10" s="17" t="s">
        <v>50</v>
      </c>
      <c r="H10" s="17" t="s">
        <v>50</v>
      </c>
      <c r="I10" s="17" t="s">
        <v>50</v>
      </c>
      <c r="J10" s="17" t="s">
        <v>51</v>
      </c>
      <c r="K10" s="17" t="s">
        <v>58</v>
      </c>
      <c r="L10" s="17" t="s">
        <v>1136</v>
      </c>
      <c r="M10" s="17" t="s">
        <v>1137</v>
      </c>
      <c r="N10" s="17" t="s">
        <v>73</v>
      </c>
      <c r="O10" s="17" t="s">
        <v>1138</v>
      </c>
      <c r="P10" s="17" t="s">
        <v>24</v>
      </c>
      <c r="Q10" s="17" t="s">
        <v>50</v>
      </c>
      <c r="R10" s="17" t="s">
        <v>50</v>
      </c>
      <c r="S10" s="17" t="s">
        <v>171</v>
      </c>
      <c r="T10" s="17" t="s">
        <v>56</v>
      </c>
      <c r="U10" s="17" t="s">
        <v>1139</v>
      </c>
      <c r="V10" s="17" t="s">
        <v>1139</v>
      </c>
      <c r="W10" s="17" t="s">
        <v>55</v>
      </c>
      <c r="X10" s="22" t="str" cm="1">
        <f t="array" ref="X10">INDEX({"MADRUGADA";"MANHÃ";"TARDE";"NOITE"},SUMPRODUCT(1*(HOUR(E10)&gt;={0;6;12;18})),1)</f>
        <v>MANHÃ</v>
      </c>
      <c r="Y10" s="19" t="e">
        <f t="shared" si="0"/>
        <v>#VALUE!</v>
      </c>
    </row>
    <row r="11" spans="1:25" ht="210" x14ac:dyDescent="0.25">
      <c r="A11" s="17" t="s">
        <v>1284</v>
      </c>
      <c r="B11" s="17" t="s">
        <v>47</v>
      </c>
      <c r="C11" s="17" t="s">
        <v>57</v>
      </c>
      <c r="D11" s="17" t="s">
        <v>64</v>
      </c>
      <c r="E11" s="17" t="s">
        <v>1285</v>
      </c>
      <c r="F11" s="17" t="s">
        <v>1286</v>
      </c>
      <c r="G11" s="29">
        <v>44980.833333333336</v>
      </c>
      <c r="H11" s="29">
        <v>44984.40625</v>
      </c>
      <c r="I11" s="17" t="s">
        <v>50</v>
      </c>
      <c r="J11" s="17" t="s">
        <v>396</v>
      </c>
      <c r="K11" s="17" t="s">
        <v>58</v>
      </c>
      <c r="L11" s="17" t="s">
        <v>1287</v>
      </c>
      <c r="M11" s="17" t="s">
        <v>1288</v>
      </c>
      <c r="N11" s="17" t="s">
        <v>73</v>
      </c>
      <c r="O11" s="17" t="s">
        <v>1289</v>
      </c>
      <c r="P11" s="17" t="s">
        <v>24</v>
      </c>
      <c r="Q11" s="17" t="s">
        <v>546</v>
      </c>
      <c r="R11" s="17" t="s">
        <v>1762</v>
      </c>
      <c r="S11" s="17" t="s">
        <v>54</v>
      </c>
      <c r="T11" s="17" t="s">
        <v>56</v>
      </c>
      <c r="U11" s="17" t="s">
        <v>1290</v>
      </c>
      <c r="V11" s="17" t="s">
        <v>1290</v>
      </c>
      <c r="W11" s="17" t="s">
        <v>55</v>
      </c>
      <c r="X11" s="22" t="str" cm="1">
        <f t="array" ref="X11">INDEX({"MADRUGADA";"MANHÃ";"TARDE";"NOITE"},SUMPRODUCT(1*(HOUR(E11)&gt;={0;6;12;18})),1)</f>
        <v>TARDE</v>
      </c>
      <c r="Y11" s="19">
        <f>G11-F11</f>
        <v>7.3076388888948713</v>
      </c>
    </row>
    <row r="12" spans="1:25" ht="285" x14ac:dyDescent="0.25">
      <c r="A12" s="18" t="s">
        <v>1301</v>
      </c>
      <c r="B12" s="18" t="s">
        <v>47</v>
      </c>
      <c r="C12" s="18" t="s">
        <v>57</v>
      </c>
      <c r="D12" s="18" t="s">
        <v>64</v>
      </c>
      <c r="E12" s="18" t="s">
        <v>1302</v>
      </c>
      <c r="F12" s="18" t="s">
        <v>1303</v>
      </c>
      <c r="G12" s="18" t="s">
        <v>1304</v>
      </c>
      <c r="H12" s="18" t="s">
        <v>1305</v>
      </c>
      <c r="I12" s="24">
        <v>44975.834027777775</v>
      </c>
      <c r="J12" s="18" t="s">
        <v>396</v>
      </c>
      <c r="K12" s="18" t="s">
        <v>58</v>
      </c>
      <c r="L12" s="18" t="s">
        <v>1306</v>
      </c>
      <c r="M12" s="18" t="s">
        <v>1307</v>
      </c>
      <c r="N12" s="18" t="s">
        <v>73</v>
      </c>
      <c r="O12" s="18" t="s">
        <v>1308</v>
      </c>
      <c r="P12" s="18" t="s">
        <v>24</v>
      </c>
      <c r="Q12" s="18" t="s">
        <v>1165</v>
      </c>
      <c r="R12" s="18" t="s">
        <v>1309</v>
      </c>
      <c r="S12" s="18" t="s">
        <v>54</v>
      </c>
      <c r="T12" s="18" t="s">
        <v>1310</v>
      </c>
      <c r="U12" s="18" t="s">
        <v>1311</v>
      </c>
      <c r="V12" s="18" t="s">
        <v>1312</v>
      </c>
      <c r="W12" s="18" t="s">
        <v>55</v>
      </c>
      <c r="X12" s="23" t="str" cm="1">
        <f t="array" ref="X12">INDEX({"MADRUGADA";"MANHÃ";"TARDE";"NOITE"},SUMPRODUCT(1*(HOUR(E12)&gt;={0;6;12;18})),1)</f>
        <v>TARDE</v>
      </c>
      <c r="Y12" s="25">
        <f>G12-F12</f>
        <v>9.7222222218988463E-2</v>
      </c>
    </row>
    <row r="13" spans="1:25" ht="210" x14ac:dyDescent="0.25">
      <c r="A13" s="18" t="s">
        <v>1436</v>
      </c>
      <c r="B13" s="18" t="s">
        <v>47</v>
      </c>
      <c r="C13" s="18" t="s">
        <v>57</v>
      </c>
      <c r="D13" s="18" t="s">
        <v>78</v>
      </c>
      <c r="E13" s="18" t="s">
        <v>1437</v>
      </c>
      <c r="F13" s="18" t="s">
        <v>1438</v>
      </c>
      <c r="G13" s="18" t="s">
        <v>1439</v>
      </c>
      <c r="H13" s="18" t="s">
        <v>1439</v>
      </c>
      <c r="I13" s="24">
        <v>44979.492361111108</v>
      </c>
      <c r="J13" s="18" t="s">
        <v>51</v>
      </c>
      <c r="K13" s="18" t="s">
        <v>58</v>
      </c>
      <c r="L13" s="18" t="s">
        <v>1440</v>
      </c>
      <c r="M13" s="18" t="s">
        <v>1441</v>
      </c>
      <c r="N13" s="18" t="s">
        <v>73</v>
      </c>
      <c r="O13" s="18" t="s">
        <v>1444</v>
      </c>
      <c r="P13" s="18" t="s">
        <v>24</v>
      </c>
      <c r="Q13" s="18" t="s">
        <v>1165</v>
      </c>
      <c r="R13" s="18" t="s">
        <v>1442</v>
      </c>
      <c r="S13" s="18" t="s">
        <v>54</v>
      </c>
      <c r="T13" s="18" t="s">
        <v>56</v>
      </c>
      <c r="U13" s="18" t="s">
        <v>1443</v>
      </c>
      <c r="V13" s="18" t="s">
        <v>1443</v>
      </c>
      <c r="W13" s="18" t="s">
        <v>55</v>
      </c>
      <c r="X13" s="23" t="str" cm="1">
        <f t="array" ref="X13">INDEX({"MADRUGADA";"MANHÃ";"TARDE";"NOITE"},SUMPRODUCT(1*(HOUR(E13)&gt;={0;6;12;18})),1)</f>
        <v>MANHÃ</v>
      </c>
      <c r="Y13" s="25">
        <f t="shared" ref="Y13:Y20" si="1">G13-F13</f>
        <v>1.527777778392192E-2</v>
      </c>
    </row>
    <row r="14" spans="1:25" ht="240" x14ac:dyDescent="0.25">
      <c r="A14" s="17" t="s">
        <v>1569</v>
      </c>
      <c r="B14" s="17" t="s">
        <v>47</v>
      </c>
      <c r="C14" s="17" t="s">
        <v>57</v>
      </c>
      <c r="D14" s="17" t="s">
        <v>64</v>
      </c>
      <c r="E14" s="17" t="s">
        <v>1570</v>
      </c>
      <c r="F14" s="17" t="s">
        <v>1571</v>
      </c>
      <c r="G14" s="29">
        <v>44981.685416666667</v>
      </c>
      <c r="H14" s="29">
        <v>44984.417361111111</v>
      </c>
      <c r="I14" s="17" t="s">
        <v>50</v>
      </c>
      <c r="J14" s="17" t="s">
        <v>396</v>
      </c>
      <c r="K14" s="17" t="s">
        <v>58</v>
      </c>
      <c r="L14" s="17" t="s">
        <v>1572</v>
      </c>
      <c r="M14" s="17" t="s">
        <v>1573</v>
      </c>
      <c r="N14" s="17" t="s">
        <v>73</v>
      </c>
      <c r="O14" s="17" t="s">
        <v>1574</v>
      </c>
      <c r="P14" s="17" t="s">
        <v>24</v>
      </c>
      <c r="Q14" s="17" t="s">
        <v>53</v>
      </c>
      <c r="R14" s="17" t="s">
        <v>1763</v>
      </c>
      <c r="S14" s="17" t="s">
        <v>54</v>
      </c>
      <c r="T14" s="17" t="s">
        <v>56</v>
      </c>
      <c r="U14" s="17" t="s">
        <v>1575</v>
      </c>
      <c r="V14" s="17" t="s">
        <v>1575</v>
      </c>
      <c r="W14" s="17" t="s">
        <v>55</v>
      </c>
      <c r="X14" s="22" t="str" cm="1">
        <f t="array" ref="X14">INDEX({"MADRUGADA";"MANHÃ";"TARDE";"NOITE"},SUMPRODUCT(1*(HOUR(E14)&gt;={0;6;12;18})),1)</f>
        <v>TARDE</v>
      </c>
      <c r="Y14" s="19">
        <f t="shared" si="1"/>
        <v>0.15902777777955635</v>
      </c>
    </row>
    <row r="15" spans="1:25" ht="285" x14ac:dyDescent="0.25">
      <c r="A15" s="17" t="s">
        <v>1583</v>
      </c>
      <c r="B15" s="17" t="s">
        <v>47</v>
      </c>
      <c r="C15" s="17" t="s">
        <v>57</v>
      </c>
      <c r="D15" s="17" t="s">
        <v>64</v>
      </c>
      <c r="E15" s="17" t="s">
        <v>1584</v>
      </c>
      <c r="F15" s="17" t="s">
        <v>1585</v>
      </c>
      <c r="G15" s="29">
        <v>44984.415277777778</v>
      </c>
      <c r="H15" s="29">
        <v>44984.756249999999</v>
      </c>
      <c r="I15" s="29" t="s">
        <v>50</v>
      </c>
      <c r="J15" s="17" t="s">
        <v>396</v>
      </c>
      <c r="K15" s="17" t="s">
        <v>58</v>
      </c>
      <c r="L15" s="17" t="s">
        <v>1306</v>
      </c>
      <c r="M15" s="17" t="s">
        <v>1586</v>
      </c>
      <c r="N15" s="17" t="s">
        <v>73</v>
      </c>
      <c r="O15" s="17" t="s">
        <v>1308</v>
      </c>
      <c r="P15" s="17" t="s">
        <v>24</v>
      </c>
      <c r="Q15" s="17" t="s">
        <v>53</v>
      </c>
      <c r="R15" s="17" t="s">
        <v>1765</v>
      </c>
      <c r="S15" s="17" t="s">
        <v>54</v>
      </c>
      <c r="T15" s="17" t="s">
        <v>56</v>
      </c>
      <c r="U15" s="17" t="s">
        <v>1587</v>
      </c>
      <c r="V15" s="17" t="s">
        <v>1587</v>
      </c>
      <c r="W15" s="17" t="s">
        <v>55</v>
      </c>
      <c r="X15" s="22" t="str" cm="1">
        <f t="array" ref="X15">INDEX({"MADRUGADA";"MANHÃ";"TARDE";"NOITE"},SUMPRODUCT(1*(HOUR(E15)&gt;={0;6;12;18})),1)</f>
        <v>TARDE</v>
      </c>
      <c r="Y15" s="19">
        <f t="shared" si="1"/>
        <v>2.8847222222248092</v>
      </c>
    </row>
    <row r="16" spans="1:25" ht="270" x14ac:dyDescent="0.25">
      <c r="A16" s="17" t="s">
        <v>1595</v>
      </c>
      <c r="B16" s="17" t="s">
        <v>47</v>
      </c>
      <c r="C16" s="17" t="s">
        <v>57</v>
      </c>
      <c r="D16" s="17" t="s">
        <v>64</v>
      </c>
      <c r="E16" s="17" t="s">
        <v>1596</v>
      </c>
      <c r="F16" s="17" t="s">
        <v>1597</v>
      </c>
      <c r="G16" s="17" t="s">
        <v>50</v>
      </c>
      <c r="H16" s="17" t="s">
        <v>50</v>
      </c>
      <c r="I16" s="17" t="s">
        <v>50</v>
      </c>
      <c r="J16" s="17" t="s">
        <v>396</v>
      </c>
      <c r="K16" s="17" t="s">
        <v>58</v>
      </c>
      <c r="L16" s="17" t="s">
        <v>1598</v>
      </c>
      <c r="M16" s="17" t="s">
        <v>1599</v>
      </c>
      <c r="N16" s="17" t="s">
        <v>73</v>
      </c>
      <c r="O16" s="17" t="s">
        <v>1600</v>
      </c>
      <c r="P16" s="17" t="s">
        <v>24</v>
      </c>
      <c r="Q16" s="17" t="s">
        <v>50</v>
      </c>
      <c r="R16" s="17" t="s">
        <v>50</v>
      </c>
      <c r="S16" s="17" t="s">
        <v>54</v>
      </c>
      <c r="T16" s="17" t="s">
        <v>56</v>
      </c>
      <c r="U16" s="17" t="s">
        <v>942</v>
      </c>
      <c r="V16" s="17" t="s">
        <v>942</v>
      </c>
      <c r="W16" s="17" t="s">
        <v>55</v>
      </c>
      <c r="X16" s="22" t="str" cm="1">
        <f t="array" ref="X16">INDEX({"MADRUGADA";"MANHÃ";"TARDE";"NOITE"},SUMPRODUCT(1*(HOUR(E16)&gt;={0;6;12;18})),1)</f>
        <v>TARDE</v>
      </c>
      <c r="Y16" s="19" t="e">
        <f t="shared" si="1"/>
        <v>#VALUE!</v>
      </c>
    </row>
    <row r="17" spans="1:25" ht="270" x14ac:dyDescent="0.25">
      <c r="A17" s="17" t="s">
        <v>1790</v>
      </c>
      <c r="B17" s="17" t="s">
        <v>47</v>
      </c>
      <c r="C17" s="17" t="s">
        <v>57</v>
      </c>
      <c r="D17" s="17" t="s">
        <v>1791</v>
      </c>
      <c r="E17" s="17" t="s">
        <v>1792</v>
      </c>
      <c r="F17" s="17" t="s">
        <v>1793</v>
      </c>
      <c r="G17" s="17" t="s">
        <v>50</v>
      </c>
      <c r="H17" s="17" t="s">
        <v>50</v>
      </c>
      <c r="I17" s="17" t="s">
        <v>50</v>
      </c>
      <c r="J17" s="17" t="s">
        <v>51</v>
      </c>
      <c r="K17" s="17" t="s">
        <v>58</v>
      </c>
      <c r="L17" s="17" t="s">
        <v>1794</v>
      </c>
      <c r="M17" s="17" t="s">
        <v>1795</v>
      </c>
      <c r="N17" s="17" t="s">
        <v>73</v>
      </c>
      <c r="O17" s="17" t="s">
        <v>1796</v>
      </c>
      <c r="P17" s="17" t="s">
        <v>24</v>
      </c>
      <c r="Q17" s="17" t="s">
        <v>50</v>
      </c>
      <c r="R17" s="17" t="s">
        <v>50</v>
      </c>
      <c r="S17" s="17" t="s">
        <v>54</v>
      </c>
      <c r="T17" s="17" t="s">
        <v>56</v>
      </c>
      <c r="U17" s="17" t="s">
        <v>1797</v>
      </c>
      <c r="V17" s="17" t="s">
        <v>1797</v>
      </c>
      <c r="W17" s="17" t="s">
        <v>55</v>
      </c>
      <c r="X17" s="22" t="str" cm="1">
        <f t="array" ref="X17">INDEX({"MADRUGADA";"MANHÃ";"TARDE";"NOITE"},SUMPRODUCT(1*(HOUR(E17)&gt;={0;6;12;18})),1)</f>
        <v>MANHÃ</v>
      </c>
      <c r="Y17" s="19" t="e">
        <f t="shared" si="1"/>
        <v>#VALUE!</v>
      </c>
    </row>
    <row r="18" spans="1:25" ht="210" x14ac:dyDescent="0.25">
      <c r="A18" s="17" t="s">
        <v>1803</v>
      </c>
      <c r="B18" s="17" t="s">
        <v>47</v>
      </c>
      <c r="C18" s="17" t="s">
        <v>57</v>
      </c>
      <c r="D18" s="17" t="s">
        <v>287</v>
      </c>
      <c r="E18" s="17" t="s">
        <v>1804</v>
      </c>
      <c r="F18" s="17" t="s">
        <v>1805</v>
      </c>
      <c r="G18" s="17" t="s">
        <v>50</v>
      </c>
      <c r="H18" s="17" t="s">
        <v>50</v>
      </c>
      <c r="I18" s="17" t="s">
        <v>50</v>
      </c>
      <c r="J18" s="17" t="s">
        <v>51</v>
      </c>
      <c r="K18" s="17" t="s">
        <v>58</v>
      </c>
      <c r="L18" s="17" t="s">
        <v>1806</v>
      </c>
      <c r="M18" s="17" t="s">
        <v>1807</v>
      </c>
      <c r="N18" s="17" t="s">
        <v>73</v>
      </c>
      <c r="O18" s="17" t="s">
        <v>1808</v>
      </c>
      <c r="P18" s="17" t="s">
        <v>24</v>
      </c>
      <c r="Q18" s="17" t="s">
        <v>50</v>
      </c>
      <c r="R18" s="17" t="s">
        <v>50</v>
      </c>
      <c r="S18" s="17" t="s">
        <v>54</v>
      </c>
      <c r="T18" s="17" t="s">
        <v>56</v>
      </c>
      <c r="U18" s="17" t="s">
        <v>1809</v>
      </c>
      <c r="V18" s="17" t="s">
        <v>1809</v>
      </c>
      <c r="W18" s="17" t="s">
        <v>55</v>
      </c>
      <c r="X18" s="22" t="str" cm="1">
        <f t="array" ref="X18">INDEX({"MADRUGADA";"MANHÃ";"TARDE";"NOITE"},SUMPRODUCT(1*(HOUR(E18)&gt;={0;6;12;18})),1)</f>
        <v>MANHÃ</v>
      </c>
      <c r="Y18" s="19" t="e">
        <f t="shared" si="1"/>
        <v>#VALUE!</v>
      </c>
    </row>
    <row r="19" spans="1:25" ht="300" x14ac:dyDescent="0.25">
      <c r="A19" s="17" t="s">
        <v>1831</v>
      </c>
      <c r="B19" s="17" t="s">
        <v>47</v>
      </c>
      <c r="C19" s="17" t="s">
        <v>57</v>
      </c>
      <c r="D19" s="17" t="s">
        <v>64</v>
      </c>
      <c r="E19" s="17" t="s">
        <v>1832</v>
      </c>
      <c r="F19" s="17" t="s">
        <v>1833</v>
      </c>
      <c r="G19" s="17" t="s">
        <v>50</v>
      </c>
      <c r="H19" s="17" t="s">
        <v>50</v>
      </c>
      <c r="I19" s="17" t="s">
        <v>50</v>
      </c>
      <c r="J19" s="17" t="s">
        <v>396</v>
      </c>
      <c r="K19" s="17" t="s">
        <v>58</v>
      </c>
      <c r="L19" s="17" t="s">
        <v>1834</v>
      </c>
      <c r="M19" s="17" t="s">
        <v>1835</v>
      </c>
      <c r="N19" s="17" t="s">
        <v>73</v>
      </c>
      <c r="O19" s="17" t="s">
        <v>1853</v>
      </c>
      <c r="P19" s="17" t="s">
        <v>24</v>
      </c>
      <c r="Q19" s="17" t="s">
        <v>50</v>
      </c>
      <c r="R19" s="17" t="s">
        <v>50</v>
      </c>
      <c r="S19" s="17" t="s">
        <v>54</v>
      </c>
      <c r="T19" s="17" t="s">
        <v>56</v>
      </c>
      <c r="U19" s="17" t="s">
        <v>1836</v>
      </c>
      <c r="V19" s="17" t="s">
        <v>1836</v>
      </c>
      <c r="W19" s="17" t="s">
        <v>55</v>
      </c>
      <c r="X19" s="22" t="str" cm="1">
        <f t="array" ref="X19">INDEX({"MADRUGADA";"MANHÃ";"TARDE";"NOITE"},SUMPRODUCT(1*(HOUR(E19)&gt;={0;6;12;18})),1)</f>
        <v>TARDE</v>
      </c>
      <c r="Y19" s="19" t="e">
        <f t="shared" si="1"/>
        <v>#VALUE!</v>
      </c>
    </row>
    <row r="20" spans="1:25" ht="210" x14ac:dyDescent="0.25">
      <c r="A20" s="17" t="s">
        <v>1847</v>
      </c>
      <c r="B20" s="17" t="s">
        <v>47</v>
      </c>
      <c r="C20" s="17" t="s">
        <v>57</v>
      </c>
      <c r="D20" s="17" t="s">
        <v>70</v>
      </c>
      <c r="E20" s="17" t="s">
        <v>1848</v>
      </c>
      <c r="F20" s="17" t="s">
        <v>1849</v>
      </c>
      <c r="G20" s="17" t="s">
        <v>50</v>
      </c>
      <c r="H20" s="17" t="s">
        <v>50</v>
      </c>
      <c r="I20" s="17" t="s">
        <v>50</v>
      </c>
      <c r="J20" s="17" t="s">
        <v>396</v>
      </c>
      <c r="K20" s="17" t="s">
        <v>58</v>
      </c>
      <c r="L20" s="17" t="s">
        <v>1850</v>
      </c>
      <c r="M20" s="17" t="s">
        <v>1851</v>
      </c>
      <c r="N20" s="17" t="s">
        <v>73</v>
      </c>
      <c r="O20" s="17" t="s">
        <v>1858</v>
      </c>
      <c r="P20" s="17" t="s">
        <v>24</v>
      </c>
      <c r="Q20" s="17" t="s">
        <v>50</v>
      </c>
      <c r="R20" s="17" t="s">
        <v>50</v>
      </c>
      <c r="S20" s="17" t="s">
        <v>54</v>
      </c>
      <c r="T20" s="17" t="s">
        <v>56</v>
      </c>
      <c r="U20" s="17" t="s">
        <v>1852</v>
      </c>
      <c r="V20" s="17" t="s">
        <v>1852</v>
      </c>
      <c r="W20" s="17" t="s">
        <v>55</v>
      </c>
      <c r="X20" s="22" t="str" cm="1">
        <f t="array" ref="X20">INDEX({"MADRUGADA";"MANHÃ";"TARDE";"NOITE"},SUMPRODUCT(1*(HOUR(E20)&gt;={0;6;12;18})),1)</f>
        <v>TARDE</v>
      </c>
      <c r="Y20" s="19" t="e">
        <f t="shared" si="1"/>
        <v>#VALUE!</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DF0C-9921-4FE2-A0A5-05F2D1C3FD97}">
  <sheetPr codeName="Planilha9"/>
  <dimension ref="A1:Y34"/>
  <sheetViews>
    <sheetView topLeftCell="A34"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05" x14ac:dyDescent="0.25">
      <c r="A2" s="18" t="s">
        <v>202</v>
      </c>
      <c r="B2" s="18" t="s">
        <v>60</v>
      </c>
      <c r="C2" s="18" t="s">
        <v>61</v>
      </c>
      <c r="D2" s="18" t="s">
        <v>62</v>
      </c>
      <c r="E2" s="18" t="s">
        <v>203</v>
      </c>
      <c r="F2" s="18" t="s">
        <v>55</v>
      </c>
      <c r="G2" s="18" t="s">
        <v>55</v>
      </c>
      <c r="H2" s="18" t="s">
        <v>204</v>
      </c>
      <c r="I2" s="24">
        <v>44961.901388888888</v>
      </c>
      <c r="J2" s="18" t="s">
        <v>205</v>
      </c>
      <c r="K2" s="18" t="s">
        <v>58</v>
      </c>
      <c r="L2" s="18" t="s">
        <v>206</v>
      </c>
      <c r="M2" s="18" t="s">
        <v>207</v>
      </c>
      <c r="N2" s="18" t="s">
        <v>208</v>
      </c>
      <c r="O2" s="18" t="s">
        <v>209</v>
      </c>
      <c r="P2" s="18" t="s">
        <v>24</v>
      </c>
      <c r="Q2" s="18" t="s">
        <v>55</v>
      </c>
      <c r="R2" s="18" t="s">
        <v>210</v>
      </c>
      <c r="S2" s="18" t="s">
        <v>54</v>
      </c>
      <c r="T2" s="18" t="s">
        <v>56</v>
      </c>
      <c r="U2" s="18" t="s">
        <v>211</v>
      </c>
      <c r="V2" s="18" t="s">
        <v>211</v>
      </c>
      <c r="W2" s="18" t="s">
        <v>55</v>
      </c>
      <c r="X2" s="23" t="str" cm="1">
        <f t="array" ref="X2">INDEX({"MADRUGADA";"MANHÃ";"TARDE";"NOITE"},SUMPRODUCT(1*(HOUR(E2)&gt;={0;6;12;18})),1)</f>
        <v>TARDE</v>
      </c>
      <c r="Y2" s="20" t="s">
        <v>55</v>
      </c>
    </row>
    <row r="3" spans="1:25" ht="75" x14ac:dyDescent="0.25">
      <c r="A3" s="18" t="s">
        <v>366</v>
      </c>
      <c r="B3" s="18" t="s">
        <v>60</v>
      </c>
      <c r="C3" s="18" t="s">
        <v>61</v>
      </c>
      <c r="D3" s="18" t="s">
        <v>62</v>
      </c>
      <c r="E3" s="18" t="s">
        <v>367</v>
      </c>
      <c r="F3" s="18" t="s">
        <v>55</v>
      </c>
      <c r="G3" s="18" t="s">
        <v>55</v>
      </c>
      <c r="H3" s="18" t="s">
        <v>368</v>
      </c>
      <c r="I3" s="24">
        <v>44962.682638888888</v>
      </c>
      <c r="J3" s="18" t="s">
        <v>205</v>
      </c>
      <c r="K3" s="18" t="s">
        <v>58</v>
      </c>
      <c r="L3" s="18" t="s">
        <v>369</v>
      </c>
      <c r="M3" s="18" t="s">
        <v>370</v>
      </c>
      <c r="N3" s="18" t="s">
        <v>208</v>
      </c>
      <c r="O3" s="18" t="s">
        <v>1024</v>
      </c>
      <c r="P3" s="18" t="s">
        <v>24</v>
      </c>
      <c r="Q3" s="18" t="s">
        <v>55</v>
      </c>
      <c r="R3" s="18" t="s">
        <v>371</v>
      </c>
      <c r="S3" s="18" t="s">
        <v>54</v>
      </c>
      <c r="T3" s="18" t="s">
        <v>56</v>
      </c>
      <c r="U3" s="18" t="s">
        <v>372</v>
      </c>
      <c r="V3" s="18" t="s">
        <v>372</v>
      </c>
      <c r="W3" s="18" t="s">
        <v>55</v>
      </c>
      <c r="X3" s="23" t="str" cm="1">
        <f t="array" ref="X3">INDEX({"MADRUGADA";"MANHÃ";"TARDE";"NOITE"},SUMPRODUCT(1*(HOUR(E3)&gt;={0;6;12;18})),1)</f>
        <v>MANHÃ</v>
      </c>
      <c r="Y3" s="20" t="s">
        <v>55</v>
      </c>
    </row>
    <row r="4" spans="1:25" ht="285" x14ac:dyDescent="0.25">
      <c r="A4" s="18" t="s">
        <v>356</v>
      </c>
      <c r="B4" s="18" t="s">
        <v>60</v>
      </c>
      <c r="C4" s="18" t="s">
        <v>61</v>
      </c>
      <c r="D4" s="18" t="s">
        <v>66</v>
      </c>
      <c r="E4" s="18" t="s">
        <v>357</v>
      </c>
      <c r="F4" s="18" t="s">
        <v>55</v>
      </c>
      <c r="G4" s="18" t="s">
        <v>55</v>
      </c>
      <c r="H4" s="18" t="s">
        <v>358</v>
      </c>
      <c r="I4" s="18" t="s">
        <v>359</v>
      </c>
      <c r="J4" s="18" t="s">
        <v>205</v>
      </c>
      <c r="K4" s="18" t="s">
        <v>58</v>
      </c>
      <c r="L4" s="18" t="s">
        <v>360</v>
      </c>
      <c r="M4" s="18" t="s">
        <v>361</v>
      </c>
      <c r="N4" s="18" t="s">
        <v>208</v>
      </c>
      <c r="O4" s="18" t="s">
        <v>209</v>
      </c>
      <c r="P4" s="18" t="s">
        <v>24</v>
      </c>
      <c r="Q4" s="18" t="s">
        <v>55</v>
      </c>
      <c r="R4" s="18" t="s">
        <v>362</v>
      </c>
      <c r="S4" s="18" t="s">
        <v>54</v>
      </c>
      <c r="T4" s="18" t="s">
        <v>363</v>
      </c>
      <c r="U4" s="18" t="s">
        <v>364</v>
      </c>
      <c r="V4" s="18" t="s">
        <v>365</v>
      </c>
      <c r="W4" s="18" t="s">
        <v>55</v>
      </c>
      <c r="X4" s="23" t="str" cm="1">
        <f t="array" ref="X4">INDEX({"MADRUGADA";"MANHÃ";"TARDE";"NOITE"},SUMPRODUCT(1*(HOUR(E4)&gt;={0;6;12;18})),1)</f>
        <v>MANHÃ</v>
      </c>
      <c r="Y4" s="20" t="s">
        <v>55</v>
      </c>
    </row>
    <row r="5" spans="1:25" ht="45" x14ac:dyDescent="0.25">
      <c r="A5" s="18" t="s">
        <v>465</v>
      </c>
      <c r="B5" s="18" t="s">
        <v>47</v>
      </c>
      <c r="C5" s="18" t="s">
        <v>48</v>
      </c>
      <c r="D5" s="18" t="s">
        <v>466</v>
      </c>
      <c r="E5" s="18" t="s">
        <v>467</v>
      </c>
      <c r="F5" s="18" t="s">
        <v>468</v>
      </c>
      <c r="G5" s="24">
        <v>44963.666666666664</v>
      </c>
      <c r="H5" s="24">
        <v>44964.272916666669</v>
      </c>
      <c r="I5" s="24">
        <v>44966.276388888888</v>
      </c>
      <c r="J5" s="18" t="s">
        <v>396</v>
      </c>
      <c r="K5" s="18" t="s">
        <v>389</v>
      </c>
      <c r="L5" s="18" t="s">
        <v>469</v>
      </c>
      <c r="M5" s="18" t="s">
        <v>470</v>
      </c>
      <c r="N5" s="18" t="s">
        <v>208</v>
      </c>
      <c r="O5" s="18" t="s">
        <v>539</v>
      </c>
      <c r="P5" s="18" t="s">
        <v>29</v>
      </c>
      <c r="Q5" s="18" t="s">
        <v>53</v>
      </c>
      <c r="R5" s="18" t="s">
        <v>507</v>
      </c>
      <c r="S5" s="18" t="s">
        <v>54</v>
      </c>
      <c r="T5" s="18" t="s">
        <v>56</v>
      </c>
      <c r="U5" s="18" t="s">
        <v>471</v>
      </c>
      <c r="V5" s="18" t="s">
        <v>471</v>
      </c>
      <c r="W5" s="18" t="s">
        <v>55</v>
      </c>
      <c r="X5" s="23" t="str" cm="1">
        <f t="array" ref="X5">INDEX({"MADRUGADA";"MANHÃ";"TARDE";"NOITE"},SUMPRODUCT(1*(HOUR(E5)&gt;={0;6;12;18})),1)</f>
        <v>TARDE</v>
      </c>
      <c r="Y5" s="25">
        <f>G5-F5</f>
        <v>0.11944444444088731</v>
      </c>
    </row>
    <row r="6" spans="1:25" ht="90" x14ac:dyDescent="0.25">
      <c r="A6" s="18" t="s">
        <v>405</v>
      </c>
      <c r="B6" s="18" t="s">
        <v>60</v>
      </c>
      <c r="C6" s="18" t="s">
        <v>61</v>
      </c>
      <c r="D6" s="18" t="s">
        <v>66</v>
      </c>
      <c r="E6" s="18" t="s">
        <v>406</v>
      </c>
      <c r="F6" s="18" t="s">
        <v>55</v>
      </c>
      <c r="G6" s="18" t="s">
        <v>55</v>
      </c>
      <c r="H6" s="24">
        <v>44964.413888888892</v>
      </c>
      <c r="I6" s="24">
        <v>44966.418749999997</v>
      </c>
      <c r="J6" s="18" t="s">
        <v>205</v>
      </c>
      <c r="K6" s="18" t="s">
        <v>58</v>
      </c>
      <c r="L6" s="18" t="s">
        <v>407</v>
      </c>
      <c r="M6" s="18" t="s">
        <v>408</v>
      </c>
      <c r="N6" s="18" t="s">
        <v>208</v>
      </c>
      <c r="O6" s="18" t="s">
        <v>539</v>
      </c>
      <c r="P6" s="18" t="s">
        <v>24</v>
      </c>
      <c r="Q6" s="18" t="s">
        <v>55</v>
      </c>
      <c r="R6" s="18" t="s">
        <v>636</v>
      </c>
      <c r="S6" s="18" t="s">
        <v>54</v>
      </c>
      <c r="T6" s="18" t="s">
        <v>56</v>
      </c>
      <c r="U6" s="18" t="s">
        <v>409</v>
      </c>
      <c r="V6" s="18" t="s">
        <v>409</v>
      </c>
      <c r="W6" s="18" t="s">
        <v>55</v>
      </c>
      <c r="X6" s="23" t="str" cm="1">
        <f t="array" ref="X6">INDEX({"MADRUGADA";"MANHÃ";"TARDE";"NOITE"},SUMPRODUCT(1*(HOUR(E6)&gt;={0;6;12;18})),1)</f>
        <v>TARDE</v>
      </c>
      <c r="Y6" s="20" t="s">
        <v>55</v>
      </c>
    </row>
    <row r="7" spans="1:25" ht="105" x14ac:dyDescent="0.25">
      <c r="A7" s="18" t="s">
        <v>565</v>
      </c>
      <c r="B7" s="18" t="s">
        <v>60</v>
      </c>
      <c r="C7" s="18" t="s">
        <v>61</v>
      </c>
      <c r="D7" s="18" t="s">
        <v>630</v>
      </c>
      <c r="E7" s="18" t="s">
        <v>631</v>
      </c>
      <c r="F7" s="18" t="s">
        <v>55</v>
      </c>
      <c r="G7" s="18" t="s">
        <v>55</v>
      </c>
      <c r="H7" s="24">
        <v>44981.716666666667</v>
      </c>
      <c r="I7" s="24">
        <v>44983.759027777778</v>
      </c>
      <c r="J7" s="18" t="s">
        <v>587</v>
      </c>
      <c r="K7" s="18" t="s">
        <v>58</v>
      </c>
      <c r="L7" s="18" t="s">
        <v>632</v>
      </c>
      <c r="M7" s="18" t="s">
        <v>633</v>
      </c>
      <c r="N7" s="18" t="s">
        <v>208</v>
      </c>
      <c r="O7" s="18" t="s">
        <v>170</v>
      </c>
      <c r="P7" s="18" t="s">
        <v>28</v>
      </c>
      <c r="Q7" s="18" t="s">
        <v>55</v>
      </c>
      <c r="R7" s="18" t="s">
        <v>1638</v>
      </c>
      <c r="S7" s="18" t="s">
        <v>171</v>
      </c>
      <c r="T7" s="18" t="s">
        <v>56</v>
      </c>
      <c r="U7" s="18" t="s">
        <v>634</v>
      </c>
      <c r="V7" s="18" t="s">
        <v>634</v>
      </c>
      <c r="W7" s="18" t="s">
        <v>55</v>
      </c>
      <c r="X7" s="23" t="str" cm="1">
        <f t="array" ref="X7">INDEX({"MADRUGADA";"MANHÃ";"TARDE";"NOITE"},SUMPRODUCT(1*(HOUR(E7)&gt;={0;6;12;18})),1)</f>
        <v>MANHÃ</v>
      </c>
      <c r="Y7" s="20" t="s">
        <v>55</v>
      </c>
    </row>
    <row r="8" spans="1:25" ht="150" x14ac:dyDescent="0.25">
      <c r="A8" s="18" t="s">
        <v>556</v>
      </c>
      <c r="B8" s="18" t="s">
        <v>47</v>
      </c>
      <c r="C8" s="18" t="s">
        <v>61</v>
      </c>
      <c r="D8" s="18" t="s">
        <v>584</v>
      </c>
      <c r="E8" s="18" t="s">
        <v>585</v>
      </c>
      <c r="F8" s="18" t="s">
        <v>585</v>
      </c>
      <c r="G8" s="18" t="s">
        <v>586</v>
      </c>
      <c r="H8" s="18" t="s">
        <v>586</v>
      </c>
      <c r="I8" s="24">
        <v>44966.691666666666</v>
      </c>
      <c r="J8" s="18" t="s">
        <v>587</v>
      </c>
      <c r="K8" s="18" t="s">
        <v>58</v>
      </c>
      <c r="L8" s="18" t="s">
        <v>588</v>
      </c>
      <c r="M8" s="18" t="s">
        <v>589</v>
      </c>
      <c r="N8" s="18" t="s">
        <v>208</v>
      </c>
      <c r="O8" s="18" t="s">
        <v>170</v>
      </c>
      <c r="P8" s="18" t="s">
        <v>24</v>
      </c>
      <c r="Q8" s="18" t="s">
        <v>546</v>
      </c>
      <c r="R8" s="18" t="s">
        <v>590</v>
      </c>
      <c r="S8" s="18" t="s">
        <v>54</v>
      </c>
      <c r="T8" s="18" t="s">
        <v>591</v>
      </c>
      <c r="U8" s="18" t="s">
        <v>592</v>
      </c>
      <c r="V8" s="18" t="s">
        <v>593</v>
      </c>
      <c r="W8" s="18">
        <v>7942</v>
      </c>
      <c r="X8" s="23" t="str" cm="1">
        <f t="array" ref="X8">INDEX({"MADRUGADA";"MANHÃ";"TARDE";"NOITE"},SUMPRODUCT(1*(HOUR(E8)&gt;={0;6;12;18})),1)</f>
        <v>TARDE</v>
      </c>
      <c r="Y8" s="25">
        <f t="shared" ref="Y8" si="0">G8-F8</f>
        <v>2.7083333327027503E-2</v>
      </c>
    </row>
    <row r="9" spans="1:25" ht="75" x14ac:dyDescent="0.25">
      <c r="A9" s="18" t="s">
        <v>555</v>
      </c>
      <c r="B9" s="18" t="s">
        <v>60</v>
      </c>
      <c r="C9" s="18" t="s">
        <v>61</v>
      </c>
      <c r="D9" s="18" t="s">
        <v>70</v>
      </c>
      <c r="E9" s="18" t="s">
        <v>576</v>
      </c>
      <c r="F9" s="18" t="s">
        <v>55</v>
      </c>
      <c r="G9" s="18" t="s">
        <v>55</v>
      </c>
      <c r="H9" s="18" t="s">
        <v>577</v>
      </c>
      <c r="I9" s="18" t="s">
        <v>578</v>
      </c>
      <c r="J9" s="18" t="s">
        <v>579</v>
      </c>
      <c r="K9" s="18" t="s">
        <v>58</v>
      </c>
      <c r="L9" s="18" t="s">
        <v>580</v>
      </c>
      <c r="M9" s="18" t="s">
        <v>581</v>
      </c>
      <c r="N9" s="18" t="s">
        <v>208</v>
      </c>
      <c r="O9" s="18" t="s">
        <v>170</v>
      </c>
      <c r="P9" s="18" t="s">
        <v>24</v>
      </c>
      <c r="Q9" s="18" t="s">
        <v>55</v>
      </c>
      <c r="R9" s="18" t="s">
        <v>582</v>
      </c>
      <c r="S9" s="18" t="s">
        <v>55</v>
      </c>
      <c r="T9" s="18" t="s">
        <v>56</v>
      </c>
      <c r="U9" s="18" t="s">
        <v>583</v>
      </c>
      <c r="V9" s="18" t="s">
        <v>583</v>
      </c>
      <c r="W9" s="18" t="s">
        <v>55</v>
      </c>
      <c r="X9" s="23" t="str" cm="1">
        <f t="array" ref="X9">INDEX({"MADRUGADA";"MANHÃ";"TARDE";"NOITE"},SUMPRODUCT(1*(HOUR(E9)&gt;={0;6;12;18})),1)</f>
        <v>TARDE</v>
      </c>
      <c r="Y9" s="20" t="s">
        <v>55</v>
      </c>
    </row>
    <row r="10" spans="1:25" ht="60" x14ac:dyDescent="0.25">
      <c r="A10" s="18" t="s">
        <v>703</v>
      </c>
      <c r="B10" s="18" t="s">
        <v>47</v>
      </c>
      <c r="C10" s="18" t="s">
        <v>48</v>
      </c>
      <c r="D10" s="18" t="s">
        <v>704</v>
      </c>
      <c r="E10" s="18" t="s">
        <v>705</v>
      </c>
      <c r="F10" s="18" t="s">
        <v>706</v>
      </c>
      <c r="G10" s="18" t="s">
        <v>707</v>
      </c>
      <c r="H10" s="18" t="s">
        <v>708</v>
      </c>
      <c r="I10" s="24">
        <v>44967.453472222223</v>
      </c>
      <c r="J10" s="18" t="s">
        <v>51</v>
      </c>
      <c r="K10" s="18" t="s">
        <v>58</v>
      </c>
      <c r="L10" s="18" t="s">
        <v>709</v>
      </c>
      <c r="M10" s="18" t="s">
        <v>710</v>
      </c>
      <c r="N10" s="18" t="s">
        <v>208</v>
      </c>
      <c r="O10" s="18" t="s">
        <v>711</v>
      </c>
      <c r="P10" s="18" t="s">
        <v>24</v>
      </c>
      <c r="Q10" s="18" t="s">
        <v>53</v>
      </c>
      <c r="R10" s="18" t="s">
        <v>712</v>
      </c>
      <c r="S10" s="18" t="s">
        <v>54</v>
      </c>
      <c r="T10" s="18" t="s">
        <v>713</v>
      </c>
      <c r="U10" s="18" t="s">
        <v>714</v>
      </c>
      <c r="V10" s="18" t="s">
        <v>715</v>
      </c>
      <c r="W10" s="18" t="s">
        <v>55</v>
      </c>
      <c r="X10" s="23" t="str" cm="1">
        <f t="array" ref="X10">INDEX({"MADRUGADA";"MANHÃ";"TARDE";"NOITE"},SUMPRODUCT(1*(HOUR(E10)&gt;={0;6;12;18})),1)</f>
        <v>MANHÃ</v>
      </c>
      <c r="Y10" s="25">
        <f>G10-F10</f>
        <v>8.3333333386690356E-3</v>
      </c>
    </row>
    <row r="11" spans="1:25" ht="45" x14ac:dyDescent="0.25">
      <c r="A11" s="26" t="s">
        <v>722</v>
      </c>
      <c r="B11" s="26" t="s">
        <v>60</v>
      </c>
      <c r="C11" s="26" t="s">
        <v>61</v>
      </c>
      <c r="D11" s="26" t="s">
        <v>66</v>
      </c>
      <c r="E11" s="26" t="s">
        <v>723</v>
      </c>
      <c r="F11" s="26" t="s">
        <v>55</v>
      </c>
      <c r="G11" s="26" t="s">
        <v>55</v>
      </c>
      <c r="H11" s="26" t="s">
        <v>724</v>
      </c>
      <c r="I11" s="26" t="s">
        <v>725</v>
      </c>
      <c r="J11" s="26" t="s">
        <v>205</v>
      </c>
      <c r="K11" s="26" t="s">
        <v>58</v>
      </c>
      <c r="L11" s="26" t="s">
        <v>726</v>
      </c>
      <c r="M11" s="26" t="s">
        <v>727</v>
      </c>
      <c r="N11" s="26" t="s">
        <v>208</v>
      </c>
      <c r="O11" s="26" t="s">
        <v>209</v>
      </c>
      <c r="P11" s="26" t="s">
        <v>24</v>
      </c>
      <c r="Q11" s="26" t="s">
        <v>55</v>
      </c>
      <c r="R11" s="26" t="s">
        <v>728</v>
      </c>
      <c r="S11" s="26" t="s">
        <v>54</v>
      </c>
      <c r="T11" s="26" t="s">
        <v>56</v>
      </c>
      <c r="U11" s="26" t="s">
        <v>729</v>
      </c>
      <c r="V11" s="26" t="s">
        <v>729</v>
      </c>
      <c r="W11" s="26" t="s">
        <v>55</v>
      </c>
      <c r="X11" s="23" t="str" cm="1">
        <f t="array" ref="X11">INDEX({"MADRUGADA";"MANHÃ";"TARDE";"NOITE"},SUMPRODUCT(1*(HOUR(E11)&gt;={0;6;12;18})),1)</f>
        <v>TARDE</v>
      </c>
      <c r="Y11" s="20" t="s">
        <v>55</v>
      </c>
    </row>
    <row r="12" spans="1:25" ht="75" x14ac:dyDescent="0.25">
      <c r="A12" s="18" t="s">
        <v>782</v>
      </c>
      <c r="B12" s="18" t="s">
        <v>60</v>
      </c>
      <c r="C12" s="18" t="s">
        <v>61</v>
      </c>
      <c r="D12" s="18" t="s">
        <v>66</v>
      </c>
      <c r="E12" s="18" t="s">
        <v>783</v>
      </c>
      <c r="F12" s="18" t="s">
        <v>55</v>
      </c>
      <c r="G12" s="18" t="s">
        <v>55</v>
      </c>
      <c r="H12" s="18" t="s">
        <v>784</v>
      </c>
      <c r="I12" s="24">
        <v>44968.505555555559</v>
      </c>
      <c r="J12" s="18" t="s">
        <v>785</v>
      </c>
      <c r="K12" s="18" t="s">
        <v>58</v>
      </c>
      <c r="L12" s="18" t="s">
        <v>786</v>
      </c>
      <c r="M12" s="18" t="s">
        <v>787</v>
      </c>
      <c r="N12" s="18" t="s">
        <v>208</v>
      </c>
      <c r="O12" s="18" t="s">
        <v>788</v>
      </c>
      <c r="P12" s="18" t="s">
        <v>24</v>
      </c>
      <c r="Q12" s="18" t="s">
        <v>55</v>
      </c>
      <c r="R12" s="18" t="s">
        <v>789</v>
      </c>
      <c r="S12" s="18" t="s">
        <v>54</v>
      </c>
      <c r="T12" s="18" t="s">
        <v>790</v>
      </c>
      <c r="U12" s="18" t="s">
        <v>791</v>
      </c>
      <c r="V12" s="18" t="s">
        <v>792</v>
      </c>
      <c r="W12" s="18" t="s">
        <v>55</v>
      </c>
      <c r="X12" s="23" t="str" cm="1">
        <f t="array" ref="X12">INDEX({"MADRUGADA";"MANHÃ";"TARDE";"NOITE"},SUMPRODUCT(1*(HOUR(E12)&gt;={0;6;12;18})),1)</f>
        <v>MANHÃ</v>
      </c>
      <c r="Y12" s="20" t="s">
        <v>55</v>
      </c>
    </row>
    <row r="13" spans="1:25" ht="150" x14ac:dyDescent="0.25">
      <c r="A13" s="18" t="s">
        <v>800</v>
      </c>
      <c r="B13" s="18" t="s">
        <v>60</v>
      </c>
      <c r="C13" s="18" t="s">
        <v>61</v>
      </c>
      <c r="D13" s="18" t="s">
        <v>66</v>
      </c>
      <c r="E13" s="18" t="s">
        <v>801</v>
      </c>
      <c r="F13" s="18" t="s">
        <v>55</v>
      </c>
      <c r="G13" s="18" t="s">
        <v>55</v>
      </c>
      <c r="H13" s="18" t="s">
        <v>802</v>
      </c>
      <c r="I13" s="24">
        <v>44968.505555555559</v>
      </c>
      <c r="J13" s="18" t="s">
        <v>785</v>
      </c>
      <c r="K13" s="18" t="s">
        <v>58</v>
      </c>
      <c r="L13" s="18" t="s">
        <v>803</v>
      </c>
      <c r="M13" s="18" t="s">
        <v>804</v>
      </c>
      <c r="N13" s="18" t="s">
        <v>208</v>
      </c>
      <c r="O13" s="18" t="s">
        <v>788</v>
      </c>
      <c r="P13" s="18" t="s">
        <v>24</v>
      </c>
      <c r="Q13" s="18" t="s">
        <v>55</v>
      </c>
      <c r="R13" s="18" t="s">
        <v>1004</v>
      </c>
      <c r="S13" s="18" t="s">
        <v>54</v>
      </c>
      <c r="T13" s="18" t="s">
        <v>56</v>
      </c>
      <c r="U13" s="18" t="s">
        <v>805</v>
      </c>
      <c r="V13" s="18" t="s">
        <v>805</v>
      </c>
      <c r="W13" s="18" t="s">
        <v>55</v>
      </c>
      <c r="X13" s="23" t="str" cm="1">
        <f t="array" ref="X13">INDEX({"MADRUGADA";"MANHÃ";"TARDE";"NOITE"},SUMPRODUCT(1*(HOUR(E13)&gt;={0;6;12;18})),1)</f>
        <v>MANHÃ</v>
      </c>
      <c r="Y13" s="20" t="s">
        <v>55</v>
      </c>
    </row>
    <row r="14" spans="1:25" ht="165" x14ac:dyDescent="0.25">
      <c r="A14" s="18" t="s">
        <v>811</v>
      </c>
      <c r="B14" s="18" t="s">
        <v>60</v>
      </c>
      <c r="C14" s="18" t="s">
        <v>61</v>
      </c>
      <c r="D14" s="18" t="s">
        <v>66</v>
      </c>
      <c r="E14" s="18" t="s">
        <v>812</v>
      </c>
      <c r="F14" s="18" t="s">
        <v>55</v>
      </c>
      <c r="G14" s="18" t="s">
        <v>55</v>
      </c>
      <c r="H14" s="18" t="s">
        <v>813</v>
      </c>
      <c r="I14" s="24">
        <v>44968.772222222222</v>
      </c>
      <c r="J14" s="18" t="s">
        <v>785</v>
      </c>
      <c r="K14" s="18" t="s">
        <v>58</v>
      </c>
      <c r="L14" s="18" t="s">
        <v>814</v>
      </c>
      <c r="M14" s="18" t="s">
        <v>815</v>
      </c>
      <c r="N14" s="18" t="s">
        <v>208</v>
      </c>
      <c r="O14" s="18" t="s">
        <v>788</v>
      </c>
      <c r="P14" s="18" t="s">
        <v>24</v>
      </c>
      <c r="Q14" s="18" t="s">
        <v>55</v>
      </c>
      <c r="R14" s="18" t="s">
        <v>816</v>
      </c>
      <c r="S14" s="18" t="s">
        <v>54</v>
      </c>
      <c r="T14" s="18" t="s">
        <v>56</v>
      </c>
      <c r="U14" s="18" t="s">
        <v>817</v>
      </c>
      <c r="V14" s="18" t="s">
        <v>817</v>
      </c>
      <c r="W14" s="18" t="s">
        <v>55</v>
      </c>
      <c r="X14" s="23" t="str" cm="1">
        <f t="array" ref="X14">INDEX({"MADRUGADA";"MANHÃ";"TARDE";"NOITE"},SUMPRODUCT(1*(HOUR(E14)&gt;={0;6;12;18})),1)</f>
        <v>MANHÃ</v>
      </c>
      <c r="Y14" s="20" t="s">
        <v>55</v>
      </c>
    </row>
    <row r="15" spans="1:25" ht="105" x14ac:dyDescent="0.25">
      <c r="A15" s="18" t="s">
        <v>860</v>
      </c>
      <c r="B15" s="18" t="s">
        <v>47</v>
      </c>
      <c r="C15" s="18" t="s">
        <v>61</v>
      </c>
      <c r="D15" s="18" t="s">
        <v>717</v>
      </c>
      <c r="E15" s="18" t="s">
        <v>861</v>
      </c>
      <c r="F15" s="18" t="s">
        <v>861</v>
      </c>
      <c r="G15" s="18" t="s">
        <v>862</v>
      </c>
      <c r="H15" s="18" t="s">
        <v>863</v>
      </c>
      <c r="I15" s="24">
        <v>44968.770833333336</v>
      </c>
      <c r="J15" s="18" t="s">
        <v>785</v>
      </c>
      <c r="K15" s="18" t="s">
        <v>58</v>
      </c>
      <c r="L15" s="18" t="s">
        <v>864</v>
      </c>
      <c r="M15" s="18" t="s">
        <v>865</v>
      </c>
      <c r="N15" s="18" t="s">
        <v>208</v>
      </c>
      <c r="O15" s="18" t="s">
        <v>788</v>
      </c>
      <c r="P15" s="18" t="s">
        <v>24</v>
      </c>
      <c r="Q15" s="18" t="s">
        <v>546</v>
      </c>
      <c r="R15" s="18" t="s">
        <v>866</v>
      </c>
      <c r="S15" s="18" t="s">
        <v>54</v>
      </c>
      <c r="T15" s="18" t="s">
        <v>867</v>
      </c>
      <c r="U15" s="18" t="s">
        <v>868</v>
      </c>
      <c r="V15" s="18" t="s">
        <v>869</v>
      </c>
      <c r="W15" s="18" t="s">
        <v>55</v>
      </c>
      <c r="X15" s="23" t="str" cm="1">
        <f t="array" ref="X15">INDEX({"MADRUGADA";"MANHÃ";"TARDE";"NOITE"},SUMPRODUCT(1*(HOUR(E15)&gt;={0;6;12;18})),1)</f>
        <v>TARDE</v>
      </c>
      <c r="Y15" s="25">
        <f t="shared" ref="Y15:Y18" si="1">G15-F15</f>
        <v>2.2222222221898846E-2</v>
      </c>
    </row>
    <row r="16" spans="1:25" ht="150" x14ac:dyDescent="0.25">
      <c r="A16" s="18" t="s">
        <v>990</v>
      </c>
      <c r="B16" s="18" t="s">
        <v>47</v>
      </c>
      <c r="C16" s="18" t="s">
        <v>48</v>
      </c>
      <c r="D16" s="18" t="s">
        <v>70</v>
      </c>
      <c r="E16" s="18" t="s">
        <v>991</v>
      </c>
      <c r="F16" s="24">
        <v>44968.557638888888</v>
      </c>
      <c r="G16" s="18" t="s">
        <v>992</v>
      </c>
      <c r="H16" s="18" t="s">
        <v>993</v>
      </c>
      <c r="I16" s="24">
        <v>44970.695138888892</v>
      </c>
      <c r="J16" s="18" t="s">
        <v>396</v>
      </c>
      <c r="K16" s="18" t="s">
        <v>58</v>
      </c>
      <c r="L16" s="18" t="s">
        <v>994</v>
      </c>
      <c r="M16" s="18" t="s">
        <v>995</v>
      </c>
      <c r="N16" s="18" t="s">
        <v>208</v>
      </c>
      <c r="O16" s="18" t="s">
        <v>209</v>
      </c>
      <c r="P16" s="18" t="s">
        <v>24</v>
      </c>
      <c r="Q16" s="18" t="s">
        <v>53</v>
      </c>
      <c r="R16" s="18" t="s">
        <v>996</v>
      </c>
      <c r="S16" s="18" t="s">
        <v>54</v>
      </c>
      <c r="T16" s="18" t="s">
        <v>56</v>
      </c>
      <c r="U16" s="18" t="s">
        <v>997</v>
      </c>
      <c r="V16" s="18" t="s">
        <v>997</v>
      </c>
      <c r="W16" s="18" t="s">
        <v>55</v>
      </c>
      <c r="X16" s="23" t="str" cm="1">
        <f t="array" ref="X16">INDEX({"MADRUGADA";"MANHÃ";"TARDE";"NOITE"},SUMPRODUCT(1*(HOUR(E16)&gt;={0;6;12;18})),1)</f>
        <v>TARDE</v>
      </c>
      <c r="Y16" s="25">
        <f t="shared" si="1"/>
        <v>9.7222222248092294E-3</v>
      </c>
    </row>
    <row r="17" spans="1:25" ht="90" x14ac:dyDescent="0.25">
      <c r="A17" s="18" t="s">
        <v>1007</v>
      </c>
      <c r="B17" s="18" t="s">
        <v>47</v>
      </c>
      <c r="C17" s="18" t="s">
        <v>48</v>
      </c>
      <c r="D17" s="18" t="s">
        <v>466</v>
      </c>
      <c r="E17" s="18" t="s">
        <v>1008</v>
      </c>
      <c r="F17" s="18" t="s">
        <v>1009</v>
      </c>
      <c r="G17" s="24">
        <v>44970.265972222223</v>
      </c>
      <c r="H17" s="24">
        <v>44970.395138888889</v>
      </c>
      <c r="I17" s="24">
        <v>44972.467361111114</v>
      </c>
      <c r="J17" s="18" t="s">
        <v>396</v>
      </c>
      <c r="K17" s="18" t="s">
        <v>389</v>
      </c>
      <c r="L17" s="18" t="s">
        <v>1010</v>
      </c>
      <c r="M17" s="18" t="s">
        <v>1011</v>
      </c>
      <c r="N17" s="18" t="s">
        <v>208</v>
      </c>
      <c r="O17" s="18" t="s">
        <v>539</v>
      </c>
      <c r="P17" s="18" t="s">
        <v>29</v>
      </c>
      <c r="Q17" s="18" t="s">
        <v>53</v>
      </c>
      <c r="R17" s="18" t="s">
        <v>507</v>
      </c>
      <c r="S17" s="18" t="s">
        <v>54</v>
      </c>
      <c r="T17" s="18" t="s">
        <v>56</v>
      </c>
      <c r="U17" s="18" t="s">
        <v>1012</v>
      </c>
      <c r="V17" s="18" t="s">
        <v>1012</v>
      </c>
      <c r="W17" s="18" t="s">
        <v>55</v>
      </c>
      <c r="X17" s="23" t="str" cm="1">
        <f t="array" ref="X17">INDEX({"MADRUGADA";"MANHÃ";"TARDE";"NOITE"},SUMPRODUCT(1*(HOUR(E17)&gt;={0;6;12;18})),1)</f>
        <v>TARDE</v>
      </c>
      <c r="Y17" s="25">
        <f t="shared" si="1"/>
        <v>0.62430555555329192</v>
      </c>
    </row>
    <row r="18" spans="1:25" ht="120" x14ac:dyDescent="0.25">
      <c r="A18" s="18" t="s">
        <v>1018</v>
      </c>
      <c r="B18" s="18" t="s">
        <v>47</v>
      </c>
      <c r="C18" s="18" t="s">
        <v>48</v>
      </c>
      <c r="D18" s="18" t="s">
        <v>512</v>
      </c>
      <c r="E18" s="18" t="s">
        <v>1019</v>
      </c>
      <c r="F18" s="18" t="s">
        <v>1020</v>
      </c>
      <c r="G18" s="24">
        <v>44970.836805555555</v>
      </c>
      <c r="H18" s="24">
        <v>44970.272916666669</v>
      </c>
      <c r="I18" s="24">
        <v>44972.275694444441</v>
      </c>
      <c r="J18" s="18" t="s">
        <v>396</v>
      </c>
      <c r="K18" s="18" t="s">
        <v>58</v>
      </c>
      <c r="L18" s="18" t="s">
        <v>1021</v>
      </c>
      <c r="M18" s="18" t="s">
        <v>1022</v>
      </c>
      <c r="N18" s="18" t="s">
        <v>208</v>
      </c>
      <c r="O18" s="18" t="s">
        <v>218</v>
      </c>
      <c r="P18" s="18" t="s">
        <v>24</v>
      </c>
      <c r="Q18" s="18" t="s">
        <v>53</v>
      </c>
      <c r="R18" s="18" t="s">
        <v>1111</v>
      </c>
      <c r="S18" s="18" t="s">
        <v>54</v>
      </c>
      <c r="T18" s="18" t="s">
        <v>56</v>
      </c>
      <c r="U18" s="18" t="s">
        <v>1023</v>
      </c>
      <c r="V18" s="18" t="s">
        <v>1023</v>
      </c>
      <c r="W18" s="18" t="s">
        <v>55</v>
      </c>
      <c r="X18" s="23" t="str" cm="1">
        <f t="array" ref="X18">INDEX({"MADRUGADA";"MANHÃ";"TARDE";"NOITE"},SUMPRODUCT(1*(HOUR(E18)&gt;={0;6;12;18})),1)</f>
        <v>TARDE</v>
      </c>
      <c r="Y18" s="25">
        <f t="shared" si="1"/>
        <v>1.1291666666656965</v>
      </c>
    </row>
    <row r="19" spans="1:25" ht="105" x14ac:dyDescent="0.25">
      <c r="A19" s="18" t="s">
        <v>1076</v>
      </c>
      <c r="B19" s="18" t="s">
        <v>60</v>
      </c>
      <c r="C19" s="18" t="s">
        <v>61</v>
      </c>
      <c r="D19" s="18" t="s">
        <v>66</v>
      </c>
      <c r="E19" s="18" t="s">
        <v>1077</v>
      </c>
      <c r="F19" s="18" t="s">
        <v>55</v>
      </c>
      <c r="G19" s="18" t="s">
        <v>55</v>
      </c>
      <c r="H19" s="24">
        <v>44971.70416666667</v>
      </c>
      <c r="I19" s="24">
        <v>44973.724999999999</v>
      </c>
      <c r="J19" s="18" t="s">
        <v>205</v>
      </c>
      <c r="K19" s="18" t="s">
        <v>58</v>
      </c>
      <c r="L19" s="18" t="s">
        <v>1078</v>
      </c>
      <c r="M19" s="18" t="s">
        <v>1079</v>
      </c>
      <c r="N19" s="18" t="s">
        <v>208</v>
      </c>
      <c r="O19" s="18" t="s">
        <v>170</v>
      </c>
      <c r="P19" s="18" t="s">
        <v>24</v>
      </c>
      <c r="Q19" s="18" t="s">
        <v>55</v>
      </c>
      <c r="R19" s="18" t="s">
        <v>1167</v>
      </c>
      <c r="S19" s="18" t="s">
        <v>54</v>
      </c>
      <c r="T19" s="18" t="s">
        <v>56</v>
      </c>
      <c r="U19" s="18" t="s">
        <v>1080</v>
      </c>
      <c r="V19" s="18" t="s">
        <v>1080</v>
      </c>
      <c r="W19" s="18" t="s">
        <v>55</v>
      </c>
      <c r="X19" s="23" t="str" cm="1">
        <f t="array" ref="X19">INDEX({"MADRUGADA";"MANHÃ";"TARDE";"NOITE"},SUMPRODUCT(1*(HOUR(E19)&gt;={0;6;12;18})),1)</f>
        <v>TARDE</v>
      </c>
      <c r="Y19" s="20" t="s">
        <v>55</v>
      </c>
    </row>
    <row r="20" spans="1:25" ht="75" x14ac:dyDescent="0.25">
      <c r="A20" s="18" t="s">
        <v>1145</v>
      </c>
      <c r="B20" s="18" t="s">
        <v>60</v>
      </c>
      <c r="C20" s="18" t="s">
        <v>61</v>
      </c>
      <c r="D20" s="18" t="s">
        <v>66</v>
      </c>
      <c r="E20" s="18" t="s">
        <v>1146</v>
      </c>
      <c r="F20" s="18" t="s">
        <v>55</v>
      </c>
      <c r="G20" s="18" t="s">
        <v>55</v>
      </c>
      <c r="H20" s="18" t="s">
        <v>1147</v>
      </c>
      <c r="I20" s="24">
        <v>44973.724999999999</v>
      </c>
      <c r="J20" s="18" t="s">
        <v>785</v>
      </c>
      <c r="K20" s="18" t="s">
        <v>58</v>
      </c>
      <c r="L20" s="18" t="s">
        <v>1148</v>
      </c>
      <c r="M20" s="18" t="s">
        <v>1149</v>
      </c>
      <c r="N20" s="18" t="s">
        <v>208</v>
      </c>
      <c r="O20" s="18" t="s">
        <v>788</v>
      </c>
      <c r="P20" s="18" t="s">
        <v>24</v>
      </c>
      <c r="Q20" s="18" t="s">
        <v>55</v>
      </c>
      <c r="R20" s="18" t="s">
        <v>1336</v>
      </c>
      <c r="S20" s="18" t="s">
        <v>54</v>
      </c>
      <c r="T20" s="18" t="s">
        <v>1150</v>
      </c>
      <c r="U20" s="18" t="s">
        <v>1151</v>
      </c>
      <c r="V20" s="18" t="s">
        <v>1152</v>
      </c>
      <c r="W20" s="18" t="s">
        <v>55</v>
      </c>
      <c r="X20" s="23" t="str" cm="1">
        <f t="array" ref="X20">INDEX({"MADRUGADA";"MANHÃ";"TARDE";"NOITE"},SUMPRODUCT(1*(HOUR(E20)&gt;={0;6;12;18})),1)</f>
        <v>TARDE</v>
      </c>
      <c r="Y20" s="20" t="s">
        <v>55</v>
      </c>
    </row>
    <row r="21" spans="1:25" ht="255" x14ac:dyDescent="0.25">
      <c r="A21" s="18" t="s">
        <v>1218</v>
      </c>
      <c r="B21" s="18" t="s">
        <v>60</v>
      </c>
      <c r="C21" s="18" t="s">
        <v>61</v>
      </c>
      <c r="D21" s="18" t="s">
        <v>70</v>
      </c>
      <c r="E21" s="18" t="s">
        <v>1219</v>
      </c>
      <c r="F21" s="18" t="s">
        <v>55</v>
      </c>
      <c r="G21" s="18" t="s">
        <v>55</v>
      </c>
      <c r="H21" s="24">
        <v>44973.629166666666</v>
      </c>
      <c r="I21" s="24">
        <v>44975.636805555558</v>
      </c>
      <c r="J21" s="18" t="s">
        <v>587</v>
      </c>
      <c r="K21" s="18" t="s">
        <v>52</v>
      </c>
      <c r="L21" s="18" t="s">
        <v>1220</v>
      </c>
      <c r="M21" s="18" t="s">
        <v>1221</v>
      </c>
      <c r="N21" s="18" t="s">
        <v>208</v>
      </c>
      <c r="O21" s="18" t="s">
        <v>170</v>
      </c>
      <c r="P21" s="18" t="s">
        <v>24</v>
      </c>
      <c r="Q21" s="18" t="s">
        <v>55</v>
      </c>
      <c r="R21" s="18" t="s">
        <v>1341</v>
      </c>
      <c r="S21" s="18" t="s">
        <v>54</v>
      </c>
      <c r="T21" s="18" t="s">
        <v>56</v>
      </c>
      <c r="U21" s="18" t="s">
        <v>1222</v>
      </c>
      <c r="V21" s="18" t="s">
        <v>1222</v>
      </c>
      <c r="W21" s="18">
        <v>8092</v>
      </c>
      <c r="X21" s="23" t="str" cm="1">
        <f t="array" ref="X21">INDEX({"MADRUGADA";"MANHÃ";"TARDE";"NOITE"},SUMPRODUCT(1*(HOUR(E21)&gt;={0;6;12;18})),1)</f>
        <v>TARDE</v>
      </c>
      <c r="Y21" s="20" t="s">
        <v>55</v>
      </c>
    </row>
    <row r="22" spans="1:25" ht="240" x14ac:dyDescent="0.25">
      <c r="A22" s="17" t="s">
        <v>1248</v>
      </c>
      <c r="B22" s="17" t="s">
        <v>47</v>
      </c>
      <c r="C22" s="17" t="s">
        <v>61</v>
      </c>
      <c r="D22" s="17" t="s">
        <v>70</v>
      </c>
      <c r="E22" s="17" t="s">
        <v>1249</v>
      </c>
      <c r="F22" s="17" t="s">
        <v>1249</v>
      </c>
      <c r="G22" s="29" t="s">
        <v>50</v>
      </c>
      <c r="H22" s="29" t="s">
        <v>50</v>
      </c>
      <c r="I22" s="17" t="s">
        <v>50</v>
      </c>
      <c r="J22" s="17" t="s">
        <v>587</v>
      </c>
      <c r="K22" s="17" t="s">
        <v>58</v>
      </c>
      <c r="L22" s="17" t="s">
        <v>1250</v>
      </c>
      <c r="M22" s="17" t="s">
        <v>1251</v>
      </c>
      <c r="N22" s="17" t="s">
        <v>208</v>
      </c>
      <c r="O22" s="17" t="s">
        <v>170</v>
      </c>
      <c r="P22" s="17" t="s">
        <v>24</v>
      </c>
      <c r="Q22" s="17" t="s">
        <v>53</v>
      </c>
      <c r="R22" s="17" t="s">
        <v>1426</v>
      </c>
      <c r="S22" s="17" t="s">
        <v>171</v>
      </c>
      <c r="T22" s="17" t="s">
        <v>56</v>
      </c>
      <c r="U22" s="17" t="s">
        <v>1252</v>
      </c>
      <c r="V22" s="17" t="s">
        <v>1252</v>
      </c>
      <c r="W22" s="17">
        <v>8105</v>
      </c>
      <c r="X22" s="22" t="str" cm="1">
        <f t="array" ref="X22">INDEX({"MADRUGADA";"MANHÃ";"TARDE";"NOITE"},SUMPRODUCT(1*(HOUR(E22)&gt;={0;6;12;18})),1)</f>
        <v>MANHÃ</v>
      </c>
      <c r="Y22" s="19" t="e">
        <f>G22-F22</f>
        <v>#VALUE!</v>
      </c>
    </row>
    <row r="23" spans="1:25" ht="105" x14ac:dyDescent="0.25">
      <c r="A23" s="18" t="s">
        <v>1271</v>
      </c>
      <c r="B23" s="18" t="s">
        <v>60</v>
      </c>
      <c r="C23" s="18" t="s">
        <v>61</v>
      </c>
      <c r="D23" s="18" t="s">
        <v>70</v>
      </c>
      <c r="E23" s="18" t="s">
        <v>1272</v>
      </c>
      <c r="F23" s="18" t="s">
        <v>55</v>
      </c>
      <c r="G23" s="18" t="s">
        <v>55</v>
      </c>
      <c r="H23" s="18" t="s">
        <v>1273</v>
      </c>
      <c r="I23" s="24">
        <v>44975.525694444441</v>
      </c>
      <c r="J23" s="18" t="s">
        <v>205</v>
      </c>
      <c r="K23" s="18" t="s">
        <v>58</v>
      </c>
      <c r="L23" s="18" t="s">
        <v>1274</v>
      </c>
      <c r="M23" s="18" t="s">
        <v>1275</v>
      </c>
      <c r="N23" s="18" t="s">
        <v>208</v>
      </c>
      <c r="O23" s="18" t="s">
        <v>209</v>
      </c>
      <c r="P23" s="18" t="s">
        <v>24</v>
      </c>
      <c r="Q23" s="18" t="s">
        <v>55</v>
      </c>
      <c r="R23" s="18" t="s">
        <v>1276</v>
      </c>
      <c r="S23" s="18" t="s">
        <v>54</v>
      </c>
      <c r="T23" s="18" t="s">
        <v>56</v>
      </c>
      <c r="U23" s="18" t="s">
        <v>1277</v>
      </c>
      <c r="V23" s="18" t="s">
        <v>1277</v>
      </c>
      <c r="W23" s="18" t="s">
        <v>55</v>
      </c>
      <c r="X23" s="23" t="str" cm="1">
        <f t="array" ref="X23">INDEX({"MADRUGADA";"MANHÃ";"TARDE";"NOITE"},SUMPRODUCT(1*(HOUR(E23)&gt;={0;6;12;18})),1)</f>
        <v>MANHÃ</v>
      </c>
      <c r="Y23" s="20" t="s">
        <v>55</v>
      </c>
    </row>
    <row r="24" spans="1:25" ht="75" x14ac:dyDescent="0.25">
      <c r="A24" s="18" t="s">
        <v>1291</v>
      </c>
      <c r="B24" s="18" t="s">
        <v>60</v>
      </c>
      <c r="C24" s="18" t="s">
        <v>61</v>
      </c>
      <c r="D24" s="18" t="s">
        <v>66</v>
      </c>
      <c r="E24" s="18" t="s">
        <v>1292</v>
      </c>
      <c r="F24" s="18" t="s">
        <v>55</v>
      </c>
      <c r="G24" s="18" t="s">
        <v>55</v>
      </c>
      <c r="H24" s="18" t="s">
        <v>1293</v>
      </c>
      <c r="I24" s="24">
        <v>44975.671527777777</v>
      </c>
      <c r="J24" s="18" t="s">
        <v>205</v>
      </c>
      <c r="K24" s="18" t="s">
        <v>58</v>
      </c>
      <c r="L24" s="18" t="s">
        <v>369</v>
      </c>
      <c r="M24" s="18" t="s">
        <v>1294</v>
      </c>
      <c r="N24" s="18" t="s">
        <v>208</v>
      </c>
      <c r="O24" s="18" t="s">
        <v>711</v>
      </c>
      <c r="P24" s="18" t="s">
        <v>24</v>
      </c>
      <c r="Q24" s="18" t="s">
        <v>55</v>
      </c>
      <c r="R24" s="18" t="s">
        <v>728</v>
      </c>
      <c r="S24" s="18" t="s">
        <v>54</v>
      </c>
      <c r="T24" s="18" t="s">
        <v>56</v>
      </c>
      <c r="U24" s="18" t="s">
        <v>1295</v>
      </c>
      <c r="V24" s="18" t="s">
        <v>1295</v>
      </c>
      <c r="W24" s="18" t="s">
        <v>55</v>
      </c>
      <c r="X24" s="23" t="str" cm="1">
        <f t="array" ref="X24">INDEX({"MADRUGADA";"MANHÃ";"TARDE";"NOITE"},SUMPRODUCT(1*(HOUR(E24)&gt;={0;6;12;18})),1)</f>
        <v>TARDE</v>
      </c>
      <c r="Y24" s="20" t="s">
        <v>55</v>
      </c>
    </row>
    <row r="25" spans="1:25" ht="45" x14ac:dyDescent="0.25">
      <c r="A25" s="18" t="s">
        <v>1296</v>
      </c>
      <c r="B25" s="18" t="s">
        <v>60</v>
      </c>
      <c r="C25" s="18" t="s">
        <v>61</v>
      </c>
      <c r="D25" s="18" t="s">
        <v>66</v>
      </c>
      <c r="E25" s="18" t="s">
        <v>1297</v>
      </c>
      <c r="F25" s="18" t="s">
        <v>55</v>
      </c>
      <c r="G25" s="18" t="s">
        <v>55</v>
      </c>
      <c r="H25" s="24">
        <v>44981.720138888886</v>
      </c>
      <c r="I25" s="24">
        <v>44985.759027777778</v>
      </c>
      <c r="J25" s="18" t="s">
        <v>579</v>
      </c>
      <c r="K25" s="18" t="s">
        <v>58</v>
      </c>
      <c r="L25" s="18" t="s">
        <v>1298</v>
      </c>
      <c r="M25" s="18" t="s">
        <v>1299</v>
      </c>
      <c r="N25" s="18" t="s">
        <v>208</v>
      </c>
      <c r="O25" s="18" t="s">
        <v>170</v>
      </c>
      <c r="P25" s="18" t="s">
        <v>31</v>
      </c>
      <c r="Q25" s="18" t="s">
        <v>55</v>
      </c>
      <c r="R25" s="18" t="s">
        <v>1642</v>
      </c>
      <c r="S25" s="18" t="s">
        <v>55</v>
      </c>
      <c r="T25" s="18" t="s">
        <v>56</v>
      </c>
      <c r="U25" s="18" t="s">
        <v>1300</v>
      </c>
      <c r="V25" s="18" t="s">
        <v>1300</v>
      </c>
      <c r="W25" s="18" t="s">
        <v>55</v>
      </c>
      <c r="X25" s="23" t="str" cm="1">
        <f t="array" ref="X25">INDEX({"MADRUGADA";"MANHÃ";"TARDE";"NOITE"},SUMPRODUCT(1*(HOUR(E25)&gt;={0;6;12;18})),1)</f>
        <v>TARDE</v>
      </c>
      <c r="Y25" s="20" t="s">
        <v>55</v>
      </c>
    </row>
    <row r="26" spans="1:25" ht="60" x14ac:dyDescent="0.25">
      <c r="A26" s="18" t="s">
        <v>1342</v>
      </c>
      <c r="B26" s="18" t="s">
        <v>60</v>
      </c>
      <c r="C26" s="18" t="s">
        <v>61</v>
      </c>
      <c r="D26" s="18" t="s">
        <v>70</v>
      </c>
      <c r="E26" s="18" t="s">
        <v>1343</v>
      </c>
      <c r="F26" s="18" t="s">
        <v>55</v>
      </c>
      <c r="G26" s="18" t="s">
        <v>55</v>
      </c>
      <c r="H26" s="18" t="s">
        <v>1344</v>
      </c>
      <c r="I26" s="24">
        <v>44976.544444444444</v>
      </c>
      <c r="J26" s="18" t="s">
        <v>205</v>
      </c>
      <c r="K26" s="18" t="s">
        <v>58</v>
      </c>
      <c r="L26" s="18" t="s">
        <v>1345</v>
      </c>
      <c r="M26" s="18" t="s">
        <v>1346</v>
      </c>
      <c r="N26" s="18" t="s">
        <v>208</v>
      </c>
      <c r="O26" s="18" t="s">
        <v>209</v>
      </c>
      <c r="P26" s="18" t="s">
        <v>24</v>
      </c>
      <c r="Q26" s="18" t="s">
        <v>55</v>
      </c>
      <c r="R26" s="18" t="s">
        <v>728</v>
      </c>
      <c r="S26" s="18" t="s">
        <v>54</v>
      </c>
      <c r="T26" s="18" t="s">
        <v>1347</v>
      </c>
      <c r="U26" s="18" t="s">
        <v>1348</v>
      </c>
      <c r="V26" s="18" t="s">
        <v>1349</v>
      </c>
      <c r="W26" s="18" t="s">
        <v>55</v>
      </c>
      <c r="X26" s="23" t="str" cm="1">
        <f t="array" ref="X26">INDEX({"MADRUGADA";"MANHÃ";"TARDE";"NOITE"},SUMPRODUCT(1*(HOUR(E26)&gt;={0;6;12;18})),1)</f>
        <v>MANHÃ</v>
      </c>
      <c r="Y26" s="20" t="s">
        <v>55</v>
      </c>
    </row>
    <row r="27" spans="1:25" ht="195" x14ac:dyDescent="0.25">
      <c r="A27" s="18" t="s">
        <v>1359</v>
      </c>
      <c r="B27" s="18" t="s">
        <v>47</v>
      </c>
      <c r="C27" s="18" t="s">
        <v>61</v>
      </c>
      <c r="D27" s="18" t="s">
        <v>1360</v>
      </c>
      <c r="E27" s="18" t="s">
        <v>1361</v>
      </c>
      <c r="F27" s="18" t="s">
        <v>1361</v>
      </c>
      <c r="G27" s="24">
        <v>44980.631944444445</v>
      </c>
      <c r="H27" s="24">
        <v>44980.634722222225</v>
      </c>
      <c r="I27" s="24">
        <v>44982.645833333336</v>
      </c>
      <c r="J27" s="18" t="s">
        <v>587</v>
      </c>
      <c r="K27" s="18" t="s">
        <v>52</v>
      </c>
      <c r="L27" s="18" t="s">
        <v>1362</v>
      </c>
      <c r="M27" s="18" t="s">
        <v>1363</v>
      </c>
      <c r="N27" s="18" t="s">
        <v>208</v>
      </c>
      <c r="O27" s="18" t="s">
        <v>170</v>
      </c>
      <c r="P27" s="18" t="s">
        <v>37</v>
      </c>
      <c r="Q27" s="18" t="s">
        <v>546</v>
      </c>
      <c r="R27" s="18" t="s">
        <v>1554</v>
      </c>
      <c r="S27" s="18" t="s">
        <v>54</v>
      </c>
      <c r="T27" s="18" t="s">
        <v>56</v>
      </c>
      <c r="U27" s="18" t="s">
        <v>1364</v>
      </c>
      <c r="V27" s="18" t="s">
        <v>1364</v>
      </c>
      <c r="W27" s="18" t="s">
        <v>55</v>
      </c>
      <c r="X27" s="23" t="str" cm="1">
        <f t="array" ref="X27">INDEX({"MADRUGADA";"MANHÃ";"TARDE";"NOITE"},SUMPRODUCT(1*(HOUR(E27)&gt;={0;6;12;18})),1)</f>
        <v>MANHÃ</v>
      </c>
      <c r="Y27" s="25">
        <f>G27-F27</f>
        <v>6.2104166666686069</v>
      </c>
    </row>
    <row r="28" spans="1:25" ht="135" x14ac:dyDescent="0.25">
      <c r="A28" s="18" t="s">
        <v>1383</v>
      </c>
      <c r="B28" s="18" t="s">
        <v>47</v>
      </c>
      <c r="C28" s="18" t="s">
        <v>48</v>
      </c>
      <c r="D28" s="18" t="s">
        <v>466</v>
      </c>
      <c r="E28" s="18" t="s">
        <v>1384</v>
      </c>
      <c r="F28" s="18" t="s">
        <v>1385</v>
      </c>
      <c r="G28" s="24">
        <v>44974.87222222222</v>
      </c>
      <c r="H28" s="24">
        <v>44974.999305555553</v>
      </c>
      <c r="I28" s="24">
        <v>44977.025000000001</v>
      </c>
      <c r="J28" s="18" t="s">
        <v>396</v>
      </c>
      <c r="K28" s="18" t="s">
        <v>389</v>
      </c>
      <c r="L28" s="18" t="s">
        <v>1386</v>
      </c>
      <c r="M28" s="18" t="s">
        <v>1387</v>
      </c>
      <c r="N28" s="18" t="s">
        <v>208</v>
      </c>
      <c r="O28" s="18" t="s">
        <v>788</v>
      </c>
      <c r="P28" s="18" t="s">
        <v>29</v>
      </c>
      <c r="Q28" s="18" t="s">
        <v>53</v>
      </c>
      <c r="R28" s="18" t="s">
        <v>1427</v>
      </c>
      <c r="S28" s="18" t="s">
        <v>54</v>
      </c>
      <c r="T28" s="18" t="s">
        <v>56</v>
      </c>
      <c r="U28" s="18" t="s">
        <v>1388</v>
      </c>
      <c r="V28" s="18" t="s">
        <v>1388</v>
      </c>
      <c r="W28" s="18" t="s">
        <v>55</v>
      </c>
      <c r="X28" s="23" t="str" cm="1">
        <f t="array" ref="X28">INDEX({"MADRUGADA";"MANHÃ";"TARDE";"NOITE"},SUMPRODUCT(1*(HOUR(E28)&gt;={0;6;12;18})),1)</f>
        <v>TARDE</v>
      </c>
      <c r="Y28" s="25">
        <f>G28-F28</f>
        <v>0.26180555555038154</v>
      </c>
    </row>
    <row r="29" spans="1:25" ht="195" x14ac:dyDescent="0.25">
      <c r="A29" s="18" t="s">
        <v>1430</v>
      </c>
      <c r="B29" s="18" t="s">
        <v>60</v>
      </c>
      <c r="C29" s="18" t="s">
        <v>61</v>
      </c>
      <c r="D29" s="18" t="s">
        <v>70</v>
      </c>
      <c r="E29" s="18" t="s">
        <v>1431</v>
      </c>
      <c r="F29" s="18" t="s">
        <v>55</v>
      </c>
      <c r="G29" s="18" t="s">
        <v>55</v>
      </c>
      <c r="H29" s="18" t="s">
        <v>1432</v>
      </c>
      <c r="I29" s="24">
        <v>44979.614583333336</v>
      </c>
      <c r="J29" s="18" t="s">
        <v>205</v>
      </c>
      <c r="K29" s="18" t="s">
        <v>58</v>
      </c>
      <c r="L29" s="18" t="s">
        <v>1345</v>
      </c>
      <c r="M29" s="18" t="s">
        <v>1433</v>
      </c>
      <c r="N29" s="18" t="s">
        <v>208</v>
      </c>
      <c r="O29" s="18" t="s">
        <v>1445</v>
      </c>
      <c r="P29" s="18" t="s">
        <v>24</v>
      </c>
      <c r="Q29" s="18" t="s">
        <v>55</v>
      </c>
      <c r="R29" s="18" t="s">
        <v>1434</v>
      </c>
      <c r="S29" s="18" t="s">
        <v>54</v>
      </c>
      <c r="T29" s="18" t="s">
        <v>56</v>
      </c>
      <c r="U29" s="18" t="s">
        <v>1435</v>
      </c>
      <c r="V29" s="18" t="s">
        <v>1435</v>
      </c>
      <c r="W29" s="18" t="s">
        <v>55</v>
      </c>
      <c r="X29" s="23" t="str" cm="1">
        <f t="array" ref="X29">INDEX({"MADRUGADA";"MANHÃ";"TARDE";"NOITE"},SUMPRODUCT(1*(HOUR(E29)&gt;={0;6;12;18})),1)</f>
        <v>TARDE</v>
      </c>
      <c r="Y29" s="20" t="s">
        <v>55</v>
      </c>
    </row>
    <row r="30" spans="1:25" ht="60" x14ac:dyDescent="0.25">
      <c r="A30" s="18" t="s">
        <v>1446</v>
      </c>
      <c r="B30" s="18" t="s">
        <v>47</v>
      </c>
      <c r="C30" s="18" t="s">
        <v>48</v>
      </c>
      <c r="D30" s="18" t="s">
        <v>466</v>
      </c>
      <c r="E30" s="18" t="s">
        <v>1447</v>
      </c>
      <c r="F30" s="18" t="s">
        <v>1448</v>
      </c>
      <c r="G30" s="24">
        <v>44978.726388888892</v>
      </c>
      <c r="H30" s="24">
        <v>44979.356249999997</v>
      </c>
      <c r="I30" s="24">
        <v>44981.380555555559</v>
      </c>
      <c r="J30" s="18" t="s">
        <v>51</v>
      </c>
      <c r="K30" s="18" t="s">
        <v>389</v>
      </c>
      <c r="L30" s="18" t="s">
        <v>1010</v>
      </c>
      <c r="M30" s="18" t="s">
        <v>1449</v>
      </c>
      <c r="N30" s="18" t="s">
        <v>208</v>
      </c>
      <c r="O30" s="18" t="s">
        <v>539</v>
      </c>
      <c r="P30" s="18" t="s">
        <v>29</v>
      </c>
      <c r="Q30" s="18" t="s">
        <v>53</v>
      </c>
      <c r="R30" s="18" t="s">
        <v>507</v>
      </c>
      <c r="S30" s="18" t="s">
        <v>54</v>
      </c>
      <c r="T30" s="18" t="s">
        <v>56</v>
      </c>
      <c r="U30" s="18" t="s">
        <v>1450</v>
      </c>
      <c r="V30" s="18" t="s">
        <v>1450</v>
      </c>
      <c r="W30" s="18" t="s">
        <v>55</v>
      </c>
      <c r="X30" s="23" t="str" cm="1">
        <f t="array" ref="X30">INDEX({"MADRUGADA";"MANHÃ";"TARDE";"NOITE"},SUMPRODUCT(1*(HOUR(E30)&gt;={0;6;12;18})),1)</f>
        <v>TARDE</v>
      </c>
      <c r="Y30" s="25">
        <f>G30-F30</f>
        <v>3.4722222262644209E-3</v>
      </c>
    </row>
    <row r="31" spans="1:25" ht="30" x14ac:dyDescent="0.25">
      <c r="A31" s="18" t="s">
        <v>1588</v>
      </c>
      <c r="B31" s="18" t="s">
        <v>60</v>
      </c>
      <c r="C31" s="18" t="s">
        <v>61</v>
      </c>
      <c r="D31" s="18" t="s">
        <v>66</v>
      </c>
      <c r="E31" s="18" t="s">
        <v>1589</v>
      </c>
      <c r="F31" s="18" t="s">
        <v>55</v>
      </c>
      <c r="G31" s="18" t="s">
        <v>55</v>
      </c>
      <c r="H31" s="18" t="s">
        <v>1590</v>
      </c>
      <c r="I31" s="24">
        <v>44983.646527777775</v>
      </c>
      <c r="J31" s="18" t="s">
        <v>205</v>
      </c>
      <c r="K31" s="18" t="s">
        <v>58</v>
      </c>
      <c r="L31" s="18" t="s">
        <v>1591</v>
      </c>
      <c r="M31" s="18" t="s">
        <v>1592</v>
      </c>
      <c r="N31" s="18" t="s">
        <v>208</v>
      </c>
      <c r="O31" s="18" t="s">
        <v>170</v>
      </c>
      <c r="P31" s="18" t="s">
        <v>24</v>
      </c>
      <c r="Q31" s="18" t="s">
        <v>55</v>
      </c>
      <c r="R31" s="18" t="s">
        <v>1593</v>
      </c>
      <c r="S31" s="18" t="s">
        <v>54</v>
      </c>
      <c r="T31" s="18" t="s">
        <v>56</v>
      </c>
      <c r="U31" s="18" t="s">
        <v>1594</v>
      </c>
      <c r="V31" s="18" t="s">
        <v>1594</v>
      </c>
      <c r="W31" s="18" t="s">
        <v>55</v>
      </c>
      <c r="X31" s="23" t="str" cm="1">
        <f t="array" ref="X31">INDEX({"MADRUGADA";"MANHÃ";"TARDE";"NOITE"},SUMPRODUCT(1*(HOUR(E31)&gt;={0;6;12;18})),1)</f>
        <v>TARDE</v>
      </c>
      <c r="Y31" s="20" t="s">
        <v>55</v>
      </c>
    </row>
    <row r="32" spans="1:25" ht="60" x14ac:dyDescent="0.25">
      <c r="A32" s="17" t="s">
        <v>1693</v>
      </c>
      <c r="B32" s="17" t="s">
        <v>60</v>
      </c>
      <c r="C32" s="17" t="s">
        <v>61</v>
      </c>
      <c r="D32" s="17" t="s">
        <v>66</v>
      </c>
      <c r="E32" s="17" t="s">
        <v>1694</v>
      </c>
      <c r="F32" s="17" t="s">
        <v>55</v>
      </c>
      <c r="G32" s="17" t="s">
        <v>55</v>
      </c>
      <c r="H32" s="17" t="s">
        <v>1695</v>
      </c>
      <c r="I32" s="17" t="s">
        <v>50</v>
      </c>
      <c r="J32" s="17" t="s">
        <v>205</v>
      </c>
      <c r="K32" s="17" t="s">
        <v>58</v>
      </c>
      <c r="L32" s="17" t="s">
        <v>1696</v>
      </c>
      <c r="M32" s="17" t="s">
        <v>1697</v>
      </c>
      <c r="N32" s="17" t="s">
        <v>208</v>
      </c>
      <c r="O32" s="17" t="s">
        <v>170</v>
      </c>
      <c r="P32" s="17" t="s">
        <v>24</v>
      </c>
      <c r="Q32" s="17" t="s">
        <v>55</v>
      </c>
      <c r="R32" s="17" t="s">
        <v>1698</v>
      </c>
      <c r="S32" s="17" t="s">
        <v>54</v>
      </c>
      <c r="T32" s="17" t="s">
        <v>56</v>
      </c>
      <c r="U32" s="17" t="s">
        <v>1699</v>
      </c>
      <c r="V32" s="17" t="s">
        <v>1699</v>
      </c>
      <c r="W32" s="17" t="s">
        <v>55</v>
      </c>
      <c r="X32" s="22" t="str" cm="1">
        <f t="array" ref="X32">INDEX({"MADRUGADA";"MANHÃ";"TARDE";"NOITE"},SUMPRODUCT(1*(HOUR(E32)&gt;={0;6;12;18})),1)</f>
        <v>MANHÃ</v>
      </c>
      <c r="Y32" s="21" t="s">
        <v>55</v>
      </c>
    </row>
    <row r="33" spans="1:25" ht="105" x14ac:dyDescent="0.25">
      <c r="A33" s="17" t="s">
        <v>1706</v>
      </c>
      <c r="B33" s="17" t="s">
        <v>47</v>
      </c>
      <c r="C33" s="17" t="s">
        <v>61</v>
      </c>
      <c r="D33" s="17" t="s">
        <v>70</v>
      </c>
      <c r="E33" s="17" t="s">
        <v>1707</v>
      </c>
      <c r="F33" s="17" t="s">
        <v>1707</v>
      </c>
      <c r="G33" s="17" t="s">
        <v>50</v>
      </c>
      <c r="H33" s="17" t="s">
        <v>50</v>
      </c>
      <c r="I33" s="17" t="s">
        <v>50</v>
      </c>
      <c r="J33" s="17" t="s">
        <v>205</v>
      </c>
      <c r="K33" s="17" t="s">
        <v>58</v>
      </c>
      <c r="L33" s="17" t="s">
        <v>1708</v>
      </c>
      <c r="M33" s="17" t="s">
        <v>1709</v>
      </c>
      <c r="N33" s="17" t="s">
        <v>208</v>
      </c>
      <c r="O33" s="17" t="s">
        <v>209</v>
      </c>
      <c r="P33" s="17" t="s">
        <v>24</v>
      </c>
      <c r="Q33" s="17" t="s">
        <v>50</v>
      </c>
      <c r="R33" s="17" t="s">
        <v>50</v>
      </c>
      <c r="S33" s="17" t="s">
        <v>54</v>
      </c>
      <c r="T33" s="17" t="s">
        <v>56</v>
      </c>
      <c r="U33" s="17" t="s">
        <v>1710</v>
      </c>
      <c r="V33" s="17" t="s">
        <v>1710</v>
      </c>
      <c r="W33" s="17" t="s">
        <v>55</v>
      </c>
      <c r="X33" s="22" t="str" cm="1">
        <f t="array" ref="X33">INDEX({"MADRUGADA";"MANHÃ";"TARDE";"NOITE"},SUMPRODUCT(1*(HOUR(E33)&gt;={0;6;12;18})),1)</f>
        <v>TARDE</v>
      </c>
      <c r="Y33" s="19" t="e">
        <f t="shared" ref="Y33:Y34" si="2">G33-F33</f>
        <v>#VALUE!</v>
      </c>
    </row>
    <row r="34" spans="1:25" ht="105" x14ac:dyDescent="0.25">
      <c r="A34" s="17" t="s">
        <v>1755</v>
      </c>
      <c r="B34" s="17" t="s">
        <v>47</v>
      </c>
      <c r="C34" s="17" t="s">
        <v>48</v>
      </c>
      <c r="D34" s="17" t="s">
        <v>466</v>
      </c>
      <c r="E34" s="17" t="s">
        <v>1756</v>
      </c>
      <c r="F34" s="17" t="s">
        <v>1757</v>
      </c>
      <c r="G34" s="29">
        <v>44985.44027777778</v>
      </c>
      <c r="H34" s="29">
        <v>44985.474305555559</v>
      </c>
      <c r="I34" s="17" t="s">
        <v>50</v>
      </c>
      <c r="J34" s="17" t="s">
        <v>51</v>
      </c>
      <c r="K34" s="17" t="s">
        <v>389</v>
      </c>
      <c r="L34" s="17" t="s">
        <v>1758</v>
      </c>
      <c r="M34" s="17" t="s">
        <v>1759</v>
      </c>
      <c r="N34" s="17" t="s">
        <v>208</v>
      </c>
      <c r="O34" s="17" t="s">
        <v>788</v>
      </c>
      <c r="P34" s="17" t="s">
        <v>29</v>
      </c>
      <c r="Q34" s="17" t="s">
        <v>53</v>
      </c>
      <c r="R34" s="17" t="s">
        <v>507</v>
      </c>
      <c r="S34" s="17" t="s">
        <v>54</v>
      </c>
      <c r="T34" s="17" t="s">
        <v>56</v>
      </c>
      <c r="U34" s="17" t="s">
        <v>1760</v>
      </c>
      <c r="V34" s="17" t="s">
        <v>1760</v>
      </c>
      <c r="W34" s="17" t="s">
        <v>55</v>
      </c>
      <c r="X34" s="22" t="str" cm="1">
        <f t="array" ref="X34">INDEX({"MADRUGADA";"MANHÃ";"TARDE";"NOITE"},SUMPRODUCT(1*(HOUR(E34)&gt;={0;6;12;18})),1)</f>
        <v>NOITE</v>
      </c>
      <c r="Y34" s="19">
        <f t="shared" si="2"/>
        <v>0.52152777778246673</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BE9E1-29B6-4ED1-A793-B5E9E16831EF}">
  <sheetPr codeName="Planilha10"/>
  <dimension ref="A1:Y3"/>
  <sheetViews>
    <sheetView topLeftCell="A3"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05" x14ac:dyDescent="0.25">
      <c r="A2" s="18" t="s">
        <v>220</v>
      </c>
      <c r="B2" s="18" t="s">
        <v>60</v>
      </c>
      <c r="C2" s="18" t="s">
        <v>61</v>
      </c>
      <c r="D2" s="18" t="s">
        <v>62</v>
      </c>
      <c r="E2" s="18" t="s">
        <v>221</v>
      </c>
      <c r="F2" s="18" t="s">
        <v>55</v>
      </c>
      <c r="G2" s="18" t="s">
        <v>55</v>
      </c>
      <c r="H2" s="24">
        <v>44960.737500000003</v>
      </c>
      <c r="I2" s="24">
        <v>44962.86041666667</v>
      </c>
      <c r="J2" s="18" t="s">
        <v>28</v>
      </c>
      <c r="K2" s="18" t="s">
        <v>58</v>
      </c>
      <c r="L2" s="18" t="s">
        <v>222</v>
      </c>
      <c r="M2" s="18" t="s">
        <v>223</v>
      </c>
      <c r="N2" s="18" t="s">
        <v>224</v>
      </c>
      <c r="O2" s="18" t="s">
        <v>225</v>
      </c>
      <c r="P2" s="18" t="s">
        <v>24</v>
      </c>
      <c r="Q2" s="18" t="s">
        <v>55</v>
      </c>
      <c r="R2" s="18" t="s">
        <v>401</v>
      </c>
      <c r="S2" s="18" t="s">
        <v>54</v>
      </c>
      <c r="T2" s="18" t="s">
        <v>56</v>
      </c>
      <c r="U2" s="18" t="s">
        <v>226</v>
      </c>
      <c r="V2" s="18" t="s">
        <v>226</v>
      </c>
      <c r="W2" s="18" t="s">
        <v>55</v>
      </c>
      <c r="X2" s="23" t="str" cm="1">
        <f t="array" ref="X2">INDEX({"MADRUGADA";"MANHÃ";"TARDE";"NOITE"},SUMPRODUCT(1*(HOUR(E2)&gt;={0;6;12;18})),1)</f>
        <v>TARDE</v>
      </c>
      <c r="Y2" s="20" t="s">
        <v>55</v>
      </c>
    </row>
    <row r="3" spans="1:25" ht="150" x14ac:dyDescent="0.25">
      <c r="A3" s="18" t="s">
        <v>453</v>
      </c>
      <c r="B3" s="18" t="s">
        <v>47</v>
      </c>
      <c r="C3" s="18" t="s">
        <v>61</v>
      </c>
      <c r="D3" s="18" t="s">
        <v>97</v>
      </c>
      <c r="E3" s="18" t="s">
        <v>454</v>
      </c>
      <c r="F3" s="18" t="s">
        <v>455</v>
      </c>
      <c r="G3" s="18" t="s">
        <v>456</v>
      </c>
      <c r="H3" s="18" t="s">
        <v>457</v>
      </c>
      <c r="I3" s="24">
        <v>44965.75277777778</v>
      </c>
      <c r="J3" s="18" t="s">
        <v>28</v>
      </c>
      <c r="K3" s="18" t="s">
        <v>58</v>
      </c>
      <c r="L3" s="18" t="s">
        <v>458</v>
      </c>
      <c r="M3" s="18" t="s">
        <v>459</v>
      </c>
      <c r="N3" s="18" t="s">
        <v>224</v>
      </c>
      <c r="O3" s="18" t="s">
        <v>543</v>
      </c>
      <c r="P3" s="18" t="s">
        <v>32</v>
      </c>
      <c r="Q3" s="18" t="s">
        <v>65</v>
      </c>
      <c r="R3" s="18" t="s">
        <v>781</v>
      </c>
      <c r="S3" s="18" t="s">
        <v>54</v>
      </c>
      <c r="T3" s="18" t="s">
        <v>56</v>
      </c>
      <c r="U3" s="18" t="s">
        <v>460</v>
      </c>
      <c r="V3" s="18" t="s">
        <v>460</v>
      </c>
      <c r="W3" s="18" t="s">
        <v>55</v>
      </c>
      <c r="X3" s="23" t="str" cm="1">
        <f t="array" ref="X3">INDEX({"MADRUGADA";"MANHÃ";"TARDE";"NOITE"},SUMPRODUCT(1*(HOUR(E3)&gt;={0;6;12;18})),1)</f>
        <v>TARDE</v>
      </c>
      <c r="Y3" s="25">
        <f t="shared" ref="Y3" si="0">G3-F3</f>
        <v>5.2083333335758653E-2</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702C5-6AB2-43A5-98F2-3B4BC4F3A59B}">
  <sheetPr codeName="Planilha11"/>
  <dimension ref="A1:Y7"/>
  <sheetViews>
    <sheetView topLeftCell="A7"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20" x14ac:dyDescent="0.25">
      <c r="A2" s="18" t="s">
        <v>239</v>
      </c>
      <c r="B2" s="18" t="s">
        <v>47</v>
      </c>
      <c r="C2" s="18" t="s">
        <v>48</v>
      </c>
      <c r="D2" s="18" t="s">
        <v>84</v>
      </c>
      <c r="E2" s="18" t="s">
        <v>240</v>
      </c>
      <c r="F2" s="18" t="s">
        <v>241</v>
      </c>
      <c r="G2" s="18" t="s">
        <v>242</v>
      </c>
      <c r="H2" s="18" t="s">
        <v>243</v>
      </c>
      <c r="I2" s="24">
        <v>44961.813888888886</v>
      </c>
      <c r="J2" s="18" t="s">
        <v>244</v>
      </c>
      <c r="K2" s="18" t="s">
        <v>58</v>
      </c>
      <c r="L2" s="18" t="s">
        <v>245</v>
      </c>
      <c r="M2" s="18" t="s">
        <v>246</v>
      </c>
      <c r="N2" s="18" t="s">
        <v>247</v>
      </c>
      <c r="O2" s="18" t="s">
        <v>248</v>
      </c>
      <c r="P2" s="18" t="s">
        <v>24</v>
      </c>
      <c r="Q2" s="18" t="s">
        <v>53</v>
      </c>
      <c r="R2" s="18" t="s">
        <v>249</v>
      </c>
      <c r="S2" s="18" t="s">
        <v>54</v>
      </c>
      <c r="T2" s="18" t="s">
        <v>250</v>
      </c>
      <c r="U2" s="18" t="s">
        <v>251</v>
      </c>
      <c r="V2" s="18" t="s">
        <v>252</v>
      </c>
      <c r="W2" s="18" t="s">
        <v>55</v>
      </c>
      <c r="X2" s="23" t="str" cm="1">
        <f t="array" ref="X2">INDEX({"MADRUGADA";"MANHÃ";"TARDE";"NOITE"},SUMPRODUCT(1*(HOUR(E2)&gt;={0;6;12;18})),1)</f>
        <v>TARDE</v>
      </c>
      <c r="Y2" s="25">
        <f>G2-F2</f>
        <v>1.7361111116770189E-2</v>
      </c>
    </row>
    <row r="3" spans="1:25" ht="195" x14ac:dyDescent="0.25">
      <c r="A3" s="18" t="s">
        <v>427</v>
      </c>
      <c r="B3" s="18" t="s">
        <v>47</v>
      </c>
      <c r="C3" s="18" t="s">
        <v>61</v>
      </c>
      <c r="D3" s="18" t="s">
        <v>70</v>
      </c>
      <c r="E3" s="18" t="s">
        <v>428</v>
      </c>
      <c r="F3" s="18" t="s">
        <v>428</v>
      </c>
      <c r="G3" s="24">
        <v>44967.703472222223</v>
      </c>
      <c r="H3" s="24">
        <v>44970.664583333331</v>
      </c>
      <c r="I3" s="24">
        <v>44972.756944444445</v>
      </c>
      <c r="J3" s="18" t="s">
        <v>429</v>
      </c>
      <c r="K3" s="18" t="s">
        <v>58</v>
      </c>
      <c r="L3" s="18" t="s">
        <v>430</v>
      </c>
      <c r="M3" s="18" t="s">
        <v>431</v>
      </c>
      <c r="N3" s="18" t="s">
        <v>247</v>
      </c>
      <c r="O3" s="18" t="s">
        <v>541</v>
      </c>
      <c r="P3" s="18" t="s">
        <v>24</v>
      </c>
      <c r="Q3" s="18" t="s">
        <v>65</v>
      </c>
      <c r="R3" s="18" t="s">
        <v>1106</v>
      </c>
      <c r="S3" s="18" t="s">
        <v>171</v>
      </c>
      <c r="T3" s="18" t="s">
        <v>56</v>
      </c>
      <c r="U3" s="18" t="s">
        <v>432</v>
      </c>
      <c r="V3" s="18" t="s">
        <v>432</v>
      </c>
      <c r="W3" s="18" t="s">
        <v>55</v>
      </c>
      <c r="X3" s="23" t="str" cm="1">
        <f t="array" ref="X3">INDEX({"MADRUGADA";"MANHÃ";"TARDE";"NOITE"},SUMPRODUCT(1*(HOUR(E3)&gt;={0;6;12;18})),1)</f>
        <v>TARDE</v>
      </c>
      <c r="Y3" s="25">
        <f t="shared" ref="Y3:Y4" si="0">G3-F3</f>
        <v>3.9930555555547471</v>
      </c>
    </row>
    <row r="4" spans="1:25" ht="195" x14ac:dyDescent="0.25">
      <c r="A4" s="18" t="s">
        <v>1093</v>
      </c>
      <c r="B4" s="18" t="s">
        <v>47</v>
      </c>
      <c r="C4" s="18" t="s">
        <v>61</v>
      </c>
      <c r="D4" s="18" t="s">
        <v>70</v>
      </c>
      <c r="E4" s="18" t="s">
        <v>1094</v>
      </c>
      <c r="F4" s="18" t="s">
        <v>1094</v>
      </c>
      <c r="G4" s="24">
        <v>44971.669444444444</v>
      </c>
      <c r="H4" s="24">
        <v>44971.692361111112</v>
      </c>
      <c r="I4" s="24">
        <v>44973.724999999999</v>
      </c>
      <c r="J4" s="18" t="s">
        <v>429</v>
      </c>
      <c r="K4" s="18" t="s">
        <v>58</v>
      </c>
      <c r="L4" s="18" t="s">
        <v>1095</v>
      </c>
      <c r="M4" s="18" t="s">
        <v>1096</v>
      </c>
      <c r="N4" s="18" t="s">
        <v>247</v>
      </c>
      <c r="O4" s="18" t="s">
        <v>1097</v>
      </c>
      <c r="P4" s="18" t="s">
        <v>24</v>
      </c>
      <c r="Q4" s="18" t="s">
        <v>546</v>
      </c>
      <c r="R4" s="18" t="s">
        <v>1168</v>
      </c>
      <c r="S4" s="18" t="s">
        <v>54</v>
      </c>
      <c r="T4" s="18" t="s">
        <v>56</v>
      </c>
      <c r="U4" s="18" t="s">
        <v>1098</v>
      </c>
      <c r="V4" s="18" t="s">
        <v>1098</v>
      </c>
      <c r="W4" s="18" t="s">
        <v>55</v>
      </c>
      <c r="X4" s="23" t="str" cm="1">
        <f t="array" ref="X4">INDEX({"MADRUGADA";"MANHÃ";"TARDE";"NOITE"},SUMPRODUCT(1*(HOUR(E4)&gt;={0;6;12;18})),1)</f>
        <v>TARDE</v>
      </c>
      <c r="Y4" s="25">
        <f t="shared" si="0"/>
        <v>0.96736111111385981</v>
      </c>
    </row>
    <row r="5" spans="1:25" ht="409.5" x14ac:dyDescent="0.25">
      <c r="A5" s="18" t="s">
        <v>1375</v>
      </c>
      <c r="B5" s="18" t="s">
        <v>60</v>
      </c>
      <c r="C5" s="18" t="s">
        <v>61</v>
      </c>
      <c r="D5" s="18" t="s">
        <v>1376</v>
      </c>
      <c r="E5" s="18" t="s">
        <v>1377</v>
      </c>
      <c r="F5" s="18" t="s">
        <v>55</v>
      </c>
      <c r="G5" s="18" t="s">
        <v>55</v>
      </c>
      <c r="H5" s="18" t="s">
        <v>1378</v>
      </c>
      <c r="I5" s="24">
        <v>44976.852083333331</v>
      </c>
      <c r="J5" s="18" t="s">
        <v>429</v>
      </c>
      <c r="K5" s="18" t="s">
        <v>58</v>
      </c>
      <c r="L5" s="18" t="s">
        <v>1379</v>
      </c>
      <c r="M5" s="18" t="s">
        <v>1380</v>
      </c>
      <c r="N5" s="18" t="s">
        <v>247</v>
      </c>
      <c r="O5" s="18" t="s">
        <v>1097</v>
      </c>
      <c r="P5" s="18" t="s">
        <v>24</v>
      </c>
      <c r="Q5" s="18" t="s">
        <v>55</v>
      </c>
      <c r="R5" s="18" t="s">
        <v>1381</v>
      </c>
      <c r="S5" s="18" t="s">
        <v>54</v>
      </c>
      <c r="T5" s="18" t="s">
        <v>56</v>
      </c>
      <c r="U5" s="18" t="s">
        <v>1382</v>
      </c>
      <c r="V5" s="18" t="s">
        <v>1382</v>
      </c>
      <c r="W5" s="18">
        <v>8141</v>
      </c>
      <c r="X5" s="23" t="str" cm="1">
        <f t="array" ref="X5">INDEX({"MADRUGADA";"MANHÃ";"TARDE";"NOITE"},SUMPRODUCT(1*(HOUR(E5)&gt;={0;6;12;18})),1)</f>
        <v>TARDE</v>
      </c>
      <c r="Y5" s="20" t="s">
        <v>55</v>
      </c>
    </row>
    <row r="6" spans="1:25" ht="60" x14ac:dyDescent="0.25">
      <c r="A6" s="18" t="s">
        <v>1457</v>
      </c>
      <c r="B6" s="18" t="s">
        <v>47</v>
      </c>
      <c r="C6" s="18" t="s">
        <v>48</v>
      </c>
      <c r="D6" s="18" t="s">
        <v>84</v>
      </c>
      <c r="E6" s="18" t="s">
        <v>1458</v>
      </c>
      <c r="F6" s="18" t="s">
        <v>1459</v>
      </c>
      <c r="G6" s="18" t="s">
        <v>1460</v>
      </c>
      <c r="H6" s="18" t="s">
        <v>1461</v>
      </c>
      <c r="I6" s="24">
        <v>44981.380555555559</v>
      </c>
      <c r="J6" s="18" t="s">
        <v>51</v>
      </c>
      <c r="K6" s="18" t="s">
        <v>58</v>
      </c>
      <c r="L6" s="18" t="s">
        <v>1462</v>
      </c>
      <c r="M6" s="18" t="s">
        <v>1463</v>
      </c>
      <c r="N6" s="18" t="s">
        <v>247</v>
      </c>
      <c r="O6" s="18" t="s">
        <v>539</v>
      </c>
      <c r="P6" s="18" t="s">
        <v>24</v>
      </c>
      <c r="Q6" s="18" t="s">
        <v>53</v>
      </c>
      <c r="R6" s="18" t="s">
        <v>1464</v>
      </c>
      <c r="S6" s="18" t="s">
        <v>54</v>
      </c>
      <c r="T6" s="18" t="s">
        <v>1465</v>
      </c>
      <c r="U6" s="18" t="s">
        <v>1466</v>
      </c>
      <c r="V6" s="18" t="s">
        <v>1467</v>
      </c>
      <c r="W6" s="18" t="s">
        <v>55</v>
      </c>
      <c r="X6" s="23" t="str" cm="1">
        <f t="array" ref="X6">INDEX({"MADRUGADA";"MANHÃ";"TARDE";"NOITE"},SUMPRODUCT(1*(HOUR(E6)&gt;={0;6;12;18})),1)</f>
        <v>MANHÃ</v>
      </c>
      <c r="Y6" s="25">
        <f t="shared" ref="Y6" si="1">G6-F6</f>
        <v>2.0833333335758653E-2</v>
      </c>
    </row>
    <row r="7" spans="1:25" ht="165" x14ac:dyDescent="0.25">
      <c r="A7" s="17" t="s">
        <v>1517</v>
      </c>
      <c r="B7" s="17" t="s">
        <v>60</v>
      </c>
      <c r="C7" s="17" t="s">
        <v>61</v>
      </c>
      <c r="D7" s="17" t="s">
        <v>1209</v>
      </c>
      <c r="E7" s="17" t="s">
        <v>1518</v>
      </c>
      <c r="F7" s="17" t="s">
        <v>55</v>
      </c>
      <c r="G7" s="17" t="s">
        <v>55</v>
      </c>
      <c r="H7" s="17" t="s">
        <v>50</v>
      </c>
      <c r="I7" s="17" t="s">
        <v>50</v>
      </c>
      <c r="J7" s="17" t="s">
        <v>1519</v>
      </c>
      <c r="K7" s="17" t="s">
        <v>58</v>
      </c>
      <c r="L7" s="17" t="s">
        <v>1520</v>
      </c>
      <c r="M7" s="17" t="s">
        <v>1521</v>
      </c>
      <c r="N7" s="17" t="s">
        <v>247</v>
      </c>
      <c r="O7" s="17" t="s">
        <v>248</v>
      </c>
      <c r="P7" s="17" t="s">
        <v>24</v>
      </c>
      <c r="Q7" s="17" t="s">
        <v>55</v>
      </c>
      <c r="R7" s="17" t="s">
        <v>50</v>
      </c>
      <c r="S7" s="17" t="s">
        <v>54</v>
      </c>
      <c r="T7" s="17" t="s">
        <v>56</v>
      </c>
      <c r="U7" s="17" t="s">
        <v>1522</v>
      </c>
      <c r="V7" s="17" t="s">
        <v>1522</v>
      </c>
      <c r="W7" s="17" t="s">
        <v>55</v>
      </c>
      <c r="X7" s="22" t="str" cm="1">
        <f t="array" ref="X7">INDEX({"MADRUGADA";"MANHÃ";"TARDE";"NOITE"},SUMPRODUCT(1*(HOUR(E7)&gt;={0;6;12;18})),1)</f>
        <v>MANHÃ</v>
      </c>
      <c r="Y7" s="21" t="s">
        <v>55</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E8A5A-555C-4D3C-82D7-B9B9D0668026}">
  <sheetPr codeName="Planilha12"/>
  <dimension ref="A1:Y5"/>
  <sheetViews>
    <sheetView topLeftCell="A5"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60" x14ac:dyDescent="0.25">
      <c r="A2" s="18" t="s">
        <v>532</v>
      </c>
      <c r="B2" s="18" t="s">
        <v>47</v>
      </c>
      <c r="C2" s="18" t="s">
        <v>48</v>
      </c>
      <c r="D2" s="18" t="s">
        <v>386</v>
      </c>
      <c r="E2" s="18" t="s">
        <v>526</v>
      </c>
      <c r="F2" s="18" t="s">
        <v>533</v>
      </c>
      <c r="G2" s="18" t="s">
        <v>534</v>
      </c>
      <c r="H2" s="18" t="s">
        <v>528</v>
      </c>
      <c r="I2" s="24">
        <v>44965.46597222222</v>
      </c>
      <c r="J2" s="18" t="s">
        <v>51</v>
      </c>
      <c r="K2" s="18" t="s">
        <v>389</v>
      </c>
      <c r="L2" s="18" t="s">
        <v>535</v>
      </c>
      <c r="M2" s="18" t="s">
        <v>536</v>
      </c>
      <c r="N2" s="18" t="s">
        <v>537</v>
      </c>
      <c r="O2" s="18" t="s">
        <v>544</v>
      </c>
      <c r="P2" s="18" t="s">
        <v>29</v>
      </c>
      <c r="Q2" s="18" t="s">
        <v>53</v>
      </c>
      <c r="R2" s="18" t="s">
        <v>779</v>
      </c>
      <c r="S2" s="18" t="s">
        <v>54</v>
      </c>
      <c r="T2" s="18" t="s">
        <v>56</v>
      </c>
      <c r="U2" s="18" t="s">
        <v>538</v>
      </c>
      <c r="V2" s="18" t="s">
        <v>538</v>
      </c>
      <c r="W2" s="18" t="s">
        <v>55</v>
      </c>
      <c r="X2" s="23" t="str" cm="1">
        <f t="array" ref="X2">INDEX({"MADRUGADA";"MANHÃ";"TARDE";"NOITE"},SUMPRODUCT(1*(HOUR(E2)&gt;={0;6;12;18})),1)</f>
        <v>MANHÃ</v>
      </c>
      <c r="Y2" s="25">
        <f t="shared" ref="Y2:Y5" si="0">G2-F2</f>
        <v>5.5555555591126904E-3</v>
      </c>
    </row>
    <row r="3" spans="1:25" ht="270" x14ac:dyDescent="0.25">
      <c r="A3" s="18" t="s">
        <v>826</v>
      </c>
      <c r="B3" s="18" t="s">
        <v>47</v>
      </c>
      <c r="C3" s="18" t="s">
        <v>61</v>
      </c>
      <c r="D3" s="18" t="s">
        <v>386</v>
      </c>
      <c r="E3" s="18" t="s">
        <v>827</v>
      </c>
      <c r="F3" s="18" t="s">
        <v>820</v>
      </c>
      <c r="G3" s="18" t="s">
        <v>821</v>
      </c>
      <c r="H3" s="24">
        <v>44966.993055555555</v>
      </c>
      <c r="I3" s="24">
        <v>44968.99722222222</v>
      </c>
      <c r="J3" s="18" t="s">
        <v>51</v>
      </c>
      <c r="K3" s="18" t="s">
        <v>389</v>
      </c>
      <c r="L3" s="18" t="s">
        <v>828</v>
      </c>
      <c r="M3" s="18" t="s">
        <v>829</v>
      </c>
      <c r="N3" s="18" t="s">
        <v>537</v>
      </c>
      <c r="O3" s="18" t="s">
        <v>544</v>
      </c>
      <c r="P3" s="18" t="s">
        <v>29</v>
      </c>
      <c r="Q3" s="18" t="s">
        <v>884</v>
      </c>
      <c r="R3" s="18" t="s">
        <v>885</v>
      </c>
      <c r="S3" s="18" t="s">
        <v>171</v>
      </c>
      <c r="T3" s="18" t="s">
        <v>56</v>
      </c>
      <c r="U3" s="18" t="s">
        <v>830</v>
      </c>
      <c r="V3" s="18" t="s">
        <v>830</v>
      </c>
      <c r="W3" s="18" t="s">
        <v>55</v>
      </c>
      <c r="X3" s="23" t="str" cm="1">
        <f t="array" ref="X3">INDEX({"MADRUGADA";"MANHÃ";"TARDE";"NOITE"},SUMPRODUCT(1*(HOUR(E3)&gt;={0;6;12;18})),1)</f>
        <v>MANHÃ</v>
      </c>
      <c r="Y3" s="25">
        <f t="shared" si="0"/>
        <v>0.41666666666424135</v>
      </c>
    </row>
    <row r="4" spans="1:25" ht="105" x14ac:dyDescent="0.25">
      <c r="A4" s="18" t="s">
        <v>1415</v>
      </c>
      <c r="B4" s="18" t="s">
        <v>47</v>
      </c>
      <c r="C4" s="18" t="s">
        <v>48</v>
      </c>
      <c r="D4" s="18" t="s">
        <v>386</v>
      </c>
      <c r="E4" s="18" t="s">
        <v>1416</v>
      </c>
      <c r="F4" s="18" t="s">
        <v>1417</v>
      </c>
      <c r="G4" s="24">
        <v>44977.251388888886</v>
      </c>
      <c r="H4" s="24">
        <v>44977.260416666664</v>
      </c>
      <c r="I4" s="24">
        <v>44979.276388888888</v>
      </c>
      <c r="J4" s="18" t="s">
        <v>51</v>
      </c>
      <c r="K4" s="18" t="s">
        <v>389</v>
      </c>
      <c r="L4" s="18" t="s">
        <v>828</v>
      </c>
      <c r="M4" s="18" t="s">
        <v>1418</v>
      </c>
      <c r="N4" s="18" t="s">
        <v>537</v>
      </c>
      <c r="O4" s="18" t="s">
        <v>544</v>
      </c>
      <c r="P4" s="18" t="s">
        <v>29</v>
      </c>
      <c r="Q4" s="18" t="s">
        <v>698</v>
      </c>
      <c r="R4" s="18" t="s">
        <v>1429</v>
      </c>
      <c r="S4" s="18" t="s">
        <v>171</v>
      </c>
      <c r="T4" s="18" t="s">
        <v>56</v>
      </c>
      <c r="U4" s="18" t="s">
        <v>1419</v>
      </c>
      <c r="V4" s="18" t="s">
        <v>1419</v>
      </c>
      <c r="W4" s="18" t="s">
        <v>1420</v>
      </c>
      <c r="X4" s="23" t="str" cm="1">
        <f t="array" ref="X4">INDEX({"MADRUGADA";"MANHÃ";"TARDE";"NOITE"},SUMPRODUCT(1*(HOUR(E4)&gt;={0;6;12;18})),1)</f>
        <v>MANHÃ</v>
      </c>
      <c r="Y4" s="25">
        <f t="shared" si="0"/>
        <v>0.47083333333284827</v>
      </c>
    </row>
    <row r="5" spans="1:25" ht="105" x14ac:dyDescent="0.25">
      <c r="A5" s="17" t="s">
        <v>1739</v>
      </c>
      <c r="B5" s="17" t="s">
        <v>47</v>
      </c>
      <c r="C5" s="17" t="s">
        <v>61</v>
      </c>
      <c r="D5" s="17" t="s">
        <v>386</v>
      </c>
      <c r="E5" s="17" t="s">
        <v>1735</v>
      </c>
      <c r="F5" s="17" t="s">
        <v>1736</v>
      </c>
      <c r="G5" s="17" t="s">
        <v>50</v>
      </c>
      <c r="H5" s="17" t="s">
        <v>50</v>
      </c>
      <c r="I5" s="17" t="s">
        <v>50</v>
      </c>
      <c r="J5" s="17" t="s">
        <v>51</v>
      </c>
      <c r="K5" s="17" t="s">
        <v>389</v>
      </c>
      <c r="L5" s="17" t="s">
        <v>828</v>
      </c>
      <c r="M5" s="17" t="s">
        <v>1740</v>
      </c>
      <c r="N5" s="17" t="s">
        <v>537</v>
      </c>
      <c r="O5" s="17" t="s">
        <v>544</v>
      </c>
      <c r="P5" s="17" t="s">
        <v>29</v>
      </c>
      <c r="Q5" s="17" t="s">
        <v>50</v>
      </c>
      <c r="R5" s="17" t="s">
        <v>50</v>
      </c>
      <c r="S5" s="17" t="s">
        <v>54</v>
      </c>
      <c r="T5" s="17" t="s">
        <v>56</v>
      </c>
      <c r="U5" s="17" t="s">
        <v>1741</v>
      </c>
      <c r="V5" s="17" t="s">
        <v>1741</v>
      </c>
      <c r="W5" s="17">
        <v>124122023</v>
      </c>
      <c r="X5" s="22" t="str" cm="1">
        <f t="array" ref="X5">INDEX({"MADRUGADA";"MANHÃ";"TARDE";"NOITE"},SUMPRODUCT(1*(HOUR(E5)&gt;={0;6;12;18})),1)</f>
        <v>NOITE</v>
      </c>
      <c r="Y5" s="19" t="e">
        <f t="shared" si="0"/>
        <v>#VALUE!</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52BDC-DF0D-446B-92D8-7C7D2C3AECF4}">
  <sheetPr codeName="Planilha13"/>
  <dimension ref="A1:Y8"/>
  <sheetViews>
    <sheetView topLeftCell="A7"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75" x14ac:dyDescent="0.25">
      <c r="A2" s="18" t="s">
        <v>524</v>
      </c>
      <c r="B2" s="18" t="s">
        <v>47</v>
      </c>
      <c r="C2" s="18" t="s">
        <v>48</v>
      </c>
      <c r="D2" s="18" t="s">
        <v>386</v>
      </c>
      <c r="E2" s="18" t="s">
        <v>525</v>
      </c>
      <c r="F2" s="18" t="s">
        <v>526</v>
      </c>
      <c r="G2" s="18" t="s">
        <v>527</v>
      </c>
      <c r="H2" s="18" t="s">
        <v>528</v>
      </c>
      <c r="I2" s="24">
        <v>44965.46597222222</v>
      </c>
      <c r="J2" s="18" t="s">
        <v>51</v>
      </c>
      <c r="K2" s="18" t="s">
        <v>389</v>
      </c>
      <c r="L2" s="18" t="s">
        <v>529</v>
      </c>
      <c r="M2" s="18" t="s">
        <v>530</v>
      </c>
      <c r="N2" s="18" t="s">
        <v>1771</v>
      </c>
      <c r="O2" s="18" t="s">
        <v>544</v>
      </c>
      <c r="P2" s="18" t="s">
        <v>29</v>
      </c>
      <c r="Q2" s="18" t="s">
        <v>53</v>
      </c>
      <c r="R2" s="18" t="s">
        <v>779</v>
      </c>
      <c r="S2" s="18" t="s">
        <v>54</v>
      </c>
      <c r="T2" s="18" t="s">
        <v>56</v>
      </c>
      <c r="U2" s="18" t="s">
        <v>531</v>
      </c>
      <c r="V2" s="18" t="s">
        <v>531</v>
      </c>
      <c r="W2" s="18" t="s">
        <v>55</v>
      </c>
      <c r="X2" s="23" t="str" cm="1">
        <f t="array" ref="X2">INDEX({"MADRUGADA";"MANHÃ";"TARDE";"NOITE"},SUMPRODUCT(1*(HOUR(E2)&gt;={0;6;12;18})),1)</f>
        <v>MANHÃ</v>
      </c>
      <c r="Y2" s="25">
        <f t="shared" ref="Y2:Y8" si="0">G2-F2</f>
        <v>9.7222222248092294E-3</v>
      </c>
    </row>
    <row r="3" spans="1:25" ht="285" x14ac:dyDescent="0.25">
      <c r="A3" s="18" t="s">
        <v>838</v>
      </c>
      <c r="B3" s="18" t="s">
        <v>47</v>
      </c>
      <c r="C3" s="18" t="s">
        <v>48</v>
      </c>
      <c r="D3" s="18" t="s">
        <v>386</v>
      </c>
      <c r="E3" s="18" t="s">
        <v>832</v>
      </c>
      <c r="F3" s="18" t="s">
        <v>839</v>
      </c>
      <c r="G3" s="18" t="s">
        <v>840</v>
      </c>
      <c r="H3" s="24">
        <v>44966.993750000001</v>
      </c>
      <c r="I3" s="24">
        <v>44968.997916666667</v>
      </c>
      <c r="J3" s="18" t="s">
        <v>51</v>
      </c>
      <c r="K3" s="18" t="s">
        <v>389</v>
      </c>
      <c r="L3" s="18" t="s">
        <v>841</v>
      </c>
      <c r="M3" s="18" t="s">
        <v>842</v>
      </c>
      <c r="N3" s="18" t="s">
        <v>1771</v>
      </c>
      <c r="O3" s="18" t="s">
        <v>544</v>
      </c>
      <c r="P3" s="18" t="s">
        <v>29</v>
      </c>
      <c r="Q3" s="18" t="s">
        <v>884</v>
      </c>
      <c r="R3" s="18" t="s">
        <v>886</v>
      </c>
      <c r="S3" s="18" t="s">
        <v>171</v>
      </c>
      <c r="T3" s="18" t="s">
        <v>56</v>
      </c>
      <c r="U3" s="18" t="s">
        <v>843</v>
      </c>
      <c r="V3" s="18" t="s">
        <v>843</v>
      </c>
      <c r="W3" s="18">
        <v>87492023</v>
      </c>
      <c r="X3" s="23" t="str" cm="1">
        <f t="array" ref="X3">INDEX({"MADRUGADA";"MANHÃ";"TARDE";"NOITE"},SUMPRODUCT(1*(HOUR(E3)&gt;={0;6;12;18})),1)</f>
        <v>MANHÃ</v>
      </c>
      <c r="Y3" s="25">
        <f t="shared" si="0"/>
        <v>0.4180555555576575</v>
      </c>
    </row>
    <row r="4" spans="1:25" ht="270" x14ac:dyDescent="0.25">
      <c r="A4" s="18" t="s">
        <v>844</v>
      </c>
      <c r="B4" s="18" t="s">
        <v>47</v>
      </c>
      <c r="C4" s="18" t="s">
        <v>48</v>
      </c>
      <c r="D4" s="18" t="s">
        <v>386</v>
      </c>
      <c r="E4" s="18" t="s">
        <v>845</v>
      </c>
      <c r="F4" s="18" t="s">
        <v>839</v>
      </c>
      <c r="G4" s="18" t="s">
        <v>821</v>
      </c>
      <c r="H4" s="24">
        <v>44966.993750000001</v>
      </c>
      <c r="I4" s="24">
        <v>44969.003472222219</v>
      </c>
      <c r="J4" s="18" t="s">
        <v>51</v>
      </c>
      <c r="K4" s="18" t="s">
        <v>389</v>
      </c>
      <c r="L4" s="18" t="s">
        <v>846</v>
      </c>
      <c r="M4" s="18" t="s">
        <v>847</v>
      </c>
      <c r="N4" s="18" t="s">
        <v>1771</v>
      </c>
      <c r="O4" s="18" t="s">
        <v>544</v>
      </c>
      <c r="P4" s="18" t="s">
        <v>29</v>
      </c>
      <c r="Q4" s="18" t="s">
        <v>884</v>
      </c>
      <c r="R4" s="18" t="s">
        <v>885</v>
      </c>
      <c r="S4" s="18" t="s">
        <v>171</v>
      </c>
      <c r="T4" s="18" t="s">
        <v>56</v>
      </c>
      <c r="U4" s="18" t="s">
        <v>848</v>
      </c>
      <c r="V4" s="18" t="s">
        <v>848</v>
      </c>
      <c r="W4" s="18">
        <v>87482023</v>
      </c>
      <c r="X4" s="23" t="str" cm="1">
        <f t="array" ref="X4">INDEX({"MADRUGADA";"MANHÃ";"TARDE";"NOITE"},SUMPRODUCT(1*(HOUR(E4)&gt;={0;6;12;18})),1)</f>
        <v>TARDE</v>
      </c>
      <c r="Y4" s="25">
        <f t="shared" si="0"/>
        <v>0.41736111111094942</v>
      </c>
    </row>
    <row r="5" spans="1:25" ht="135" x14ac:dyDescent="0.25">
      <c r="A5" s="18" t="s">
        <v>1410</v>
      </c>
      <c r="B5" s="18" t="s">
        <v>47</v>
      </c>
      <c r="C5" s="18" t="s">
        <v>48</v>
      </c>
      <c r="D5" s="18" t="s">
        <v>386</v>
      </c>
      <c r="E5" s="18" t="s">
        <v>1411</v>
      </c>
      <c r="F5" s="18" t="s">
        <v>1406</v>
      </c>
      <c r="G5" s="24">
        <v>44977.251388888886</v>
      </c>
      <c r="H5" s="24">
        <v>44977.260416666664</v>
      </c>
      <c r="I5" s="24">
        <v>44979.280555555553</v>
      </c>
      <c r="J5" s="18" t="s">
        <v>51</v>
      </c>
      <c r="K5" s="18" t="s">
        <v>389</v>
      </c>
      <c r="L5" s="18" t="s">
        <v>841</v>
      </c>
      <c r="M5" s="18" t="s">
        <v>1412</v>
      </c>
      <c r="N5" s="18" t="s">
        <v>1771</v>
      </c>
      <c r="O5" s="18" t="s">
        <v>544</v>
      </c>
      <c r="P5" s="18" t="s">
        <v>29</v>
      </c>
      <c r="Q5" s="18" t="s">
        <v>698</v>
      </c>
      <c r="R5" s="18" t="s">
        <v>1429</v>
      </c>
      <c r="S5" s="18" t="s">
        <v>171</v>
      </c>
      <c r="T5" s="18" t="s">
        <v>56</v>
      </c>
      <c r="U5" s="18" t="s">
        <v>1413</v>
      </c>
      <c r="V5" s="18" t="s">
        <v>1413</v>
      </c>
      <c r="W5" s="18" t="s">
        <v>1414</v>
      </c>
      <c r="X5" s="23" t="str" cm="1">
        <f t="array" ref="X5">INDEX({"MADRUGADA";"MANHÃ";"TARDE";"NOITE"},SUMPRODUCT(1*(HOUR(E5)&gt;={0;6;12;18})),1)</f>
        <v>MANHÃ</v>
      </c>
      <c r="Y5" s="25">
        <f t="shared" si="0"/>
        <v>0.47013888888614019</v>
      </c>
    </row>
    <row r="6" spans="1:25" ht="135" x14ac:dyDescent="0.25">
      <c r="A6" s="18" t="s">
        <v>1404</v>
      </c>
      <c r="B6" s="18" t="s">
        <v>47</v>
      </c>
      <c r="C6" s="18" t="s">
        <v>48</v>
      </c>
      <c r="D6" s="18" t="s">
        <v>386</v>
      </c>
      <c r="E6" s="18" t="s">
        <v>1405</v>
      </c>
      <c r="F6" s="18" t="s">
        <v>1406</v>
      </c>
      <c r="G6" s="24">
        <v>44977.251388888886</v>
      </c>
      <c r="H6" s="24">
        <v>44977.260416666664</v>
      </c>
      <c r="I6" s="24">
        <v>44979.302083333336</v>
      </c>
      <c r="J6" s="18" t="s">
        <v>51</v>
      </c>
      <c r="K6" s="18" t="s">
        <v>389</v>
      </c>
      <c r="L6" s="18" t="s">
        <v>846</v>
      </c>
      <c r="M6" s="18" t="s">
        <v>1407</v>
      </c>
      <c r="N6" s="18" t="s">
        <v>1771</v>
      </c>
      <c r="O6" s="18" t="s">
        <v>544</v>
      </c>
      <c r="P6" s="18" t="s">
        <v>29</v>
      </c>
      <c r="Q6" s="18" t="s">
        <v>698</v>
      </c>
      <c r="R6" s="18" t="s">
        <v>1429</v>
      </c>
      <c r="S6" s="18" t="s">
        <v>171</v>
      </c>
      <c r="T6" s="18" t="s">
        <v>56</v>
      </c>
      <c r="U6" s="18" t="s">
        <v>1408</v>
      </c>
      <c r="V6" s="18" t="s">
        <v>1408</v>
      </c>
      <c r="W6" s="18" t="s">
        <v>1409</v>
      </c>
      <c r="X6" s="23" t="str" cm="1">
        <f t="array" ref="X6">INDEX({"MADRUGADA";"MANHÃ";"TARDE";"NOITE"},SUMPRODUCT(1*(HOUR(E6)&gt;={0;6;12;18})),1)</f>
        <v>MANHÃ</v>
      </c>
      <c r="Y6" s="25">
        <f t="shared" si="0"/>
        <v>0.47013888888614019</v>
      </c>
    </row>
    <row r="7" spans="1:25" ht="75" x14ac:dyDescent="0.25">
      <c r="A7" s="17" t="s">
        <v>1742</v>
      </c>
      <c r="B7" s="17" t="s">
        <v>47</v>
      </c>
      <c r="C7" s="17" t="s">
        <v>48</v>
      </c>
      <c r="D7" s="17" t="s">
        <v>386</v>
      </c>
      <c r="E7" s="17" t="s">
        <v>1743</v>
      </c>
      <c r="F7" s="17" t="s">
        <v>1744</v>
      </c>
      <c r="G7" s="17" t="s">
        <v>50</v>
      </c>
      <c r="H7" s="17" t="s">
        <v>50</v>
      </c>
      <c r="I7" s="17" t="s">
        <v>50</v>
      </c>
      <c r="J7" s="17" t="s">
        <v>51</v>
      </c>
      <c r="K7" s="17" t="s">
        <v>389</v>
      </c>
      <c r="L7" s="17" t="s">
        <v>1745</v>
      </c>
      <c r="M7" s="17" t="s">
        <v>1746</v>
      </c>
      <c r="N7" s="17" t="s">
        <v>1771</v>
      </c>
      <c r="O7" s="17" t="s">
        <v>544</v>
      </c>
      <c r="P7" s="17" t="s">
        <v>29</v>
      </c>
      <c r="Q7" s="17" t="s">
        <v>50</v>
      </c>
      <c r="R7" s="17" t="s">
        <v>50</v>
      </c>
      <c r="S7" s="17" t="s">
        <v>54</v>
      </c>
      <c r="T7" s="17" t="s">
        <v>56</v>
      </c>
      <c r="U7" s="17" t="s">
        <v>1747</v>
      </c>
      <c r="V7" s="17" t="s">
        <v>1747</v>
      </c>
      <c r="W7" s="17">
        <v>124112023</v>
      </c>
      <c r="X7" s="22" t="str" cm="1">
        <f t="array" ref="X7">INDEX({"MADRUGADA";"MANHÃ";"TARDE";"NOITE"},SUMPRODUCT(1*(HOUR(E7)&gt;={0;6;12;18})),1)</f>
        <v>NOITE</v>
      </c>
      <c r="Y7" s="19" t="e">
        <f t="shared" si="0"/>
        <v>#VALUE!</v>
      </c>
    </row>
    <row r="8" spans="1:25" ht="75" x14ac:dyDescent="0.25">
      <c r="A8" s="17" t="s">
        <v>1748</v>
      </c>
      <c r="B8" s="17" t="s">
        <v>47</v>
      </c>
      <c r="C8" s="17" t="s">
        <v>48</v>
      </c>
      <c r="D8" s="17" t="s">
        <v>386</v>
      </c>
      <c r="E8" s="17" t="s">
        <v>1743</v>
      </c>
      <c r="F8" s="17" t="s">
        <v>1744</v>
      </c>
      <c r="G8" s="17" t="s">
        <v>50</v>
      </c>
      <c r="H8" s="17" t="s">
        <v>50</v>
      </c>
      <c r="I8" s="17" t="s">
        <v>50</v>
      </c>
      <c r="J8" s="17" t="s">
        <v>51</v>
      </c>
      <c r="K8" s="17" t="s">
        <v>389</v>
      </c>
      <c r="L8" s="17" t="s">
        <v>529</v>
      </c>
      <c r="M8" s="17" t="s">
        <v>1749</v>
      </c>
      <c r="N8" s="17" t="s">
        <v>1771</v>
      </c>
      <c r="O8" s="17" t="s">
        <v>544</v>
      </c>
      <c r="P8" s="17" t="s">
        <v>29</v>
      </c>
      <c r="Q8" s="17" t="s">
        <v>50</v>
      </c>
      <c r="R8" s="17" t="s">
        <v>50</v>
      </c>
      <c r="S8" s="17" t="s">
        <v>54</v>
      </c>
      <c r="T8" s="17" t="s">
        <v>56</v>
      </c>
      <c r="U8" s="17" t="s">
        <v>1750</v>
      </c>
      <c r="V8" s="17" t="s">
        <v>1750</v>
      </c>
      <c r="W8" s="17">
        <v>124102023</v>
      </c>
      <c r="X8" s="22" t="str" cm="1">
        <f t="array" ref="X8">INDEX({"MADRUGADA";"MANHÃ";"TARDE";"NOITE"},SUMPRODUCT(1*(HOUR(E8)&gt;={0;6;12;18})),1)</f>
        <v>NOITE</v>
      </c>
      <c r="Y8" s="19" t="e">
        <f t="shared" si="0"/>
        <v>#VALUE!</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B87A2-9D5D-4F25-A30E-B4F0206B38FE}">
  <sheetPr codeName="Planilha14"/>
  <dimension ref="A1:Y3"/>
  <sheetViews>
    <sheetView topLeftCell="A3"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95" x14ac:dyDescent="0.25">
      <c r="A2" s="18" t="s">
        <v>511</v>
      </c>
      <c r="B2" s="18" t="s">
        <v>47</v>
      </c>
      <c r="C2" s="18" t="s">
        <v>57</v>
      </c>
      <c r="D2" s="18" t="s">
        <v>512</v>
      </c>
      <c r="E2" s="18" t="s">
        <v>513</v>
      </c>
      <c r="F2" s="18" t="s">
        <v>514</v>
      </c>
      <c r="G2" s="24">
        <v>44963.916666666664</v>
      </c>
      <c r="H2" s="24">
        <v>44966.342361111114</v>
      </c>
      <c r="I2" s="24">
        <v>44968.361805555556</v>
      </c>
      <c r="J2" s="18" t="s">
        <v>51</v>
      </c>
      <c r="K2" s="18" t="s">
        <v>58</v>
      </c>
      <c r="L2" s="18" t="s">
        <v>515</v>
      </c>
      <c r="M2" s="18" t="s">
        <v>516</v>
      </c>
      <c r="N2" s="18" t="s">
        <v>517</v>
      </c>
      <c r="O2" s="18" t="s">
        <v>539</v>
      </c>
      <c r="P2" s="18" t="s">
        <v>24</v>
      </c>
      <c r="Q2" s="18" t="s">
        <v>546</v>
      </c>
      <c r="R2" s="18" t="s">
        <v>1001</v>
      </c>
      <c r="S2" s="18" t="s">
        <v>54</v>
      </c>
      <c r="T2" s="18" t="s">
        <v>56</v>
      </c>
      <c r="U2" s="18" t="s">
        <v>518</v>
      </c>
      <c r="V2" s="18" t="s">
        <v>518</v>
      </c>
      <c r="W2" s="18" t="s">
        <v>55</v>
      </c>
      <c r="X2" s="23" t="str" cm="1">
        <f t="array" ref="X2">INDEX({"MADRUGADA";"MANHÃ";"TARDE";"NOITE"},SUMPRODUCT(1*(HOUR(E2)&gt;={0;6;12;18})),1)</f>
        <v>MANHÃ</v>
      </c>
      <c r="Y2" s="25">
        <f>G2-F2</f>
        <v>0.54861111110949423</v>
      </c>
    </row>
    <row r="3" spans="1:25" ht="120" x14ac:dyDescent="0.25">
      <c r="A3" s="17" t="s">
        <v>1122</v>
      </c>
      <c r="B3" s="17" t="s">
        <v>47</v>
      </c>
      <c r="C3" s="17" t="s">
        <v>1123</v>
      </c>
      <c r="D3" s="17" t="s">
        <v>166</v>
      </c>
      <c r="E3" s="17" t="s">
        <v>1124</v>
      </c>
      <c r="F3" s="17" t="s">
        <v>1125</v>
      </c>
      <c r="G3" s="17" t="s">
        <v>1126</v>
      </c>
      <c r="H3" s="17" t="s">
        <v>50</v>
      </c>
      <c r="I3" s="17" t="s">
        <v>50</v>
      </c>
      <c r="J3" s="17" t="s">
        <v>51</v>
      </c>
      <c r="K3" s="17" t="s">
        <v>58</v>
      </c>
      <c r="L3" s="17" t="s">
        <v>1127</v>
      </c>
      <c r="M3" s="17" t="s">
        <v>1128</v>
      </c>
      <c r="N3" s="17" t="s">
        <v>517</v>
      </c>
      <c r="O3" s="17" t="s">
        <v>539</v>
      </c>
      <c r="P3" s="17" t="s">
        <v>24</v>
      </c>
      <c r="Q3" s="17" t="s">
        <v>546</v>
      </c>
      <c r="R3" s="17" t="s">
        <v>1129</v>
      </c>
      <c r="S3" s="17" t="s">
        <v>54</v>
      </c>
      <c r="T3" s="17" t="s">
        <v>1130</v>
      </c>
      <c r="U3" s="17" t="s">
        <v>1131</v>
      </c>
      <c r="V3" s="17" t="s">
        <v>1132</v>
      </c>
      <c r="W3" s="17" t="s">
        <v>55</v>
      </c>
      <c r="X3" s="22" t="str" cm="1">
        <f t="array" ref="X3">INDEX({"MADRUGADA";"MANHÃ";"TARDE";"NOITE"},SUMPRODUCT(1*(HOUR(E3)&gt;={0;6;12;18})),1)</f>
        <v>MANHÃ</v>
      </c>
      <c r="Y3" s="19">
        <f t="shared" ref="Y3" si="0">G3-F3</f>
        <v>0.20277777778392192</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7C51-E746-4996-BA9D-F773D87F13B9}">
  <sheetPr codeName="Planilha15"/>
  <dimension ref="A1:Y4"/>
  <sheetViews>
    <sheetView topLeftCell="A4"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60" x14ac:dyDescent="0.25">
      <c r="A2" s="18" t="s">
        <v>499</v>
      </c>
      <c r="B2" s="18" t="s">
        <v>47</v>
      </c>
      <c r="C2" s="18" t="s">
        <v>48</v>
      </c>
      <c r="D2" s="18" t="s">
        <v>466</v>
      </c>
      <c r="E2" s="18" t="s">
        <v>500</v>
      </c>
      <c r="F2" s="18" t="s">
        <v>501</v>
      </c>
      <c r="G2" s="18" t="s">
        <v>502</v>
      </c>
      <c r="H2" s="18" t="s">
        <v>503</v>
      </c>
      <c r="I2" s="24">
        <v>44965.46597222222</v>
      </c>
      <c r="J2" s="18" t="s">
        <v>51</v>
      </c>
      <c r="K2" s="18" t="s">
        <v>389</v>
      </c>
      <c r="L2" s="18" t="s">
        <v>504</v>
      </c>
      <c r="M2" s="18" t="s">
        <v>505</v>
      </c>
      <c r="N2" s="18" t="s">
        <v>506</v>
      </c>
      <c r="O2" s="18" t="s">
        <v>544</v>
      </c>
      <c r="P2" s="18" t="s">
        <v>29</v>
      </c>
      <c r="Q2" s="18" t="s">
        <v>53</v>
      </c>
      <c r="R2" s="18" t="s">
        <v>507</v>
      </c>
      <c r="S2" s="18" t="s">
        <v>54</v>
      </c>
      <c r="T2" s="18" t="s">
        <v>508</v>
      </c>
      <c r="U2" s="18" t="s">
        <v>509</v>
      </c>
      <c r="V2" s="18" t="s">
        <v>510</v>
      </c>
      <c r="W2" s="18" t="s">
        <v>55</v>
      </c>
      <c r="X2" s="23" t="str" cm="1">
        <f t="array" ref="X2">INDEX({"MADRUGADA";"MANHÃ";"TARDE";"NOITE"},SUMPRODUCT(1*(HOUR(E2)&gt;={0;6;12;18})),1)</f>
        <v>MANHÃ</v>
      </c>
      <c r="Y2" s="25">
        <f>G2-F2</f>
        <v>1.1111111110949423E-2</v>
      </c>
    </row>
    <row r="3" spans="1:25" ht="165" x14ac:dyDescent="0.25">
      <c r="A3" s="18" t="s">
        <v>1659</v>
      </c>
      <c r="B3" s="18" t="s">
        <v>47</v>
      </c>
      <c r="C3" s="18" t="s">
        <v>48</v>
      </c>
      <c r="D3" s="18" t="s">
        <v>70</v>
      </c>
      <c r="E3" s="18" t="s">
        <v>1660</v>
      </c>
      <c r="F3" s="18" t="s">
        <v>1661</v>
      </c>
      <c r="G3" s="24">
        <v>44982.734722222223</v>
      </c>
      <c r="H3" s="24">
        <v>44982.772916666669</v>
      </c>
      <c r="I3" s="24">
        <v>44984.861805555556</v>
      </c>
      <c r="J3" s="18" t="s">
        <v>396</v>
      </c>
      <c r="K3" s="18" t="s">
        <v>52</v>
      </c>
      <c r="L3" s="18" t="s">
        <v>504</v>
      </c>
      <c r="M3" s="18" t="s">
        <v>188</v>
      </c>
      <c r="N3" s="18" t="s">
        <v>506</v>
      </c>
      <c r="O3" s="18" t="s">
        <v>544</v>
      </c>
      <c r="P3" s="18" t="s">
        <v>29</v>
      </c>
      <c r="Q3" s="18" t="s">
        <v>1028</v>
      </c>
      <c r="R3" s="18" t="s">
        <v>1770</v>
      </c>
      <c r="S3" s="18" t="s">
        <v>54</v>
      </c>
      <c r="T3" s="18" t="s">
        <v>56</v>
      </c>
      <c r="U3" s="18" t="s">
        <v>1662</v>
      </c>
      <c r="V3" s="18" t="s">
        <v>1662</v>
      </c>
      <c r="W3" s="18" t="s">
        <v>55</v>
      </c>
      <c r="X3" s="23" t="str" cm="1">
        <f t="array" ref="X3">INDEX({"MADRUGADA";"MANHÃ";"TARDE";"NOITE"},SUMPRODUCT(1*(HOUR(E3)&gt;={0;6;12;18})),1)</f>
        <v>TARDE</v>
      </c>
      <c r="Y3" s="25">
        <f t="shared" ref="Y3:Y4" si="0">G3-F3</f>
        <v>9.7916666665696539E-2</v>
      </c>
    </row>
    <row r="4" spans="1:25" ht="60" x14ac:dyDescent="0.25">
      <c r="A4" s="17" t="s">
        <v>1751</v>
      </c>
      <c r="B4" s="17" t="s">
        <v>47</v>
      </c>
      <c r="C4" s="17" t="s">
        <v>48</v>
      </c>
      <c r="D4" s="17" t="s">
        <v>466</v>
      </c>
      <c r="E4" s="17" t="s">
        <v>1752</v>
      </c>
      <c r="F4" s="17" t="s">
        <v>1753</v>
      </c>
      <c r="G4" s="29">
        <v>44985.374305555553</v>
      </c>
      <c r="H4" s="29">
        <v>44985.375694444447</v>
      </c>
      <c r="I4" s="17" t="s">
        <v>50</v>
      </c>
      <c r="J4" s="17" t="s">
        <v>51</v>
      </c>
      <c r="K4" s="17" t="s">
        <v>389</v>
      </c>
      <c r="L4" s="17" t="s">
        <v>504</v>
      </c>
      <c r="M4" s="17" t="s">
        <v>188</v>
      </c>
      <c r="N4" s="17" t="s">
        <v>506</v>
      </c>
      <c r="O4" s="17" t="s">
        <v>544</v>
      </c>
      <c r="P4" s="17" t="s">
        <v>34</v>
      </c>
      <c r="Q4" s="17" t="s">
        <v>65</v>
      </c>
      <c r="R4" s="17" t="s">
        <v>1857</v>
      </c>
      <c r="S4" s="17" t="s">
        <v>54</v>
      </c>
      <c r="T4" s="17" t="s">
        <v>56</v>
      </c>
      <c r="U4" s="17" t="s">
        <v>1754</v>
      </c>
      <c r="V4" s="17" t="s">
        <v>1754</v>
      </c>
      <c r="W4" s="17" t="s">
        <v>55</v>
      </c>
      <c r="X4" s="22" t="str" cm="1">
        <f t="array" ref="X4">INDEX({"MADRUGADA";"MANHÃ";"TARDE";"NOITE"},SUMPRODUCT(1*(HOUR(E4)&gt;={0;6;12;18})),1)</f>
        <v>NOITE</v>
      </c>
      <c r="Y4" s="19">
        <f t="shared" si="0"/>
        <v>0.49930555555329192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29D34-5539-423B-8E9C-8FE1C96FFC66}">
  <sheetPr codeName="Planilha16"/>
  <dimension ref="A1:Y2"/>
  <sheetViews>
    <sheetView topLeftCell="A2"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50" x14ac:dyDescent="0.25">
      <c r="A2" s="18" t="s">
        <v>485</v>
      </c>
      <c r="B2" s="18" t="s">
        <v>47</v>
      </c>
      <c r="C2" s="18" t="s">
        <v>48</v>
      </c>
      <c r="D2" s="18" t="s">
        <v>70</v>
      </c>
      <c r="E2" s="18" t="s">
        <v>486</v>
      </c>
      <c r="F2" s="18" t="s">
        <v>487</v>
      </c>
      <c r="G2" s="18" t="s">
        <v>488</v>
      </c>
      <c r="H2" s="18" t="s">
        <v>489</v>
      </c>
      <c r="I2" s="24">
        <v>44965.46597222222</v>
      </c>
      <c r="J2" s="18" t="s">
        <v>244</v>
      </c>
      <c r="K2" s="18" t="s">
        <v>52</v>
      </c>
      <c r="L2" s="18" t="s">
        <v>490</v>
      </c>
      <c r="M2" s="18" t="s">
        <v>491</v>
      </c>
      <c r="N2" s="18" t="s">
        <v>492</v>
      </c>
      <c r="O2" s="18" t="s">
        <v>635</v>
      </c>
      <c r="P2" s="18" t="s">
        <v>37</v>
      </c>
      <c r="Q2" s="18" t="s">
        <v>493</v>
      </c>
      <c r="R2" s="18" t="s">
        <v>780</v>
      </c>
      <c r="S2" s="18" t="s">
        <v>54</v>
      </c>
      <c r="T2" s="18" t="s">
        <v>56</v>
      </c>
      <c r="U2" s="18" t="s">
        <v>494</v>
      </c>
      <c r="V2" s="18" t="s">
        <v>494</v>
      </c>
      <c r="W2" s="18" t="s">
        <v>55</v>
      </c>
      <c r="X2" s="23" t="str" cm="1">
        <f t="array" ref="X2">INDEX({"MADRUGADA";"MANHÃ";"TARDE";"NOITE"},SUMPRODUCT(1*(HOUR(E2)&gt;={0;6;12;18})),1)</f>
        <v>MANHÃ</v>
      </c>
      <c r="Y2" s="25">
        <f>G2-F2</f>
        <v>1.597222221607808E-2</v>
      </c>
    </row>
  </sheetData>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FDA8-BC26-42A5-87EC-21D7F089FC5B}">
  <sheetPr codeName="Planilha17"/>
  <dimension ref="A1:Y15"/>
  <sheetViews>
    <sheetView topLeftCell="A15"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9"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35" x14ac:dyDescent="0.25">
      <c r="A2" s="17" t="s">
        <v>562</v>
      </c>
      <c r="B2" s="17" t="s">
        <v>60</v>
      </c>
      <c r="C2" s="17" t="s">
        <v>61</v>
      </c>
      <c r="D2" s="17" t="s">
        <v>70</v>
      </c>
      <c r="E2" s="17" t="s">
        <v>616</v>
      </c>
      <c r="F2" s="17" t="s">
        <v>55</v>
      </c>
      <c r="G2" s="17" t="s">
        <v>55</v>
      </c>
      <c r="H2" s="29">
        <v>44984.759722222225</v>
      </c>
      <c r="I2" s="17" t="s">
        <v>50</v>
      </c>
      <c r="J2" s="17" t="s">
        <v>617</v>
      </c>
      <c r="K2" s="17" t="s">
        <v>58</v>
      </c>
      <c r="L2" s="17" t="s">
        <v>618</v>
      </c>
      <c r="M2" s="17" t="s">
        <v>619</v>
      </c>
      <c r="N2" s="17" t="s">
        <v>620</v>
      </c>
      <c r="O2" s="17" t="s">
        <v>621</v>
      </c>
      <c r="P2" s="17" t="s">
        <v>24</v>
      </c>
      <c r="Q2" s="17" t="s">
        <v>55</v>
      </c>
      <c r="R2" s="17" t="s">
        <v>1761</v>
      </c>
      <c r="S2" s="17" t="s">
        <v>171</v>
      </c>
      <c r="T2" s="17" t="s">
        <v>56</v>
      </c>
      <c r="U2" s="17" t="s">
        <v>622</v>
      </c>
      <c r="V2" s="17" t="s">
        <v>622</v>
      </c>
      <c r="W2" s="17" t="s">
        <v>55</v>
      </c>
      <c r="X2" s="22" t="str" cm="1">
        <f t="array" ref="X2">INDEX({"MADRUGADA";"MANHÃ";"TARDE";"NOITE"},SUMPRODUCT(1*(HOUR(E2)&gt;={0;6;12;18})),1)</f>
        <v>MANHÃ</v>
      </c>
      <c r="Y2" s="21" t="s">
        <v>55</v>
      </c>
    </row>
    <row r="3" spans="1:25" ht="90" x14ac:dyDescent="0.25">
      <c r="A3" s="18" t="s">
        <v>730</v>
      </c>
      <c r="B3" s="18" t="s">
        <v>60</v>
      </c>
      <c r="C3" s="18" t="s">
        <v>61</v>
      </c>
      <c r="D3" s="18" t="s">
        <v>70</v>
      </c>
      <c r="E3" s="18" t="s">
        <v>731</v>
      </c>
      <c r="F3" s="18" t="s">
        <v>55</v>
      </c>
      <c r="G3" s="18" t="s">
        <v>55</v>
      </c>
      <c r="H3" s="24">
        <v>44966.595833333333</v>
      </c>
      <c r="I3" s="24">
        <v>44968.606944444444</v>
      </c>
      <c r="J3" s="18" t="s">
        <v>732</v>
      </c>
      <c r="K3" s="18" t="s">
        <v>52</v>
      </c>
      <c r="L3" s="18" t="s">
        <v>733</v>
      </c>
      <c r="M3" s="18" t="s">
        <v>734</v>
      </c>
      <c r="N3" s="18" t="s">
        <v>620</v>
      </c>
      <c r="O3" s="18" t="s">
        <v>621</v>
      </c>
      <c r="P3" s="18" t="s">
        <v>37</v>
      </c>
      <c r="Q3" s="18" t="s">
        <v>55</v>
      </c>
      <c r="R3" s="18" t="s">
        <v>1003</v>
      </c>
      <c r="S3" s="18" t="s">
        <v>54</v>
      </c>
      <c r="T3" s="18" t="s">
        <v>56</v>
      </c>
      <c r="U3" s="18" t="s">
        <v>735</v>
      </c>
      <c r="V3" s="18" t="s">
        <v>735</v>
      </c>
      <c r="W3" s="18" t="s">
        <v>55</v>
      </c>
      <c r="X3" s="23" t="str" cm="1">
        <f t="array" ref="X3">INDEX({"MADRUGADA";"MANHÃ";"TARDE";"NOITE"},SUMPRODUCT(1*(HOUR(E3)&gt;={0;6;12;18})),1)</f>
        <v>TARDE</v>
      </c>
      <c r="Y3" s="20" t="s">
        <v>55</v>
      </c>
    </row>
    <row r="4" spans="1:25" ht="75" x14ac:dyDescent="0.25">
      <c r="A4" s="18" t="s">
        <v>736</v>
      </c>
      <c r="B4" s="18" t="s">
        <v>60</v>
      </c>
      <c r="C4" s="18" t="s">
        <v>61</v>
      </c>
      <c r="D4" s="18" t="s">
        <v>70</v>
      </c>
      <c r="E4" s="18" t="s">
        <v>737</v>
      </c>
      <c r="F4" s="18" t="s">
        <v>55</v>
      </c>
      <c r="G4" s="18" t="s">
        <v>55</v>
      </c>
      <c r="H4" s="18" t="s">
        <v>738</v>
      </c>
      <c r="I4" s="24">
        <v>44967.680555555555</v>
      </c>
      <c r="J4" s="18" t="s">
        <v>732</v>
      </c>
      <c r="K4" s="18" t="s">
        <v>389</v>
      </c>
      <c r="L4" s="18" t="s">
        <v>739</v>
      </c>
      <c r="M4" s="18" t="s">
        <v>740</v>
      </c>
      <c r="N4" s="18" t="s">
        <v>620</v>
      </c>
      <c r="O4" s="18" t="s">
        <v>621</v>
      </c>
      <c r="P4" s="18" t="s">
        <v>32</v>
      </c>
      <c r="Q4" s="18" t="s">
        <v>55</v>
      </c>
      <c r="R4" s="18" t="s">
        <v>741</v>
      </c>
      <c r="S4" s="18" t="s">
        <v>54</v>
      </c>
      <c r="T4" s="18" t="s">
        <v>56</v>
      </c>
      <c r="U4" s="18" t="s">
        <v>742</v>
      </c>
      <c r="V4" s="18" t="s">
        <v>742</v>
      </c>
      <c r="W4" s="18" t="s">
        <v>55</v>
      </c>
      <c r="X4" s="23" t="str" cm="1">
        <f t="array" ref="X4">INDEX({"MADRUGADA";"MANHÃ";"TARDE";"NOITE"},SUMPRODUCT(1*(HOUR(E4)&gt;={0;6;12;18})),1)</f>
        <v>TARDE</v>
      </c>
      <c r="Y4" s="20" t="s">
        <v>55</v>
      </c>
    </row>
    <row r="5" spans="1:25" ht="240" x14ac:dyDescent="0.25">
      <c r="A5" s="18" t="s">
        <v>771</v>
      </c>
      <c r="B5" s="18" t="s">
        <v>47</v>
      </c>
      <c r="C5" s="18" t="s">
        <v>48</v>
      </c>
      <c r="D5" s="18" t="s">
        <v>70</v>
      </c>
      <c r="E5" s="18" t="s">
        <v>772</v>
      </c>
      <c r="F5" s="18" t="s">
        <v>773</v>
      </c>
      <c r="G5" s="24">
        <v>44965.916666666664</v>
      </c>
      <c r="H5" s="24">
        <v>44981.678472222222</v>
      </c>
      <c r="I5" s="24">
        <v>44981.825694444444</v>
      </c>
      <c r="J5" s="18" t="s">
        <v>51</v>
      </c>
      <c r="K5" s="18" t="s">
        <v>52</v>
      </c>
      <c r="L5" s="18" t="s">
        <v>774</v>
      </c>
      <c r="M5" s="18" t="s">
        <v>775</v>
      </c>
      <c r="N5" s="18" t="s">
        <v>620</v>
      </c>
      <c r="O5" s="18" t="s">
        <v>621</v>
      </c>
      <c r="P5" s="18" t="s">
        <v>37</v>
      </c>
      <c r="Q5" s="18" t="s">
        <v>65</v>
      </c>
      <c r="R5" s="18" t="s">
        <v>1639</v>
      </c>
      <c r="S5" s="18" t="s">
        <v>54</v>
      </c>
      <c r="T5" s="18" t="s">
        <v>56</v>
      </c>
      <c r="U5" s="18" t="s">
        <v>776</v>
      </c>
      <c r="V5" s="18" t="s">
        <v>776</v>
      </c>
      <c r="W5" s="18" t="s">
        <v>55</v>
      </c>
      <c r="X5" s="23" t="str" cm="1">
        <f t="array" ref="X5">INDEX({"MADRUGADA";"MANHÃ";"TARDE";"NOITE"},SUMPRODUCT(1*(HOUR(E5)&gt;={0;6;12;18})),1)</f>
        <v>NOITE</v>
      </c>
      <c r="Y5" s="25">
        <f>G5-F5</f>
        <v>0.19097222221898846</v>
      </c>
    </row>
    <row r="6" spans="1:25" ht="105" x14ac:dyDescent="0.25">
      <c r="A6" s="18" t="s">
        <v>1153</v>
      </c>
      <c r="B6" s="18" t="s">
        <v>47</v>
      </c>
      <c r="C6" s="18" t="s">
        <v>61</v>
      </c>
      <c r="D6" s="18" t="s">
        <v>70</v>
      </c>
      <c r="E6" s="18" t="s">
        <v>1154</v>
      </c>
      <c r="F6" s="18" t="s">
        <v>1154</v>
      </c>
      <c r="G6" s="18" t="s">
        <v>1155</v>
      </c>
      <c r="H6" s="18" t="s">
        <v>1155</v>
      </c>
      <c r="I6" s="24">
        <v>44973.759027777778</v>
      </c>
      <c r="J6" s="18" t="s">
        <v>732</v>
      </c>
      <c r="K6" s="18" t="s">
        <v>25</v>
      </c>
      <c r="L6" s="18" t="s">
        <v>1156</v>
      </c>
      <c r="M6" s="18" t="s">
        <v>1157</v>
      </c>
      <c r="N6" s="18" t="s">
        <v>620</v>
      </c>
      <c r="O6" s="18" t="s">
        <v>621</v>
      </c>
      <c r="P6" s="18" t="s">
        <v>31</v>
      </c>
      <c r="Q6" s="28" t="s">
        <v>55</v>
      </c>
      <c r="R6" s="18" t="s">
        <v>1337</v>
      </c>
      <c r="S6" s="18" t="s">
        <v>54</v>
      </c>
      <c r="T6" s="18" t="s">
        <v>56</v>
      </c>
      <c r="U6" s="18" t="s">
        <v>1158</v>
      </c>
      <c r="V6" s="18" t="s">
        <v>1158</v>
      </c>
      <c r="W6" s="18" t="s">
        <v>55</v>
      </c>
      <c r="X6" s="23" t="str" cm="1">
        <f t="array" ref="X6">INDEX({"MADRUGADA";"MANHÃ";"TARDE";"NOITE"},SUMPRODUCT(1*(HOUR(E6)&gt;={0;6;12;18})),1)</f>
        <v>TARDE</v>
      </c>
      <c r="Y6" s="25">
        <f>G6-F6</f>
        <v>5.9027777773735579E-2</v>
      </c>
    </row>
    <row r="7" spans="1:25" ht="105" x14ac:dyDescent="0.25">
      <c r="A7" s="18" t="s">
        <v>1159</v>
      </c>
      <c r="B7" s="18" t="s">
        <v>60</v>
      </c>
      <c r="C7" s="18" t="s">
        <v>61</v>
      </c>
      <c r="D7" s="18" t="s">
        <v>70</v>
      </c>
      <c r="E7" s="18" t="s">
        <v>1160</v>
      </c>
      <c r="F7" s="18" t="s">
        <v>55</v>
      </c>
      <c r="G7" s="18" t="s">
        <v>55</v>
      </c>
      <c r="H7" s="24">
        <v>44973.605555555558</v>
      </c>
      <c r="I7" s="24">
        <v>44975.636805555558</v>
      </c>
      <c r="J7" s="18" t="s">
        <v>28</v>
      </c>
      <c r="K7" s="18" t="s">
        <v>389</v>
      </c>
      <c r="L7" s="18" t="s">
        <v>1161</v>
      </c>
      <c r="M7" s="18" t="s">
        <v>1162</v>
      </c>
      <c r="N7" s="18" t="s">
        <v>620</v>
      </c>
      <c r="O7" s="18" t="s">
        <v>621</v>
      </c>
      <c r="P7" s="18" t="s">
        <v>32</v>
      </c>
      <c r="Q7" s="18" t="s">
        <v>55</v>
      </c>
      <c r="R7" s="18" t="s">
        <v>1338</v>
      </c>
      <c r="S7" s="18" t="s">
        <v>54</v>
      </c>
      <c r="T7" s="18" t="s">
        <v>56</v>
      </c>
      <c r="U7" s="18" t="s">
        <v>1163</v>
      </c>
      <c r="V7" s="18" t="s">
        <v>1163</v>
      </c>
      <c r="W7" s="18" t="s">
        <v>55</v>
      </c>
      <c r="X7" s="23" t="str" cm="1">
        <f t="array" ref="X7">INDEX({"MADRUGADA";"MANHÃ";"TARDE";"NOITE"},SUMPRODUCT(1*(HOUR(E7)&gt;={0;6;12;18})),1)</f>
        <v>TARDE</v>
      </c>
      <c r="Y7" s="20" t="s">
        <v>55</v>
      </c>
    </row>
    <row r="8" spans="1:25" ht="210" x14ac:dyDescent="0.25">
      <c r="A8" s="18" t="s">
        <v>1191</v>
      </c>
      <c r="B8" s="18" t="s">
        <v>60</v>
      </c>
      <c r="C8" s="18" t="s">
        <v>61</v>
      </c>
      <c r="D8" s="18" t="s">
        <v>1192</v>
      </c>
      <c r="E8" s="18" t="s">
        <v>1193</v>
      </c>
      <c r="F8" s="18" t="s">
        <v>55</v>
      </c>
      <c r="G8" s="18" t="s">
        <v>55</v>
      </c>
      <c r="H8" s="24">
        <v>44981.456944444442</v>
      </c>
      <c r="I8" s="24">
        <v>44983.526388888888</v>
      </c>
      <c r="J8" s="18" t="s">
        <v>28</v>
      </c>
      <c r="K8" s="18" t="s">
        <v>58</v>
      </c>
      <c r="L8" s="18" t="s">
        <v>1194</v>
      </c>
      <c r="M8" s="18" t="s">
        <v>1195</v>
      </c>
      <c r="N8" s="18" t="s">
        <v>620</v>
      </c>
      <c r="O8" s="18" t="s">
        <v>621</v>
      </c>
      <c r="P8" s="18" t="s">
        <v>31</v>
      </c>
      <c r="Q8" s="18" t="s">
        <v>55</v>
      </c>
      <c r="R8" s="18" t="s">
        <v>1641</v>
      </c>
      <c r="S8" s="18" t="s">
        <v>54</v>
      </c>
      <c r="T8" s="18" t="s">
        <v>56</v>
      </c>
      <c r="U8" s="18" t="s">
        <v>1196</v>
      </c>
      <c r="V8" s="18" t="s">
        <v>1196</v>
      </c>
      <c r="W8" s="18" t="s">
        <v>55</v>
      </c>
      <c r="X8" s="23" t="str" cm="1">
        <f t="array" ref="X8">INDEX({"MADRUGADA";"MANHÃ";"TARDE";"NOITE"},SUMPRODUCT(1*(HOUR(E8)&gt;={0;6;12;18})),1)</f>
        <v>TARDE</v>
      </c>
      <c r="Y8" s="20" t="s">
        <v>55</v>
      </c>
    </row>
    <row r="9" spans="1:25" ht="135" x14ac:dyDescent="0.25">
      <c r="A9" s="18" t="s">
        <v>1223</v>
      </c>
      <c r="B9" s="18" t="s">
        <v>47</v>
      </c>
      <c r="C9" s="18" t="s">
        <v>48</v>
      </c>
      <c r="D9" s="18" t="s">
        <v>1224</v>
      </c>
      <c r="E9" s="18" t="s">
        <v>1225</v>
      </c>
      <c r="F9" s="18" t="s">
        <v>1226</v>
      </c>
      <c r="G9" s="18" t="s">
        <v>1227</v>
      </c>
      <c r="H9" s="18" t="s">
        <v>1228</v>
      </c>
      <c r="I9" s="18" t="s">
        <v>1228</v>
      </c>
      <c r="J9" s="18" t="s">
        <v>396</v>
      </c>
      <c r="K9" s="18" t="s">
        <v>389</v>
      </c>
      <c r="L9" s="18" t="s">
        <v>1229</v>
      </c>
      <c r="M9" s="18" t="s">
        <v>1230</v>
      </c>
      <c r="N9" s="18" t="s">
        <v>620</v>
      </c>
      <c r="O9" s="18" t="s">
        <v>621</v>
      </c>
      <c r="P9" s="18" t="s">
        <v>29</v>
      </c>
      <c r="Q9" s="18" t="s">
        <v>1231</v>
      </c>
      <c r="R9" s="18" t="s">
        <v>1232</v>
      </c>
      <c r="S9" s="18" t="s">
        <v>54</v>
      </c>
      <c r="T9" s="18" t="s">
        <v>56</v>
      </c>
      <c r="U9" s="18" t="s">
        <v>1233</v>
      </c>
      <c r="V9" s="18" t="s">
        <v>1233</v>
      </c>
      <c r="W9" s="18">
        <v>99819</v>
      </c>
      <c r="X9" s="23" t="str" cm="1">
        <f t="array" ref="X9">INDEX({"MADRUGADA";"MANHÃ";"TARDE";"NOITE"},SUMPRODUCT(1*(HOUR(E9)&gt;={0;6;12;18})),1)</f>
        <v>NOITE</v>
      </c>
      <c r="Y9" s="25">
        <f>G9-F9</f>
        <v>3.125E-2</v>
      </c>
    </row>
    <row r="10" spans="1:25" ht="45" x14ac:dyDescent="0.25">
      <c r="A10" s="17" t="s">
        <v>1626</v>
      </c>
      <c r="B10" s="17" t="s">
        <v>60</v>
      </c>
      <c r="C10" s="17" t="s">
        <v>61</v>
      </c>
      <c r="D10" s="17" t="s">
        <v>1627</v>
      </c>
      <c r="E10" s="17" t="s">
        <v>1628</v>
      </c>
      <c r="F10" s="17" t="s">
        <v>55</v>
      </c>
      <c r="G10" s="17" t="s">
        <v>55</v>
      </c>
      <c r="H10" s="17" t="s">
        <v>50</v>
      </c>
      <c r="I10" s="17" t="s">
        <v>50</v>
      </c>
      <c r="J10" s="17" t="s">
        <v>28</v>
      </c>
      <c r="K10" s="17" t="s">
        <v>58</v>
      </c>
      <c r="L10" s="17" t="s">
        <v>1629</v>
      </c>
      <c r="M10" s="17" t="s">
        <v>1630</v>
      </c>
      <c r="N10" s="17" t="s">
        <v>620</v>
      </c>
      <c r="O10" s="17" t="s">
        <v>621</v>
      </c>
      <c r="P10" s="17" t="s">
        <v>31</v>
      </c>
      <c r="Q10" s="17" t="s">
        <v>55</v>
      </c>
      <c r="R10" s="17" t="s">
        <v>50</v>
      </c>
      <c r="S10" s="17" t="s">
        <v>54</v>
      </c>
      <c r="T10" s="17" t="s">
        <v>56</v>
      </c>
      <c r="U10" s="17" t="s">
        <v>1631</v>
      </c>
      <c r="V10" s="17" t="s">
        <v>1631</v>
      </c>
      <c r="W10" s="17" t="s">
        <v>55</v>
      </c>
      <c r="X10" s="22" t="str" cm="1">
        <f t="array" ref="X10">INDEX({"MADRUGADA";"MANHÃ";"TARDE";"NOITE"},SUMPRODUCT(1*(HOUR(E10)&gt;={0;6;12;18})),1)</f>
        <v>TARDE</v>
      </c>
      <c r="Y10" s="21" t="s">
        <v>55</v>
      </c>
    </row>
    <row r="11" spans="1:25" ht="60" x14ac:dyDescent="0.25">
      <c r="A11" s="17" t="s">
        <v>1652</v>
      </c>
      <c r="B11" s="17" t="s">
        <v>47</v>
      </c>
      <c r="C11" s="17" t="s">
        <v>48</v>
      </c>
      <c r="D11" s="17" t="s">
        <v>70</v>
      </c>
      <c r="E11" s="17" t="s">
        <v>1653</v>
      </c>
      <c r="F11" s="17" t="s">
        <v>1654</v>
      </c>
      <c r="G11" s="29">
        <v>44984.277777777781</v>
      </c>
      <c r="H11" s="29">
        <v>44984.478472222225</v>
      </c>
      <c r="I11" s="17" t="s">
        <v>50</v>
      </c>
      <c r="J11" s="17" t="s">
        <v>396</v>
      </c>
      <c r="K11" s="17" t="s">
        <v>52</v>
      </c>
      <c r="L11" s="17" t="s">
        <v>1655</v>
      </c>
      <c r="M11" s="17" t="s">
        <v>1656</v>
      </c>
      <c r="N11" s="17" t="s">
        <v>620</v>
      </c>
      <c r="O11" s="17" t="s">
        <v>621</v>
      </c>
      <c r="P11" s="17" t="s">
        <v>26</v>
      </c>
      <c r="Q11" s="17" t="s">
        <v>53</v>
      </c>
      <c r="R11" s="17" t="s">
        <v>1769</v>
      </c>
      <c r="S11" s="17" t="s">
        <v>54</v>
      </c>
      <c r="T11" s="17" t="s">
        <v>56</v>
      </c>
      <c r="U11" s="17" t="s">
        <v>1657</v>
      </c>
      <c r="V11" s="17" t="s">
        <v>1657</v>
      </c>
      <c r="W11" s="17" t="s">
        <v>1658</v>
      </c>
      <c r="X11" s="22" t="str" cm="1">
        <f t="array" ref="X11">INDEX({"MADRUGADA";"MANHÃ";"TARDE";"NOITE"},SUMPRODUCT(1*(HOUR(E11)&gt;={0;6;12;18})),1)</f>
        <v>TARDE</v>
      </c>
      <c r="Y11" s="19">
        <f t="shared" ref="Y11:Y12" si="0">G11-F11</f>
        <v>1.75</v>
      </c>
    </row>
    <row r="12" spans="1:25" ht="240" x14ac:dyDescent="0.25">
      <c r="A12" s="17" t="s">
        <v>1664</v>
      </c>
      <c r="B12" s="17" t="s">
        <v>47</v>
      </c>
      <c r="C12" s="17" t="s">
        <v>48</v>
      </c>
      <c r="D12" s="17" t="s">
        <v>70</v>
      </c>
      <c r="E12" s="17" t="s">
        <v>1665</v>
      </c>
      <c r="F12" s="17" t="s">
        <v>1666</v>
      </c>
      <c r="G12" s="17" t="s">
        <v>50</v>
      </c>
      <c r="H12" s="17" t="s">
        <v>50</v>
      </c>
      <c r="I12" s="17" t="s">
        <v>50</v>
      </c>
      <c r="J12" s="17" t="s">
        <v>396</v>
      </c>
      <c r="K12" s="17" t="s">
        <v>52</v>
      </c>
      <c r="L12" s="17" t="s">
        <v>774</v>
      </c>
      <c r="M12" s="17" t="s">
        <v>1667</v>
      </c>
      <c r="N12" s="17" t="s">
        <v>620</v>
      </c>
      <c r="O12" s="17" t="s">
        <v>621</v>
      </c>
      <c r="P12" s="17" t="s">
        <v>37</v>
      </c>
      <c r="Q12" s="17" t="s">
        <v>50</v>
      </c>
      <c r="R12" s="17" t="s">
        <v>50</v>
      </c>
      <c r="S12" s="17" t="s">
        <v>54</v>
      </c>
      <c r="T12" s="17" t="s">
        <v>56</v>
      </c>
      <c r="U12" s="17" t="s">
        <v>1668</v>
      </c>
      <c r="V12" s="17" t="s">
        <v>1668</v>
      </c>
      <c r="W12" s="17" t="s">
        <v>1669</v>
      </c>
      <c r="X12" s="22" t="str" cm="1">
        <f t="array" ref="X12">INDEX({"MADRUGADA";"MANHÃ";"TARDE";"NOITE"},SUMPRODUCT(1*(HOUR(E12)&gt;={0;6;12;18})),1)</f>
        <v>TARDE</v>
      </c>
      <c r="Y12" s="19" t="e">
        <f t="shared" si="0"/>
        <v>#VALUE!</v>
      </c>
    </row>
    <row r="13" spans="1:25" ht="75" x14ac:dyDescent="0.25">
      <c r="A13" s="17" t="s">
        <v>1711</v>
      </c>
      <c r="B13" s="17" t="s">
        <v>60</v>
      </c>
      <c r="C13" s="17" t="s">
        <v>61</v>
      </c>
      <c r="D13" s="17" t="s">
        <v>70</v>
      </c>
      <c r="E13" s="17" t="s">
        <v>1712</v>
      </c>
      <c r="F13" s="17" t="s">
        <v>55</v>
      </c>
      <c r="G13" s="17" t="s">
        <v>55</v>
      </c>
      <c r="H13" s="17" t="s">
        <v>50</v>
      </c>
      <c r="I13" s="17" t="s">
        <v>50</v>
      </c>
      <c r="J13" s="17" t="s">
        <v>732</v>
      </c>
      <c r="K13" s="17" t="s">
        <v>52</v>
      </c>
      <c r="L13" s="17" t="s">
        <v>1713</v>
      </c>
      <c r="M13" s="17" t="s">
        <v>1714</v>
      </c>
      <c r="N13" s="17" t="s">
        <v>620</v>
      </c>
      <c r="O13" s="17" t="s">
        <v>621</v>
      </c>
      <c r="P13" s="17" t="s">
        <v>37</v>
      </c>
      <c r="Q13" s="17" t="s">
        <v>55</v>
      </c>
      <c r="R13" s="17" t="s">
        <v>50</v>
      </c>
      <c r="S13" s="17" t="s">
        <v>54</v>
      </c>
      <c r="T13" s="17" t="s">
        <v>56</v>
      </c>
      <c r="U13" s="17" t="s">
        <v>1715</v>
      </c>
      <c r="V13" s="17" t="s">
        <v>1715</v>
      </c>
      <c r="W13" s="17" t="s">
        <v>55</v>
      </c>
      <c r="X13" s="22" t="str" cm="1">
        <f t="array" ref="X13">INDEX({"MADRUGADA";"MANHÃ";"TARDE";"NOITE"},SUMPRODUCT(1*(HOUR(E13)&gt;={0;6;12;18})),1)</f>
        <v>TARDE</v>
      </c>
      <c r="Y13" s="21" t="s">
        <v>55</v>
      </c>
    </row>
    <row r="14" spans="1:25" ht="90" x14ac:dyDescent="0.25">
      <c r="A14" s="17" t="s">
        <v>1716</v>
      </c>
      <c r="B14" s="17" t="s">
        <v>60</v>
      </c>
      <c r="C14" s="17" t="s">
        <v>61</v>
      </c>
      <c r="D14" s="17" t="s">
        <v>70</v>
      </c>
      <c r="E14" s="17" t="s">
        <v>1717</v>
      </c>
      <c r="F14" s="17" t="s">
        <v>55</v>
      </c>
      <c r="G14" s="17" t="s">
        <v>55</v>
      </c>
      <c r="H14" s="17" t="s">
        <v>50</v>
      </c>
      <c r="I14" s="17" t="s">
        <v>50</v>
      </c>
      <c r="J14" s="17" t="s">
        <v>732</v>
      </c>
      <c r="K14" s="17" t="s">
        <v>52</v>
      </c>
      <c r="L14" s="17" t="s">
        <v>1713</v>
      </c>
      <c r="M14" s="17" t="s">
        <v>1718</v>
      </c>
      <c r="N14" s="17" t="s">
        <v>620</v>
      </c>
      <c r="O14" s="17" t="s">
        <v>621</v>
      </c>
      <c r="P14" s="17" t="s">
        <v>37</v>
      </c>
      <c r="Q14" s="17" t="s">
        <v>55</v>
      </c>
      <c r="R14" s="17" t="s">
        <v>50</v>
      </c>
      <c r="S14" s="17" t="s">
        <v>54</v>
      </c>
      <c r="T14" s="17" t="s">
        <v>56</v>
      </c>
      <c r="U14" s="17" t="s">
        <v>1719</v>
      </c>
      <c r="V14" s="17" t="s">
        <v>1719</v>
      </c>
      <c r="W14" s="17" t="s">
        <v>55</v>
      </c>
      <c r="X14" s="22" t="str" cm="1">
        <f t="array" ref="X14">INDEX({"MADRUGADA";"MANHÃ";"TARDE";"NOITE"},SUMPRODUCT(1*(HOUR(E14)&gt;={0;6;12;18})),1)</f>
        <v>TARDE</v>
      </c>
      <c r="Y14" s="21" t="s">
        <v>55</v>
      </c>
    </row>
    <row r="15" spans="1:25" ht="60" x14ac:dyDescent="0.25">
      <c r="A15" s="17" t="s">
        <v>1837</v>
      </c>
      <c r="B15" s="17" t="s">
        <v>60</v>
      </c>
      <c r="C15" s="17" t="s">
        <v>61</v>
      </c>
      <c r="D15" s="17" t="s">
        <v>1627</v>
      </c>
      <c r="E15" s="17" t="s">
        <v>1838</v>
      </c>
      <c r="F15" s="17" t="s">
        <v>55</v>
      </c>
      <c r="G15" s="17" t="s">
        <v>55</v>
      </c>
      <c r="H15" s="17" t="s">
        <v>50</v>
      </c>
      <c r="I15" s="17" t="s">
        <v>50</v>
      </c>
      <c r="J15" s="17" t="s">
        <v>28</v>
      </c>
      <c r="K15" s="17" t="s">
        <v>58</v>
      </c>
      <c r="L15" s="17" t="s">
        <v>1839</v>
      </c>
      <c r="M15" s="17" t="s">
        <v>1840</v>
      </c>
      <c r="N15" s="17" t="s">
        <v>620</v>
      </c>
      <c r="O15" s="17" t="s">
        <v>621</v>
      </c>
      <c r="P15" s="17" t="s">
        <v>31</v>
      </c>
      <c r="Q15" s="17" t="s">
        <v>55</v>
      </c>
      <c r="R15" s="17" t="s">
        <v>50</v>
      </c>
      <c r="S15" s="17" t="s">
        <v>54</v>
      </c>
      <c r="T15" s="17" t="s">
        <v>56</v>
      </c>
      <c r="U15" s="17" t="s">
        <v>1841</v>
      </c>
      <c r="V15" s="17" t="s">
        <v>1841</v>
      </c>
      <c r="W15" s="17" t="s">
        <v>55</v>
      </c>
      <c r="X15" s="22" t="str" cm="1">
        <f t="array" ref="X15">INDEX({"MADRUGADA";"MANHÃ";"TARDE";"NOITE"},SUMPRODUCT(1*(HOUR(E15)&gt;={0;6;12;18})),1)</f>
        <v>TARDE</v>
      </c>
      <c r="Y15" s="21" t="s">
        <v>55</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EFB4-EFEF-4EA6-8CB0-D317AF20C361}">
  <sheetPr codeName="Planilha18"/>
  <dimension ref="A1:Y7"/>
  <sheetViews>
    <sheetView topLeftCell="A7"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05" x14ac:dyDescent="0.25">
      <c r="A2" s="18" t="s">
        <v>637</v>
      </c>
      <c r="B2" s="18" t="s">
        <v>47</v>
      </c>
      <c r="C2" s="18" t="s">
        <v>48</v>
      </c>
      <c r="D2" s="18" t="s">
        <v>466</v>
      </c>
      <c r="E2" s="18" t="s">
        <v>638</v>
      </c>
      <c r="F2" s="18" t="s">
        <v>639</v>
      </c>
      <c r="G2" s="18" t="s">
        <v>640</v>
      </c>
      <c r="H2" s="18" t="s">
        <v>641</v>
      </c>
      <c r="I2" s="24">
        <v>44967.817361111112</v>
      </c>
      <c r="J2" s="18" t="s">
        <v>51</v>
      </c>
      <c r="K2" s="18" t="s">
        <v>389</v>
      </c>
      <c r="L2" s="18" t="s">
        <v>642</v>
      </c>
      <c r="M2" s="18" t="s">
        <v>643</v>
      </c>
      <c r="N2" s="18" t="s">
        <v>644</v>
      </c>
      <c r="O2" s="18" t="s">
        <v>645</v>
      </c>
      <c r="P2" s="18" t="s">
        <v>29</v>
      </c>
      <c r="Q2" s="18" t="s">
        <v>53</v>
      </c>
      <c r="R2" s="18" t="s">
        <v>646</v>
      </c>
      <c r="S2" s="18" t="s">
        <v>54</v>
      </c>
      <c r="T2" s="18" t="s">
        <v>647</v>
      </c>
      <c r="U2" s="18" t="s">
        <v>648</v>
      </c>
      <c r="V2" s="18" t="s">
        <v>649</v>
      </c>
      <c r="W2" s="18" t="s">
        <v>55</v>
      </c>
      <c r="X2" s="23" t="str" cm="1">
        <f t="array" ref="X2">INDEX({"MADRUGADA";"MANHÃ";"TARDE";"NOITE"},SUMPRODUCT(1*(HOUR(E2)&gt;={0;6;12;18})),1)</f>
        <v>MANHÃ</v>
      </c>
      <c r="Y2" s="25">
        <f t="shared" ref="Y2:Y5" si="0">G2-F2</f>
        <v>0.44305555555911269</v>
      </c>
    </row>
    <row r="3" spans="1:25" ht="60" x14ac:dyDescent="0.25">
      <c r="A3" s="18" t="s">
        <v>972</v>
      </c>
      <c r="B3" s="18" t="s">
        <v>47</v>
      </c>
      <c r="C3" s="18" t="s">
        <v>48</v>
      </c>
      <c r="D3" s="18" t="s">
        <v>466</v>
      </c>
      <c r="E3" s="18" t="s">
        <v>973</v>
      </c>
      <c r="F3" s="18" t="s">
        <v>974</v>
      </c>
      <c r="G3" s="18" t="s">
        <v>975</v>
      </c>
      <c r="H3" s="18" t="s">
        <v>976</v>
      </c>
      <c r="I3" s="24">
        <v>44970.563194444447</v>
      </c>
      <c r="J3" s="18" t="s">
        <v>51</v>
      </c>
      <c r="K3" s="18" t="s">
        <v>389</v>
      </c>
      <c r="L3" s="18" t="s">
        <v>977</v>
      </c>
      <c r="M3" s="18" t="s">
        <v>978</v>
      </c>
      <c r="N3" s="18" t="s">
        <v>644</v>
      </c>
      <c r="O3" s="18" t="s">
        <v>979</v>
      </c>
      <c r="P3" s="18" t="s">
        <v>29</v>
      </c>
      <c r="Q3" s="18" t="s">
        <v>53</v>
      </c>
      <c r="R3" s="18" t="s">
        <v>507</v>
      </c>
      <c r="S3" s="18" t="s">
        <v>54</v>
      </c>
      <c r="T3" s="18" t="s">
        <v>980</v>
      </c>
      <c r="U3" s="18" t="s">
        <v>981</v>
      </c>
      <c r="V3" s="18" t="s">
        <v>982</v>
      </c>
      <c r="W3" s="18" t="s">
        <v>55</v>
      </c>
      <c r="X3" s="23" t="str" cm="1">
        <f t="array" ref="X3">INDEX({"MADRUGADA";"MANHÃ";"TARDE";"NOITE"},SUMPRODUCT(1*(HOUR(E3)&gt;={0;6;12;18})),1)</f>
        <v>MANHÃ</v>
      </c>
      <c r="Y3" s="25">
        <f t="shared" si="0"/>
        <v>8.1944444442342501E-2</v>
      </c>
    </row>
    <row r="4" spans="1:25" ht="60" x14ac:dyDescent="0.25">
      <c r="A4" s="18" t="s">
        <v>983</v>
      </c>
      <c r="B4" s="18" t="s">
        <v>47</v>
      </c>
      <c r="C4" s="18" t="s">
        <v>48</v>
      </c>
      <c r="D4" s="18" t="s">
        <v>466</v>
      </c>
      <c r="E4" s="18" t="s">
        <v>984</v>
      </c>
      <c r="F4" s="18" t="s">
        <v>985</v>
      </c>
      <c r="G4" s="18" t="s">
        <v>975</v>
      </c>
      <c r="H4" s="18" t="s">
        <v>976</v>
      </c>
      <c r="I4" s="24">
        <v>44970.563194444447</v>
      </c>
      <c r="J4" s="18" t="s">
        <v>51</v>
      </c>
      <c r="K4" s="18" t="s">
        <v>389</v>
      </c>
      <c r="L4" s="18" t="s">
        <v>986</v>
      </c>
      <c r="M4" s="18" t="s">
        <v>987</v>
      </c>
      <c r="N4" s="18" t="s">
        <v>644</v>
      </c>
      <c r="O4" s="18" t="s">
        <v>979</v>
      </c>
      <c r="P4" s="18" t="s">
        <v>29</v>
      </c>
      <c r="Q4" s="18" t="s">
        <v>53</v>
      </c>
      <c r="R4" s="18" t="s">
        <v>507</v>
      </c>
      <c r="S4" s="18" t="s">
        <v>54</v>
      </c>
      <c r="T4" s="18" t="s">
        <v>980</v>
      </c>
      <c r="U4" s="18" t="s">
        <v>988</v>
      </c>
      <c r="V4" s="18" t="s">
        <v>989</v>
      </c>
      <c r="W4" s="18" t="s">
        <v>55</v>
      </c>
      <c r="X4" s="23" t="str" cm="1">
        <f t="array" ref="X4">INDEX({"MADRUGADA";"MANHÃ";"TARDE";"NOITE"},SUMPRODUCT(1*(HOUR(E4)&gt;={0;6;12;18})),1)</f>
        <v>MANHÃ</v>
      </c>
      <c r="Y4" s="25">
        <f t="shared" si="0"/>
        <v>7.0138888884685002E-2</v>
      </c>
    </row>
    <row r="5" spans="1:25" ht="60" x14ac:dyDescent="0.25">
      <c r="A5" s="18" t="s">
        <v>1031</v>
      </c>
      <c r="B5" s="18" t="s">
        <v>47</v>
      </c>
      <c r="C5" s="18" t="s">
        <v>48</v>
      </c>
      <c r="D5" s="18" t="s">
        <v>466</v>
      </c>
      <c r="E5" s="18" t="s">
        <v>1032</v>
      </c>
      <c r="F5" s="18" t="s">
        <v>1033</v>
      </c>
      <c r="G5" s="18" t="s">
        <v>1034</v>
      </c>
      <c r="H5" s="18" t="s">
        <v>1035</v>
      </c>
      <c r="I5" s="24">
        <v>44972.467361111114</v>
      </c>
      <c r="J5" s="18" t="s">
        <v>51</v>
      </c>
      <c r="K5" s="18" t="s">
        <v>389</v>
      </c>
      <c r="L5" s="18" t="s">
        <v>1036</v>
      </c>
      <c r="M5" s="18" t="s">
        <v>1037</v>
      </c>
      <c r="N5" s="18" t="s">
        <v>644</v>
      </c>
      <c r="O5" s="18" t="s">
        <v>645</v>
      </c>
      <c r="P5" s="18" t="s">
        <v>29</v>
      </c>
      <c r="Q5" s="18" t="s">
        <v>53</v>
      </c>
      <c r="R5" s="18" t="s">
        <v>1038</v>
      </c>
      <c r="S5" s="18" t="s">
        <v>54</v>
      </c>
      <c r="T5" s="18" t="s">
        <v>1039</v>
      </c>
      <c r="U5" s="18" t="s">
        <v>1040</v>
      </c>
      <c r="V5" s="18" t="s">
        <v>1041</v>
      </c>
      <c r="W5" s="18" t="s">
        <v>55</v>
      </c>
      <c r="X5" s="23" t="str" cm="1">
        <f t="array" ref="X5">INDEX({"MADRUGADA";"MANHÃ";"TARDE";"NOITE"},SUMPRODUCT(1*(HOUR(E5)&gt;={0;6;12;18})),1)</f>
        <v>MANHÃ</v>
      </c>
      <c r="Y5" s="25">
        <f t="shared" si="0"/>
        <v>0.1055555555576575</v>
      </c>
    </row>
    <row r="6" spans="1:25" ht="60" x14ac:dyDescent="0.25">
      <c r="A6" s="18" t="s">
        <v>1261</v>
      </c>
      <c r="B6" s="18" t="s">
        <v>47</v>
      </c>
      <c r="C6" s="18" t="s">
        <v>48</v>
      </c>
      <c r="D6" s="18" t="s">
        <v>466</v>
      </c>
      <c r="E6" s="18" t="s">
        <v>1262</v>
      </c>
      <c r="F6" s="18" t="s">
        <v>1263</v>
      </c>
      <c r="G6" s="18" t="s">
        <v>1264</v>
      </c>
      <c r="H6" s="18" t="s">
        <v>1265</v>
      </c>
      <c r="I6" s="24">
        <v>44975.525000000001</v>
      </c>
      <c r="J6" s="18" t="s">
        <v>51</v>
      </c>
      <c r="K6" s="18" t="s">
        <v>389</v>
      </c>
      <c r="L6" s="18" t="s">
        <v>1266</v>
      </c>
      <c r="M6" s="18" t="s">
        <v>1267</v>
      </c>
      <c r="N6" s="18" t="s">
        <v>644</v>
      </c>
      <c r="O6" s="18" t="s">
        <v>645</v>
      </c>
      <c r="P6" s="18" t="s">
        <v>29</v>
      </c>
      <c r="Q6" s="18" t="s">
        <v>53</v>
      </c>
      <c r="R6" s="18" t="s">
        <v>507</v>
      </c>
      <c r="S6" s="18" t="s">
        <v>54</v>
      </c>
      <c r="T6" s="18" t="s">
        <v>1268</v>
      </c>
      <c r="U6" s="18" t="s">
        <v>1269</v>
      </c>
      <c r="V6" s="18" t="s">
        <v>1270</v>
      </c>
      <c r="W6" s="18" t="s">
        <v>55</v>
      </c>
      <c r="X6" s="23" t="str" cm="1">
        <f t="array" ref="X6">INDEX({"MADRUGADA";"MANHÃ";"TARDE";"NOITE"},SUMPRODUCT(1*(HOUR(E6)&gt;={0;6;12;18})),1)</f>
        <v>MANHÃ</v>
      </c>
      <c r="Y6" s="25">
        <f>G6-F6</f>
        <v>2.2916666661330964E-2</v>
      </c>
    </row>
    <row r="7" spans="1:25" ht="60" x14ac:dyDescent="0.25">
      <c r="A7" s="18" t="s">
        <v>1350</v>
      </c>
      <c r="B7" s="18" t="s">
        <v>60</v>
      </c>
      <c r="C7" s="18" t="s">
        <v>61</v>
      </c>
      <c r="D7" s="18" t="s">
        <v>66</v>
      </c>
      <c r="E7" s="18" t="s">
        <v>1351</v>
      </c>
      <c r="F7" s="18" t="s">
        <v>55</v>
      </c>
      <c r="G7" s="18" t="s">
        <v>55</v>
      </c>
      <c r="H7" s="18" t="s">
        <v>1352</v>
      </c>
      <c r="I7" s="24">
        <v>44976.40625</v>
      </c>
      <c r="J7" s="18" t="s">
        <v>1353</v>
      </c>
      <c r="K7" s="18" t="s">
        <v>58</v>
      </c>
      <c r="L7" s="18" t="s">
        <v>1354</v>
      </c>
      <c r="M7" s="18" t="s">
        <v>1355</v>
      </c>
      <c r="N7" s="18" t="s">
        <v>644</v>
      </c>
      <c r="O7" s="18" t="s">
        <v>1356</v>
      </c>
      <c r="P7" s="18" t="s">
        <v>24</v>
      </c>
      <c r="Q7" s="18" t="s">
        <v>55</v>
      </c>
      <c r="R7" s="18" t="s">
        <v>1357</v>
      </c>
      <c r="S7" s="18" t="s">
        <v>54</v>
      </c>
      <c r="T7" s="18" t="s">
        <v>56</v>
      </c>
      <c r="U7" s="18" t="s">
        <v>1358</v>
      </c>
      <c r="V7" s="18" t="s">
        <v>1358</v>
      </c>
      <c r="W7" s="18" t="s">
        <v>55</v>
      </c>
      <c r="X7" s="23" t="str" cm="1">
        <f t="array" ref="X7">INDEX({"MADRUGADA";"MANHÃ";"TARDE";"NOITE"},SUMPRODUCT(1*(HOUR(E7)&gt;={0;6;12;18})),1)</f>
        <v>MANHÃ</v>
      </c>
      <c r="Y7" s="20" t="s">
        <v>55</v>
      </c>
    </row>
  </sheetData>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04B28-5BDD-48B3-9258-8FB313E9955E}">
  <sheetPr codeName="Planilha19"/>
  <dimension ref="A1:Y4"/>
  <sheetViews>
    <sheetView topLeftCell="A4"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270" x14ac:dyDescent="0.25">
      <c r="A2" s="18" t="s">
        <v>818</v>
      </c>
      <c r="B2" s="18" t="s">
        <v>47</v>
      </c>
      <c r="C2" s="18" t="s">
        <v>48</v>
      </c>
      <c r="D2" s="18" t="s">
        <v>386</v>
      </c>
      <c r="E2" s="18" t="s">
        <v>819</v>
      </c>
      <c r="F2" s="18" t="s">
        <v>820</v>
      </c>
      <c r="G2" s="18" t="s">
        <v>821</v>
      </c>
      <c r="H2" s="24">
        <v>44966.993055555555</v>
      </c>
      <c r="I2" s="24">
        <v>44968.996527777781</v>
      </c>
      <c r="J2" s="18" t="s">
        <v>51</v>
      </c>
      <c r="K2" s="18" t="s">
        <v>389</v>
      </c>
      <c r="L2" s="18" t="s">
        <v>822</v>
      </c>
      <c r="M2" s="18" t="s">
        <v>823</v>
      </c>
      <c r="N2" s="18" t="s">
        <v>824</v>
      </c>
      <c r="O2" s="18" t="s">
        <v>544</v>
      </c>
      <c r="P2" s="18" t="s">
        <v>29</v>
      </c>
      <c r="Q2" s="18" t="s">
        <v>884</v>
      </c>
      <c r="R2" s="18" t="s">
        <v>885</v>
      </c>
      <c r="S2" s="18" t="s">
        <v>171</v>
      </c>
      <c r="T2" s="18" t="s">
        <v>56</v>
      </c>
      <c r="U2" s="18" t="s">
        <v>825</v>
      </c>
      <c r="V2" s="18" t="s">
        <v>825</v>
      </c>
      <c r="W2" s="18">
        <v>87472023</v>
      </c>
      <c r="X2" s="23" t="str" cm="1">
        <f t="array" ref="X2">INDEX({"MADRUGADA";"MANHÃ";"TARDE";"NOITE"},SUMPRODUCT(1*(HOUR(E2)&gt;={0;6;12;18})),1)</f>
        <v>MANHÃ</v>
      </c>
      <c r="Y2" s="25">
        <f t="shared" ref="Y2:Y4" si="0">G2-F2</f>
        <v>0.41666666666424135</v>
      </c>
    </row>
    <row r="3" spans="1:25" ht="105" x14ac:dyDescent="0.25">
      <c r="A3" s="18" t="s">
        <v>1421</v>
      </c>
      <c r="B3" s="18" t="s">
        <v>47</v>
      </c>
      <c r="C3" s="18" t="s">
        <v>48</v>
      </c>
      <c r="D3" s="18" t="s">
        <v>386</v>
      </c>
      <c r="E3" s="18" t="s">
        <v>1422</v>
      </c>
      <c r="F3" s="18" t="s">
        <v>1417</v>
      </c>
      <c r="G3" s="24">
        <v>44977.251388888886</v>
      </c>
      <c r="H3" s="24">
        <v>44977.260416666664</v>
      </c>
      <c r="I3" s="24">
        <v>44979.273611111108</v>
      </c>
      <c r="J3" s="18" t="s">
        <v>51</v>
      </c>
      <c r="K3" s="18" t="s">
        <v>389</v>
      </c>
      <c r="L3" s="18" t="s">
        <v>822</v>
      </c>
      <c r="M3" s="18" t="s">
        <v>1423</v>
      </c>
      <c r="N3" s="18" t="s">
        <v>824</v>
      </c>
      <c r="O3" s="18" t="s">
        <v>544</v>
      </c>
      <c r="P3" s="18" t="s">
        <v>29</v>
      </c>
      <c r="Q3" s="18" t="s">
        <v>698</v>
      </c>
      <c r="R3" s="18" t="s">
        <v>1429</v>
      </c>
      <c r="S3" s="18" t="s">
        <v>171</v>
      </c>
      <c r="T3" s="18" t="s">
        <v>56</v>
      </c>
      <c r="U3" s="18" t="s">
        <v>1424</v>
      </c>
      <c r="V3" s="18" t="s">
        <v>1424</v>
      </c>
      <c r="W3" s="18" t="s">
        <v>1425</v>
      </c>
      <c r="X3" s="23" t="str" cm="1">
        <f t="array" ref="X3">INDEX({"MADRUGADA";"MANHÃ";"TARDE";"NOITE"},SUMPRODUCT(1*(HOUR(E3)&gt;={0;6;12;18})),1)</f>
        <v>MANHÃ</v>
      </c>
      <c r="Y3" s="25">
        <f t="shared" si="0"/>
        <v>0.47083333333284827</v>
      </c>
    </row>
    <row r="4" spans="1:25" ht="105" x14ac:dyDescent="0.25">
      <c r="A4" s="17" t="s">
        <v>1734</v>
      </c>
      <c r="B4" s="17" t="s">
        <v>47</v>
      </c>
      <c r="C4" s="17" t="s">
        <v>48</v>
      </c>
      <c r="D4" s="17" t="s">
        <v>386</v>
      </c>
      <c r="E4" s="17" t="s">
        <v>1735</v>
      </c>
      <c r="F4" s="17" t="s">
        <v>1736</v>
      </c>
      <c r="G4" s="17" t="s">
        <v>50</v>
      </c>
      <c r="H4" s="17" t="s">
        <v>50</v>
      </c>
      <c r="I4" s="17" t="s">
        <v>50</v>
      </c>
      <c r="J4" s="17" t="s">
        <v>51</v>
      </c>
      <c r="K4" s="17" t="s">
        <v>389</v>
      </c>
      <c r="L4" s="17" t="s">
        <v>822</v>
      </c>
      <c r="M4" s="17" t="s">
        <v>1737</v>
      </c>
      <c r="N4" s="17" t="s">
        <v>824</v>
      </c>
      <c r="O4" s="17" t="s">
        <v>544</v>
      </c>
      <c r="P4" s="17" t="s">
        <v>29</v>
      </c>
      <c r="Q4" s="17" t="s">
        <v>50</v>
      </c>
      <c r="R4" s="17" t="s">
        <v>50</v>
      </c>
      <c r="S4" s="17" t="s">
        <v>54</v>
      </c>
      <c r="T4" s="17" t="s">
        <v>56</v>
      </c>
      <c r="U4" s="17" t="s">
        <v>1738</v>
      </c>
      <c r="V4" s="17" t="s">
        <v>1738</v>
      </c>
      <c r="W4" s="17">
        <v>124142023</v>
      </c>
      <c r="X4" s="22" t="str" cm="1">
        <f t="array" ref="X4">INDEX({"MADRUGADA";"MANHÃ";"TARDE";"NOITE"},SUMPRODUCT(1*(HOUR(E4)&gt;={0;6;12;18})),1)</f>
        <v>NOITE</v>
      </c>
      <c r="Y4" s="19" t="e">
        <f t="shared" si="0"/>
        <v>#VALUE!</v>
      </c>
    </row>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68ADB-8AD7-44E0-8B21-D79D78B35003}">
  <sheetPr codeName="Planilha20"/>
  <dimension ref="A1:Y6"/>
  <sheetViews>
    <sheetView topLeftCell="A5"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80" x14ac:dyDescent="0.25">
      <c r="A2" s="18" t="s">
        <v>849</v>
      </c>
      <c r="B2" s="18" t="s">
        <v>47</v>
      </c>
      <c r="C2" s="18" t="s">
        <v>48</v>
      </c>
      <c r="D2" s="18" t="s">
        <v>386</v>
      </c>
      <c r="E2" s="18" t="s">
        <v>850</v>
      </c>
      <c r="F2" s="18" t="s">
        <v>851</v>
      </c>
      <c r="G2" s="18" t="s">
        <v>852</v>
      </c>
      <c r="H2" s="18" t="s">
        <v>853</v>
      </c>
      <c r="I2" s="24">
        <v>44968.770833333336</v>
      </c>
      <c r="J2" s="18" t="s">
        <v>396</v>
      </c>
      <c r="K2" s="18" t="s">
        <v>389</v>
      </c>
      <c r="L2" s="18" t="s">
        <v>854</v>
      </c>
      <c r="M2" s="18" t="s">
        <v>855</v>
      </c>
      <c r="N2" s="18" t="s">
        <v>856</v>
      </c>
      <c r="O2" s="18" t="s">
        <v>857</v>
      </c>
      <c r="P2" s="18" t="s">
        <v>29</v>
      </c>
      <c r="Q2" s="18" t="s">
        <v>698</v>
      </c>
      <c r="R2" s="18" t="s">
        <v>858</v>
      </c>
      <c r="S2" s="18" t="s">
        <v>54</v>
      </c>
      <c r="T2" s="18" t="s">
        <v>56</v>
      </c>
      <c r="U2" s="18" t="s">
        <v>859</v>
      </c>
      <c r="V2" s="18" t="s">
        <v>859</v>
      </c>
      <c r="W2" s="18">
        <v>3725539</v>
      </c>
      <c r="X2" s="23" t="str" cm="1">
        <f t="array" ref="X2">INDEX({"MADRUGADA";"MANHÃ";"TARDE";"NOITE"},SUMPRODUCT(1*(HOUR(E2)&gt;={0;6;12;18})),1)</f>
        <v>TARDE</v>
      </c>
      <c r="Y2" s="25">
        <f t="shared" ref="Y2" si="0">G2-F2</f>
        <v>0.11250000000291038</v>
      </c>
    </row>
    <row r="3" spans="1:25" ht="180" x14ac:dyDescent="0.25">
      <c r="A3" s="18" t="s">
        <v>934</v>
      </c>
      <c r="B3" s="18" t="s">
        <v>47</v>
      </c>
      <c r="C3" s="18" t="s">
        <v>48</v>
      </c>
      <c r="D3" s="18" t="s">
        <v>386</v>
      </c>
      <c r="E3" s="18" t="s">
        <v>935</v>
      </c>
      <c r="F3" s="18" t="s">
        <v>936</v>
      </c>
      <c r="G3" s="18" t="s">
        <v>937</v>
      </c>
      <c r="H3" s="18" t="s">
        <v>938</v>
      </c>
      <c r="I3" s="24">
        <v>44969.888194444444</v>
      </c>
      <c r="J3" s="18" t="s">
        <v>51</v>
      </c>
      <c r="K3" s="18" t="s">
        <v>389</v>
      </c>
      <c r="L3" s="18" t="s">
        <v>939</v>
      </c>
      <c r="M3" s="18" t="s">
        <v>940</v>
      </c>
      <c r="N3" s="18" t="s">
        <v>856</v>
      </c>
      <c r="O3" s="18" t="s">
        <v>970</v>
      </c>
      <c r="P3" s="18" t="s">
        <v>29</v>
      </c>
      <c r="Q3" s="18" t="s">
        <v>777</v>
      </c>
      <c r="R3" s="18" t="s">
        <v>941</v>
      </c>
      <c r="S3" s="18" t="s">
        <v>54</v>
      </c>
      <c r="T3" s="18" t="s">
        <v>942</v>
      </c>
      <c r="U3" s="18" t="s">
        <v>943</v>
      </c>
      <c r="V3" s="18" t="s">
        <v>944</v>
      </c>
      <c r="W3" s="18">
        <v>7783236738</v>
      </c>
      <c r="X3" s="23" t="str" cm="1">
        <f t="array" ref="X3">INDEX({"MADRUGADA";"MANHÃ";"TARDE";"NOITE"},SUMPRODUCT(1*(HOUR(E3)&gt;={0;6;12;18})),1)</f>
        <v>MANHÃ</v>
      </c>
      <c r="Y3" s="25">
        <f>G3-F3</f>
        <v>0.1291666666729725</v>
      </c>
    </row>
    <row r="4" spans="1:25" ht="180" x14ac:dyDescent="0.25">
      <c r="A4" s="18" t="s">
        <v>925</v>
      </c>
      <c r="B4" s="18" t="s">
        <v>47</v>
      </c>
      <c r="C4" s="18" t="s">
        <v>48</v>
      </c>
      <c r="D4" s="18" t="s">
        <v>386</v>
      </c>
      <c r="E4" s="18" t="s">
        <v>926</v>
      </c>
      <c r="F4" s="18" t="s">
        <v>927</v>
      </c>
      <c r="G4" s="18" t="s">
        <v>928</v>
      </c>
      <c r="H4" s="18" t="s">
        <v>929</v>
      </c>
      <c r="I4" s="24">
        <v>44969.888194444444</v>
      </c>
      <c r="J4" s="18" t="s">
        <v>396</v>
      </c>
      <c r="K4" s="18" t="s">
        <v>389</v>
      </c>
      <c r="L4" s="18" t="s">
        <v>854</v>
      </c>
      <c r="M4" s="18" t="s">
        <v>855</v>
      </c>
      <c r="N4" s="18" t="s">
        <v>856</v>
      </c>
      <c r="O4" s="18" t="s">
        <v>857</v>
      </c>
      <c r="P4" s="18" t="s">
        <v>29</v>
      </c>
      <c r="Q4" s="18" t="s">
        <v>777</v>
      </c>
      <c r="R4" s="18" t="s">
        <v>930</v>
      </c>
      <c r="S4" s="18" t="s">
        <v>54</v>
      </c>
      <c r="T4" s="18" t="s">
        <v>931</v>
      </c>
      <c r="U4" s="18" t="s">
        <v>932</v>
      </c>
      <c r="V4" s="18" t="s">
        <v>933</v>
      </c>
      <c r="W4" s="18">
        <v>3726004</v>
      </c>
      <c r="X4" s="23" t="str" cm="1">
        <f t="array" ref="X4">INDEX({"MADRUGADA";"MANHÃ";"TARDE";"NOITE"},SUMPRODUCT(1*(HOUR(E4)&gt;={0;6;12;18})),1)</f>
        <v>TARDE</v>
      </c>
      <c r="Y4" s="25">
        <f>G4-F4</f>
        <v>3.1944444446708076E-2</v>
      </c>
    </row>
    <row r="5" spans="1:25" ht="75" x14ac:dyDescent="0.25">
      <c r="A5" s="18" t="s">
        <v>1398</v>
      </c>
      <c r="B5" s="18" t="s">
        <v>47</v>
      </c>
      <c r="C5" s="18" t="s">
        <v>48</v>
      </c>
      <c r="D5" s="18" t="s">
        <v>386</v>
      </c>
      <c r="E5" s="18" t="s">
        <v>1399</v>
      </c>
      <c r="F5" s="18" t="s">
        <v>1400</v>
      </c>
      <c r="G5" s="24">
        <v>44976.74722222222</v>
      </c>
      <c r="H5" s="24">
        <v>44977.265277777777</v>
      </c>
      <c r="I5" s="24">
        <v>44979.302083333336</v>
      </c>
      <c r="J5" s="18" t="s">
        <v>396</v>
      </c>
      <c r="K5" s="18" t="s">
        <v>389</v>
      </c>
      <c r="L5" s="18" t="s">
        <v>939</v>
      </c>
      <c r="M5" s="18" t="s">
        <v>1401</v>
      </c>
      <c r="N5" s="18" t="s">
        <v>856</v>
      </c>
      <c r="O5" s="18" t="s">
        <v>970</v>
      </c>
      <c r="P5" s="18" t="s">
        <v>29</v>
      </c>
      <c r="Q5" s="18" t="s">
        <v>698</v>
      </c>
      <c r="R5" s="18" t="s">
        <v>1428</v>
      </c>
      <c r="S5" s="18" t="s">
        <v>54</v>
      </c>
      <c r="T5" s="18" t="s">
        <v>56</v>
      </c>
      <c r="U5" s="18" t="s">
        <v>1402</v>
      </c>
      <c r="V5" s="18" t="s">
        <v>1402</v>
      </c>
      <c r="W5" s="18" t="s">
        <v>1403</v>
      </c>
      <c r="X5" s="23" t="str" cm="1">
        <f t="array" ref="X5">INDEX({"MADRUGADA";"MANHÃ";"TARDE";"NOITE"},SUMPRODUCT(1*(HOUR(E5)&gt;={0;6;12;18})),1)</f>
        <v>TARDE</v>
      </c>
      <c r="Y5" s="25">
        <f t="shared" ref="Y5:Y6" si="1">G5-F5</f>
        <v>0.11249999999563443</v>
      </c>
    </row>
    <row r="6" spans="1:25" ht="75" x14ac:dyDescent="0.25">
      <c r="A6" s="18" t="s">
        <v>1523</v>
      </c>
      <c r="B6" s="18" t="s">
        <v>47</v>
      </c>
      <c r="C6" s="18" t="s">
        <v>48</v>
      </c>
      <c r="D6" s="18" t="s">
        <v>386</v>
      </c>
      <c r="E6" s="18" t="s">
        <v>1524</v>
      </c>
      <c r="F6" s="18" t="s">
        <v>1525</v>
      </c>
      <c r="G6" s="24">
        <v>44980.561111111114</v>
      </c>
      <c r="H6" s="18" t="s">
        <v>1526</v>
      </c>
      <c r="I6" s="24">
        <v>44982.695138888892</v>
      </c>
      <c r="J6" s="18" t="s">
        <v>396</v>
      </c>
      <c r="K6" s="18" t="s">
        <v>389</v>
      </c>
      <c r="L6" s="18" t="s">
        <v>854</v>
      </c>
      <c r="M6" s="18" t="s">
        <v>855</v>
      </c>
      <c r="N6" s="18" t="s">
        <v>856</v>
      </c>
      <c r="O6" s="18" t="s">
        <v>857</v>
      </c>
      <c r="P6" s="18" t="s">
        <v>29</v>
      </c>
      <c r="Q6" s="18" t="s">
        <v>53</v>
      </c>
      <c r="R6" s="18" t="s">
        <v>1527</v>
      </c>
      <c r="S6" s="18" t="s">
        <v>54</v>
      </c>
      <c r="T6" s="18" t="s">
        <v>56</v>
      </c>
      <c r="U6" s="18" t="s">
        <v>1528</v>
      </c>
      <c r="V6" s="18" t="s">
        <v>1528</v>
      </c>
      <c r="W6" s="18">
        <v>3732516</v>
      </c>
      <c r="X6" s="23" t="str" cm="1">
        <f t="array" ref="X6">INDEX({"MADRUGADA";"MANHÃ";"TARDE";"NOITE"},SUMPRODUCT(1*(HOUR(E6)&gt;={0;6;12;18})),1)</f>
        <v>TARDE</v>
      </c>
      <c r="Y6" s="25">
        <f t="shared" si="1"/>
        <v>4.4444444443797693E-2</v>
      </c>
    </row>
  </sheetData>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54B05-593B-41AB-8CE0-C357DD517CFB}">
  <sheetPr codeName="Planilha21"/>
  <dimension ref="A1:Y3"/>
  <sheetViews>
    <sheetView topLeftCell="A3"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05" x14ac:dyDescent="0.25">
      <c r="A2" s="18" t="s">
        <v>1064</v>
      </c>
      <c r="B2" s="18" t="s">
        <v>47</v>
      </c>
      <c r="C2" s="18" t="s">
        <v>48</v>
      </c>
      <c r="D2" s="18" t="s">
        <v>386</v>
      </c>
      <c r="E2" s="18" t="s">
        <v>1065</v>
      </c>
      <c r="F2" s="18" t="s">
        <v>1066</v>
      </c>
      <c r="G2" s="18" t="s">
        <v>1067</v>
      </c>
      <c r="H2" s="18" t="s">
        <v>1068</v>
      </c>
      <c r="I2" s="24">
        <v>44972.606944444444</v>
      </c>
      <c r="J2" s="18" t="s">
        <v>51</v>
      </c>
      <c r="K2" s="18" t="s">
        <v>389</v>
      </c>
      <c r="L2" s="18" t="s">
        <v>1069</v>
      </c>
      <c r="M2" s="18" t="s">
        <v>1070</v>
      </c>
      <c r="N2" s="18" t="s">
        <v>1071</v>
      </c>
      <c r="O2" s="18" t="s">
        <v>544</v>
      </c>
      <c r="P2" s="18" t="s">
        <v>29</v>
      </c>
      <c r="Q2" s="18" t="s">
        <v>777</v>
      </c>
      <c r="R2" s="18" t="s">
        <v>1072</v>
      </c>
      <c r="S2" s="18" t="s">
        <v>54</v>
      </c>
      <c r="T2" s="18" t="s">
        <v>1073</v>
      </c>
      <c r="U2" s="18" t="s">
        <v>1074</v>
      </c>
      <c r="V2" s="18" t="s">
        <v>1075</v>
      </c>
      <c r="W2" s="18" t="s">
        <v>55</v>
      </c>
      <c r="X2" s="23" t="str" cm="1">
        <f t="array" ref="X2">INDEX({"MADRUGADA";"MANHÃ";"TARDE";"NOITE"},SUMPRODUCT(1*(HOUR(E2)&gt;={0;6;12;18})),1)</f>
        <v>TARDE</v>
      </c>
      <c r="Y2" s="25">
        <f>G2-F2</f>
        <v>3.3333333332848269E-2</v>
      </c>
    </row>
    <row r="3" spans="1:25" ht="120" x14ac:dyDescent="0.25">
      <c r="A3" s="17" t="s">
        <v>1810</v>
      </c>
      <c r="B3" s="17" t="s">
        <v>47</v>
      </c>
      <c r="C3" s="17" t="s">
        <v>48</v>
      </c>
      <c r="D3" s="17" t="s">
        <v>386</v>
      </c>
      <c r="E3" s="17" t="s">
        <v>1811</v>
      </c>
      <c r="F3" s="17" t="s">
        <v>1812</v>
      </c>
      <c r="G3" s="17" t="s">
        <v>1813</v>
      </c>
      <c r="H3" s="17" t="s">
        <v>1814</v>
      </c>
      <c r="I3" s="17" t="s">
        <v>50</v>
      </c>
      <c r="J3" s="17" t="s">
        <v>51</v>
      </c>
      <c r="K3" s="17" t="s">
        <v>389</v>
      </c>
      <c r="L3" s="17" t="s">
        <v>1815</v>
      </c>
      <c r="M3" s="17" t="s">
        <v>1816</v>
      </c>
      <c r="N3" s="17" t="s">
        <v>1071</v>
      </c>
      <c r="O3" s="17" t="s">
        <v>544</v>
      </c>
      <c r="P3" s="17" t="s">
        <v>29</v>
      </c>
      <c r="Q3" s="17" t="s">
        <v>1231</v>
      </c>
      <c r="R3" s="17" t="s">
        <v>1817</v>
      </c>
      <c r="S3" s="17" t="s">
        <v>54</v>
      </c>
      <c r="T3" s="17" t="s">
        <v>56</v>
      </c>
      <c r="U3" s="17" t="s">
        <v>1818</v>
      </c>
      <c r="V3" s="17" t="s">
        <v>1818</v>
      </c>
      <c r="W3" s="17">
        <v>125422023</v>
      </c>
      <c r="X3" s="22" t="str" cm="1">
        <f t="array" ref="X3">INDEX({"MADRUGADA";"MANHÃ";"TARDE";"NOITE"},SUMPRODUCT(1*(HOUR(E3)&gt;={0;6;12;18})),1)</f>
        <v>MANHÃ</v>
      </c>
      <c r="Y3" s="19">
        <f t="shared" ref="Y3" si="0">G3-F3</f>
        <v>6.6666666665696539E-2</v>
      </c>
    </row>
  </sheetData>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E136F-1D7E-4C4C-B3C4-696240415B21}">
  <sheetPr codeName="Planilha22"/>
  <dimension ref="A1:Y2"/>
  <sheetViews>
    <sheetView topLeftCell="A2"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240" x14ac:dyDescent="0.25">
      <c r="A2" s="17" t="s">
        <v>1389</v>
      </c>
      <c r="B2" s="17" t="s">
        <v>60</v>
      </c>
      <c r="C2" s="17" t="s">
        <v>61</v>
      </c>
      <c r="D2" s="17" t="s">
        <v>1390</v>
      </c>
      <c r="E2" s="17" t="s">
        <v>1391</v>
      </c>
      <c r="F2" s="17" t="s">
        <v>55</v>
      </c>
      <c r="G2" s="17" t="s">
        <v>55</v>
      </c>
      <c r="H2" s="17" t="s">
        <v>50</v>
      </c>
      <c r="I2" s="17" t="s">
        <v>50</v>
      </c>
      <c r="J2" s="17" t="s">
        <v>1392</v>
      </c>
      <c r="K2" s="17" t="s">
        <v>58</v>
      </c>
      <c r="L2" s="17" t="s">
        <v>1393</v>
      </c>
      <c r="M2" s="17" t="s">
        <v>1394</v>
      </c>
      <c r="N2" s="17" t="s">
        <v>1395</v>
      </c>
      <c r="O2" s="17" t="s">
        <v>248</v>
      </c>
      <c r="P2" s="17" t="s">
        <v>31</v>
      </c>
      <c r="Q2" s="17" t="s">
        <v>55</v>
      </c>
      <c r="R2" s="17" t="s">
        <v>50</v>
      </c>
      <c r="S2" s="17" t="s">
        <v>54</v>
      </c>
      <c r="T2" s="17" t="s">
        <v>56</v>
      </c>
      <c r="U2" s="17" t="s">
        <v>1396</v>
      </c>
      <c r="V2" s="17" t="s">
        <v>1396</v>
      </c>
      <c r="W2" s="17" t="s">
        <v>55</v>
      </c>
      <c r="X2" s="22" t="str" cm="1">
        <f t="array" ref="X2">INDEX({"MADRUGADA";"MANHÃ";"TARDE";"NOITE"},SUMPRODUCT(1*(HOUR(E2)&gt;={0;6;12;18})),1)</f>
        <v>TARDE</v>
      </c>
      <c r="Y2" s="21" t="s">
        <v>55</v>
      </c>
    </row>
  </sheetData>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D48E-FAD1-440D-8E8E-7414A80CE17D}">
  <sheetPr codeName="Planilha23"/>
  <dimension ref="A1:Y3"/>
  <sheetViews>
    <sheetView topLeftCell="A2" workbookViewId="0">
      <selection activeCell="A27" sqref="A2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80" x14ac:dyDescent="0.25">
      <c r="A2" s="17" t="s">
        <v>1506</v>
      </c>
      <c r="B2" s="17" t="s">
        <v>60</v>
      </c>
      <c r="C2" s="17" t="s">
        <v>57</v>
      </c>
      <c r="D2" s="17" t="s">
        <v>70</v>
      </c>
      <c r="E2" s="17" t="s">
        <v>1507</v>
      </c>
      <c r="F2" s="17" t="s">
        <v>55</v>
      </c>
      <c r="G2" s="17" t="s">
        <v>55</v>
      </c>
      <c r="H2" s="17" t="s">
        <v>50</v>
      </c>
      <c r="I2" s="17" t="s">
        <v>50</v>
      </c>
      <c r="J2" s="17" t="s">
        <v>51</v>
      </c>
      <c r="K2" s="17" t="s">
        <v>58</v>
      </c>
      <c r="L2" s="17" t="s">
        <v>1508</v>
      </c>
      <c r="M2" s="17" t="s">
        <v>1509</v>
      </c>
      <c r="N2" s="17" t="s">
        <v>1510</v>
      </c>
      <c r="O2" s="17" t="s">
        <v>539</v>
      </c>
      <c r="P2" s="17" t="s">
        <v>24</v>
      </c>
      <c r="Q2" s="17" t="s">
        <v>55</v>
      </c>
      <c r="R2" s="17" t="s">
        <v>50</v>
      </c>
      <c r="S2" s="17" t="s">
        <v>54</v>
      </c>
      <c r="T2" s="17" t="s">
        <v>56</v>
      </c>
      <c r="U2" s="17" t="s">
        <v>1511</v>
      </c>
      <c r="V2" s="17" t="s">
        <v>1511</v>
      </c>
      <c r="W2" s="17">
        <v>8186</v>
      </c>
      <c r="X2" s="22" t="str" cm="1">
        <f t="array" ref="X2">INDEX({"MADRUGADA";"MANHÃ";"TARDE";"NOITE"},SUMPRODUCT(1*(HOUR(E2)&gt;={0;6;12;18})),1)</f>
        <v>MANHÃ</v>
      </c>
      <c r="Y2" s="21" t="s">
        <v>55</v>
      </c>
    </row>
    <row r="3" spans="1:25" ht="210" x14ac:dyDescent="0.25">
      <c r="A3" s="18" t="s">
        <v>1576</v>
      </c>
      <c r="B3" s="18" t="s">
        <v>60</v>
      </c>
      <c r="C3" s="18" t="s">
        <v>57</v>
      </c>
      <c r="D3" s="18" t="s">
        <v>66</v>
      </c>
      <c r="E3" s="18" t="s">
        <v>1577</v>
      </c>
      <c r="F3" s="18" t="s">
        <v>55</v>
      </c>
      <c r="G3" s="18" t="s">
        <v>55</v>
      </c>
      <c r="H3" s="18" t="s">
        <v>1578</v>
      </c>
      <c r="I3" s="24">
        <v>44983.691666666666</v>
      </c>
      <c r="J3" s="18" t="s">
        <v>396</v>
      </c>
      <c r="K3" s="18" t="s">
        <v>58</v>
      </c>
      <c r="L3" s="18" t="s">
        <v>1579</v>
      </c>
      <c r="M3" s="18" t="s">
        <v>1580</v>
      </c>
      <c r="N3" s="18" t="s">
        <v>1510</v>
      </c>
      <c r="O3" s="18" t="s">
        <v>539</v>
      </c>
      <c r="P3" s="18" t="s">
        <v>24</v>
      </c>
      <c r="Q3" s="18" t="s">
        <v>55</v>
      </c>
      <c r="R3" s="18" t="s">
        <v>1764</v>
      </c>
      <c r="S3" s="18" t="s">
        <v>54</v>
      </c>
      <c r="T3" s="18" t="s">
        <v>1477</v>
      </c>
      <c r="U3" s="18" t="s">
        <v>1581</v>
      </c>
      <c r="V3" s="18" t="s">
        <v>1582</v>
      </c>
      <c r="W3" s="18" t="s">
        <v>55</v>
      </c>
      <c r="X3" s="23" t="str" cm="1">
        <f t="array" ref="X3">INDEX({"MADRUGADA";"MANHÃ";"TARDE";"NOITE"},SUMPRODUCT(1*(HOUR(E3)&gt;={0;6;12;18})),1)</f>
        <v>TARDE</v>
      </c>
      <c r="Y3" s="20" t="s">
        <v>55</v>
      </c>
    </row>
  </sheetData>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9F077-277B-43CE-8863-CF2827EDAD64}">
  <sheetPr codeName="Planilha24"/>
  <dimension ref="A1:Y3"/>
  <sheetViews>
    <sheetView topLeftCell="A3" workbookViewId="0">
      <selection activeCell="A7" sqref="A7"/>
    </sheetView>
  </sheetViews>
  <sheetFormatPr defaultRowHeight="15" x14ac:dyDescent="0.25"/>
  <cols>
    <col min="1" max="1" width="16.7109375" customWidth="1"/>
    <col min="2" max="2" width="25.140625" customWidth="1"/>
    <col min="3" max="3" width="18.7109375" customWidth="1"/>
    <col min="4" max="4" width="27.5703125" customWidth="1"/>
    <col min="5" max="5" width="19.7109375" customWidth="1"/>
    <col min="6" max="7" width="18.85546875" customWidth="1"/>
    <col min="8" max="8" width="19.85546875" customWidth="1"/>
    <col min="9" max="9" width="19.28515625" customWidth="1"/>
    <col min="10" max="10" width="22.5703125" customWidth="1"/>
    <col min="11" max="11" width="8.5703125" bestFit="1" customWidth="1"/>
    <col min="12" max="12" width="25.7109375" customWidth="1"/>
    <col min="13" max="13" width="28.85546875" customWidth="1"/>
    <col min="14" max="14" width="14.7109375" customWidth="1"/>
    <col min="17" max="17" width="30" customWidth="1"/>
    <col min="18" max="18" width="24.85546875" customWidth="1"/>
    <col min="19" max="19" width="18.140625" customWidth="1"/>
    <col min="20" max="20" width="14.85546875" customWidth="1"/>
    <col min="21" max="21" width="15.5703125" customWidth="1"/>
    <col min="22" max="22" width="16.5703125" customWidth="1"/>
    <col min="23" max="23" width="16.140625" customWidth="1"/>
    <col min="24" max="24" width="15" customWidth="1"/>
    <col min="25" max="25" width="15.5703125" customWidth="1"/>
  </cols>
  <sheetData>
    <row r="1" spans="1:25" ht="75" x14ac:dyDescent="0.25">
      <c r="A1" s="14"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6" t="s">
        <v>16</v>
      </c>
      <c r="R1" s="13" t="s">
        <v>17</v>
      </c>
      <c r="S1" s="13" t="s">
        <v>18</v>
      </c>
      <c r="T1" s="13" t="s">
        <v>19</v>
      </c>
      <c r="U1" s="13" t="s">
        <v>46</v>
      </c>
      <c r="V1" s="13" t="s">
        <v>20</v>
      </c>
      <c r="W1" s="13" t="s">
        <v>21</v>
      </c>
      <c r="X1" s="13" t="s">
        <v>22</v>
      </c>
      <c r="Y1" s="15" t="s">
        <v>23</v>
      </c>
    </row>
    <row r="2" spans="1:25" ht="105" x14ac:dyDescent="0.25">
      <c r="A2" s="18" t="s">
        <v>1534</v>
      </c>
      <c r="B2" s="18" t="s">
        <v>47</v>
      </c>
      <c r="C2" s="18" t="s">
        <v>57</v>
      </c>
      <c r="D2" s="18" t="s">
        <v>64</v>
      </c>
      <c r="E2" s="18" t="s">
        <v>1535</v>
      </c>
      <c r="F2" s="18" t="s">
        <v>1536</v>
      </c>
      <c r="G2" s="18" t="s">
        <v>1537</v>
      </c>
      <c r="H2" s="18" t="s">
        <v>1537</v>
      </c>
      <c r="I2" s="24">
        <v>44982.706250000003</v>
      </c>
      <c r="J2" s="18" t="s">
        <v>396</v>
      </c>
      <c r="K2" s="18" t="s">
        <v>58</v>
      </c>
      <c r="L2" s="18" t="s">
        <v>1538</v>
      </c>
      <c r="M2" s="18" t="s">
        <v>1539</v>
      </c>
      <c r="N2" s="18" t="s">
        <v>1540</v>
      </c>
      <c r="O2" s="18" t="s">
        <v>539</v>
      </c>
      <c r="P2" s="18" t="s">
        <v>24</v>
      </c>
      <c r="Q2" s="18" t="s">
        <v>546</v>
      </c>
      <c r="R2" s="18" t="s">
        <v>1541</v>
      </c>
      <c r="S2" s="18" t="s">
        <v>54</v>
      </c>
      <c r="T2" s="18" t="s">
        <v>56</v>
      </c>
      <c r="U2" s="18" t="s">
        <v>1542</v>
      </c>
      <c r="V2" s="18" t="s">
        <v>1542</v>
      </c>
      <c r="W2" s="18">
        <v>8201</v>
      </c>
      <c r="X2" s="23" t="str" cm="1">
        <f t="array" ref="X2">INDEX({"MADRUGADA";"MANHÃ";"TARDE";"NOITE"},SUMPRODUCT(1*(HOUR(E2)&gt;={0;6;12;18})),1)</f>
        <v>TARDE</v>
      </c>
      <c r="Y2" s="25">
        <f t="shared" ref="Y2:Y3" si="0">G2-F2</f>
        <v>7.569444445107365E-2</v>
      </c>
    </row>
    <row r="3" spans="1:25" ht="150" x14ac:dyDescent="0.25">
      <c r="A3" s="18" t="s">
        <v>1670</v>
      </c>
      <c r="B3" s="18" t="s">
        <v>47</v>
      </c>
      <c r="C3" s="18" t="s">
        <v>1123</v>
      </c>
      <c r="D3" s="18" t="s">
        <v>213</v>
      </c>
      <c r="E3" s="18" t="s">
        <v>1671</v>
      </c>
      <c r="F3" s="18" t="s">
        <v>1672</v>
      </c>
      <c r="G3" s="18" t="s">
        <v>1673</v>
      </c>
      <c r="H3" s="18" t="s">
        <v>1674</v>
      </c>
      <c r="I3" s="24">
        <v>44985.713888888888</v>
      </c>
      <c r="J3" s="18" t="s">
        <v>51</v>
      </c>
      <c r="K3" s="18" t="s">
        <v>58</v>
      </c>
      <c r="L3" s="18" t="s">
        <v>1675</v>
      </c>
      <c r="M3" s="18" t="s">
        <v>1676</v>
      </c>
      <c r="N3" s="18" t="s">
        <v>1540</v>
      </c>
      <c r="O3" s="18" t="s">
        <v>71</v>
      </c>
      <c r="P3" s="18" t="s">
        <v>24</v>
      </c>
      <c r="Q3" s="18" t="s">
        <v>553</v>
      </c>
      <c r="R3" s="18" t="s">
        <v>1677</v>
      </c>
      <c r="S3" s="18" t="s">
        <v>54</v>
      </c>
      <c r="T3" s="18" t="s">
        <v>56</v>
      </c>
      <c r="U3" s="18" t="s">
        <v>1678</v>
      </c>
      <c r="V3" s="18" t="s">
        <v>1678</v>
      </c>
      <c r="W3" s="18" t="s">
        <v>1679</v>
      </c>
      <c r="X3" s="23" t="str" cm="1">
        <f t="array" ref="X3">INDEX({"MADRUGADA";"MANHÃ";"TARDE";"NOITE"},SUMPRODUCT(1*(HOUR(E3)&gt;={0;6;12;18})),1)</f>
        <v>MANHÃ</v>
      </c>
      <c r="Y3" s="25">
        <f t="shared" si="0"/>
        <v>0.16805555555038154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24</vt:i4>
      </vt:variant>
    </vt:vector>
  </HeadingPairs>
  <TitlesOfParts>
    <vt:vector size="24" baseType="lpstr">
      <vt:lpstr>Base de Dados</vt:lpstr>
      <vt:lpstr>SEBRAE</vt:lpstr>
      <vt:lpstr>TUPY</vt:lpstr>
      <vt:lpstr>MV SISTEMAS</vt:lpstr>
      <vt:lpstr>BNB</vt:lpstr>
      <vt:lpstr>CIJUN</vt:lpstr>
      <vt:lpstr>MASON RENTAL</vt:lpstr>
      <vt:lpstr>LOCALIZA</vt:lpstr>
      <vt:lpstr>CISER</vt:lpstr>
      <vt:lpstr>UNIDAS</vt:lpstr>
      <vt:lpstr>META</vt:lpstr>
      <vt:lpstr>DECAL</vt:lpstr>
      <vt:lpstr>INDORAMA POLÍMEROS</vt:lpstr>
      <vt:lpstr>SINQIA</vt:lpstr>
      <vt:lpstr>PQS</vt:lpstr>
      <vt:lpstr>CYRELA</vt:lpstr>
      <vt:lpstr>BASE TELCO</vt:lpstr>
      <vt:lpstr>DAPAL</vt:lpstr>
      <vt:lpstr>CBMC</vt:lpstr>
      <vt:lpstr>GRUPO VENEZA</vt:lpstr>
      <vt:lpstr>LM WINDPOWER</vt:lpstr>
      <vt:lpstr>MUNDIAL</vt:lpstr>
      <vt:lpstr>TECNISA</vt:lpstr>
      <vt:lpstr>AVANTIA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Guilherme Felix</dc:creator>
  <cp:keywords/>
  <dc:description/>
  <cp:lastModifiedBy>LUIS SILVA</cp:lastModifiedBy>
  <cp:revision/>
  <dcterms:created xsi:type="dcterms:W3CDTF">2015-01-09T12:00:44Z</dcterms:created>
  <dcterms:modified xsi:type="dcterms:W3CDTF">2023-03-01T21:23:58Z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534214a5-c463-420a-88f4-614c6de22857</vt:lpwstr>
  </property>
</Properties>
</file>