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3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Data!$B$69</definedName>
    <definedName name="A_4_Distribution_merchandise_purchases">Data!#REF!</definedName>
    <definedName name="A_5_0_Balance_sheet">Data!$B$87</definedName>
    <definedName name="A_5_1_Assets">Data!$B$89</definedName>
    <definedName name="A_5_2_Operations_fiexd_assets">Data!#REF!</definedName>
    <definedName name="A_5_3_Input_output_VAT_non_current">Data!#REF!</definedName>
    <definedName name="A_5_4_Equity_Liablities">Data!$B$116</definedName>
    <definedName name="A_6_0_Statement_change_equity">Data!$B$153</definedName>
    <definedName name="A_6_1_Statement_recognized_income_expense">Data!$B$155</definedName>
    <definedName name="A_6_2_Statement_of_change_share_capital_reserves">Data!$B$183</definedName>
    <definedName name="B_0_Aggregation_of_data_under_NA_scheme">Data!$B$204</definedName>
    <definedName name="B_1_0_Curent_account">Data!$B$206</definedName>
    <definedName name="B_1_1_Output">Data!$B$208</definedName>
    <definedName name="B_1_2_Intermediate_consumption">Data!$B$217</definedName>
    <definedName name="B_1_3_Fixed_capital_formation">Data!$B$233</definedName>
    <definedName name="B_1_4_Value_Added">Data!$B$238</definedName>
    <definedName name="B_1_5_Operating_surplus">Data!$B$244</definedName>
    <definedName name="B_1_6_Allocation_of_primary_income_account">Data!$B$252</definedName>
    <definedName name="B_1_7_Secondary_distribution_of_income_account">Data!$B$260</definedName>
    <definedName name="B_1_8_Use_of_disposable_income_account">Data!$B$266</definedName>
    <definedName name="B_2_0_Capital_account">Data!$B$271</definedName>
    <definedName name="B_2_1_Changes_in_equity_by_shareholders_contribution">Data!$B$273</definedName>
    <definedName name="B_2_2_Capital_transfers_received">Data!$B$280</definedName>
    <definedName name="B_2_3_Capital_transfers_given">Data!$B$288</definedName>
    <definedName name="B_2_4_Change_in_equity">Data!$B$291</definedName>
    <definedName name="B_2_5_Adjusted_change_in_equity">Data!$B$298</definedName>
    <definedName name="B_2_6_Change_in_inventories">Data!$B$323</definedName>
    <definedName name="B_2_7_Fixed_capital_formation">Data!$B$338</definedName>
    <definedName name="B_2_7_Fixed_capital_formation_alternative">Data!#REF!</definedName>
    <definedName name="B_2_8_Net_lending_borrowing">Data!$B$364</definedName>
    <definedName name="B_3_0_Financial_account">Data!$B$372</definedName>
    <definedName name="B_3_1_Changes_in_financial_assets">Data!$B$374</definedName>
    <definedName name="B_3_2_Changes_in_liabilities">Data!$B$389</definedName>
    <definedName name="B_3_3_Net_lending_net_borrowing">Data!$B$408</definedName>
  </definedNames>
  <calcPr calcId="162913"/>
</workbook>
</file>

<file path=xl/calcChain.xml><?xml version="1.0" encoding="utf-8"?>
<calcChain xmlns="http://schemas.openxmlformats.org/spreadsheetml/2006/main">
  <c r="AD20" i="38" l="1"/>
  <c r="AD20" i="37"/>
  <c r="AD20" i="36"/>
  <c r="AD20" i="35"/>
  <c r="AD20" i="34"/>
  <c r="AD20" i="33"/>
  <c r="AD20" i="32"/>
  <c r="AD20" i="31"/>
  <c r="AD20" i="30"/>
  <c r="AD20" i="2"/>
  <c r="F302" i="1"/>
  <c r="G302" i="1"/>
  <c r="H302" i="1"/>
  <c r="I302" i="1"/>
  <c r="J302" i="1"/>
  <c r="K302" i="1"/>
  <c r="L302" i="1"/>
  <c r="M302" i="1"/>
  <c r="N302" i="1"/>
  <c r="E302" i="1"/>
  <c r="E45" i="1"/>
  <c r="F45" i="1"/>
  <c r="G45" i="1"/>
  <c r="H45" i="1"/>
  <c r="I45" i="1"/>
  <c r="J45" i="1"/>
  <c r="K45" i="1"/>
  <c r="L45" i="1"/>
  <c r="M45" i="1"/>
  <c r="N45" i="1"/>
  <c r="D45" i="1"/>
  <c r="C360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8" i="1" l="1"/>
  <c r="C389" i="1"/>
  <c r="C374" i="1"/>
  <c r="C372" i="1"/>
  <c r="C364" i="1"/>
  <c r="C338" i="1"/>
  <c r="C323" i="1"/>
  <c r="C298" i="1"/>
  <c r="C291" i="1"/>
  <c r="C288" i="1"/>
  <c r="C280" i="1"/>
  <c r="C273" i="1"/>
  <c r="C271" i="1"/>
  <c r="C266" i="1"/>
  <c r="C260" i="1"/>
  <c r="C252" i="1"/>
  <c r="C244" i="1"/>
  <c r="C238" i="1"/>
  <c r="C233" i="1"/>
  <c r="C217" i="1"/>
  <c r="C208" i="1"/>
  <c r="C206" i="1"/>
  <c r="C183" i="1"/>
  <c r="C155" i="1"/>
  <c r="C153" i="1"/>
  <c r="C116" i="1"/>
  <c r="C89" i="1"/>
  <c r="C87" i="1"/>
  <c r="C69" i="1"/>
  <c r="C13" i="1"/>
  <c r="H9" i="1" l="1"/>
  <c r="I9" i="1"/>
  <c r="I360" i="1" s="1"/>
  <c r="J9" i="1"/>
  <c r="K9" i="1"/>
  <c r="L9" i="1"/>
  <c r="M9" i="1"/>
  <c r="M360" i="1" s="1"/>
  <c r="N9" i="1"/>
  <c r="H16" i="1"/>
  <c r="H209" i="1" s="1"/>
  <c r="I16" i="1"/>
  <c r="I209" i="1" s="1"/>
  <c r="J16" i="1"/>
  <c r="J209" i="1" s="1"/>
  <c r="K16" i="1"/>
  <c r="L16" i="1"/>
  <c r="L209" i="1" s="1"/>
  <c r="M16" i="1"/>
  <c r="M209" i="1" s="1"/>
  <c r="N16" i="1"/>
  <c r="N209" i="1" s="1"/>
  <c r="H17" i="1"/>
  <c r="H210" i="1" s="1"/>
  <c r="I17" i="1"/>
  <c r="I210" i="1" s="1"/>
  <c r="J17" i="1"/>
  <c r="J210" i="1" s="1"/>
  <c r="K17" i="1"/>
  <c r="K210" i="1" s="1"/>
  <c r="L17" i="1"/>
  <c r="L210" i="1" s="1"/>
  <c r="M17" i="1"/>
  <c r="M210" i="1" s="1"/>
  <c r="N17" i="1"/>
  <c r="N210" i="1" s="1"/>
  <c r="H18" i="1"/>
  <c r="H254" i="1" s="1"/>
  <c r="I18" i="1"/>
  <c r="I254" i="1" s="1"/>
  <c r="J18" i="1"/>
  <c r="J254" i="1" s="1"/>
  <c r="K18" i="1"/>
  <c r="K254" i="1" s="1"/>
  <c r="L18" i="1"/>
  <c r="L254" i="1" s="1"/>
  <c r="M18" i="1"/>
  <c r="M254" i="1" s="1"/>
  <c r="N18" i="1"/>
  <c r="N254" i="1" s="1"/>
  <c r="H19" i="1"/>
  <c r="I19" i="1"/>
  <c r="J19" i="1"/>
  <c r="K19" i="1"/>
  <c r="L19" i="1"/>
  <c r="M19" i="1"/>
  <c r="N19" i="1"/>
  <c r="H20" i="1"/>
  <c r="H213" i="1" s="1"/>
  <c r="W5" i="32" s="1"/>
  <c r="I20" i="1"/>
  <c r="I352" i="1" s="1"/>
  <c r="J20" i="1"/>
  <c r="J213" i="1" s="1"/>
  <c r="W5" i="34" s="1"/>
  <c r="K20" i="1"/>
  <c r="K352" i="1" s="1"/>
  <c r="L20" i="1"/>
  <c r="L352" i="1" s="1"/>
  <c r="M20" i="1"/>
  <c r="M213" i="1" s="1"/>
  <c r="W5" i="37" s="1"/>
  <c r="N20" i="1"/>
  <c r="N213" i="1" s="1"/>
  <c r="W5" i="38" s="1"/>
  <c r="H22" i="1"/>
  <c r="H72" i="1" s="1"/>
  <c r="I22" i="1"/>
  <c r="I72" i="1" s="1"/>
  <c r="J22" i="1"/>
  <c r="J72" i="1" s="1"/>
  <c r="K22" i="1"/>
  <c r="K218" i="1" s="1"/>
  <c r="L22" i="1"/>
  <c r="L72" i="1" s="1"/>
  <c r="M22" i="1"/>
  <c r="M218" i="1" s="1"/>
  <c r="N22" i="1"/>
  <c r="N72" i="1" s="1"/>
  <c r="H23" i="1"/>
  <c r="H73" i="1" s="1"/>
  <c r="I23" i="1"/>
  <c r="I73" i="1" s="1"/>
  <c r="J23" i="1"/>
  <c r="J73" i="1" s="1"/>
  <c r="K23" i="1"/>
  <c r="K73" i="1" s="1"/>
  <c r="L23" i="1"/>
  <c r="L219" i="1" s="1"/>
  <c r="M23" i="1"/>
  <c r="M73" i="1" s="1"/>
  <c r="N23" i="1"/>
  <c r="N73" i="1" s="1"/>
  <c r="H24" i="1"/>
  <c r="H74" i="1" s="1"/>
  <c r="I24" i="1"/>
  <c r="I220" i="1" s="1"/>
  <c r="J24" i="1"/>
  <c r="J74" i="1" s="1"/>
  <c r="K24" i="1"/>
  <c r="K74" i="1" s="1"/>
  <c r="L24" i="1"/>
  <c r="L220" i="1" s="1"/>
  <c r="M24" i="1"/>
  <c r="M74" i="1" s="1"/>
  <c r="N24" i="1"/>
  <c r="N74" i="1" s="1"/>
  <c r="H25" i="1"/>
  <c r="H75" i="1" s="1"/>
  <c r="I25" i="1"/>
  <c r="I221" i="1" s="1"/>
  <c r="J25" i="1"/>
  <c r="J221" i="1" s="1"/>
  <c r="K25" i="1"/>
  <c r="K75" i="1" s="1"/>
  <c r="L25" i="1"/>
  <c r="L75" i="1" s="1"/>
  <c r="M25" i="1"/>
  <c r="M75" i="1" s="1"/>
  <c r="N25" i="1"/>
  <c r="N75" i="1" s="1"/>
  <c r="H27" i="1"/>
  <c r="H212" i="1" s="1"/>
  <c r="I27" i="1"/>
  <c r="I212" i="1" s="1"/>
  <c r="J27" i="1"/>
  <c r="J212" i="1" s="1"/>
  <c r="K27" i="1"/>
  <c r="L27" i="1"/>
  <c r="L212" i="1" s="1"/>
  <c r="M27" i="1"/>
  <c r="M212" i="1" s="1"/>
  <c r="N27" i="1"/>
  <c r="N212" i="1" s="1"/>
  <c r="H28" i="1"/>
  <c r="H214" i="1" s="1"/>
  <c r="I28" i="1"/>
  <c r="I214" i="1" s="1"/>
  <c r="J28" i="1"/>
  <c r="J214" i="1" s="1"/>
  <c r="K28" i="1"/>
  <c r="K214" i="1" s="1"/>
  <c r="L28" i="1"/>
  <c r="L214" i="1" s="1"/>
  <c r="M28" i="1"/>
  <c r="M214" i="1" s="1"/>
  <c r="N28" i="1"/>
  <c r="N214" i="1" s="1"/>
  <c r="H30" i="1"/>
  <c r="H246" i="1" s="1"/>
  <c r="I30" i="1"/>
  <c r="I246" i="1" s="1"/>
  <c r="J30" i="1"/>
  <c r="J246" i="1" s="1"/>
  <c r="K30" i="1"/>
  <c r="L30" i="1"/>
  <c r="L246" i="1" s="1"/>
  <c r="M30" i="1"/>
  <c r="M246" i="1" s="1"/>
  <c r="N30" i="1"/>
  <c r="N246" i="1" s="1"/>
  <c r="H31" i="1"/>
  <c r="H247" i="1" s="1"/>
  <c r="I31" i="1"/>
  <c r="I247" i="1" s="1"/>
  <c r="J31" i="1"/>
  <c r="J247" i="1" s="1"/>
  <c r="K31" i="1"/>
  <c r="K247" i="1" s="1"/>
  <c r="L31" i="1"/>
  <c r="L247" i="1" s="1"/>
  <c r="M31" i="1"/>
  <c r="M247" i="1" s="1"/>
  <c r="N31" i="1"/>
  <c r="N247" i="1" s="1"/>
  <c r="H32" i="1"/>
  <c r="H248" i="1" s="1"/>
  <c r="I32" i="1"/>
  <c r="I248" i="1" s="1"/>
  <c r="J32" i="1"/>
  <c r="J248" i="1" s="1"/>
  <c r="K32" i="1"/>
  <c r="K248" i="1" s="1"/>
  <c r="L32" i="1"/>
  <c r="L248" i="1" s="1"/>
  <c r="M32" i="1"/>
  <c r="M248" i="1" s="1"/>
  <c r="N32" i="1"/>
  <c r="N248" i="1" s="1"/>
  <c r="H34" i="1"/>
  <c r="H78" i="1" s="1"/>
  <c r="I34" i="1"/>
  <c r="I78" i="1" s="1"/>
  <c r="J34" i="1"/>
  <c r="J78" i="1" s="1"/>
  <c r="K34" i="1"/>
  <c r="L34" i="1"/>
  <c r="L222" i="1" s="1"/>
  <c r="M34" i="1"/>
  <c r="M78" i="1" s="1"/>
  <c r="N34" i="1"/>
  <c r="N78" i="1" s="1"/>
  <c r="H35" i="1"/>
  <c r="H249" i="1" s="1"/>
  <c r="I35" i="1"/>
  <c r="I249" i="1" s="1"/>
  <c r="J35" i="1"/>
  <c r="J249" i="1" s="1"/>
  <c r="K35" i="1"/>
  <c r="K249" i="1" s="1"/>
  <c r="L35" i="1"/>
  <c r="L249" i="1" s="1"/>
  <c r="M35" i="1"/>
  <c r="M249" i="1" s="1"/>
  <c r="N35" i="1"/>
  <c r="N249" i="1" s="1"/>
  <c r="H36" i="1"/>
  <c r="H308" i="1" s="1"/>
  <c r="T28" i="32" s="1"/>
  <c r="I36" i="1"/>
  <c r="I308" i="1" s="1"/>
  <c r="T28" i="33" s="1"/>
  <c r="J36" i="1"/>
  <c r="J308" i="1" s="1"/>
  <c r="T28" i="34" s="1"/>
  <c r="K36" i="1"/>
  <c r="K308" i="1" s="1"/>
  <c r="T28" i="35" s="1"/>
  <c r="L36" i="1"/>
  <c r="L308" i="1" s="1"/>
  <c r="T28" i="36" s="1"/>
  <c r="M36" i="1"/>
  <c r="M308" i="1" s="1"/>
  <c r="T28" i="37" s="1"/>
  <c r="N36" i="1"/>
  <c r="N308" i="1" s="1"/>
  <c r="T28" i="38" s="1"/>
  <c r="H37" i="1"/>
  <c r="H223" i="1" s="1"/>
  <c r="I37" i="1"/>
  <c r="I223" i="1" s="1"/>
  <c r="J37" i="1"/>
  <c r="J223" i="1" s="1"/>
  <c r="K37" i="1"/>
  <c r="K223" i="1" s="1"/>
  <c r="L37" i="1"/>
  <c r="L223" i="1" s="1"/>
  <c r="M37" i="1"/>
  <c r="M223" i="1" s="1"/>
  <c r="N37" i="1"/>
  <c r="N223" i="1" s="1"/>
  <c r="H38" i="1"/>
  <c r="H224" i="1" s="1"/>
  <c r="I38" i="1"/>
  <c r="I224" i="1" s="1"/>
  <c r="J38" i="1"/>
  <c r="J224" i="1" s="1"/>
  <c r="K38" i="1"/>
  <c r="K224" i="1" s="1"/>
  <c r="L38" i="1"/>
  <c r="L224" i="1" s="1"/>
  <c r="M38" i="1"/>
  <c r="M224" i="1" s="1"/>
  <c r="N38" i="1"/>
  <c r="N224" i="1" s="1"/>
  <c r="H39" i="1"/>
  <c r="H234" i="1" s="1"/>
  <c r="I39" i="1"/>
  <c r="I234" i="1" s="1"/>
  <c r="J39" i="1"/>
  <c r="J346" i="1" s="1"/>
  <c r="K39" i="1"/>
  <c r="K234" i="1" s="1"/>
  <c r="L39" i="1"/>
  <c r="L234" i="1" s="1"/>
  <c r="M39" i="1"/>
  <c r="M234" i="1" s="1"/>
  <c r="N39" i="1"/>
  <c r="N234" i="1" s="1"/>
  <c r="H40" i="1"/>
  <c r="H283" i="1" s="1"/>
  <c r="I40" i="1"/>
  <c r="I283" i="1" s="1"/>
  <c r="J40" i="1"/>
  <c r="J283" i="1" s="1"/>
  <c r="K40" i="1"/>
  <c r="K283" i="1" s="1"/>
  <c r="L40" i="1"/>
  <c r="L283" i="1" s="1"/>
  <c r="M40" i="1"/>
  <c r="M283" i="1" s="1"/>
  <c r="N40" i="1"/>
  <c r="N283" i="1" s="1"/>
  <c r="H41" i="1"/>
  <c r="H300" i="1" s="1"/>
  <c r="I41" i="1"/>
  <c r="I300" i="1" s="1"/>
  <c r="J41" i="1"/>
  <c r="J300" i="1" s="1"/>
  <c r="K41" i="1"/>
  <c r="K300" i="1" s="1"/>
  <c r="L41" i="1"/>
  <c r="L300" i="1" s="1"/>
  <c r="M41" i="1"/>
  <c r="M300" i="1" s="1"/>
  <c r="N41" i="1"/>
  <c r="N300" i="1" s="1"/>
  <c r="H43" i="1"/>
  <c r="H235" i="1" s="1"/>
  <c r="I43" i="1"/>
  <c r="I235" i="1" s="1"/>
  <c r="J43" i="1"/>
  <c r="J235" i="1" s="1"/>
  <c r="K43" i="1"/>
  <c r="L43" i="1"/>
  <c r="L235" i="1" s="1"/>
  <c r="M43" i="1"/>
  <c r="M235" i="1" s="1"/>
  <c r="N43" i="1"/>
  <c r="N235" i="1" s="1"/>
  <c r="H44" i="1"/>
  <c r="H356" i="1" s="1"/>
  <c r="I44" i="1"/>
  <c r="I301" i="1" s="1"/>
  <c r="J44" i="1"/>
  <c r="J301" i="1" s="1"/>
  <c r="K44" i="1"/>
  <c r="K301" i="1" s="1"/>
  <c r="L44" i="1"/>
  <c r="L356" i="1" s="1"/>
  <c r="M44" i="1"/>
  <c r="M301" i="1" s="1"/>
  <c r="N44" i="1"/>
  <c r="N301" i="1" s="1"/>
  <c r="H46" i="1"/>
  <c r="H304" i="1" s="1"/>
  <c r="I46" i="1"/>
  <c r="I304" i="1" s="1"/>
  <c r="J46" i="1"/>
  <c r="J304" i="1" s="1"/>
  <c r="K46" i="1"/>
  <c r="K304" i="1" s="1"/>
  <c r="L46" i="1"/>
  <c r="L304" i="1" s="1"/>
  <c r="M46" i="1"/>
  <c r="M304" i="1" s="1"/>
  <c r="N46" i="1"/>
  <c r="N304" i="1" s="1"/>
  <c r="H47" i="1"/>
  <c r="H262" i="1" s="1"/>
  <c r="Q28" i="32" s="1"/>
  <c r="I47" i="1"/>
  <c r="I262" i="1" s="1"/>
  <c r="Q28" i="33" s="1"/>
  <c r="J47" i="1"/>
  <c r="J262" i="1" s="1"/>
  <c r="Q28" i="34" s="1"/>
  <c r="K47" i="1"/>
  <c r="K262" i="1" s="1"/>
  <c r="Q28" i="35" s="1"/>
  <c r="L47" i="1"/>
  <c r="L262" i="1" s="1"/>
  <c r="Q28" i="36" s="1"/>
  <c r="M47" i="1"/>
  <c r="M262" i="1" s="1"/>
  <c r="Q28" i="37" s="1"/>
  <c r="N47" i="1"/>
  <c r="N262" i="1" s="1"/>
  <c r="Q28" i="38" s="1"/>
  <c r="H49" i="1"/>
  <c r="H255" i="1" s="1"/>
  <c r="I49" i="1"/>
  <c r="I255" i="1" s="1"/>
  <c r="J49" i="1"/>
  <c r="J255" i="1" s="1"/>
  <c r="K49" i="1"/>
  <c r="K255" i="1" s="1"/>
  <c r="L49" i="1"/>
  <c r="L255" i="1" s="1"/>
  <c r="M49" i="1"/>
  <c r="M255" i="1" s="1"/>
  <c r="N49" i="1"/>
  <c r="N255" i="1" s="1"/>
  <c r="H50" i="1"/>
  <c r="H257" i="1" s="1"/>
  <c r="P28" i="32" s="1"/>
  <c r="I50" i="1"/>
  <c r="I257" i="1" s="1"/>
  <c r="P28" i="33" s="1"/>
  <c r="J50" i="1"/>
  <c r="J257" i="1" s="1"/>
  <c r="P28" i="34" s="1"/>
  <c r="K50" i="1"/>
  <c r="K257" i="1" s="1"/>
  <c r="P28" i="35" s="1"/>
  <c r="L50" i="1"/>
  <c r="L257" i="1" s="1"/>
  <c r="P28" i="36" s="1"/>
  <c r="M50" i="1"/>
  <c r="M257" i="1" s="1"/>
  <c r="P28" i="37" s="1"/>
  <c r="N50" i="1"/>
  <c r="N257" i="1" s="1"/>
  <c r="P28" i="38" s="1"/>
  <c r="H51" i="1"/>
  <c r="H309" i="1" s="1"/>
  <c r="I51" i="1"/>
  <c r="I309" i="1" s="1"/>
  <c r="J51" i="1"/>
  <c r="J309" i="1" s="1"/>
  <c r="K51" i="1"/>
  <c r="K309" i="1" s="1"/>
  <c r="L51" i="1"/>
  <c r="L309" i="1" s="1"/>
  <c r="M51" i="1"/>
  <c r="M309" i="1" s="1"/>
  <c r="N51" i="1"/>
  <c r="N309" i="1" s="1"/>
  <c r="H52" i="1"/>
  <c r="H310" i="1" s="1"/>
  <c r="AB20" i="32" s="1"/>
  <c r="I52" i="1"/>
  <c r="I310" i="1" s="1"/>
  <c r="AB20" i="33" s="1"/>
  <c r="J52" i="1"/>
  <c r="J310" i="1" s="1"/>
  <c r="AB20" i="34" s="1"/>
  <c r="K52" i="1"/>
  <c r="K310" i="1" s="1"/>
  <c r="AB20" i="35" s="1"/>
  <c r="L52" i="1"/>
  <c r="L310" i="1" s="1"/>
  <c r="AB20" i="36" s="1"/>
  <c r="M52" i="1"/>
  <c r="M310" i="1" s="1"/>
  <c r="AB20" i="37" s="1"/>
  <c r="N52" i="1"/>
  <c r="N310" i="1" s="1"/>
  <c r="AB20" i="38" s="1"/>
  <c r="H54" i="1"/>
  <c r="H311" i="1" s="1"/>
  <c r="I54" i="1"/>
  <c r="I311" i="1" s="1"/>
  <c r="J54" i="1"/>
  <c r="J311" i="1" s="1"/>
  <c r="K54" i="1"/>
  <c r="L54" i="1"/>
  <c r="L311" i="1" s="1"/>
  <c r="M54" i="1"/>
  <c r="M311" i="1" s="1"/>
  <c r="N54" i="1"/>
  <c r="N311" i="1" s="1"/>
  <c r="H55" i="1"/>
  <c r="H303" i="1" s="1"/>
  <c r="I55" i="1"/>
  <c r="I303" i="1" s="1"/>
  <c r="J55" i="1"/>
  <c r="J303" i="1" s="1"/>
  <c r="K55" i="1"/>
  <c r="K303" i="1" s="1"/>
  <c r="L55" i="1"/>
  <c r="L303" i="1" s="1"/>
  <c r="M55" i="1"/>
  <c r="M303" i="1" s="1"/>
  <c r="N55" i="1"/>
  <c r="N303" i="1" s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2" i="1"/>
  <c r="H263" i="1" s="1"/>
  <c r="Q29" i="32" s="1"/>
  <c r="I62" i="1"/>
  <c r="I263" i="1" s="1"/>
  <c r="Q29" i="33" s="1"/>
  <c r="J62" i="1"/>
  <c r="J263" i="1" s="1"/>
  <c r="Q29" i="34" s="1"/>
  <c r="K62" i="1"/>
  <c r="K263" i="1" s="1"/>
  <c r="Q29" i="35" s="1"/>
  <c r="L62" i="1"/>
  <c r="L263" i="1" s="1"/>
  <c r="Q29" i="36" s="1"/>
  <c r="M62" i="1"/>
  <c r="M263" i="1" s="1"/>
  <c r="Q29" i="37" s="1"/>
  <c r="N62" i="1"/>
  <c r="N263" i="1" s="1"/>
  <c r="Q29" i="38" s="1"/>
  <c r="H65" i="1"/>
  <c r="H361" i="1" s="1"/>
  <c r="I65" i="1"/>
  <c r="I361" i="1" s="1"/>
  <c r="J65" i="1"/>
  <c r="J361" i="1" s="1"/>
  <c r="K65" i="1"/>
  <c r="K361" i="1" s="1"/>
  <c r="L65" i="1"/>
  <c r="L361" i="1" s="1"/>
  <c r="M65" i="1"/>
  <c r="M361" i="1" s="1"/>
  <c r="N65" i="1"/>
  <c r="N361" i="1" s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100" i="1"/>
  <c r="I100" i="1"/>
  <c r="J100" i="1"/>
  <c r="K100" i="1"/>
  <c r="L100" i="1"/>
  <c r="M100" i="1"/>
  <c r="N100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6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7" i="1"/>
  <c r="H195" i="1" s="1"/>
  <c r="H275" i="1" s="1"/>
  <c r="I127" i="1"/>
  <c r="I195" i="1" s="1"/>
  <c r="I275" i="1" s="1"/>
  <c r="J127" i="1"/>
  <c r="J195" i="1" s="1"/>
  <c r="J275" i="1" s="1"/>
  <c r="K127" i="1"/>
  <c r="K195" i="1" s="1"/>
  <c r="K275" i="1" s="1"/>
  <c r="L127" i="1"/>
  <c r="L195" i="1" s="1"/>
  <c r="L275" i="1" s="1"/>
  <c r="M127" i="1"/>
  <c r="M195" i="1" s="1"/>
  <c r="M275" i="1" s="1"/>
  <c r="N127" i="1"/>
  <c r="N195" i="1" s="1"/>
  <c r="N275" i="1" s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H130" i="1"/>
  <c r="I130" i="1"/>
  <c r="J130" i="1"/>
  <c r="K130" i="1"/>
  <c r="L130" i="1"/>
  <c r="M130" i="1"/>
  <c r="N130" i="1"/>
  <c r="N179" i="1" s="1"/>
  <c r="H131" i="1"/>
  <c r="I131" i="1"/>
  <c r="J131" i="1"/>
  <c r="K131" i="1"/>
  <c r="L131" i="1"/>
  <c r="M131" i="1"/>
  <c r="N131" i="1"/>
  <c r="N180" i="1" s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39" i="1"/>
  <c r="I139" i="1"/>
  <c r="J139" i="1"/>
  <c r="K139" i="1"/>
  <c r="L139" i="1"/>
  <c r="M139" i="1"/>
  <c r="N139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47" i="1"/>
  <c r="I147" i="1"/>
  <c r="J147" i="1"/>
  <c r="K147" i="1"/>
  <c r="L147" i="1"/>
  <c r="M147" i="1"/>
  <c r="N147" i="1"/>
  <c r="H157" i="1"/>
  <c r="I157" i="1"/>
  <c r="I312" i="1" s="1"/>
  <c r="J157" i="1"/>
  <c r="J312" i="1" s="1"/>
  <c r="K157" i="1"/>
  <c r="K312" i="1" s="1"/>
  <c r="L157" i="1"/>
  <c r="L312" i="1" s="1"/>
  <c r="M157" i="1"/>
  <c r="N157" i="1"/>
  <c r="N312" i="1" s="1"/>
  <c r="H158" i="1"/>
  <c r="H313" i="1" s="1"/>
  <c r="I158" i="1"/>
  <c r="I313" i="1" s="1"/>
  <c r="J158" i="1"/>
  <c r="J313" i="1" s="1"/>
  <c r="K158" i="1"/>
  <c r="K313" i="1" s="1"/>
  <c r="L158" i="1"/>
  <c r="L313" i="1" s="1"/>
  <c r="M158" i="1"/>
  <c r="M313" i="1" s="1"/>
  <c r="N158" i="1"/>
  <c r="N313" i="1" s="1"/>
  <c r="H159" i="1"/>
  <c r="H281" i="1" s="1"/>
  <c r="I159" i="1"/>
  <c r="I281" i="1" s="1"/>
  <c r="J159" i="1"/>
  <c r="J281" i="1" s="1"/>
  <c r="K159" i="1"/>
  <c r="K281" i="1" s="1"/>
  <c r="L159" i="1"/>
  <c r="L281" i="1" s="1"/>
  <c r="M159" i="1"/>
  <c r="M281" i="1" s="1"/>
  <c r="N159" i="1"/>
  <c r="N281" i="1" s="1"/>
  <c r="H160" i="1"/>
  <c r="H314" i="1" s="1"/>
  <c r="I160" i="1"/>
  <c r="I314" i="1" s="1"/>
  <c r="J160" i="1"/>
  <c r="J314" i="1" s="1"/>
  <c r="K160" i="1"/>
  <c r="K314" i="1" s="1"/>
  <c r="L160" i="1"/>
  <c r="L314" i="1" s="1"/>
  <c r="M160" i="1"/>
  <c r="M314" i="1" s="1"/>
  <c r="N160" i="1"/>
  <c r="N314" i="1" s="1"/>
  <c r="H161" i="1"/>
  <c r="H315" i="1" s="1"/>
  <c r="I161" i="1"/>
  <c r="I315" i="1" s="1"/>
  <c r="J161" i="1"/>
  <c r="J315" i="1" s="1"/>
  <c r="K161" i="1"/>
  <c r="K315" i="1" s="1"/>
  <c r="L161" i="1"/>
  <c r="L315" i="1" s="1"/>
  <c r="M161" i="1"/>
  <c r="M315" i="1" s="1"/>
  <c r="N161" i="1"/>
  <c r="N315" i="1" s="1"/>
  <c r="H162" i="1"/>
  <c r="H316" i="1" s="1"/>
  <c r="I162" i="1"/>
  <c r="I316" i="1" s="1"/>
  <c r="J162" i="1"/>
  <c r="J316" i="1" s="1"/>
  <c r="K162" i="1"/>
  <c r="K316" i="1" s="1"/>
  <c r="L162" i="1"/>
  <c r="L316" i="1" s="1"/>
  <c r="M162" i="1"/>
  <c r="M316" i="1" s="1"/>
  <c r="N162" i="1"/>
  <c r="N316" i="1" s="1"/>
  <c r="H163" i="1"/>
  <c r="H306" i="1" s="1"/>
  <c r="T31" i="32" s="1"/>
  <c r="I163" i="1"/>
  <c r="I306" i="1" s="1"/>
  <c r="T31" i="33" s="1"/>
  <c r="J163" i="1"/>
  <c r="J306" i="1" s="1"/>
  <c r="T31" i="34" s="1"/>
  <c r="K163" i="1"/>
  <c r="L163" i="1"/>
  <c r="L306" i="1" s="1"/>
  <c r="T31" i="36" s="1"/>
  <c r="M163" i="1"/>
  <c r="M306" i="1" s="1"/>
  <c r="T31" i="37" s="1"/>
  <c r="N163" i="1"/>
  <c r="N306" i="1" s="1"/>
  <c r="T31" i="38" s="1"/>
  <c r="H165" i="1"/>
  <c r="H317" i="1" s="1"/>
  <c r="I165" i="1"/>
  <c r="I317" i="1" s="1"/>
  <c r="J165" i="1"/>
  <c r="J317" i="1" s="1"/>
  <c r="K165" i="1"/>
  <c r="K317" i="1" s="1"/>
  <c r="L165" i="1"/>
  <c r="M165" i="1"/>
  <c r="M317" i="1" s="1"/>
  <c r="N165" i="1"/>
  <c r="N317" i="1" s="1"/>
  <c r="H166" i="1"/>
  <c r="H318" i="1" s="1"/>
  <c r="I166" i="1"/>
  <c r="I318" i="1" s="1"/>
  <c r="J166" i="1"/>
  <c r="J318" i="1" s="1"/>
  <c r="K166" i="1"/>
  <c r="K318" i="1" s="1"/>
  <c r="L166" i="1"/>
  <c r="L318" i="1" s="1"/>
  <c r="M166" i="1"/>
  <c r="M318" i="1" s="1"/>
  <c r="N166" i="1"/>
  <c r="N318" i="1" s="1"/>
  <c r="H167" i="1"/>
  <c r="H282" i="1" s="1"/>
  <c r="I167" i="1"/>
  <c r="I282" i="1" s="1"/>
  <c r="J167" i="1"/>
  <c r="J282" i="1" s="1"/>
  <c r="K167" i="1"/>
  <c r="K282" i="1" s="1"/>
  <c r="L167" i="1"/>
  <c r="L282" i="1" s="1"/>
  <c r="M167" i="1"/>
  <c r="M282" i="1" s="1"/>
  <c r="N167" i="1"/>
  <c r="N282" i="1" s="1"/>
  <c r="H168" i="1"/>
  <c r="H319" i="1" s="1"/>
  <c r="I168" i="1"/>
  <c r="I319" i="1" s="1"/>
  <c r="J168" i="1"/>
  <c r="J319" i="1" s="1"/>
  <c r="K168" i="1"/>
  <c r="K319" i="1" s="1"/>
  <c r="L168" i="1"/>
  <c r="L319" i="1" s="1"/>
  <c r="M168" i="1"/>
  <c r="M319" i="1" s="1"/>
  <c r="N168" i="1"/>
  <c r="N319" i="1" s="1"/>
  <c r="H169" i="1"/>
  <c r="H320" i="1" s="1"/>
  <c r="I169" i="1"/>
  <c r="I320" i="1" s="1"/>
  <c r="J169" i="1"/>
  <c r="J320" i="1" s="1"/>
  <c r="K169" i="1"/>
  <c r="K320" i="1" s="1"/>
  <c r="L169" i="1"/>
  <c r="L320" i="1" s="1"/>
  <c r="M169" i="1"/>
  <c r="M320" i="1" s="1"/>
  <c r="N169" i="1"/>
  <c r="N320" i="1" s="1"/>
  <c r="H170" i="1"/>
  <c r="H305" i="1" s="1"/>
  <c r="AE20" i="32" s="1"/>
  <c r="I170" i="1"/>
  <c r="I305" i="1" s="1"/>
  <c r="AE20" i="33" s="1"/>
  <c r="J170" i="1"/>
  <c r="J305" i="1" s="1"/>
  <c r="AE20" i="34" s="1"/>
  <c r="K170" i="1"/>
  <c r="K305" i="1" s="1"/>
  <c r="AE20" i="35" s="1"/>
  <c r="L170" i="1"/>
  <c r="L305" i="1" s="1"/>
  <c r="AE20" i="36" s="1"/>
  <c r="M170" i="1"/>
  <c r="M305" i="1" s="1"/>
  <c r="AE20" i="37" s="1"/>
  <c r="N170" i="1"/>
  <c r="N305" i="1" s="1"/>
  <c r="AE20" i="38" s="1"/>
  <c r="H196" i="1"/>
  <c r="H268" i="1" s="1"/>
  <c r="R28" i="32" s="1"/>
  <c r="I196" i="1"/>
  <c r="I276" i="1" s="1"/>
  <c r="J196" i="1"/>
  <c r="J276" i="1" s="1"/>
  <c r="K196" i="1"/>
  <c r="K268" i="1" s="1"/>
  <c r="R28" i="35" s="1"/>
  <c r="L196" i="1"/>
  <c r="L268" i="1" s="1"/>
  <c r="R28" i="36" s="1"/>
  <c r="M196" i="1"/>
  <c r="M268" i="1" s="1"/>
  <c r="R28" i="37" s="1"/>
  <c r="N196" i="1"/>
  <c r="N268" i="1" s="1"/>
  <c r="R28" i="38" s="1"/>
  <c r="H197" i="1"/>
  <c r="I197" i="1"/>
  <c r="J197" i="1"/>
  <c r="K197" i="1"/>
  <c r="L197" i="1"/>
  <c r="M197" i="1"/>
  <c r="N197" i="1"/>
  <c r="H217" i="1"/>
  <c r="L238" i="1"/>
  <c r="L252" i="1"/>
  <c r="M266" i="1"/>
  <c r="H280" i="1"/>
  <c r="L288" i="1"/>
  <c r="H295" i="1"/>
  <c r="I295" i="1"/>
  <c r="J295" i="1"/>
  <c r="K295" i="1"/>
  <c r="L295" i="1"/>
  <c r="M295" i="1"/>
  <c r="N295" i="1"/>
  <c r="M338" i="1"/>
  <c r="H372" i="1"/>
  <c r="H389" i="1"/>
  <c r="M389" i="1" l="1"/>
  <c r="M280" i="1"/>
  <c r="U24" i="35"/>
  <c r="K362" i="1"/>
  <c r="K369" i="1" s="1"/>
  <c r="A2" i="38"/>
  <c r="N360" i="1"/>
  <c r="U24" i="38"/>
  <c r="AF24" i="38" s="1"/>
  <c r="AG24" i="38" s="1"/>
  <c r="X35" i="38" s="1"/>
  <c r="U27" i="29" s="1"/>
  <c r="N362" i="1"/>
  <c r="N369" i="1" s="1"/>
  <c r="U24" i="34"/>
  <c r="J362" i="1"/>
  <c r="J369" i="1" s="1"/>
  <c r="U24" i="36"/>
  <c r="AF24" i="36" s="1"/>
  <c r="L362" i="1"/>
  <c r="L369" i="1" s="1"/>
  <c r="U24" i="32"/>
  <c r="AF24" i="32" s="1"/>
  <c r="AG24" i="32" s="1"/>
  <c r="X35" i="32" s="1"/>
  <c r="U21" i="29" s="1"/>
  <c r="H362" i="1"/>
  <c r="H369" i="1" s="1"/>
  <c r="A2" i="35"/>
  <c r="K360" i="1"/>
  <c r="A2" i="34"/>
  <c r="J360" i="1"/>
  <c r="U24" i="37"/>
  <c r="AF24" i="37" s="1"/>
  <c r="AG24" i="37" s="1"/>
  <c r="X35" i="37" s="1"/>
  <c r="U26" i="29" s="1"/>
  <c r="M362" i="1"/>
  <c r="M369" i="1" s="1"/>
  <c r="U24" i="33"/>
  <c r="AF24" i="33" s="1"/>
  <c r="AG24" i="33" s="1"/>
  <c r="X35" i="33" s="1"/>
  <c r="U22" i="29" s="1"/>
  <c r="I362" i="1"/>
  <c r="I369" i="1" s="1"/>
  <c r="L69" i="1"/>
  <c r="L360" i="1"/>
  <c r="A2" i="32"/>
  <c r="H360" i="1"/>
  <c r="J11" i="36"/>
  <c r="K28" i="36"/>
  <c r="K33" i="36" s="1"/>
  <c r="H374" i="1"/>
  <c r="H364" i="1"/>
  <c r="L323" i="1"/>
  <c r="H298" i="1"/>
  <c r="L291" i="1"/>
  <c r="L271" i="1"/>
  <c r="L260" i="1"/>
  <c r="L233" i="1"/>
  <c r="H208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J14" i="36"/>
  <c r="AG14" i="36" s="1"/>
  <c r="N29" i="36"/>
  <c r="N33" i="36" s="1"/>
  <c r="J14" i="32"/>
  <c r="AG14" i="32" s="1"/>
  <c r="N29" i="32"/>
  <c r="N33" i="32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J11" i="32"/>
  <c r="K28" i="32"/>
  <c r="K33" i="32" s="1"/>
  <c r="L153" i="1"/>
  <c r="A2" i="36"/>
  <c r="L374" i="1"/>
  <c r="L364" i="1"/>
  <c r="H338" i="1"/>
  <c r="L298" i="1"/>
  <c r="H288" i="1"/>
  <c r="L273" i="1"/>
  <c r="H266" i="1"/>
  <c r="H252" i="1"/>
  <c r="H238" i="1"/>
  <c r="L208" i="1"/>
  <c r="L183" i="1"/>
  <c r="H155" i="1"/>
  <c r="T30" i="38"/>
  <c r="T30" i="34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9" i="1"/>
  <c r="L372" i="1"/>
  <c r="M352" i="1"/>
  <c r="H323" i="1"/>
  <c r="H291" i="1"/>
  <c r="L280" i="1"/>
  <c r="H271" i="1"/>
  <c r="H260" i="1"/>
  <c r="L244" i="1"/>
  <c r="N222" i="1"/>
  <c r="AF24" i="34"/>
  <c r="AG24" i="34" s="1"/>
  <c r="X35" i="34" s="1"/>
  <c r="U23" i="29" s="1"/>
  <c r="T30" i="32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6" i="1"/>
  <c r="A2" i="37"/>
  <c r="I183" i="1"/>
  <c r="A2" i="33"/>
  <c r="H352" i="1"/>
  <c r="N347" i="1"/>
  <c r="H221" i="1"/>
  <c r="N219" i="1"/>
  <c r="J219" i="1"/>
  <c r="N69" i="1"/>
  <c r="N211" i="1"/>
  <c r="V5" i="38" s="1"/>
  <c r="N332" i="1"/>
  <c r="M69" i="1"/>
  <c r="M211" i="1"/>
  <c r="V5" i="37" s="1"/>
  <c r="M332" i="1"/>
  <c r="L213" i="1"/>
  <c r="W5" i="36" s="1"/>
  <c r="L211" i="1"/>
  <c r="V5" i="36" s="1"/>
  <c r="L332" i="1"/>
  <c r="K211" i="1"/>
  <c r="V5" i="35" s="1"/>
  <c r="K332" i="1"/>
  <c r="J222" i="1"/>
  <c r="J211" i="1"/>
  <c r="V5" i="34" s="1"/>
  <c r="J332" i="1"/>
  <c r="J347" i="1"/>
  <c r="J345" i="1" s="1"/>
  <c r="I374" i="1"/>
  <c r="I273" i="1"/>
  <c r="I211" i="1"/>
  <c r="V5" i="33" s="1"/>
  <c r="I332" i="1"/>
  <c r="I372" i="1"/>
  <c r="I218" i="1"/>
  <c r="H211" i="1"/>
  <c r="V5" i="32" s="1"/>
  <c r="H332" i="1"/>
  <c r="H301" i="1"/>
  <c r="I298" i="1"/>
  <c r="M233" i="1"/>
  <c r="J218" i="1"/>
  <c r="H69" i="1"/>
  <c r="L13" i="1"/>
  <c r="W13" i="1" s="1"/>
  <c r="I206" i="1"/>
  <c r="K176" i="1"/>
  <c r="J180" i="1"/>
  <c r="M179" i="1"/>
  <c r="N175" i="1"/>
  <c r="I179" i="1"/>
  <c r="J175" i="1"/>
  <c r="K180" i="1"/>
  <c r="L176" i="1"/>
  <c r="M180" i="1"/>
  <c r="N176" i="1"/>
  <c r="I180" i="1"/>
  <c r="J176" i="1"/>
  <c r="L179" i="1"/>
  <c r="M175" i="1"/>
  <c r="H179" i="1"/>
  <c r="I175" i="1"/>
  <c r="J179" i="1"/>
  <c r="K175" i="1"/>
  <c r="L180" i="1"/>
  <c r="M176" i="1"/>
  <c r="H180" i="1"/>
  <c r="I176" i="1"/>
  <c r="L175" i="1"/>
  <c r="K179" i="1"/>
  <c r="I364" i="1"/>
  <c r="I338" i="1"/>
  <c r="M288" i="1"/>
  <c r="J280" i="1"/>
  <c r="M271" i="1"/>
  <c r="I217" i="1"/>
  <c r="M396" i="1"/>
  <c r="K403" i="1"/>
  <c r="M394" i="1"/>
  <c r="I394" i="1"/>
  <c r="L402" i="1"/>
  <c r="K393" i="1"/>
  <c r="M390" i="1"/>
  <c r="J378" i="1"/>
  <c r="I377" i="1"/>
  <c r="L384" i="1"/>
  <c r="J328" i="1"/>
  <c r="J335" i="1" s="1"/>
  <c r="I327" i="1"/>
  <c r="I334" i="1" s="1"/>
  <c r="K230" i="1"/>
  <c r="J229" i="1"/>
  <c r="N376" i="1"/>
  <c r="M375" i="1"/>
  <c r="L78" i="1"/>
  <c r="I389" i="1"/>
  <c r="H347" i="1"/>
  <c r="J273" i="1"/>
  <c r="M252" i="1"/>
  <c r="I244" i="1"/>
  <c r="I155" i="1"/>
  <c r="N364" i="1"/>
  <c r="M346" i="1"/>
  <c r="M276" i="1"/>
  <c r="N244" i="1"/>
  <c r="J75" i="1"/>
  <c r="J372" i="1"/>
  <c r="M364" i="1"/>
  <c r="I356" i="1"/>
  <c r="H346" i="1"/>
  <c r="M323" i="1"/>
  <c r="M298" i="1"/>
  <c r="N221" i="1"/>
  <c r="L324" i="1"/>
  <c r="L399" i="1"/>
  <c r="N390" i="1"/>
  <c r="J377" i="1"/>
  <c r="M384" i="1"/>
  <c r="J344" i="1"/>
  <c r="N375" i="1"/>
  <c r="J375" i="1"/>
  <c r="L347" i="1"/>
  <c r="I346" i="1"/>
  <c r="H219" i="1"/>
  <c r="I74" i="1"/>
  <c r="N389" i="1"/>
  <c r="N298" i="1"/>
  <c r="M220" i="1"/>
  <c r="L73" i="1"/>
  <c r="N236" i="1"/>
  <c r="I23" i="38" s="1"/>
  <c r="N401" i="1"/>
  <c r="N377" i="1"/>
  <c r="N327" i="1"/>
  <c r="N334" i="1" s="1"/>
  <c r="N344" i="1"/>
  <c r="I344" i="1"/>
  <c r="J376" i="1"/>
  <c r="I375" i="1"/>
  <c r="J234" i="1"/>
  <c r="J236" i="1" s="1"/>
  <c r="I23" i="34" s="1"/>
  <c r="K396" i="1"/>
  <c r="M403" i="1"/>
  <c r="J403" i="1"/>
  <c r="L395" i="1"/>
  <c r="K394" i="1"/>
  <c r="M393" i="1"/>
  <c r="M399" i="1"/>
  <c r="L391" i="1"/>
  <c r="N379" i="1"/>
  <c r="J379" i="1"/>
  <c r="M385" i="1"/>
  <c r="L378" i="1"/>
  <c r="I378" i="1"/>
  <c r="K377" i="1"/>
  <c r="N384" i="1"/>
  <c r="J384" i="1"/>
  <c r="L328" i="1"/>
  <c r="L335" i="1" s="1"/>
  <c r="K327" i="1"/>
  <c r="K334" i="1" s="1"/>
  <c r="N326" i="1"/>
  <c r="N333" i="1" s="1"/>
  <c r="J326" i="1"/>
  <c r="J333" i="1" s="1"/>
  <c r="N382" i="1"/>
  <c r="J382" i="1"/>
  <c r="I376" i="1"/>
  <c r="K375" i="1"/>
  <c r="N343" i="1"/>
  <c r="M342" i="1"/>
  <c r="L341" i="1"/>
  <c r="I341" i="1"/>
  <c r="J324" i="1"/>
  <c r="I379" i="1"/>
  <c r="I343" i="1"/>
  <c r="L89" i="1"/>
  <c r="L74" i="1"/>
  <c r="H164" i="1"/>
  <c r="M328" i="1"/>
  <c r="M335" i="1" s="1"/>
  <c r="J268" i="1"/>
  <c r="R28" i="34" s="1"/>
  <c r="J385" i="1"/>
  <c r="M377" i="1"/>
  <c r="K383" i="1"/>
  <c r="I75" i="1"/>
  <c r="N378" i="1"/>
  <c r="N341" i="1"/>
  <c r="N383" i="1"/>
  <c r="N230" i="1"/>
  <c r="N381" i="1"/>
  <c r="N392" i="1"/>
  <c r="N328" i="1"/>
  <c r="N335" i="1" s="1"/>
  <c r="N229" i="1"/>
  <c r="N352" i="1"/>
  <c r="N323" i="1"/>
  <c r="N89" i="1"/>
  <c r="M236" i="1"/>
  <c r="I23" i="37" s="1"/>
  <c r="M347" i="1"/>
  <c r="N324" i="1"/>
  <c r="M171" i="1"/>
  <c r="M229" i="1"/>
  <c r="M376" i="1"/>
  <c r="M356" i="1"/>
  <c r="M219" i="1"/>
  <c r="M244" i="1"/>
  <c r="M379" i="1"/>
  <c r="M326" i="1"/>
  <c r="M333" i="1" s="1"/>
  <c r="N76" i="1"/>
  <c r="M382" i="1"/>
  <c r="M343" i="1"/>
  <c r="L404" i="1"/>
  <c r="L326" i="1"/>
  <c r="L333" i="1" s="1"/>
  <c r="L343" i="1"/>
  <c r="L401" i="1"/>
  <c r="M185" i="1"/>
  <c r="M193" i="1" s="1"/>
  <c r="K164" i="1"/>
  <c r="J356" i="1"/>
  <c r="J284" i="1"/>
  <c r="AE19" i="34" s="1"/>
  <c r="AE33" i="34" s="1"/>
  <c r="J352" i="1"/>
  <c r="J291" i="1"/>
  <c r="J396" i="1"/>
  <c r="J401" i="1"/>
  <c r="J390" i="1"/>
  <c r="J298" i="1"/>
  <c r="J395" i="1"/>
  <c r="J116" i="1"/>
  <c r="K385" i="1"/>
  <c r="K381" i="1"/>
  <c r="K342" i="1"/>
  <c r="I384" i="1"/>
  <c r="I382" i="1"/>
  <c r="I268" i="1"/>
  <c r="R28" i="33" s="1"/>
  <c r="I87" i="1"/>
  <c r="H312" i="1"/>
  <c r="H307" i="1" s="1"/>
  <c r="H276" i="1"/>
  <c r="I399" i="1"/>
  <c r="H222" i="1"/>
  <c r="I385" i="1"/>
  <c r="I383" i="1"/>
  <c r="I230" i="1"/>
  <c r="I381" i="1"/>
  <c r="I342" i="1"/>
  <c r="M374" i="1"/>
  <c r="L338" i="1"/>
  <c r="I323" i="1"/>
  <c r="I291" i="1"/>
  <c r="I288" i="1"/>
  <c r="I280" i="1"/>
  <c r="M273" i="1"/>
  <c r="H273" i="1"/>
  <c r="L266" i="1"/>
  <c r="M260" i="1"/>
  <c r="I252" i="1"/>
  <c r="H244" i="1"/>
  <c r="H233" i="1"/>
  <c r="M208" i="1"/>
  <c r="H206" i="1"/>
  <c r="H183" i="1"/>
  <c r="H89" i="1"/>
  <c r="M183" i="1"/>
  <c r="I116" i="1"/>
  <c r="M89" i="1"/>
  <c r="H153" i="1"/>
  <c r="H87" i="1"/>
  <c r="J389" i="1"/>
  <c r="N374" i="1"/>
  <c r="N338" i="1"/>
  <c r="N288" i="1"/>
  <c r="N280" i="1"/>
  <c r="N273" i="1"/>
  <c r="N266" i="1"/>
  <c r="N252" i="1"/>
  <c r="N13" i="1"/>
  <c r="Y13" i="1" s="1"/>
  <c r="I266" i="1"/>
  <c r="N260" i="1"/>
  <c r="I260" i="1"/>
  <c r="J252" i="1"/>
  <c r="J244" i="1"/>
  <c r="M238" i="1"/>
  <c r="N233" i="1"/>
  <c r="I233" i="1"/>
  <c r="J217" i="1"/>
  <c r="N208" i="1"/>
  <c r="I208" i="1"/>
  <c r="J206" i="1"/>
  <c r="N183" i="1"/>
  <c r="J155" i="1"/>
  <c r="M153" i="1"/>
  <c r="J89" i="1"/>
  <c r="J87" i="1"/>
  <c r="J69" i="1"/>
  <c r="H13" i="1"/>
  <c r="S13" i="1" s="1"/>
  <c r="K208" i="1"/>
  <c r="N372" i="1"/>
  <c r="N291" i="1"/>
  <c r="J271" i="1"/>
  <c r="J238" i="1"/>
  <c r="N217" i="1"/>
  <c r="N206" i="1"/>
  <c r="N155" i="1"/>
  <c r="J153" i="1"/>
  <c r="N87" i="1"/>
  <c r="M13" i="1"/>
  <c r="X13" i="1" s="1"/>
  <c r="I13" i="1"/>
  <c r="T13" i="1" s="1"/>
  <c r="J374" i="1"/>
  <c r="M372" i="1"/>
  <c r="J364" i="1"/>
  <c r="J338" i="1"/>
  <c r="J323" i="1"/>
  <c r="M291" i="1"/>
  <c r="J288" i="1"/>
  <c r="N271" i="1"/>
  <c r="I271" i="1"/>
  <c r="J266" i="1"/>
  <c r="J260" i="1"/>
  <c r="N238" i="1"/>
  <c r="I238" i="1"/>
  <c r="J233" i="1"/>
  <c r="M217" i="1"/>
  <c r="J208" i="1"/>
  <c r="M206" i="1"/>
  <c r="J183" i="1"/>
  <c r="M155" i="1"/>
  <c r="N153" i="1"/>
  <c r="I153" i="1"/>
  <c r="N116" i="1"/>
  <c r="M87" i="1"/>
  <c r="J13" i="1"/>
  <c r="U13" i="1" s="1"/>
  <c r="L87" i="1"/>
  <c r="N346" i="1"/>
  <c r="N345" i="1" s="1"/>
  <c r="N284" i="1"/>
  <c r="H236" i="1"/>
  <c r="I23" i="32" s="1"/>
  <c r="J220" i="1"/>
  <c r="H218" i="1"/>
  <c r="H215" i="1"/>
  <c r="E9" i="32" s="1"/>
  <c r="J171" i="1"/>
  <c r="N356" i="1"/>
  <c r="J342" i="1"/>
  <c r="M325" i="1"/>
  <c r="I222" i="1"/>
  <c r="L218" i="1"/>
  <c r="K185" i="1"/>
  <c r="K193" i="1" s="1"/>
  <c r="L236" i="1"/>
  <c r="I23" i="36" s="1"/>
  <c r="J164" i="1"/>
  <c r="M381" i="1"/>
  <c r="M378" i="1"/>
  <c r="I347" i="1"/>
  <c r="N276" i="1"/>
  <c r="M222" i="1"/>
  <c r="N220" i="1"/>
  <c r="I219" i="1"/>
  <c r="H171" i="1"/>
  <c r="N164" i="1"/>
  <c r="L171" i="1"/>
  <c r="M164" i="1"/>
  <c r="J383" i="1"/>
  <c r="J381" i="1"/>
  <c r="L346" i="1"/>
  <c r="I325" i="1"/>
  <c r="L301" i="1"/>
  <c r="K276" i="1"/>
  <c r="M221" i="1"/>
  <c r="N218" i="1"/>
  <c r="K217" i="1"/>
  <c r="K171" i="1"/>
  <c r="L164" i="1"/>
  <c r="M404" i="1"/>
  <c r="J404" i="1"/>
  <c r="K395" i="1"/>
  <c r="M402" i="1"/>
  <c r="J402" i="1"/>
  <c r="M400" i="1"/>
  <c r="J400" i="1"/>
  <c r="J185" i="1"/>
  <c r="J193" i="1" s="1"/>
  <c r="K378" i="1"/>
  <c r="M383" i="1"/>
  <c r="K328" i="1"/>
  <c r="K335" i="1" s="1"/>
  <c r="I326" i="1"/>
  <c r="I333" i="1" s="1"/>
  <c r="M230" i="1"/>
  <c r="K376" i="1"/>
  <c r="I89" i="1"/>
  <c r="I69" i="1"/>
  <c r="K13" i="1"/>
  <c r="V13" i="1" s="1"/>
  <c r="N342" i="1"/>
  <c r="M341" i="1"/>
  <c r="K306" i="1"/>
  <c r="T31" i="35" s="1"/>
  <c r="M284" i="1"/>
  <c r="AE19" i="37" s="1"/>
  <c r="AE33" i="37" s="1"/>
  <c r="H220" i="1"/>
  <c r="I213" i="1"/>
  <c r="W5" i="33" s="1"/>
  <c r="N171" i="1"/>
  <c r="N385" i="1"/>
  <c r="N399" i="1"/>
  <c r="N325" i="1"/>
  <c r="M324" i="1"/>
  <c r="M312" i="1"/>
  <c r="M307" i="1" s="1"/>
  <c r="K284" i="1"/>
  <c r="AE19" i="35" s="1"/>
  <c r="AE33" i="35" s="1"/>
  <c r="I164" i="1"/>
  <c r="L284" i="1"/>
  <c r="AE19" i="36" s="1"/>
  <c r="AE33" i="36" s="1"/>
  <c r="K404" i="1"/>
  <c r="M395" i="1"/>
  <c r="L394" i="1"/>
  <c r="K402" i="1"/>
  <c r="M392" i="1"/>
  <c r="I392" i="1"/>
  <c r="J391" i="1"/>
  <c r="L390" i="1"/>
  <c r="K379" i="1"/>
  <c r="K384" i="1"/>
  <c r="I328" i="1"/>
  <c r="I335" i="1" s="1"/>
  <c r="M327" i="1"/>
  <c r="M334" i="1" s="1"/>
  <c r="K326" i="1"/>
  <c r="K333" i="1" s="1"/>
  <c r="N77" i="1"/>
  <c r="J230" i="1"/>
  <c r="I229" i="1"/>
  <c r="M344" i="1"/>
  <c r="K382" i="1"/>
  <c r="K343" i="1"/>
  <c r="N56" i="1"/>
  <c r="N53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40" i="1"/>
  <c r="Y140" i="1" s="1"/>
  <c r="N132" i="1"/>
  <c r="Y132" i="1" s="1"/>
  <c r="N123" i="1"/>
  <c r="Y123" i="1" s="1"/>
  <c r="N307" i="1"/>
  <c r="N391" i="1"/>
  <c r="N185" i="1"/>
  <c r="N193" i="1" s="1"/>
  <c r="N91" i="1"/>
  <c r="Y91" i="1" s="1"/>
  <c r="N404" i="1"/>
  <c r="N403" i="1"/>
  <c r="N402" i="1"/>
  <c r="N396" i="1"/>
  <c r="N395" i="1"/>
  <c r="N393" i="1"/>
  <c r="M401" i="1"/>
  <c r="M391" i="1"/>
  <c r="M91" i="1"/>
  <c r="X91" i="1" s="1"/>
  <c r="M132" i="1"/>
  <c r="X132" i="1" s="1"/>
  <c r="M123" i="1"/>
  <c r="X123" i="1" s="1"/>
  <c r="N400" i="1"/>
  <c r="N394" i="1"/>
  <c r="N398" i="1"/>
  <c r="M56" i="1"/>
  <c r="M53" i="1"/>
  <c r="M42" i="1"/>
  <c r="X42" i="1" s="1"/>
  <c r="M33" i="1"/>
  <c r="X33" i="1" s="1"/>
  <c r="M29" i="1"/>
  <c r="X29" i="1" s="1"/>
  <c r="M26" i="1"/>
  <c r="M21" i="1"/>
  <c r="X21" i="1" s="1"/>
  <c r="M15" i="1"/>
  <c r="M140" i="1"/>
  <c r="X140" i="1" s="1"/>
  <c r="M398" i="1"/>
  <c r="M72" i="1"/>
  <c r="L91" i="1"/>
  <c r="W91" i="1" s="1"/>
  <c r="L317" i="1"/>
  <c r="L307" i="1" s="1"/>
  <c r="L276" i="1"/>
  <c r="L221" i="1"/>
  <c r="L217" i="1"/>
  <c r="L206" i="1"/>
  <c r="L155" i="1"/>
  <c r="L116" i="1"/>
  <c r="L377" i="1"/>
  <c r="L383" i="1"/>
  <c r="L230" i="1"/>
  <c r="L229" i="1"/>
  <c r="L344" i="1"/>
  <c r="L140" i="1"/>
  <c r="W140" i="1" s="1"/>
  <c r="L132" i="1"/>
  <c r="W132" i="1" s="1"/>
  <c r="L123" i="1"/>
  <c r="W123" i="1" s="1"/>
  <c r="L396" i="1"/>
  <c r="L403" i="1"/>
  <c r="L392" i="1"/>
  <c r="L400" i="1"/>
  <c r="M77" i="1"/>
  <c r="M76" i="1"/>
  <c r="L56" i="1"/>
  <c r="L53" i="1"/>
  <c r="W53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1" i="1"/>
  <c r="V91" i="1" s="1"/>
  <c r="K56" i="1"/>
  <c r="K33" i="1"/>
  <c r="V33" i="1" s="1"/>
  <c r="K26" i="1"/>
  <c r="V26" i="1" s="1"/>
  <c r="K15" i="1"/>
  <c r="V15" i="1" s="1"/>
  <c r="L385" i="1"/>
  <c r="L381" i="1"/>
  <c r="L379" i="1"/>
  <c r="L375" i="1"/>
  <c r="K346" i="1"/>
  <c r="K341" i="1"/>
  <c r="K324" i="1"/>
  <c r="K76" i="1"/>
  <c r="L382" i="1"/>
  <c r="L376" i="1"/>
  <c r="L342" i="1"/>
  <c r="L325" i="1"/>
  <c r="K222" i="1"/>
  <c r="K220" i="1"/>
  <c r="K213" i="1"/>
  <c r="W5" i="35" s="1"/>
  <c r="K209" i="1"/>
  <c r="K206" i="1"/>
  <c r="K140" i="1"/>
  <c r="V140" i="1" s="1"/>
  <c r="K123" i="1"/>
  <c r="K118" i="1" s="1"/>
  <c r="K117" i="1" s="1"/>
  <c r="V117" i="1" s="1"/>
  <c r="K78" i="1"/>
  <c r="L327" i="1"/>
  <c r="L334" i="1" s="1"/>
  <c r="K221" i="1"/>
  <c r="K219" i="1"/>
  <c r="K212" i="1"/>
  <c r="L393" i="1"/>
  <c r="K325" i="1"/>
  <c r="L77" i="1"/>
  <c r="L76" i="1"/>
  <c r="K229" i="1"/>
  <c r="K392" i="1"/>
  <c r="K401" i="1"/>
  <c r="K400" i="1"/>
  <c r="K399" i="1"/>
  <c r="K391" i="1"/>
  <c r="K390" i="1"/>
  <c r="J327" i="1"/>
  <c r="J334" i="1" s="1"/>
  <c r="J343" i="1"/>
  <c r="J341" i="1"/>
  <c r="J307" i="1"/>
  <c r="J140" i="1"/>
  <c r="U140" i="1" s="1"/>
  <c r="J132" i="1"/>
  <c r="U132" i="1" s="1"/>
  <c r="J123" i="1"/>
  <c r="J56" i="1"/>
  <c r="J53" i="1"/>
  <c r="U53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1" i="1"/>
  <c r="U91" i="1" s="1"/>
  <c r="I236" i="1"/>
  <c r="I23" i="33" s="1"/>
  <c r="I284" i="1"/>
  <c r="AE19" i="33" s="1"/>
  <c r="AE33" i="33" s="1"/>
  <c r="I171" i="1"/>
  <c r="I140" i="1"/>
  <c r="T140" i="1" s="1"/>
  <c r="I132" i="1"/>
  <c r="T132" i="1" s="1"/>
  <c r="I123" i="1"/>
  <c r="J399" i="1"/>
  <c r="J393" i="1"/>
  <c r="J392" i="1"/>
  <c r="J398" i="1"/>
  <c r="J325" i="1"/>
  <c r="I324" i="1"/>
  <c r="I396" i="1"/>
  <c r="I404" i="1"/>
  <c r="I403" i="1"/>
  <c r="I395" i="1"/>
  <c r="I402" i="1"/>
  <c r="I393" i="1"/>
  <c r="I401" i="1"/>
  <c r="I400" i="1"/>
  <c r="I391" i="1"/>
  <c r="I390" i="1"/>
  <c r="I398" i="1"/>
  <c r="I185" i="1"/>
  <c r="I193" i="1" s="1"/>
  <c r="J77" i="1"/>
  <c r="J76" i="1"/>
  <c r="I91" i="1"/>
  <c r="T91" i="1" s="1"/>
  <c r="I56" i="1"/>
  <c r="I53" i="1"/>
  <c r="T53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4" i="1"/>
  <c r="I307" i="1"/>
  <c r="I77" i="1"/>
  <c r="I76" i="1"/>
  <c r="H284" i="1"/>
  <c r="AE19" i="32" s="1"/>
  <c r="AE33" i="32" s="1"/>
  <c r="H91" i="1"/>
  <c r="S91" i="1" s="1"/>
  <c r="H140" i="1"/>
  <c r="S140" i="1" s="1"/>
  <c r="H132" i="1"/>
  <c r="S132" i="1" s="1"/>
  <c r="H123" i="1"/>
  <c r="S123" i="1" s="1"/>
  <c r="H56" i="1"/>
  <c r="H53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3" i="1"/>
  <c r="K238" i="1"/>
  <c r="K244" i="1"/>
  <c r="K252" i="1"/>
  <c r="K260" i="1"/>
  <c r="K266" i="1"/>
  <c r="K69" i="1"/>
  <c r="K271" i="1"/>
  <c r="K273" i="1"/>
  <c r="K280" i="1"/>
  <c r="K288" i="1"/>
  <c r="K291" i="1"/>
  <c r="K298" i="1"/>
  <c r="K323" i="1"/>
  <c r="K338" i="1"/>
  <c r="K116" i="1"/>
  <c r="K153" i="1"/>
  <c r="K155" i="1"/>
  <c r="K364" i="1"/>
  <c r="K372" i="1"/>
  <c r="K374" i="1"/>
  <c r="K389" i="1"/>
  <c r="K183" i="1"/>
  <c r="K89" i="1"/>
  <c r="K87" i="1"/>
  <c r="K132" i="1"/>
  <c r="V132" i="1" s="1"/>
  <c r="K398" i="1"/>
  <c r="L398" i="1"/>
  <c r="K53" i="1"/>
  <c r="K311" i="1"/>
  <c r="T30" i="35" s="1"/>
  <c r="L185" i="1"/>
  <c r="K235" i="1"/>
  <c r="K236" i="1" s="1"/>
  <c r="I23" i="35" s="1"/>
  <c r="K42" i="1"/>
  <c r="V42" i="1" s="1"/>
  <c r="K347" i="1"/>
  <c r="K356" i="1"/>
  <c r="K246" i="1"/>
  <c r="K29" i="1"/>
  <c r="V29" i="1" s="1"/>
  <c r="K344" i="1"/>
  <c r="K72" i="1"/>
  <c r="K21" i="1"/>
  <c r="V21" i="1" s="1"/>
  <c r="K101" i="1"/>
  <c r="K77" i="1"/>
  <c r="N101" i="1"/>
  <c r="J101" i="1"/>
  <c r="M101" i="1"/>
  <c r="I101" i="1"/>
  <c r="L101" i="1"/>
  <c r="H101" i="1"/>
  <c r="E9" i="1"/>
  <c r="E360" i="1" s="1"/>
  <c r="F9" i="1"/>
  <c r="G9" i="1"/>
  <c r="D9" i="1"/>
  <c r="D183" i="1" s="1"/>
  <c r="F196" i="1"/>
  <c r="G196" i="1"/>
  <c r="E19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57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3" i="1"/>
  <c r="F133" i="1"/>
  <c r="G133" i="1"/>
  <c r="H398" i="1" s="1"/>
  <c r="E134" i="1"/>
  <c r="F134" i="1"/>
  <c r="G134" i="1"/>
  <c r="H390" i="1" s="1"/>
  <c r="E135" i="1"/>
  <c r="F135" i="1"/>
  <c r="G135" i="1"/>
  <c r="H391" i="1" s="1"/>
  <c r="E136" i="1"/>
  <c r="F136" i="1"/>
  <c r="G136" i="1"/>
  <c r="H399" i="1" s="1"/>
  <c r="E137" i="1"/>
  <c r="F137" i="1"/>
  <c r="G137" i="1"/>
  <c r="H400" i="1" s="1"/>
  <c r="E138" i="1"/>
  <c r="F138" i="1"/>
  <c r="G138" i="1"/>
  <c r="H401" i="1" s="1"/>
  <c r="E139" i="1"/>
  <c r="F139" i="1"/>
  <c r="G139" i="1"/>
  <c r="H392" i="1" s="1"/>
  <c r="E141" i="1"/>
  <c r="F141" i="1"/>
  <c r="G141" i="1"/>
  <c r="H393" i="1" s="1"/>
  <c r="E142" i="1"/>
  <c r="F142" i="1"/>
  <c r="G142" i="1"/>
  <c r="H402" i="1" s="1"/>
  <c r="E143" i="1"/>
  <c r="F143" i="1"/>
  <c r="G143" i="1"/>
  <c r="H394" i="1" s="1"/>
  <c r="E144" i="1"/>
  <c r="F144" i="1"/>
  <c r="G144" i="1"/>
  <c r="H395" i="1" s="1"/>
  <c r="E145" i="1"/>
  <c r="F145" i="1"/>
  <c r="G145" i="1"/>
  <c r="H403" i="1" s="1"/>
  <c r="E146" i="1"/>
  <c r="F146" i="1"/>
  <c r="G146" i="1"/>
  <c r="H404" i="1" s="1"/>
  <c r="E147" i="1"/>
  <c r="F147" i="1"/>
  <c r="G147" i="1"/>
  <c r="H396" i="1" s="1"/>
  <c r="D119" i="1"/>
  <c r="D120" i="1"/>
  <c r="D121" i="1"/>
  <c r="D122" i="1"/>
  <c r="D124" i="1"/>
  <c r="D125" i="1"/>
  <c r="D126" i="1"/>
  <c r="D127" i="1"/>
  <c r="D128" i="1"/>
  <c r="D129" i="1"/>
  <c r="D130" i="1"/>
  <c r="E175" i="1" s="1"/>
  <c r="D131" i="1"/>
  <c r="E176" i="1" s="1"/>
  <c r="D133" i="1"/>
  <c r="D134" i="1"/>
  <c r="D135" i="1"/>
  <c r="D136" i="1"/>
  <c r="D137" i="1"/>
  <c r="D138" i="1"/>
  <c r="D139" i="1"/>
  <c r="D141" i="1"/>
  <c r="D142" i="1"/>
  <c r="D143" i="1"/>
  <c r="D144" i="1"/>
  <c r="D145" i="1"/>
  <c r="D146" i="1"/>
  <c r="D147" i="1"/>
  <c r="E92" i="1"/>
  <c r="F92" i="1"/>
  <c r="G92" i="1"/>
  <c r="H341" i="1" s="1"/>
  <c r="E93" i="1"/>
  <c r="F93" i="1"/>
  <c r="G93" i="1"/>
  <c r="H342" i="1" s="1"/>
  <c r="E94" i="1"/>
  <c r="F94" i="1"/>
  <c r="G94" i="1"/>
  <c r="H343" i="1" s="1"/>
  <c r="E95" i="1"/>
  <c r="F95" i="1"/>
  <c r="G95" i="1"/>
  <c r="H375" i="1" s="1"/>
  <c r="E96" i="1"/>
  <c r="F96" i="1"/>
  <c r="G96" i="1"/>
  <c r="H376" i="1" s="1"/>
  <c r="E97" i="1"/>
  <c r="F97" i="1"/>
  <c r="G97" i="1"/>
  <c r="H381" i="1" s="1"/>
  <c r="E98" i="1"/>
  <c r="F98" i="1"/>
  <c r="G98" i="1"/>
  <c r="H382" i="1" s="1"/>
  <c r="E100" i="1"/>
  <c r="F100" i="1"/>
  <c r="G100" i="1"/>
  <c r="H344" i="1" s="1"/>
  <c r="E102" i="1"/>
  <c r="F102" i="1"/>
  <c r="G102" i="1"/>
  <c r="E103" i="1"/>
  <c r="F103" i="1"/>
  <c r="G103" i="1"/>
  <c r="E104" i="1"/>
  <c r="F104" i="1"/>
  <c r="G104" i="1"/>
  <c r="H326" i="1" s="1"/>
  <c r="H333" i="1" s="1"/>
  <c r="E105" i="1"/>
  <c r="F105" i="1"/>
  <c r="G105" i="1"/>
  <c r="H327" i="1" s="1"/>
  <c r="H334" i="1" s="1"/>
  <c r="E106" i="1"/>
  <c r="F106" i="1"/>
  <c r="G106" i="1"/>
  <c r="H328" i="1" s="1"/>
  <c r="H335" i="1" s="1"/>
  <c r="E107" i="1"/>
  <c r="F107" i="1"/>
  <c r="G107" i="1"/>
  <c r="H383" i="1" s="1"/>
  <c r="E108" i="1"/>
  <c r="F108" i="1"/>
  <c r="G108" i="1"/>
  <c r="H384" i="1" s="1"/>
  <c r="E109" i="1"/>
  <c r="F109" i="1"/>
  <c r="G109" i="1"/>
  <c r="H377" i="1" s="1"/>
  <c r="E110" i="1"/>
  <c r="F110" i="1"/>
  <c r="G110" i="1"/>
  <c r="H378" i="1" s="1"/>
  <c r="E111" i="1"/>
  <c r="F111" i="1"/>
  <c r="G111" i="1"/>
  <c r="H385" i="1" s="1"/>
  <c r="E112" i="1"/>
  <c r="F112" i="1"/>
  <c r="G112" i="1"/>
  <c r="H379" i="1" s="1"/>
  <c r="D92" i="1"/>
  <c r="D93" i="1"/>
  <c r="D94" i="1"/>
  <c r="D95" i="1"/>
  <c r="D96" i="1"/>
  <c r="D97" i="1"/>
  <c r="D98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E65" i="1"/>
  <c r="F65" i="1"/>
  <c r="G65" i="1"/>
  <c r="E16" i="1"/>
  <c r="F16" i="1"/>
  <c r="G16" i="1"/>
  <c r="E17" i="1"/>
  <c r="F17" i="1"/>
  <c r="G17" i="1"/>
  <c r="E18" i="1"/>
  <c r="F18" i="1"/>
  <c r="G18" i="1"/>
  <c r="E19" i="1"/>
  <c r="E332" i="1" s="1"/>
  <c r="F19" i="1"/>
  <c r="F332" i="1" s="1"/>
  <c r="G19" i="1"/>
  <c r="G332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6" i="1"/>
  <c r="F46" i="1"/>
  <c r="G46" i="1"/>
  <c r="E47" i="1"/>
  <c r="F47" i="1"/>
  <c r="G47" i="1"/>
  <c r="E49" i="1"/>
  <c r="F49" i="1"/>
  <c r="G49" i="1"/>
  <c r="E50" i="1"/>
  <c r="F50" i="1"/>
  <c r="G50" i="1"/>
  <c r="E51" i="1"/>
  <c r="F51" i="1"/>
  <c r="G51" i="1"/>
  <c r="E52" i="1"/>
  <c r="F52" i="1"/>
  <c r="G52" i="1"/>
  <c r="E54" i="1"/>
  <c r="F54" i="1"/>
  <c r="G54" i="1"/>
  <c r="E55" i="1"/>
  <c r="F55" i="1"/>
  <c r="G55" i="1"/>
  <c r="E57" i="1"/>
  <c r="F57" i="1"/>
  <c r="G57" i="1"/>
  <c r="E58" i="1"/>
  <c r="F58" i="1"/>
  <c r="G58" i="1"/>
  <c r="E59" i="1"/>
  <c r="F59" i="1"/>
  <c r="G59" i="1"/>
  <c r="E62" i="1"/>
  <c r="F62" i="1"/>
  <c r="G62" i="1"/>
  <c r="D65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6" i="1"/>
  <c r="D47" i="1"/>
  <c r="D49" i="1"/>
  <c r="D50" i="1"/>
  <c r="D51" i="1"/>
  <c r="D52" i="1"/>
  <c r="D54" i="1"/>
  <c r="D55" i="1"/>
  <c r="D57" i="1"/>
  <c r="D58" i="1"/>
  <c r="D59" i="1"/>
  <c r="D62" i="1"/>
  <c r="AG24" i="36" l="1"/>
  <c r="X35" i="36" s="1"/>
  <c r="U25" i="29" s="1"/>
  <c r="L35" i="33"/>
  <c r="I22" i="29" s="1"/>
  <c r="N35" i="32"/>
  <c r="K21" i="29" s="1"/>
  <c r="V6" i="35"/>
  <c r="U22" i="35" s="1"/>
  <c r="AG22" i="35" s="1"/>
  <c r="V33" i="35"/>
  <c r="L35" i="32"/>
  <c r="I21" i="29" s="1"/>
  <c r="N35" i="35"/>
  <c r="K24" i="29" s="1"/>
  <c r="M215" i="1"/>
  <c r="E9" i="37" s="1"/>
  <c r="AG9" i="37" s="1"/>
  <c r="L35" i="38"/>
  <c r="I27" i="29" s="1"/>
  <c r="A2" i="30"/>
  <c r="F360" i="1"/>
  <c r="A2" i="31"/>
  <c r="G360" i="1"/>
  <c r="J215" i="1"/>
  <c r="E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4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5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6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G11" i="32"/>
  <c r="K35" i="32" s="1"/>
  <c r="H21" i="29" s="1"/>
  <c r="L35" i="37"/>
  <c r="I26" i="29" s="1"/>
  <c r="N35" i="38"/>
  <c r="K27" i="29" s="1"/>
  <c r="AG11" i="36"/>
  <c r="K35" i="36" s="1"/>
  <c r="H25" i="29" s="1"/>
  <c r="L215" i="1"/>
  <c r="E9" i="36" s="1"/>
  <c r="H336" i="1"/>
  <c r="F8" i="29" s="1"/>
  <c r="M336" i="1"/>
  <c r="K8" i="29" s="1"/>
  <c r="N336" i="1"/>
  <c r="L8" i="29" s="1"/>
  <c r="L336" i="1"/>
  <c r="J8" i="29" s="1"/>
  <c r="K336" i="1"/>
  <c r="I8" i="29" s="1"/>
  <c r="I336" i="1"/>
  <c r="G8" i="29" s="1"/>
  <c r="J336" i="1"/>
  <c r="H8" i="29" s="1"/>
  <c r="L405" i="1"/>
  <c r="Z25" i="36" s="1"/>
  <c r="J225" i="1"/>
  <c r="X164" i="1"/>
  <c r="M177" i="1"/>
  <c r="G180" i="1"/>
  <c r="H176" i="1"/>
  <c r="F179" i="1"/>
  <c r="G175" i="1"/>
  <c r="T171" i="1"/>
  <c r="I178" i="1"/>
  <c r="V171" i="1"/>
  <c r="K178" i="1"/>
  <c r="W171" i="1"/>
  <c r="L178" i="1"/>
  <c r="S171" i="1"/>
  <c r="H178" i="1"/>
  <c r="W164" i="1"/>
  <c r="L177" i="1"/>
  <c r="Y164" i="1"/>
  <c r="N177" i="1"/>
  <c r="F180" i="1"/>
  <c r="G176" i="1"/>
  <c r="E179" i="1"/>
  <c r="F175" i="1"/>
  <c r="U171" i="1"/>
  <c r="J178" i="1"/>
  <c r="V164" i="1"/>
  <c r="K177" i="1"/>
  <c r="K181" i="1" s="1"/>
  <c r="I7" i="29" s="1"/>
  <c r="X171" i="1"/>
  <c r="M178" i="1"/>
  <c r="H175" i="1"/>
  <c r="G179" i="1"/>
  <c r="F176" i="1"/>
  <c r="E180" i="1"/>
  <c r="T164" i="1"/>
  <c r="I177" i="1"/>
  <c r="Y171" i="1"/>
  <c r="N178" i="1"/>
  <c r="U164" i="1"/>
  <c r="J177" i="1"/>
  <c r="S164" i="1"/>
  <c r="H177" i="1"/>
  <c r="K405" i="1"/>
  <c r="Z25" i="35" s="1"/>
  <c r="I405" i="1"/>
  <c r="Z25" i="33" s="1"/>
  <c r="H405" i="1"/>
  <c r="Z25" i="32" s="1"/>
  <c r="J405" i="1"/>
  <c r="Z25" i="34" s="1"/>
  <c r="N405" i="1"/>
  <c r="Z25" i="38" s="1"/>
  <c r="M405" i="1"/>
  <c r="Z25" i="37" s="1"/>
  <c r="M345" i="1"/>
  <c r="N380" i="1"/>
  <c r="Y27" i="38" s="1"/>
  <c r="AG27" i="38" s="1"/>
  <c r="H345" i="1"/>
  <c r="I345" i="1"/>
  <c r="J286" i="1"/>
  <c r="N225" i="1"/>
  <c r="H241" i="1"/>
  <c r="L294" i="1"/>
  <c r="K294" i="1"/>
  <c r="N241" i="1"/>
  <c r="J368" i="1"/>
  <c r="M241" i="1"/>
  <c r="N329" i="1"/>
  <c r="N366" i="1" s="1"/>
  <c r="L345" i="1"/>
  <c r="L286" i="1"/>
  <c r="N118" i="1"/>
  <c r="N117" i="1" s="1"/>
  <c r="Y117" i="1" s="1"/>
  <c r="N368" i="1"/>
  <c r="I340" i="1"/>
  <c r="N79" i="1"/>
  <c r="N83" i="1" s="1"/>
  <c r="F29" i="38" s="1"/>
  <c r="H225" i="1"/>
  <c r="H6" i="32" s="1"/>
  <c r="J380" i="1"/>
  <c r="Y27" i="34" s="1"/>
  <c r="H368" i="1"/>
  <c r="I380" i="1"/>
  <c r="Y27" i="33" s="1"/>
  <c r="K81" i="1"/>
  <c r="E29" i="35" s="1"/>
  <c r="N340" i="1"/>
  <c r="N348" i="1" s="1"/>
  <c r="N367" i="1" s="1"/>
  <c r="N81" i="1"/>
  <c r="L118" i="1"/>
  <c r="L117" i="1" s="1"/>
  <c r="W117" i="1" s="1"/>
  <c r="J294" i="1"/>
  <c r="N386" i="1"/>
  <c r="Y26" i="38" s="1"/>
  <c r="I386" i="1"/>
  <c r="Y26" i="33" s="1"/>
  <c r="I225" i="1"/>
  <c r="J81" i="1"/>
  <c r="J241" i="1"/>
  <c r="M397" i="1"/>
  <c r="AA25" i="37" s="1"/>
  <c r="M329" i="1"/>
  <c r="M366" i="1" s="1"/>
  <c r="K380" i="1"/>
  <c r="Y27" i="35" s="1"/>
  <c r="M118" i="1"/>
  <c r="M117" i="1" s="1"/>
  <c r="M148" i="1" s="1"/>
  <c r="X148" i="1" s="1"/>
  <c r="M368" i="1"/>
  <c r="M380" i="1"/>
  <c r="Y27" i="37" s="1"/>
  <c r="K386" i="1"/>
  <c r="Y26" i="35" s="1"/>
  <c r="M294" i="1"/>
  <c r="M340" i="1"/>
  <c r="M286" i="1"/>
  <c r="M225" i="1"/>
  <c r="H6" i="37" s="1"/>
  <c r="M386" i="1"/>
  <c r="Y26" i="37" s="1"/>
  <c r="L241" i="1"/>
  <c r="L81" i="1"/>
  <c r="L368" i="1"/>
  <c r="L186" i="1"/>
  <c r="L201" i="1" s="1"/>
  <c r="L225" i="1"/>
  <c r="H6" i="36" s="1"/>
  <c r="K286" i="1"/>
  <c r="K345" i="1"/>
  <c r="J329" i="1"/>
  <c r="J366" i="1" s="1"/>
  <c r="J340" i="1"/>
  <c r="J348" i="1" s="1"/>
  <c r="J367" i="1" s="1"/>
  <c r="J386" i="1"/>
  <c r="Y26" i="34" s="1"/>
  <c r="G389" i="1"/>
  <c r="F389" i="1"/>
  <c r="E372" i="1"/>
  <c r="A2" i="2"/>
  <c r="L99" i="1"/>
  <c r="W101" i="1"/>
  <c r="K99" i="1"/>
  <c r="V101" i="1"/>
  <c r="K307" i="1"/>
  <c r="I99" i="1"/>
  <c r="T101" i="1"/>
  <c r="K60" i="1"/>
  <c r="V60" i="1" s="1"/>
  <c r="V53" i="1"/>
  <c r="H256" i="1"/>
  <c r="AB16" i="32" s="1"/>
  <c r="S56" i="1"/>
  <c r="I256" i="1"/>
  <c r="AB16" i="33" s="1"/>
  <c r="T56" i="1"/>
  <c r="K256" i="1"/>
  <c r="AB16" i="35" s="1"/>
  <c r="V56" i="1"/>
  <c r="M81" i="1"/>
  <c r="X15" i="1"/>
  <c r="N256" i="1"/>
  <c r="AB16" i="38" s="1"/>
  <c r="Y56" i="1"/>
  <c r="L239" i="1"/>
  <c r="J239" i="1"/>
  <c r="H239" i="1"/>
  <c r="N294" i="1"/>
  <c r="M256" i="1"/>
  <c r="AB16" i="37" s="1"/>
  <c r="X56" i="1"/>
  <c r="N48" i="1"/>
  <c r="Y26" i="1"/>
  <c r="M99" i="1"/>
  <c r="X101" i="1"/>
  <c r="L48" i="1"/>
  <c r="W48" i="1" s="1"/>
  <c r="J256" i="1"/>
  <c r="AB16" i="34" s="1"/>
  <c r="U56" i="1"/>
  <c r="L256" i="1"/>
  <c r="AB16" i="36" s="1"/>
  <c r="W56" i="1"/>
  <c r="M239" i="1"/>
  <c r="N239" i="1"/>
  <c r="N99" i="1"/>
  <c r="Y99" i="1" s="1"/>
  <c r="Y101" i="1"/>
  <c r="H60" i="1"/>
  <c r="S60" i="1" s="1"/>
  <c r="S53" i="1"/>
  <c r="N60" i="1"/>
  <c r="Y60" i="1" s="1"/>
  <c r="Y53" i="1"/>
  <c r="I329" i="1"/>
  <c r="I366" i="1" s="1"/>
  <c r="H99" i="1"/>
  <c r="S101" i="1"/>
  <c r="J99" i="1"/>
  <c r="U99" i="1" s="1"/>
  <c r="U101" i="1"/>
  <c r="I60" i="1"/>
  <c r="T60" i="1" s="1"/>
  <c r="I118" i="1"/>
  <c r="I117" i="1" s="1"/>
  <c r="T117" i="1" s="1"/>
  <c r="T123" i="1"/>
  <c r="J186" i="1"/>
  <c r="J201" i="1" s="1"/>
  <c r="U123" i="1"/>
  <c r="K186" i="1"/>
  <c r="K201" i="1" s="1"/>
  <c r="V123" i="1"/>
  <c r="M48" i="1"/>
  <c r="X48" i="1" s="1"/>
  <c r="X26" i="1"/>
  <c r="M60" i="1"/>
  <c r="X60" i="1" s="1"/>
  <c r="X53" i="1"/>
  <c r="I215" i="1"/>
  <c r="E9" i="33" s="1"/>
  <c r="J48" i="1"/>
  <c r="U48" i="1" s="1"/>
  <c r="J118" i="1"/>
  <c r="J117" i="1" s="1"/>
  <c r="M79" i="1"/>
  <c r="M83" i="1" s="1"/>
  <c r="F29" i="37" s="1"/>
  <c r="H48" i="1"/>
  <c r="I48" i="1"/>
  <c r="I397" i="1"/>
  <c r="AA25" i="33" s="1"/>
  <c r="K225" i="1"/>
  <c r="H6" i="35" s="1"/>
  <c r="K48" i="1"/>
  <c r="I79" i="1"/>
  <c r="I83" i="1" s="1"/>
  <c r="F29" i="33" s="1"/>
  <c r="J79" i="1"/>
  <c r="J83" i="1" s="1"/>
  <c r="F29" i="34" s="1"/>
  <c r="J397" i="1"/>
  <c r="AA25" i="34" s="1"/>
  <c r="J60" i="1"/>
  <c r="U60" i="1" s="1"/>
  <c r="L79" i="1"/>
  <c r="L83" i="1" s="1"/>
  <c r="F29" i="36" s="1"/>
  <c r="L60" i="1"/>
  <c r="W60" i="1" s="1"/>
  <c r="M186" i="1"/>
  <c r="M187" i="1" s="1"/>
  <c r="M274" i="1" s="1"/>
  <c r="M277" i="1" s="1"/>
  <c r="M278" i="1" s="1"/>
  <c r="AD18" i="37" s="1"/>
  <c r="L340" i="1"/>
  <c r="N186" i="1"/>
  <c r="N201" i="1" s="1"/>
  <c r="N397" i="1"/>
  <c r="AA25" i="38" s="1"/>
  <c r="L397" i="1"/>
  <c r="AA25" i="36" s="1"/>
  <c r="L386" i="1"/>
  <c r="Y26" i="36" s="1"/>
  <c r="K148" i="1"/>
  <c r="K215" i="1"/>
  <c r="E9" i="35" s="1"/>
  <c r="L329" i="1"/>
  <c r="L366" i="1" s="1"/>
  <c r="L380" i="1"/>
  <c r="Y27" i="36" s="1"/>
  <c r="K340" i="1"/>
  <c r="K329" i="1"/>
  <c r="K366" i="1" s="1"/>
  <c r="K397" i="1"/>
  <c r="AA25" i="35" s="1"/>
  <c r="I81" i="1"/>
  <c r="I294" i="1"/>
  <c r="I286" i="1"/>
  <c r="I186" i="1"/>
  <c r="I201" i="1" s="1"/>
  <c r="I241" i="1"/>
  <c r="I368" i="1"/>
  <c r="H185" i="1"/>
  <c r="H193" i="1" s="1"/>
  <c r="H340" i="1"/>
  <c r="H324" i="1"/>
  <c r="H229" i="1"/>
  <c r="H397" i="1"/>
  <c r="AA25" i="32" s="1"/>
  <c r="H325" i="1"/>
  <c r="H230" i="1"/>
  <c r="H386" i="1"/>
  <c r="Y26" i="32" s="1"/>
  <c r="H81" i="1"/>
  <c r="H76" i="1"/>
  <c r="H380" i="1"/>
  <c r="Y27" i="32" s="1"/>
  <c r="H118" i="1"/>
  <c r="H117" i="1" s="1"/>
  <c r="H77" i="1"/>
  <c r="H294" i="1"/>
  <c r="H286" i="1"/>
  <c r="L193" i="1"/>
  <c r="K79" i="1"/>
  <c r="K83" i="1" s="1"/>
  <c r="F29" i="35" s="1"/>
  <c r="K241" i="1"/>
  <c r="K368" i="1"/>
  <c r="D56" i="1"/>
  <c r="O56" i="1" s="1"/>
  <c r="F56" i="1"/>
  <c r="Q56" i="1" s="1"/>
  <c r="E123" i="1"/>
  <c r="P123" i="1" s="1"/>
  <c r="D42" i="1"/>
  <c r="O42" i="1" s="1"/>
  <c r="D123" i="1"/>
  <c r="O123" i="1" s="1"/>
  <c r="G123" i="1"/>
  <c r="R123" i="1" s="1"/>
  <c r="E42" i="1"/>
  <c r="P42" i="1" s="1"/>
  <c r="F123" i="1"/>
  <c r="Q123" i="1" s="1"/>
  <c r="F171" i="1"/>
  <c r="G171" i="1"/>
  <c r="E171" i="1"/>
  <c r="D171" i="1"/>
  <c r="O171" i="1" s="1"/>
  <c r="E164" i="1"/>
  <c r="D164" i="1"/>
  <c r="O164" i="1" s="1"/>
  <c r="G164" i="1"/>
  <c r="F164" i="1"/>
  <c r="G56" i="1"/>
  <c r="R56" i="1" s="1"/>
  <c r="E56" i="1"/>
  <c r="P56" i="1" s="1"/>
  <c r="E53" i="1"/>
  <c r="P53" i="1" s="1"/>
  <c r="G53" i="1"/>
  <c r="R53" i="1" s="1"/>
  <c r="F53" i="1"/>
  <c r="Q53" i="1" s="1"/>
  <c r="D53" i="1"/>
  <c r="O53" i="1" s="1"/>
  <c r="D33" i="1"/>
  <c r="O33" i="1" s="1"/>
  <c r="G140" i="1"/>
  <c r="R140" i="1" s="1"/>
  <c r="F140" i="1"/>
  <c r="Q140" i="1" s="1"/>
  <c r="E140" i="1"/>
  <c r="P140" i="1" s="1"/>
  <c r="D140" i="1"/>
  <c r="O140" i="1" s="1"/>
  <c r="E132" i="1"/>
  <c r="P132" i="1" s="1"/>
  <c r="G132" i="1"/>
  <c r="R132" i="1" s="1"/>
  <c r="F132" i="1"/>
  <c r="Q132" i="1" s="1"/>
  <c r="D132" i="1"/>
  <c r="O132" i="1" s="1"/>
  <c r="E101" i="1"/>
  <c r="P101" i="1" s="1"/>
  <c r="F101" i="1"/>
  <c r="Q101" i="1" s="1"/>
  <c r="G101" i="1"/>
  <c r="R101" i="1" s="1"/>
  <c r="D101" i="1"/>
  <c r="O101" i="1" s="1"/>
  <c r="G91" i="1"/>
  <c r="F91" i="1"/>
  <c r="Q91" i="1" s="1"/>
  <c r="E91" i="1"/>
  <c r="P91" i="1" s="1"/>
  <c r="D91" i="1"/>
  <c r="R91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80" i="1"/>
  <c r="G252" i="1"/>
  <c r="G260" i="1"/>
  <c r="G217" i="1"/>
  <c r="G372" i="1"/>
  <c r="F280" i="1"/>
  <c r="F323" i="1"/>
  <c r="G233" i="1"/>
  <c r="F260" i="1"/>
  <c r="G298" i="1"/>
  <c r="G374" i="1"/>
  <c r="F233" i="1"/>
  <c r="G273" i="1"/>
  <c r="G323" i="1"/>
  <c r="F374" i="1"/>
  <c r="E13" i="1"/>
  <c r="P13" i="1" s="1"/>
  <c r="E89" i="1"/>
  <c r="E153" i="1"/>
  <c r="E208" i="1"/>
  <c r="E271" i="1"/>
  <c r="E291" i="1"/>
  <c r="D13" i="1"/>
  <c r="O13" i="1" s="1"/>
  <c r="D69" i="1"/>
  <c r="D87" i="1"/>
  <c r="D89" i="1"/>
  <c r="D116" i="1"/>
  <c r="D153" i="1"/>
  <c r="D155" i="1"/>
  <c r="E206" i="1"/>
  <c r="G208" i="1"/>
  <c r="F217" i="1"/>
  <c r="E238" i="1"/>
  <c r="G244" i="1"/>
  <c r="F252" i="1"/>
  <c r="E266" i="1"/>
  <c r="G271" i="1"/>
  <c r="F273" i="1"/>
  <c r="E288" i="1"/>
  <c r="G291" i="1"/>
  <c r="F298" i="1"/>
  <c r="E338" i="1"/>
  <c r="G364" i="1"/>
  <c r="F372" i="1"/>
  <c r="E389" i="1"/>
  <c r="E69" i="1"/>
  <c r="E87" i="1"/>
  <c r="E116" i="1"/>
  <c r="E155" i="1"/>
  <c r="E183" i="1"/>
  <c r="E244" i="1"/>
  <c r="E364" i="1"/>
  <c r="G13" i="1"/>
  <c r="R13" i="1" s="1"/>
  <c r="G69" i="1"/>
  <c r="G87" i="1"/>
  <c r="G89" i="1"/>
  <c r="G116" i="1"/>
  <c r="G153" i="1"/>
  <c r="G155" i="1"/>
  <c r="G183" i="1"/>
  <c r="G206" i="1"/>
  <c r="F208" i="1"/>
  <c r="E233" i="1"/>
  <c r="G238" i="1"/>
  <c r="F244" i="1"/>
  <c r="E260" i="1"/>
  <c r="G266" i="1"/>
  <c r="F271" i="1"/>
  <c r="E280" i="1"/>
  <c r="G288" i="1"/>
  <c r="F291" i="1"/>
  <c r="E323" i="1"/>
  <c r="G338" i="1"/>
  <c r="F364" i="1"/>
  <c r="E374" i="1"/>
  <c r="F13" i="1"/>
  <c r="Q13" i="1" s="1"/>
  <c r="F69" i="1"/>
  <c r="F87" i="1"/>
  <c r="F89" i="1"/>
  <c r="F116" i="1"/>
  <c r="F153" i="1"/>
  <c r="F155" i="1"/>
  <c r="F183" i="1"/>
  <c r="F206" i="1"/>
  <c r="E217" i="1"/>
  <c r="F238" i="1"/>
  <c r="E252" i="1"/>
  <c r="F266" i="1"/>
  <c r="E273" i="1"/>
  <c r="F288" i="1"/>
  <c r="E298" i="1"/>
  <c r="F338" i="1"/>
  <c r="F262" i="1"/>
  <c r="Q28" i="30" s="1"/>
  <c r="G262" i="1"/>
  <c r="Q28" i="31" s="1"/>
  <c r="E262" i="1"/>
  <c r="Q28" i="2" s="1"/>
  <c r="F300" i="1"/>
  <c r="G300" i="1"/>
  <c r="E300" i="1"/>
  <c r="F222" i="1"/>
  <c r="G222" i="1"/>
  <c r="E222" i="1"/>
  <c r="F78" i="1"/>
  <c r="G78" i="1"/>
  <c r="E78" i="1"/>
  <c r="V35" i="35" l="1"/>
  <c r="S24" i="29" s="1"/>
  <c r="V33" i="36"/>
  <c r="V35" i="36" s="1"/>
  <c r="S25" i="29" s="1"/>
  <c r="V33" i="34"/>
  <c r="V35" i="34" s="1"/>
  <c r="S23" i="29" s="1"/>
  <c r="AA32" i="38"/>
  <c r="AA33" i="38" s="1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8" i="1"/>
  <c r="N231" i="1" s="1"/>
  <c r="F28" i="38" s="1"/>
  <c r="F33" i="38" s="1"/>
  <c r="H6" i="38"/>
  <c r="J240" i="1"/>
  <c r="J242" i="1" s="1"/>
  <c r="J245" i="1" s="1"/>
  <c r="J250" i="1" s="1"/>
  <c r="J253" i="1" s="1"/>
  <c r="J258" i="1" s="1"/>
  <c r="J261" i="1" s="1"/>
  <c r="J264" i="1" s="1"/>
  <c r="J267" i="1" s="1"/>
  <c r="J269" i="1" s="1"/>
  <c r="J292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8" i="1"/>
  <c r="I231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8" i="1"/>
  <c r="J231" i="1" s="1"/>
  <c r="F28" i="34" s="1"/>
  <c r="F33" i="34" s="1"/>
  <c r="M181" i="1"/>
  <c r="K7" i="29" s="1"/>
  <c r="L181" i="1"/>
  <c r="J7" i="29" s="1"/>
  <c r="I181" i="1"/>
  <c r="G7" i="29" s="1"/>
  <c r="H181" i="1"/>
  <c r="F7" i="29" s="1"/>
  <c r="N181" i="1"/>
  <c r="L7" i="29" s="1"/>
  <c r="H348" i="1"/>
  <c r="H351" i="1" s="1"/>
  <c r="H353" i="1" s="1"/>
  <c r="Q171" i="1"/>
  <c r="F178" i="1"/>
  <c r="Q164" i="1"/>
  <c r="F177" i="1"/>
  <c r="J181" i="1"/>
  <c r="H7" i="29" s="1"/>
  <c r="R164" i="1"/>
  <c r="G177" i="1"/>
  <c r="P171" i="1"/>
  <c r="E178" i="1"/>
  <c r="P164" i="1"/>
  <c r="E177" i="1"/>
  <c r="R171" i="1"/>
  <c r="G178" i="1"/>
  <c r="I240" i="1"/>
  <c r="H240" i="1"/>
  <c r="H242" i="1" s="1"/>
  <c r="H245" i="1" s="1"/>
  <c r="H250" i="1" s="1"/>
  <c r="H253" i="1" s="1"/>
  <c r="H258" i="1" s="1"/>
  <c r="H261" i="1" s="1"/>
  <c r="H264" i="1" s="1"/>
  <c r="H267" i="1" s="1"/>
  <c r="H269" i="1" s="1"/>
  <c r="H292" i="1" s="1"/>
  <c r="K348" i="1"/>
  <c r="K351" i="1" s="1"/>
  <c r="K353" i="1" s="1"/>
  <c r="I348" i="1"/>
  <c r="I367" i="1" s="1"/>
  <c r="M348" i="1"/>
  <c r="M351" i="1" s="1"/>
  <c r="M353" i="1" s="1"/>
  <c r="N387" i="1"/>
  <c r="M240" i="1"/>
  <c r="M242" i="1" s="1"/>
  <c r="M245" i="1" s="1"/>
  <c r="M250" i="1" s="1"/>
  <c r="M253" i="1" s="1"/>
  <c r="M258" i="1" s="1"/>
  <c r="M261" i="1" s="1"/>
  <c r="M264" i="1" s="1"/>
  <c r="M267" i="1" s="1"/>
  <c r="M269" i="1" s="1"/>
  <c r="M292" i="1" s="1"/>
  <c r="L348" i="1"/>
  <c r="L367" i="1" s="1"/>
  <c r="N148" i="1"/>
  <c r="Y148" i="1" s="1"/>
  <c r="N240" i="1"/>
  <c r="N242" i="1" s="1"/>
  <c r="N245" i="1" s="1"/>
  <c r="N250" i="1" s="1"/>
  <c r="N253" i="1" s="1"/>
  <c r="N258" i="1" s="1"/>
  <c r="N261" i="1" s="1"/>
  <c r="N264" i="1" s="1"/>
  <c r="N267" i="1" s="1"/>
  <c r="N269" i="1" s="1"/>
  <c r="N292" i="1" s="1"/>
  <c r="H228" i="1"/>
  <c r="H231" i="1" s="1"/>
  <c r="M228" i="1"/>
  <c r="M231" i="1" s="1"/>
  <c r="F28" i="37" s="1"/>
  <c r="F33" i="37" s="1"/>
  <c r="N113" i="1"/>
  <c r="J187" i="1"/>
  <c r="J274" i="1" s="1"/>
  <c r="J277" i="1" s="1"/>
  <c r="J278" i="1" s="1"/>
  <c r="L228" i="1"/>
  <c r="L231" i="1" s="1"/>
  <c r="F28" i="36" s="1"/>
  <c r="F33" i="36" s="1"/>
  <c r="M387" i="1"/>
  <c r="N351" i="1"/>
  <c r="N353" i="1" s="1"/>
  <c r="K387" i="1"/>
  <c r="L240" i="1"/>
  <c r="L242" i="1" s="1"/>
  <c r="L245" i="1" s="1"/>
  <c r="L250" i="1" s="1"/>
  <c r="L253" i="1" s="1"/>
  <c r="L258" i="1" s="1"/>
  <c r="L261" i="1" s="1"/>
  <c r="L264" i="1" s="1"/>
  <c r="L267" i="1" s="1"/>
  <c r="L269" i="1" s="1"/>
  <c r="L292" i="1" s="1"/>
  <c r="L148" i="1"/>
  <c r="W148" i="1" s="1"/>
  <c r="I387" i="1"/>
  <c r="X117" i="1"/>
  <c r="L187" i="1"/>
  <c r="L274" i="1" s="1"/>
  <c r="L277" i="1" s="1"/>
  <c r="L278" i="1" s="1"/>
  <c r="N187" i="1"/>
  <c r="N274" i="1" s="1"/>
  <c r="N277" i="1" s="1"/>
  <c r="N278" i="1" s="1"/>
  <c r="AD18" i="38" s="1"/>
  <c r="M201" i="1"/>
  <c r="L61" i="1"/>
  <c r="W61" i="1" s="1"/>
  <c r="K228" i="1"/>
  <c r="K231" i="1" s="1"/>
  <c r="F28" i="35" s="1"/>
  <c r="F33" i="35" s="1"/>
  <c r="K406" i="1"/>
  <c r="K240" i="1"/>
  <c r="J351" i="1"/>
  <c r="J353" i="1" s="1"/>
  <c r="J387" i="1"/>
  <c r="I148" i="1"/>
  <c r="T148" i="1" s="1"/>
  <c r="V148" i="1"/>
  <c r="L406" i="1"/>
  <c r="J406" i="1"/>
  <c r="H61" i="1"/>
  <c r="S48" i="1"/>
  <c r="I113" i="1"/>
  <c r="T99" i="1"/>
  <c r="K187" i="1"/>
  <c r="K274" i="1" s="1"/>
  <c r="K277" i="1" s="1"/>
  <c r="K278" i="1" s="1"/>
  <c r="AD18" i="35" s="1"/>
  <c r="N406" i="1"/>
  <c r="J148" i="1"/>
  <c r="U148" i="1" s="1"/>
  <c r="U117" i="1"/>
  <c r="M113" i="1"/>
  <c r="X99" i="1"/>
  <c r="L113" i="1"/>
  <c r="W99" i="1"/>
  <c r="H148" i="1"/>
  <c r="S148" i="1" s="1"/>
  <c r="S117" i="1"/>
  <c r="K239" i="1"/>
  <c r="M293" i="1"/>
  <c r="I61" i="1"/>
  <c r="T48" i="1"/>
  <c r="J113" i="1"/>
  <c r="H113" i="1"/>
  <c r="S99" i="1"/>
  <c r="N61" i="1"/>
  <c r="Y48" i="1"/>
  <c r="M61" i="1"/>
  <c r="K61" i="1"/>
  <c r="V48" i="1"/>
  <c r="M406" i="1"/>
  <c r="I239" i="1"/>
  <c r="K113" i="1"/>
  <c r="V113" i="1" s="1"/>
  <c r="V99" i="1"/>
  <c r="I406" i="1"/>
  <c r="I187" i="1"/>
  <c r="I274" i="1" s="1"/>
  <c r="I277" i="1" s="1"/>
  <c r="I278" i="1" s="1"/>
  <c r="AD18" i="33" s="1"/>
  <c r="J61" i="1"/>
  <c r="L387" i="1"/>
  <c r="H406" i="1"/>
  <c r="H186" i="1"/>
  <c r="H387" i="1"/>
  <c r="H329" i="1"/>
  <c r="H366" i="1" s="1"/>
  <c r="H79" i="1"/>
  <c r="H83" i="1" s="1"/>
  <c r="F29" i="32" s="1"/>
  <c r="D118" i="1"/>
  <c r="D117" i="1" s="1"/>
  <c r="O117" i="1" s="1"/>
  <c r="F60" i="1"/>
  <c r="Q60" i="1" s="1"/>
  <c r="E118" i="1"/>
  <c r="E117" i="1" s="1"/>
  <c r="P117" i="1" s="1"/>
  <c r="F118" i="1"/>
  <c r="F117" i="1" s="1"/>
  <c r="Q117" i="1" s="1"/>
  <c r="F99" i="1"/>
  <c r="Q99" i="1" s="1"/>
  <c r="D99" i="1"/>
  <c r="O99" i="1" s="1"/>
  <c r="E99" i="1"/>
  <c r="P99" i="1" s="1"/>
  <c r="G118" i="1"/>
  <c r="G117" i="1" s="1"/>
  <c r="R117" i="1" s="1"/>
  <c r="G60" i="1"/>
  <c r="R60" i="1" s="1"/>
  <c r="E60" i="1"/>
  <c r="P60" i="1" s="1"/>
  <c r="D60" i="1"/>
  <c r="O60" i="1" s="1"/>
  <c r="R15" i="1"/>
  <c r="G48" i="1"/>
  <c r="Q15" i="1"/>
  <c r="F48" i="1"/>
  <c r="P15" i="1"/>
  <c r="E48" i="1"/>
  <c r="O15" i="1"/>
  <c r="D48" i="1"/>
  <c r="G99" i="1"/>
  <c r="R99" i="1" s="1"/>
  <c r="O91" i="1"/>
  <c r="F212" i="1"/>
  <c r="G212" i="1"/>
  <c r="E212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5" i="1"/>
  <c r="N357" i="1" s="1"/>
  <c r="N358" i="1" s="1"/>
  <c r="G31" i="38" s="1"/>
  <c r="W7" i="38"/>
  <c r="M355" i="1"/>
  <c r="M357" i="1" s="1"/>
  <c r="M358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3" i="1"/>
  <c r="L296" i="1" s="1"/>
  <c r="L299" i="1" s="1"/>
  <c r="L321" i="1" s="1"/>
  <c r="L365" i="1" s="1"/>
  <c r="L370" i="1" s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U22" i="32"/>
  <c r="AG22" i="32" s="1"/>
  <c r="V33" i="32"/>
  <c r="Z33" i="38"/>
  <c r="Z35" i="38" s="1"/>
  <c r="W27" i="29" s="1"/>
  <c r="AG5" i="37"/>
  <c r="AB33" i="37"/>
  <c r="AF28" i="37"/>
  <c r="AG6" i="32"/>
  <c r="AG32" i="35"/>
  <c r="J293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7" i="1"/>
  <c r="H367" i="1"/>
  <c r="G181" i="1"/>
  <c r="E7" i="29" s="1"/>
  <c r="F181" i="1"/>
  <c r="D7" i="29" s="1"/>
  <c r="E181" i="1"/>
  <c r="C7" i="29" s="1"/>
  <c r="I242" i="1"/>
  <c r="I245" i="1" s="1"/>
  <c r="I250" i="1" s="1"/>
  <c r="I253" i="1" s="1"/>
  <c r="I258" i="1" s="1"/>
  <c r="I261" i="1" s="1"/>
  <c r="I264" i="1" s="1"/>
  <c r="I267" i="1" s="1"/>
  <c r="I269" i="1" s="1"/>
  <c r="I292" i="1" s="1"/>
  <c r="K408" i="1"/>
  <c r="I351" i="1"/>
  <c r="I353" i="1" s="1"/>
  <c r="M367" i="1"/>
  <c r="N408" i="1"/>
  <c r="N150" i="1"/>
  <c r="L5" i="29" s="1"/>
  <c r="L351" i="1"/>
  <c r="L353" i="1" s="1"/>
  <c r="I408" i="1"/>
  <c r="M296" i="1"/>
  <c r="M299" i="1" s="1"/>
  <c r="M321" i="1" s="1"/>
  <c r="M365" i="1" s="1"/>
  <c r="M370" i="1" s="1"/>
  <c r="Y113" i="1"/>
  <c r="J408" i="1"/>
  <c r="J296" i="1"/>
  <c r="J299" i="1" s="1"/>
  <c r="J321" i="1" s="1"/>
  <c r="J365" i="1" s="1"/>
  <c r="J370" i="1" s="1"/>
  <c r="M408" i="1"/>
  <c r="N293" i="1"/>
  <c r="N296" i="1" s="1"/>
  <c r="N299" i="1" s="1"/>
  <c r="N321" i="1" s="1"/>
  <c r="N365" i="1" s="1"/>
  <c r="N370" i="1" s="1"/>
  <c r="J355" i="1"/>
  <c r="J357" i="1" s="1"/>
  <c r="J358" i="1" s="1"/>
  <c r="G31" i="34" s="1"/>
  <c r="AF31" i="34" s="1"/>
  <c r="AG31" i="34" s="1"/>
  <c r="AE35" i="34" s="1"/>
  <c r="AB23" i="29" s="1"/>
  <c r="L63" i="1"/>
  <c r="W63" i="1" s="1"/>
  <c r="K242" i="1"/>
  <c r="K245" i="1" s="1"/>
  <c r="K250" i="1" s="1"/>
  <c r="K253" i="1" s="1"/>
  <c r="K258" i="1" s="1"/>
  <c r="K261" i="1" s="1"/>
  <c r="K264" i="1" s="1"/>
  <c r="K267" i="1" s="1"/>
  <c r="K269" i="1" s="1"/>
  <c r="K292" i="1" s="1"/>
  <c r="L408" i="1"/>
  <c r="K355" i="1"/>
  <c r="K357" i="1" s="1"/>
  <c r="K358" i="1" s="1"/>
  <c r="G31" i="35" s="1"/>
  <c r="S113" i="1"/>
  <c r="H150" i="1"/>
  <c r="F5" i="29" s="1"/>
  <c r="I63" i="1"/>
  <c r="T61" i="1"/>
  <c r="X113" i="1"/>
  <c r="M150" i="1"/>
  <c r="K5" i="29" s="1"/>
  <c r="K293" i="1"/>
  <c r="H63" i="1"/>
  <c r="S61" i="1"/>
  <c r="I293" i="1"/>
  <c r="N63" i="1"/>
  <c r="Y61" i="1"/>
  <c r="H408" i="1"/>
  <c r="M63" i="1"/>
  <c r="X61" i="1"/>
  <c r="J150" i="1"/>
  <c r="H5" i="29" s="1"/>
  <c r="U113" i="1"/>
  <c r="W113" i="1"/>
  <c r="L150" i="1"/>
  <c r="J5" i="29" s="1"/>
  <c r="H355" i="1"/>
  <c r="H357" i="1" s="1"/>
  <c r="H358" i="1" s="1"/>
  <c r="G31" i="32" s="1"/>
  <c r="AF31" i="32" s="1"/>
  <c r="AG31" i="32" s="1"/>
  <c r="AE35" i="32" s="1"/>
  <c r="AB21" i="29" s="1"/>
  <c r="J63" i="1"/>
  <c r="U61" i="1"/>
  <c r="K63" i="1"/>
  <c r="V61" i="1"/>
  <c r="T113" i="1"/>
  <c r="I150" i="1"/>
  <c r="G5" i="29" s="1"/>
  <c r="K150" i="1"/>
  <c r="I5" i="29" s="1"/>
  <c r="D113" i="1"/>
  <c r="O113" i="1" s="1"/>
  <c r="H201" i="1"/>
  <c r="H187" i="1"/>
  <c r="H274" i="1" s="1"/>
  <c r="H277" i="1" s="1"/>
  <c r="H278" i="1" s="1"/>
  <c r="AD18" i="32" s="1"/>
  <c r="E148" i="1"/>
  <c r="P148" i="1" s="1"/>
  <c r="D148" i="1"/>
  <c r="O148" i="1" s="1"/>
  <c r="F113" i="1"/>
  <c r="Q113" i="1" s="1"/>
  <c r="E113" i="1"/>
  <c r="P113" i="1" s="1"/>
  <c r="F148" i="1"/>
  <c r="Q148" i="1" s="1"/>
  <c r="G148" i="1"/>
  <c r="R148" i="1" s="1"/>
  <c r="G61" i="1"/>
  <c r="R48" i="1"/>
  <c r="F61" i="1"/>
  <c r="Q48" i="1"/>
  <c r="E61" i="1"/>
  <c r="P48" i="1"/>
  <c r="D61" i="1"/>
  <c r="O48" i="1"/>
  <c r="G113" i="1"/>
  <c r="R113" i="1" s="1"/>
  <c r="F254" i="1"/>
  <c r="G254" i="1"/>
  <c r="E254" i="1"/>
  <c r="E81" i="1"/>
  <c r="F81" i="1"/>
  <c r="G81" i="1"/>
  <c r="E35" i="36" l="1"/>
  <c r="B25" i="29" s="1"/>
  <c r="E35" i="33"/>
  <c r="B22" i="29" s="1"/>
  <c r="V35" i="32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5" i="1"/>
  <c r="I357" i="1" s="1"/>
  <c r="I358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10" i="1"/>
  <c r="K10" i="29" s="1"/>
  <c r="I296" i="1"/>
  <c r="I299" i="1" s="1"/>
  <c r="I321" i="1" s="1"/>
  <c r="I365" i="1" s="1"/>
  <c r="N410" i="1"/>
  <c r="L10" i="29" s="1"/>
  <c r="L355" i="1"/>
  <c r="L357" i="1" s="1"/>
  <c r="L358" i="1" s="1"/>
  <c r="G31" i="36" s="1"/>
  <c r="K296" i="1"/>
  <c r="K299" i="1" s="1"/>
  <c r="K321" i="1" s="1"/>
  <c r="K365" i="1" s="1"/>
  <c r="J410" i="1"/>
  <c r="H10" i="29" s="1"/>
  <c r="L66" i="1"/>
  <c r="W66" i="1" s="1"/>
  <c r="L410" i="1"/>
  <c r="J10" i="29" s="1"/>
  <c r="J66" i="1"/>
  <c r="U63" i="1"/>
  <c r="H66" i="1"/>
  <c r="S63" i="1"/>
  <c r="H293" i="1"/>
  <c r="H296" i="1" s="1"/>
  <c r="H299" i="1" s="1"/>
  <c r="H321" i="1" s="1"/>
  <c r="H365" i="1" s="1"/>
  <c r="K66" i="1"/>
  <c r="V63" i="1"/>
  <c r="M66" i="1"/>
  <c r="X63" i="1"/>
  <c r="N66" i="1"/>
  <c r="Y63" i="1"/>
  <c r="I66" i="1"/>
  <c r="T63" i="1"/>
  <c r="G63" i="1"/>
  <c r="R61" i="1"/>
  <c r="F63" i="1"/>
  <c r="Q61" i="1"/>
  <c r="P61" i="1"/>
  <c r="E63" i="1"/>
  <c r="D63" i="1"/>
  <c r="O61" i="1"/>
  <c r="F361" i="1"/>
  <c r="G361" i="1"/>
  <c r="E361" i="1"/>
  <c r="E362" i="1" s="1"/>
  <c r="E369" i="1" s="1"/>
  <c r="W35" i="38" l="1"/>
  <c r="T27" i="29" s="1"/>
  <c r="G33" i="38"/>
  <c r="G35" i="38" s="1"/>
  <c r="D27" i="29" s="1"/>
  <c r="I370" i="1"/>
  <c r="I410" i="1" s="1"/>
  <c r="G10" i="29" s="1"/>
  <c r="H370" i="1"/>
  <c r="H410" i="1" s="1"/>
  <c r="F10" i="29" s="1"/>
  <c r="K370" i="1"/>
  <c r="K410" i="1" s="1"/>
  <c r="I10" i="29" s="1"/>
  <c r="W35" i="35"/>
  <c r="T24" i="29" s="1"/>
  <c r="W35" i="34"/>
  <c r="T23" i="29" s="1"/>
  <c r="W35" i="37"/>
  <c r="T26" i="29" s="1"/>
  <c r="U24" i="30"/>
  <c r="F362" i="1"/>
  <c r="F369" i="1" s="1"/>
  <c r="U24" i="31"/>
  <c r="AF24" i="31" s="1"/>
  <c r="AG24" i="31" s="1"/>
  <c r="X35" i="31" s="1"/>
  <c r="U20" i="29" s="1"/>
  <c r="G362" i="1"/>
  <c r="G369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1" i="1"/>
  <c r="J6" i="29" s="1"/>
  <c r="L156" i="1"/>
  <c r="L172" i="1" s="1"/>
  <c r="W172" i="1" s="1"/>
  <c r="Y66" i="1"/>
  <c r="N151" i="1"/>
  <c r="L6" i="29" s="1"/>
  <c r="N156" i="1"/>
  <c r="N172" i="1" s="1"/>
  <c r="Y172" i="1" s="1"/>
  <c r="S66" i="1"/>
  <c r="H151" i="1"/>
  <c r="F6" i="29" s="1"/>
  <c r="H156" i="1"/>
  <c r="H172" i="1" s="1"/>
  <c r="S172" i="1" s="1"/>
  <c r="T66" i="1"/>
  <c r="I151" i="1"/>
  <c r="G6" i="29" s="1"/>
  <c r="I156" i="1"/>
  <c r="I172" i="1" s="1"/>
  <c r="T172" i="1" s="1"/>
  <c r="X66" i="1"/>
  <c r="M151" i="1"/>
  <c r="K6" i="29" s="1"/>
  <c r="M156" i="1"/>
  <c r="M172" i="1" s="1"/>
  <c r="X172" i="1" s="1"/>
  <c r="V66" i="1"/>
  <c r="K151" i="1"/>
  <c r="I6" i="29" s="1"/>
  <c r="K156" i="1"/>
  <c r="K172" i="1" s="1"/>
  <c r="V172" i="1" s="1"/>
  <c r="U66" i="1"/>
  <c r="J151" i="1"/>
  <c r="H6" i="29" s="1"/>
  <c r="J156" i="1"/>
  <c r="J172" i="1" s="1"/>
  <c r="U172" i="1" s="1"/>
  <c r="G66" i="1"/>
  <c r="R63" i="1"/>
  <c r="F66" i="1"/>
  <c r="Q63" i="1"/>
  <c r="E66" i="1"/>
  <c r="P63" i="1"/>
  <c r="D66" i="1"/>
  <c r="O63" i="1"/>
  <c r="F256" i="1"/>
  <c r="G256" i="1"/>
  <c r="E256" i="1"/>
  <c r="F224" i="1"/>
  <c r="G224" i="1"/>
  <c r="E224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6" i="1"/>
  <c r="G151" i="1"/>
  <c r="E6" i="29" s="1"/>
  <c r="Q66" i="1"/>
  <c r="F151" i="1"/>
  <c r="D6" i="29" s="1"/>
  <c r="P66" i="1"/>
  <c r="E151" i="1"/>
  <c r="C6" i="29" s="1"/>
  <c r="O66" i="1"/>
  <c r="D151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E320" i="1"/>
  <c r="E319" i="1"/>
  <c r="E318" i="1"/>
  <c r="E317" i="1"/>
  <c r="E316" i="1"/>
  <c r="E315" i="1"/>
  <c r="E314" i="1"/>
  <c r="E313" i="1"/>
  <c r="E312" i="1"/>
  <c r="E197" i="1"/>
  <c r="F197" i="1"/>
  <c r="G197" i="1"/>
  <c r="F276" i="1"/>
  <c r="G276" i="1"/>
  <c r="E276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3" i="1"/>
  <c r="G223" i="1"/>
  <c r="E223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6" i="1"/>
  <c r="G356" i="1"/>
  <c r="E356" i="1"/>
  <c r="F344" i="1"/>
  <c r="G344" i="1"/>
  <c r="E344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2" i="1"/>
  <c r="F352" i="1"/>
  <c r="G352" i="1"/>
  <c r="F347" i="1"/>
  <c r="G347" i="1"/>
  <c r="E347" i="1"/>
  <c r="F346" i="1"/>
  <c r="G346" i="1"/>
  <c r="E346" i="1"/>
  <c r="F343" i="1"/>
  <c r="G343" i="1"/>
  <c r="E343" i="1"/>
  <c r="F342" i="1"/>
  <c r="G342" i="1"/>
  <c r="E342" i="1"/>
  <c r="G341" i="1"/>
  <c r="F341" i="1"/>
  <c r="E341" i="1"/>
  <c r="F310" i="1"/>
  <c r="AB20" i="30" s="1"/>
  <c r="G310" i="1"/>
  <c r="AB20" i="31" s="1"/>
  <c r="E310" i="1"/>
  <c r="F311" i="1"/>
  <c r="T30" i="30" s="1"/>
  <c r="G311" i="1"/>
  <c r="T30" i="31" s="1"/>
  <c r="E311" i="1"/>
  <c r="T30" i="2" s="1"/>
  <c r="F308" i="1"/>
  <c r="T28" i="30" s="1"/>
  <c r="G308" i="1"/>
  <c r="T28" i="31" s="1"/>
  <c r="E308" i="1"/>
  <c r="F305" i="1"/>
  <c r="AE20" i="30" s="1"/>
  <c r="G305" i="1"/>
  <c r="AE20" i="31" s="1"/>
  <c r="F306" i="1"/>
  <c r="T31" i="30" s="1"/>
  <c r="G306" i="1"/>
  <c r="T31" i="31" s="1"/>
  <c r="E306" i="1"/>
  <c r="E305" i="1"/>
  <c r="AE20" i="2" s="1"/>
  <c r="F304" i="1"/>
  <c r="G304" i="1"/>
  <c r="E304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40" i="1"/>
  <c r="G340" i="1"/>
  <c r="E340" i="1"/>
  <c r="F303" i="1"/>
  <c r="G303" i="1"/>
  <c r="E303" i="1"/>
  <c r="F301" i="1"/>
  <c r="G301" i="1"/>
  <c r="E301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2" i="1"/>
  <c r="G282" i="1"/>
  <c r="E282" i="1"/>
  <c r="F255" i="1"/>
  <c r="AB16" i="30" s="1"/>
  <c r="G255" i="1"/>
  <c r="AB16" i="31" s="1"/>
  <c r="E255" i="1"/>
  <c r="AB16" i="2" s="1"/>
  <c r="F283" i="1"/>
  <c r="G283" i="1"/>
  <c r="E283" i="1"/>
  <c r="F281" i="1"/>
  <c r="G281" i="1"/>
  <c r="E281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E404" i="1"/>
  <c r="E403" i="1"/>
  <c r="E402" i="1"/>
  <c r="E401" i="1"/>
  <c r="E400" i="1"/>
  <c r="E399" i="1"/>
  <c r="F398" i="1"/>
  <c r="G398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E396" i="1"/>
  <c r="E395" i="1"/>
  <c r="E394" i="1"/>
  <c r="E393" i="1"/>
  <c r="E392" i="1"/>
  <c r="E391" i="1"/>
  <c r="E390" i="1"/>
  <c r="E398" i="1"/>
  <c r="F381" i="1"/>
  <c r="G381" i="1"/>
  <c r="F382" i="1"/>
  <c r="G382" i="1"/>
  <c r="F383" i="1"/>
  <c r="G383" i="1"/>
  <c r="F384" i="1"/>
  <c r="G384" i="1"/>
  <c r="F385" i="1"/>
  <c r="G385" i="1"/>
  <c r="E385" i="1"/>
  <c r="E384" i="1"/>
  <c r="E383" i="1"/>
  <c r="E382" i="1"/>
  <c r="F379" i="1"/>
  <c r="G379" i="1"/>
  <c r="E379" i="1"/>
  <c r="F377" i="1"/>
  <c r="G377" i="1"/>
  <c r="F378" i="1"/>
  <c r="G378" i="1"/>
  <c r="E378" i="1"/>
  <c r="E377" i="1"/>
  <c r="F376" i="1"/>
  <c r="G376" i="1"/>
  <c r="E376" i="1"/>
  <c r="F375" i="1"/>
  <c r="G375" i="1"/>
  <c r="E375" i="1"/>
  <c r="F195" i="1"/>
  <c r="F275" i="1" s="1"/>
  <c r="G195" i="1"/>
  <c r="G275" i="1" s="1"/>
  <c r="E195" i="1"/>
  <c r="E275" i="1" s="1"/>
  <c r="F186" i="1"/>
  <c r="G186" i="1"/>
  <c r="E186" i="1"/>
  <c r="E185" i="1"/>
  <c r="E193" i="1" s="1"/>
  <c r="F185" i="1"/>
  <c r="F193" i="1" s="1"/>
  <c r="G185" i="1"/>
  <c r="G193" i="1" s="1"/>
  <c r="F268" i="1"/>
  <c r="R28" i="30" s="1"/>
  <c r="G268" i="1"/>
  <c r="R28" i="31" s="1"/>
  <c r="E268" i="1"/>
  <c r="F263" i="1"/>
  <c r="Q29" i="30" s="1"/>
  <c r="G263" i="1"/>
  <c r="Q29" i="31" s="1"/>
  <c r="E263" i="1"/>
  <c r="Q29" i="2" s="1"/>
  <c r="F257" i="1"/>
  <c r="P28" i="30" s="1"/>
  <c r="G257" i="1"/>
  <c r="P28" i="31" s="1"/>
  <c r="E257" i="1"/>
  <c r="P28" i="2" s="1"/>
  <c r="F235" i="1"/>
  <c r="G235" i="1"/>
  <c r="E235" i="1"/>
  <c r="F234" i="1"/>
  <c r="G234" i="1"/>
  <c r="E234" i="1"/>
  <c r="F249" i="1"/>
  <c r="G249" i="1"/>
  <c r="E249" i="1"/>
  <c r="F248" i="1"/>
  <c r="G248" i="1"/>
  <c r="E248" i="1"/>
  <c r="J13" i="2" s="1"/>
  <c r="F247" i="1"/>
  <c r="G247" i="1"/>
  <c r="E247" i="1"/>
  <c r="F246" i="1"/>
  <c r="G246" i="1"/>
  <c r="E246" i="1"/>
  <c r="F75" i="1"/>
  <c r="G75" i="1"/>
  <c r="E75" i="1"/>
  <c r="F221" i="1"/>
  <c r="G221" i="1"/>
  <c r="E221" i="1"/>
  <c r="F327" i="1"/>
  <c r="F334" i="1" s="1"/>
  <c r="G327" i="1"/>
  <c r="G334" i="1" s="1"/>
  <c r="F328" i="1"/>
  <c r="F335" i="1" s="1"/>
  <c r="G328" i="1"/>
  <c r="G335" i="1" s="1"/>
  <c r="E327" i="1"/>
  <c r="E334" i="1" s="1"/>
  <c r="F326" i="1"/>
  <c r="F333" i="1" s="1"/>
  <c r="G326" i="1"/>
  <c r="G333" i="1" s="1"/>
  <c r="E328" i="1"/>
  <c r="E335" i="1" s="1"/>
  <c r="E326" i="1"/>
  <c r="E333" i="1" s="1"/>
  <c r="F325" i="1"/>
  <c r="G325" i="1"/>
  <c r="E325" i="1"/>
  <c r="F324" i="1"/>
  <c r="G324" i="1"/>
  <c r="E324" i="1"/>
  <c r="F211" i="1"/>
  <c r="V5" i="30" s="1"/>
  <c r="G211" i="1"/>
  <c r="V5" i="31" s="1"/>
  <c r="F77" i="1"/>
  <c r="G77" i="1"/>
  <c r="E77" i="1"/>
  <c r="F76" i="1"/>
  <c r="G76" i="1"/>
  <c r="E76" i="1"/>
  <c r="F230" i="1"/>
  <c r="G230" i="1"/>
  <c r="E230" i="1"/>
  <c r="F229" i="1"/>
  <c r="G229" i="1"/>
  <c r="E229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V33" i="30"/>
  <c r="K28" i="30"/>
  <c r="K33" i="30" s="1"/>
  <c r="J11" i="30"/>
  <c r="J14" i="31"/>
  <c r="AG14" i="31" s="1"/>
  <c r="N29" i="31"/>
  <c r="N33" i="31" s="1"/>
  <c r="N35" i="31" s="1"/>
  <c r="K20" i="29" s="1"/>
  <c r="AG33" i="33"/>
  <c r="AG33" i="32"/>
  <c r="E336" i="1"/>
  <c r="C8" i="29" s="1"/>
  <c r="G336" i="1"/>
  <c r="E8" i="29" s="1"/>
  <c r="F336" i="1"/>
  <c r="D8" i="29" s="1"/>
  <c r="E405" i="1"/>
  <c r="G405" i="1"/>
  <c r="Z25" i="31" s="1"/>
  <c r="F405" i="1"/>
  <c r="Z25" i="30" s="1"/>
  <c r="G386" i="1"/>
  <c r="Y26" i="31" s="1"/>
  <c r="F386" i="1"/>
  <c r="Y26" i="30" s="1"/>
  <c r="E201" i="1"/>
  <c r="G201" i="1"/>
  <c r="F201" i="1"/>
  <c r="M28" i="2"/>
  <c r="V6" i="2"/>
  <c r="L35" i="30" l="1"/>
  <c r="I19" i="29" s="1"/>
  <c r="L35" i="3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4" i="1"/>
  <c r="E29" i="30" s="1"/>
  <c r="G214" i="1"/>
  <c r="E29" i="31" s="1"/>
  <c r="E214" i="1"/>
  <c r="E29" i="2" s="1"/>
  <c r="F213" i="1"/>
  <c r="W5" i="30" s="1"/>
  <c r="G213" i="1"/>
  <c r="W5" i="31" s="1"/>
  <c r="E213" i="1"/>
  <c r="W5" i="2" s="1"/>
  <c r="F210" i="1"/>
  <c r="G210" i="1"/>
  <c r="F209" i="1"/>
  <c r="G209" i="1"/>
  <c r="E211" i="1"/>
  <c r="V5" i="2" s="1"/>
  <c r="E210" i="1"/>
  <c r="E209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50" i="1"/>
  <c r="B5" i="29" s="1"/>
  <c r="D156" i="1"/>
  <c r="D172" i="1" s="1"/>
  <c r="O172" i="1" s="1"/>
  <c r="AB33" i="30" l="1"/>
  <c r="AG5" i="30"/>
  <c r="P29" i="2"/>
  <c r="AB20" i="2"/>
  <c r="T31" i="2" l="1"/>
  <c r="G284" i="1"/>
  <c r="AE19" i="31" s="1"/>
  <c r="AE33" i="31" s="1"/>
  <c r="E284" i="1"/>
  <c r="AE19" i="2" s="1"/>
  <c r="F284" i="1" l="1"/>
  <c r="AE19" i="30" s="1"/>
  <c r="AE33" i="30" l="1"/>
  <c r="E309" i="1"/>
  <c r="F309" i="1"/>
  <c r="G309" i="1"/>
  <c r="E307" i="1" l="1"/>
  <c r="G307" i="1"/>
  <c r="F307" i="1"/>
  <c r="F72" i="1" l="1"/>
  <c r="F218" i="1"/>
  <c r="G74" i="1"/>
  <c r="G220" i="1"/>
  <c r="F73" i="1"/>
  <c r="F219" i="1"/>
  <c r="G72" i="1"/>
  <c r="G218" i="1"/>
  <c r="G73" i="1"/>
  <c r="G219" i="1"/>
  <c r="F74" i="1"/>
  <c r="F220" i="1"/>
  <c r="E74" i="1"/>
  <c r="E220" i="1"/>
  <c r="E72" i="1"/>
  <c r="E218" i="1"/>
  <c r="E73" i="1"/>
  <c r="E219" i="1"/>
  <c r="G397" i="1"/>
  <c r="AA25" i="31" s="1"/>
  <c r="F397" i="1"/>
  <c r="AA25" i="30" s="1"/>
  <c r="E397" i="1"/>
  <c r="E381" i="1"/>
  <c r="E386" i="1" s="1"/>
  <c r="F79" i="1" l="1"/>
  <c r="F83" i="1" s="1"/>
  <c r="F29" i="30" s="1"/>
  <c r="AF29" i="30" s="1"/>
  <c r="AG29" i="30" s="1"/>
  <c r="AC35" i="30" s="1"/>
  <c r="Z19" i="29" s="1"/>
  <c r="G79" i="1"/>
  <c r="G83" i="1" s="1"/>
  <c r="F29" i="31" s="1"/>
  <c r="AF29" i="31" s="1"/>
  <c r="AG29" i="31" s="1"/>
  <c r="AC35" i="31" s="1"/>
  <c r="Z20" i="29" s="1"/>
  <c r="E79" i="1"/>
  <c r="E83" i="1" s="1"/>
  <c r="F29" i="2" s="1"/>
  <c r="G225" i="1" l="1"/>
  <c r="H6" i="31" s="1"/>
  <c r="F225" i="1"/>
  <c r="H6" i="30" s="1"/>
  <c r="G345" i="1"/>
  <c r="G348" i="1" s="1"/>
  <c r="F295" i="1"/>
  <c r="G295" i="1"/>
  <c r="F329" i="1"/>
  <c r="G329" i="1"/>
  <c r="F345" i="1"/>
  <c r="F348" i="1" s="1"/>
  <c r="AG6" i="30" l="1"/>
  <c r="I8" i="30"/>
  <c r="H33" i="30"/>
  <c r="AG6" i="31"/>
  <c r="I8" i="31"/>
  <c r="H33" i="31"/>
  <c r="G228" i="1"/>
  <c r="G367" i="1"/>
  <c r="G351" i="1"/>
  <c r="G353" i="1" s="1"/>
  <c r="F351" i="1"/>
  <c r="F353" i="1" s="1"/>
  <c r="F367" i="1"/>
  <c r="G240" i="1"/>
  <c r="F240" i="1"/>
  <c r="F228" i="1"/>
  <c r="G406" i="1"/>
  <c r="G215" i="1"/>
  <c r="E9" i="31" s="1"/>
  <c r="F366" i="1"/>
  <c r="G366" i="1"/>
  <c r="F406" i="1"/>
  <c r="F215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9" i="1"/>
  <c r="G239" i="1"/>
  <c r="G355" i="1"/>
  <c r="G357" i="1" s="1"/>
  <c r="G358" i="1" s="1"/>
  <c r="G31" i="31" s="1"/>
  <c r="AF31" i="31" s="1"/>
  <c r="AG31" i="31" s="1"/>
  <c r="AE35" i="31" s="1"/>
  <c r="AB20" i="29" s="1"/>
  <c r="F355" i="1"/>
  <c r="F357" i="1" s="1"/>
  <c r="F358" i="1" s="1"/>
  <c r="G31" i="30" s="1"/>
  <c r="F236" i="1"/>
  <c r="I23" i="30" s="1"/>
  <c r="G294" i="1"/>
  <c r="G286" i="1"/>
  <c r="F294" i="1"/>
  <c r="F286" i="1"/>
  <c r="F156" i="1"/>
  <c r="F172" i="1" s="1"/>
  <c r="Q172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6" i="1"/>
  <c r="G172" i="1" s="1"/>
  <c r="R172" i="1" s="1"/>
  <c r="E295" i="1"/>
  <c r="F368" i="1"/>
  <c r="F241" i="1"/>
  <c r="F242" i="1" s="1"/>
  <c r="F245" i="1" s="1"/>
  <c r="F250" i="1" s="1"/>
  <c r="F253" i="1" s="1"/>
  <c r="F258" i="1" s="1"/>
  <c r="F261" i="1" s="1"/>
  <c r="F264" i="1" s="1"/>
  <c r="F267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6" i="1"/>
  <c r="I23" i="31" s="1"/>
  <c r="I10" i="31" l="1"/>
  <c r="U23" i="31"/>
  <c r="AG15" i="30"/>
  <c r="O16" i="30"/>
  <c r="J33" i="30"/>
  <c r="J35" i="30" s="1"/>
  <c r="G19" i="29" s="1"/>
  <c r="G241" i="1"/>
  <c r="G242" i="1" s="1"/>
  <c r="G245" i="1" s="1"/>
  <c r="G250" i="1" s="1"/>
  <c r="G253" i="1" s="1"/>
  <c r="G258" i="1" s="1"/>
  <c r="E225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8" i="1"/>
  <c r="G261" i="1"/>
  <c r="G264" i="1" s="1"/>
  <c r="G267" i="1" s="1"/>
  <c r="G269" i="1" s="1"/>
  <c r="G292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6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5" i="1"/>
  <c r="E348" i="1" s="1"/>
  <c r="E286" i="1"/>
  <c r="U22" i="2"/>
  <c r="AG22" i="2" s="1"/>
  <c r="E329" i="1"/>
  <c r="E366" i="1" s="1"/>
  <c r="E368" i="1"/>
  <c r="I23" i="2"/>
  <c r="AC33" i="2"/>
  <c r="Z32" i="2"/>
  <c r="Z33" i="2" s="1"/>
  <c r="K33" i="2"/>
  <c r="AG11" i="2"/>
  <c r="E406" i="1"/>
  <c r="E215" i="1"/>
  <c r="E9" i="2" s="1"/>
  <c r="N35" i="2"/>
  <c r="K18" i="29" s="1"/>
  <c r="E367" i="1" l="1"/>
  <c r="E351" i="1"/>
  <c r="E353" i="1" s="1"/>
  <c r="E239" i="1"/>
  <c r="AG5" i="2"/>
  <c r="I8" i="2"/>
  <c r="E240" i="1"/>
  <c r="E228" i="1"/>
  <c r="E231" i="1" s="1"/>
  <c r="F28" i="2" s="1"/>
  <c r="F231" i="1"/>
  <c r="F28" i="30" s="1"/>
  <c r="AG6" i="2"/>
  <c r="H33" i="2"/>
  <c r="E294" i="1"/>
  <c r="E156" i="1"/>
  <c r="E172" i="1" s="1"/>
  <c r="P172" i="1" s="1"/>
  <c r="E241" i="1"/>
  <c r="K35" i="2"/>
  <c r="H18" i="29" s="1"/>
  <c r="AG9" i="2"/>
  <c r="AE33" i="2"/>
  <c r="E33" i="2"/>
  <c r="F33" i="30" l="1"/>
  <c r="AF28" i="30"/>
  <c r="AG28" i="30" s="1"/>
  <c r="AB35" i="30" s="1"/>
  <c r="Y19" i="29" s="1"/>
  <c r="E355" i="1"/>
  <c r="E357" i="1" s="1"/>
  <c r="E358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2" i="1"/>
  <c r="E245" i="1" s="1"/>
  <c r="E250" i="1" s="1"/>
  <c r="E253" i="1" s="1"/>
  <c r="E258" i="1" s="1"/>
  <c r="E261" i="1" s="1"/>
  <c r="E264" i="1" s="1"/>
  <c r="E267" i="1" s="1"/>
  <c r="G231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9" i="1"/>
  <c r="E292" i="1" s="1"/>
  <c r="R28" i="2"/>
  <c r="AG16" i="2" l="1"/>
  <c r="O33" i="2"/>
  <c r="O35" i="2" s="1"/>
  <c r="L18" i="29" s="1"/>
  <c r="P33" i="2"/>
  <c r="AG17" i="2"/>
  <c r="F187" i="1"/>
  <c r="F274" i="1" s="1"/>
  <c r="F277" i="1" s="1"/>
  <c r="F278" i="1" s="1"/>
  <c r="AD18" i="30" s="1"/>
  <c r="F150" i="1"/>
  <c r="D5" i="29" s="1"/>
  <c r="G150" i="1"/>
  <c r="E5" i="29" s="1"/>
  <c r="E187" i="1"/>
  <c r="E274" i="1" s="1"/>
  <c r="E277" i="1" s="1"/>
  <c r="E278" i="1" s="1"/>
  <c r="F380" i="1"/>
  <c r="Y27" i="30" s="1"/>
  <c r="AF28" i="2"/>
  <c r="Q33" i="2"/>
  <c r="AG29" i="2"/>
  <c r="AC35" i="2" s="1"/>
  <c r="Z18" i="29" s="1"/>
  <c r="AB33" i="2"/>
  <c r="E150" i="1"/>
  <c r="C5" i="29" s="1"/>
  <c r="Y33" i="30" l="1"/>
  <c r="AA32" i="30"/>
  <c r="AG27" i="30"/>
  <c r="AF30" i="30"/>
  <c r="AD33" i="30"/>
  <c r="AG18" i="30"/>
  <c r="R19" i="30"/>
  <c r="F293" i="1"/>
  <c r="P35" i="2"/>
  <c r="M18" i="29" s="1"/>
  <c r="Q35" i="2"/>
  <c r="N18" i="29" s="1"/>
  <c r="E380" i="1"/>
  <c r="E387" i="1" s="1"/>
  <c r="E408" i="1" s="1"/>
  <c r="F387" i="1"/>
  <c r="F408" i="1" s="1"/>
  <c r="G380" i="1"/>
  <c r="Y27" i="31" s="1"/>
  <c r="G187" i="1"/>
  <c r="G274" i="1" s="1"/>
  <c r="G277" i="1" s="1"/>
  <c r="G278" i="1" s="1"/>
  <c r="AD18" i="31" s="1"/>
  <c r="F269" i="1"/>
  <c r="F292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6" i="1"/>
  <c r="F299" i="1" s="1"/>
  <c r="F321" i="1" s="1"/>
  <c r="G293" i="1"/>
  <c r="G296" i="1" s="1"/>
  <c r="G299" i="1" s="1"/>
  <c r="G321" i="1" s="1"/>
  <c r="G365" i="1" s="1"/>
  <c r="G370" i="1" s="1"/>
  <c r="Y27" i="2"/>
  <c r="G387" i="1"/>
  <c r="G408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10" i="1"/>
  <c r="E10" i="29" s="1"/>
  <c r="F365" i="1"/>
  <c r="AA32" i="2"/>
  <c r="AG27" i="2"/>
  <c r="Y33" i="2"/>
  <c r="F370" i="1" l="1"/>
  <c r="F410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3" i="1"/>
  <c r="E296" i="1" s="1"/>
  <c r="E299" i="1" s="1"/>
  <c r="E321" i="1" s="1"/>
  <c r="AD18" i="2"/>
  <c r="AG18" i="2" s="1"/>
  <c r="AF30" i="2" l="1"/>
  <c r="AD33" i="2"/>
  <c r="R19" i="2"/>
  <c r="R33" i="2" s="1"/>
  <c r="E365" i="1"/>
  <c r="E370" i="1" l="1"/>
  <c r="E410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<sst xmlns="http://schemas.openxmlformats.org/spreadsheetml/2006/main" count="2640" uniqueCount="655">
  <si>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</si>
  <si>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</si>
  <si>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</si>
  <si>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</si>
  <si>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</si>
  <si>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</si>
  <si>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</si>
  <si>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</si>
  <si>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</si>
  <si>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</si>
  <si>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</si>
  <si>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</si>
  <si>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</si>
  <si>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</si>
  <si>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</si>
  <si>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</si>
  <si>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</si>
  <si>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</si>
  <si>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</si>
  <si>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</si>
  <si>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</si>
  <si>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</si>
  <si>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</si>
  <si>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</si>
  <si>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</si>
  <si>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</si>
  <si>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</si>
  <si>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</si>
  <si>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</si>
  <si>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</si>
  <si>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</si>
  <si>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</si>
  <si>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</si>
  <si>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</si>
  <si>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</si>
  <si>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</si>
  <si>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</si>
  <si>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</si>
  <si>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</si>
  <si>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</si>
  <si>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</si>
  <si>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</si>
  <si>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</si>
  <si>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</si>
  <si>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</si>
  <si>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</si>
  <si>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</si>
  <si>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</si>
  <si>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</si>
  <si>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</si>
  <si>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</si>
  <si>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</si>
  <si>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</si>
  <si>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</si>
  <si>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</si>
  <si>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</si>
  <si>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</si>
  <si>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</si>
  <si>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</si>
  <si>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</si>
  <si>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</si>
  <si>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</si>
  <si>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</si>
  <si>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</si>
  <si>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</si>
  <si>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</si>
  <si>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</si>
  <si>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</si>
  <si>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</si>
  <si>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</si>
  <si>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</si>
  <si>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</si>
  <si>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</si>
  <si>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</si>
  <si>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</si>
  <si>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</si>
  <si>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</si>
  <si>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</si>
  <si>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</si>
  <si>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</si>
  <si>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</si>
  <si>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</si>
  <si>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</si>
  <si>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</si>
  <si>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</si>
  <si>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</si>
  <si>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</si>
  <si>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</si>
  <si>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</si>
  <si>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</si>
  <si>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</si>
  <si>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</si>
  <si>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</si>
  <si>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</si>
  <si>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</si>
  <si>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</si>
  <si>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</si>
  <si>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</si>
  <si>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</si>
  <si>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</si>
  <si>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</si>
  <si>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</si>
  <si>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</si>
  <si>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</si>
  <si>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</si>
  <si>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</si>
  <si>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</si>
  <si>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</si>
  <si>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</si>
  <si>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</si>
  <si>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</si>
  <si>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</si>
  <si>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</si>
  <si>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</si>
  <si>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</si>
  <si>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</si>
  <si>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</si>
  <si>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</si>
  <si>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</si>
  <si>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</si>
  <si>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</si>
  <si>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</si>
  <si>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</si>
  <si>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</si>
  <si>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</si>
  <si>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</si>
  <si>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</si>
  <si>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</si>
  <si>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</si>
  <si>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</si>
  <si>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</si>
  <si>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</si>
  <si>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</si>
  <si>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</si>
  <si>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</si>
  <si>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</si>
  <si>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</si>
  <si>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</si>
  <si>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</si>
  <si>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</si>
  <si>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</si>
  <si>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</si>
  <si>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</si>
  <si>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</si>
  <si>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</si>
  <si>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</si>
  <si>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</si>
  <si>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</si>
  <si>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</si>
  <si>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</si>
  <si>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</si>
  <si>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</si>
  <si>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</si>
  <si>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</si>
  <si>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</si>
  <si>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</si>
  <si>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</si>
  <si>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</si>
  <si>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</si>
  <si>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</si>
  <si>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</si>
  <si>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</si>
  <si>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</si>
  <si>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</si>
  <si>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</si>
  <si>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</si>
  <si>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</si>
  <si>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</si>
  <si>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</si>
  <si>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</si>
  <si>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</si>
  <si>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</si>
  <si>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</si>
  <si>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</si>
  <si>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</si>
  <si>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</si>
  <si>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</si>
  <si>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</si>
  <si>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</si>
  <si>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</si>
  <si>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</si>
  <si>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</si>
  <si>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</si>
  <si>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</si>
  <si>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</si>
  <si>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</si>
  <si>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</si>
  <si>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</si>
  <si>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</si>
  <si>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</si>
  <si>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</si>
  <si>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</si>
  <si>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</si>
  <si>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</si>
  <si>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</si>
  <si>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</si>
  <si>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</si>
  <si>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</si>
  <si>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</si>
  <si>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</si>
  <si>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</si>
  <si>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</si>
  <si>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</si>
  <si>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</si>
  <si>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</si>
  <si>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</si>
  <si>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</si>
  <si>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</si>
  <si>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</si>
  <si>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</si>
  <si>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</si>
  <si>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</si>
  <si>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</si>
  <si>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</si>
  <si>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</si>
  <si>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</si>
  <si>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</si>
  <si>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</si>
  <si>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</si>
  <si>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</si>
  <si>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</si>
  <si>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</si>
  <si>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</si>
  <si>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</si>
  <si>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</si>
  <si>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</si>
  <si>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</si>
  <si>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</si>
  <si>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</si>
  <si>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</si>
  <si>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</si>
  <si>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</si>
  <si>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</si>
  <si>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</si>
  <si>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</si>
  <si>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</si>
  <si>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</si>
  <si>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</si>
  <si>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</si>
  <si>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</si>
  <si>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</si>
  <si>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</si>
  <si>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</si>
  <si>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</si>
  <si>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</si>
  <si>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</si>
  <si>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</si>
  <si>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</si>
  <si>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</si>
  <si>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</si>
  <si>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</si>
  <si>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</si>
  <si>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</si>
  <si>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</si>
  <si>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</si>
  <si>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</si>
  <si>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</si>
  <si>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</si>
  <si>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</si>
  <si>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</si>
  <si>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</si>
  <si>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</si>
  <si>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</si>
  <si>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</si>
  <si>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</si>
  <si>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</si>
  <si>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</si>
  <si>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</si>
  <si>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</si>
  <si>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</si>
  <si>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</si>
  <si>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</si>
  <si>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</si>
  <si>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</si>
  <si>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</si>
  <si>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</si>
  <si>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</si>
  <si>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</si>
  <si>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</si>
  <si>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</si>
  <si>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</si>
  <si>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</si>
  <si>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</si>
  <si>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</si>
  <si>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</si>
  <si>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</si>
  <si>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</si>
  <si>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</si>
  <si>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</si>
  <si>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</si>
  <si>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</si>
  <si>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</si>
  <si>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</si>
  <si>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</si>
  <si>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</si>
  <si>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</si>
  <si>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</si>
  <si>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</si>
  <si>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</si>
  <si>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</si>
  <si>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</si>
  <si>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</si>
  <si>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</si>
  <si>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</si>
  <si>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</si>
  <si>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</si>
  <si>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</si>
  <si>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</si>
  <si>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</si>
  <si>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</si>
  <si>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</si>
  <si>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</si>
  <si>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</si>
  <si>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</si>
  <si>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</si>
  <si>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</si>
  <si>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</si>
  <si>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</si>
  <si>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</si>
  <si>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</si>
  <si>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</si>
  <si>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</si>
  <si>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</si>
  <si>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</si>
  <si>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</si>
  <si>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</si>
  <si>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</si>
  <si>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</si>
  <si>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</si>
  <si>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</si>
  <si>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</si>
  <si>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</si>
  <si>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</si>
  <si>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</si>
  <si>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</si>
  <si>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</si>
  <si>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</si>
  <si>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</si>
  <si>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</si>
  <si>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</si>
  <si>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</si>
  <si>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</si>
  <si>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</si>
  <si>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</si>
  <si>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</si>
  <si>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</si>
  <si>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</si>
  <si>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</si>
  <si>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</si>
  <si>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</si>
  <si>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</si>
  <si>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</si>
  <si>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</si>
  <si>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</si>
  <si>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</si>
  <si>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</si>
  <si>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</si>
  <si>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</si>
  <si>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</si>
  <si>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</si>
  <si>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</si>
  <si>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</si>
  <si>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</si>
  <si>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</si>
  <si>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</si>
  <si>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</si>
  <si>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</si>
  <si>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</si>
  <si>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</si>
  <si>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</si>
  <si>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</si>
  <si>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</si>
  <si>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</si>
  <si>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</si>
  <si>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</si>
  <si>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</si>
  <si>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</si>
  <si>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</si>
  <si>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</si>
  <si>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</si>
  <si>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</si>
  <si>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</si>
  <si>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</si>
  <si>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</si>
  <si>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</si>
  <si>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</si>
  <si>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</si>
  <si>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</si>
  <si>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</si>
  <si>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</si>
  <si>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</si>
  <si>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</si>
  <si>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</si>
  <si>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</si>
  <si>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</si>
  <si>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</si>
  <si>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</si>
  <si>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</si>
  <si>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</si>
  <si>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</si>
  <si>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</si>
  <si>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</si>
  <si>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</si>
  <si>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</si>
  <si>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</si>
  <si>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</si>
  <si>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</si>
  <si>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</si>
  <si>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</si>
  <si>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</si>
  <si>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</si>
  <si>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</si>
  <si>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</si>
  <si>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</si>
  <si>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</si>
  <si>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</si>
  <si>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</si>
  <si>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</si>
  <si>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</si>
  <si>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</si>
  <si>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</si>
  <si>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</si>
  <si>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</si>
  <si>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</si>
  <si>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</si>
  <si>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</si>
  <si>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</si>
  <si>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</si>
  <si>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</si>
  <si>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</si>
  <si>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</si>
  <si>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</si>
  <si>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</si>
  <si>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</si>
  <si>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</si>
  <si>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</si>
  <si>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</si>
  <si>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</si>
  <si>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</si>
  <si>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</si>
  <si>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</si>
  <si>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</si>
  <si>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</si>
  <si>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</si>
  <si>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</si>
  <si>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</si>
  <si>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</si>
  <si>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</si>
  <si>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</si>
  <si>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</si>
  <si>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</si>
  <si>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</si>
  <si>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</si>
  <si>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</si>
  <si>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</si>
  <si>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</si>
  <si>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</si>
  <si>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</si>
  <si>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</si>
  <si>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</si>
  <si>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</si>
  <si>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</si>
  <si>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</si>
  <si>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</si>
  <si>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</si>
  <si>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</si>
  <si>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</si>
  <si>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</si>
  <si>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</si>
  <si>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</si>
  <si>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</si>
  <si>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</si>
  <si>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</si>
  <si>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</si>
  <si>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</si>
  <si>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</si>
  <si>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</si>
  <si>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</si>
  <si>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</si>
  <si>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</si>
  <si>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</si>
  <si>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</si>
  <si>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</si>
  <si>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</si>
  <si>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</si>
  <si>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</si>
  <si>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</si>
  <si>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</si>
  <si>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</si>
  <si>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</si>
  <si>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</si>
  <si>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</si>
  <si>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</si>
  <si>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</si>
  <si>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</si>
  <si>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</si>
  <si>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</si>
  <si>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</si>
  <si>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</si>
  <si>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</si>
  <si>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</si>
  <si>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</si>
  <si>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</si>
  <si>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</si>
  <si>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</si>
  <si>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</si>
  <si>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</si>
  <si>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</si>
  <si>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</si>
  <si>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</si>
  <si>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</si>
  <si>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</si>
  <si>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</si>
  <si>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</si>
  <si>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</si>
  <si>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</si>
  <si>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</si>
  <si>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</si>
  <si>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</si>
  <si>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</si>
  <si>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</si>
  <si>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</si>
  <si>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</si>
  <si>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</si>
  <si>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</si>
  <si>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</si>
  <si>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</si>
  <si>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</si>
  <si>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</si>
  <si>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</si>
  <si>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</si>
  <si>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</si>
  <si>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</si>
  <si>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</si>
  <si>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</si>
  <si>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</si>
  <si>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</si>
  <si>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</si>
  <si>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</si>
  <si>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</si>
  <si>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</si>
  <si>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</si>
  <si>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</si>
  <si>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</si>
  <si>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</si>
  <si>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</si>
  <si>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</si>
  <si>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</si>
  <si>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</si>
  <si>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</si>
  <si>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</si>
  <si>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</si>
  <si>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</si>
  <si>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</si>
  <si>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</si>
  <si>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</si>
  <si>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</si>
  <si>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</si>
  <si>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</si>
  <si>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</si>
  <si>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</si>
  <si>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</si>
  <si>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</si>
  <si>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</si>
  <si>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</si>
  <si>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</si>
  <si>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</si>
  <si>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</si>
  <si>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</si>
  <si>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</si>
  <si>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</si>
  <si>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</si>
  <si>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</si>
  <si>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</si>
  <si>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</si>
  <si>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</si>
  <si>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</si>
  <si>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</si>
  <si>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</si>
  <si>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</si>
  <si>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</si>
  <si>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</si>
  <si>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</si>
  <si>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</si>
  <si>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</si>
  <si>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</si>
  <si>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</si>
  <si>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</si>
  <si>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</si>
  <si>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</si>
  <si>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</si>
  <si>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</si>
  <si>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</si>
  <si>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</si>
  <si>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</si>
  <si>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</si>
  <si>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</si>
  <si>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</si>
  <si>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</si>
  <si>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</si>
  <si>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</si>
  <si>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</si>
  <si>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</si>
  <si>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</si>
  <si>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</si>
  <si>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</si>
  <si>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</si>
  <si>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</si>
  <si>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</si>
  <si>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</si>
  <si>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</si>
  <si>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</si>
  <si>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</si>
  <si>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</si>
  <si>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</si>
  <si>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</si>
  <si>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</si>
  <si>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</si>
  <si>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</si>
  <si>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</si>
  <si>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</si>
  <si>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</si>
  <si>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</si>
  <si>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</si>
  <si>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</si>
  <si>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</si>
  <si>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</si>
  <si>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</si>
  <si>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</si>
  <si>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</si>
  <si>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</si>
  <si>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</si>
  <si>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</si>
  <si>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</si>
  <si>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</si>
  <si>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</si>
  <si>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</si>
  <si>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</si>
  <si>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</si>
  <si>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</si>
  <si>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</si>
  <si>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</si>
  <si>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</si>
  <si>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</si>
  <si>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</si>
  <si>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</si>
  <si>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</si>
  <si>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</si>
  <si>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</si>
  <si>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</si>
  <si>
    <t>41130</t>
  </si>
  <si>
    <t>c)  Impairment &amp; gains/(losses) on disposal of fixed assets in holding companies</t>
  </si>
  <si>
    <r>
      <t xml:space="preserve">(+/-) 11.c)  Impairment &amp; gains/(losses) on disposal of fixed assets in holding companies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</si>
  <si>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 xml:space="preserve">Internal adjustments &amp; discontinued operations </t>
  </si>
  <si>
    <t>= Internal adjustments &amp; discontinued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</si>
</sst>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A71" workbookViewId="0">
      <selection activeCell="B91" sqref="B91"/>
    </sheetView>
  </sheetViews>
  <sheetFormatPr baseColWidth="10" defaultRowHeight="15" x14ac:dyDescent="0.25"/>
  <cols>
    <col min="2" max="2" width="104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3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2"/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2"/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3"/>
      <c r="E31" s="333"/>
      <c r="F31" s="333"/>
      <c r="G31" s="333"/>
      <c r="H31" s="332"/>
      <c r="I31" s="332"/>
      <c r="J31" s="332"/>
      <c r="K31" s="332"/>
      <c r="L31" s="332"/>
      <c r="M31" s="332"/>
      <c r="N31" s="332"/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3"/>
      <c r="E33" s="333"/>
      <c r="F33" s="333"/>
      <c r="G33" s="333"/>
      <c r="H33" s="332"/>
      <c r="I33" s="332"/>
      <c r="J33" s="332"/>
      <c r="K33" s="332"/>
      <c r="L33" s="332"/>
      <c r="M33" s="332"/>
      <c r="N33" s="332"/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/>
      <c r="E37" s="333"/>
      <c r="F37" s="333"/>
      <c r="G37" s="333"/>
      <c r="H37" s="333"/>
      <c r="I37" s="333"/>
      <c r="J37" s="333"/>
      <c r="K37" s="333"/>
      <c r="L37" s="333"/>
      <c r="M37" s="333"/>
      <c r="N37" s="333"/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2"/>
      <c r="E42" s="332"/>
      <c r="F42" s="332"/>
      <c r="G42" s="332"/>
      <c r="H42" s="332"/>
      <c r="I42" s="332"/>
      <c r="J42" s="332"/>
      <c r="K42" s="333"/>
      <c r="L42" s="332"/>
      <c r="M42" s="332"/>
      <c r="N42" s="332"/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/>
      <c r="E43" s="333"/>
      <c r="F43" s="333"/>
      <c r="G43" s="333"/>
      <c r="H43" s="332"/>
      <c r="I43" s="332"/>
      <c r="J43" s="332"/>
      <c r="K43" s="332"/>
      <c r="L43" s="332"/>
      <c r="M43" s="332"/>
      <c r="N43" s="333"/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/>
      <c r="E44" s="333"/>
      <c r="F44" s="333"/>
      <c r="G44" s="333"/>
      <c r="H44" s="333"/>
      <c r="I44" s="333"/>
      <c r="J44" s="333"/>
      <c r="K44" s="333"/>
      <c r="L44" s="333"/>
      <c r="M44" s="332"/>
      <c r="N44" s="332"/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/>
      <c r="E45" s="333"/>
      <c r="F45" s="333"/>
      <c r="G45" s="333"/>
      <c r="H45" s="333"/>
      <c r="I45" s="333"/>
      <c r="J45" s="333"/>
      <c r="K45" s="333"/>
      <c r="L45" s="333"/>
      <c r="M45" s="333"/>
      <c r="N45" s="333"/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/>
      <c r="E46" s="333"/>
      <c r="F46" s="333"/>
      <c r="G46" s="333"/>
      <c r="H46" s="333"/>
      <c r="I46" s="333"/>
      <c r="J46" s="333"/>
      <c r="K46" s="333"/>
      <c r="L46" s="333"/>
      <c r="M46" s="333"/>
      <c r="N46" s="333"/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/>
      <c r="E50" s="333"/>
      <c r="F50" s="333"/>
      <c r="G50" s="333"/>
      <c r="H50" s="333"/>
      <c r="I50" s="333"/>
      <c r="J50" s="333"/>
      <c r="K50" s="332"/>
      <c r="L50" s="332"/>
      <c r="M50" s="332"/>
      <c r="N50" s="332"/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/>
      <c r="E54" s="333"/>
      <c r="F54" s="333"/>
      <c r="G54" s="333"/>
      <c r="H54" s="333"/>
      <c r="I54" s="333"/>
      <c r="J54" s="333"/>
      <c r="K54" s="333"/>
      <c r="L54" s="333"/>
      <c r="M54" s="332"/>
      <c r="N54" s="332"/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/>
      <c r="E55" s="333"/>
      <c r="F55" s="333"/>
      <c r="G55" s="333"/>
      <c r="H55" s="333"/>
      <c r="I55" s="333"/>
      <c r="J55" s="333"/>
      <c r="K55" s="333"/>
      <c r="L55" s="333"/>
      <c r="M55" s="333"/>
      <c r="N55" s="333"/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2"/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/>
      <c r="E60" s="333"/>
      <c r="F60" s="333"/>
      <c r="G60" s="333"/>
      <c r="H60" s="333"/>
      <c r="I60" s="333"/>
      <c r="J60" s="333"/>
      <c r="K60" s="333"/>
      <c r="L60" s="333"/>
      <c r="M60" s="333"/>
      <c r="N60" s="333"/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2"/>
      <c r="E63" s="332"/>
      <c r="F63" s="332"/>
      <c r="G63" s="332"/>
      <c r="H63" s="332"/>
      <c r="I63" s="332"/>
      <c r="J63" s="332"/>
      <c r="K63" s="332"/>
      <c r="L63" s="332"/>
      <c r="M63" s="332"/>
      <c r="N63" s="332"/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2"/>
      <c r="E64" s="332"/>
      <c r="F64" s="332"/>
      <c r="G64" s="332"/>
      <c r="H64" s="332"/>
      <c r="I64" s="332"/>
      <c r="J64" s="332"/>
      <c r="K64" s="332"/>
      <c r="L64" s="332"/>
      <c r="M64" s="332"/>
      <c r="N64" s="332"/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2"/>
      <c r="E69" s="332"/>
      <c r="F69" s="332"/>
      <c r="G69" s="332"/>
      <c r="H69" s="332"/>
      <c r="I69" s="332"/>
      <c r="J69" s="332"/>
      <c r="K69" s="332"/>
      <c r="L69" s="332"/>
      <c r="M69" s="332"/>
      <c r="N69" s="332"/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/>
      <c r="E70" s="332"/>
      <c r="F70" s="333"/>
      <c r="G70" s="333"/>
      <c r="H70" s="333"/>
      <c r="I70" s="333"/>
      <c r="J70" s="333"/>
      <c r="K70" s="333"/>
      <c r="L70" s="333"/>
      <c r="M70" s="333"/>
      <c r="N70" s="333"/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/>
      <c r="E74" s="332"/>
      <c r="F74" s="332"/>
      <c r="G74" s="332"/>
      <c r="H74" s="333"/>
      <c r="I74" s="332"/>
      <c r="J74" s="333"/>
      <c r="K74" s="333"/>
      <c r="L74" s="333"/>
      <c r="M74" s="333"/>
      <c r="N74" s="333"/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/>
      <c r="E75" s="332"/>
      <c r="F75" s="332"/>
      <c r="G75" s="332"/>
      <c r="H75" s="332"/>
      <c r="I75" s="332"/>
      <c r="J75" s="332"/>
      <c r="K75" s="332"/>
      <c r="L75" s="332"/>
      <c r="M75" s="332"/>
      <c r="N75" s="332"/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/>
      <c r="E79" s="333"/>
      <c r="F79" s="333"/>
      <c r="G79" s="333"/>
      <c r="H79" s="333"/>
      <c r="I79" s="332"/>
      <c r="J79" s="332"/>
      <c r="K79" s="332"/>
      <c r="L79" s="332"/>
      <c r="M79" s="332"/>
      <c r="N79" s="332"/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/>
      <c r="E80" s="333"/>
      <c r="F80" s="333"/>
      <c r="G80" s="333"/>
      <c r="H80" s="333"/>
      <c r="I80" s="333"/>
      <c r="J80" s="333"/>
      <c r="K80" s="333"/>
      <c r="L80" s="333"/>
      <c r="M80" s="333"/>
      <c r="N80" s="333"/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/>
      <c r="E81" s="332"/>
      <c r="F81" s="332"/>
      <c r="G81" s="332"/>
      <c r="H81" s="332"/>
      <c r="I81" s="332"/>
      <c r="J81" s="332"/>
      <c r="K81" s="332"/>
      <c r="L81" s="332"/>
      <c r="M81" s="332"/>
      <c r="N81" s="332"/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2"/>
      <c r="E82" s="332"/>
      <c r="F82" s="332"/>
      <c r="G82" s="332"/>
      <c r="H82" s="332"/>
      <c r="I82" s="332"/>
      <c r="J82" s="332"/>
      <c r="K82" s="332"/>
      <c r="L82" s="332"/>
      <c r="M82" s="332"/>
      <c r="N82" s="332"/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/>
      <c r="E83" s="333"/>
      <c r="F83" s="333"/>
      <c r="G83" s="333"/>
      <c r="H83" s="332"/>
      <c r="I83" s="333"/>
      <c r="J83" s="333"/>
      <c r="K83" s="333"/>
      <c r="L83" s="333"/>
      <c r="M83" s="332"/>
      <c r="N83" s="333"/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2"/>
      <c r="E84" s="332"/>
      <c r="F84" s="332"/>
      <c r="G84" s="332"/>
      <c r="H84" s="332"/>
      <c r="I84" s="332"/>
      <c r="J84" s="332"/>
      <c r="K84" s="332"/>
      <c r="L84" s="332"/>
      <c r="M84" s="332"/>
      <c r="N84" s="332"/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/>
      <c r="E85" s="332"/>
      <c r="F85" s="333"/>
      <c r="G85" s="333"/>
      <c r="H85" s="333"/>
      <c r="I85" s="333"/>
      <c r="J85" s="333"/>
      <c r="K85" s="333"/>
      <c r="L85" s="333"/>
      <c r="M85" s="333"/>
      <c r="N85" s="332"/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4"/>
    </row>
    <row r="87" spans="1:15" ht="24.75" thickTop="1" thickBot="1" x14ac:dyDescent="0.4">
      <c r="A87" s="286" t="s">
        <v>650</v>
      </c>
      <c r="B87" s="271" t="s">
        <v>651</v>
      </c>
      <c r="C87" s="344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4"/>
    </row>
    <row r="88" spans="1:15" ht="24.75" thickTop="1" thickBot="1" x14ac:dyDescent="0.4">
      <c r="A88" s="286" t="s">
        <v>92</v>
      </c>
      <c r="B88" s="271" t="s">
        <v>227</v>
      </c>
      <c r="C88" s="344"/>
      <c r="D88" s="333"/>
      <c r="E88" s="333"/>
      <c r="F88" s="333"/>
      <c r="G88" s="333"/>
      <c r="H88" s="333"/>
      <c r="I88" s="333"/>
      <c r="J88" s="333"/>
      <c r="K88" s="333"/>
      <c r="L88" s="333"/>
      <c r="M88" s="333"/>
      <c r="N88" s="333"/>
      <c r="O88" s="334"/>
    </row>
    <row r="89" spans="1:15" ht="24.75" thickTop="1" thickBot="1" x14ac:dyDescent="0.4">
      <c r="A89" s="286">
        <v>41300</v>
      </c>
      <c r="B89" s="271" t="s">
        <v>228</v>
      </c>
      <c r="C89" s="344"/>
      <c r="D89" s="332"/>
      <c r="E89" s="332"/>
      <c r="F89" s="332"/>
      <c r="G89" s="332"/>
      <c r="H89" s="332"/>
      <c r="I89" s="333"/>
      <c r="J89" s="333"/>
      <c r="K89" s="333"/>
      <c r="L89" s="333"/>
      <c r="M89" s="333"/>
      <c r="N89" s="332"/>
      <c r="O89" s="334"/>
    </row>
    <row r="90" spans="1:15" ht="24" thickBot="1" x14ac:dyDescent="0.4">
      <c r="A90" s="270">
        <v>49100</v>
      </c>
      <c r="B90" s="230" t="s">
        <v>603</v>
      </c>
      <c r="C90" s="343"/>
      <c r="D90" s="332"/>
      <c r="E90" s="332"/>
      <c r="F90" s="332"/>
      <c r="G90" s="332"/>
      <c r="H90" s="332"/>
      <c r="I90" s="332"/>
      <c r="J90" s="332"/>
      <c r="K90" s="332"/>
      <c r="L90" s="332"/>
      <c r="M90" s="332"/>
      <c r="N90" s="332"/>
      <c r="O90" s="334"/>
    </row>
    <row r="91" spans="1:15" ht="24.75" thickTop="1" thickBot="1" x14ac:dyDescent="0.4">
      <c r="A91" s="286">
        <v>41400</v>
      </c>
      <c r="B91" s="271" t="s">
        <v>229</v>
      </c>
      <c r="C91" s="344"/>
      <c r="D91" s="332"/>
      <c r="E91" s="332"/>
      <c r="F91" s="332"/>
      <c r="G91" s="332"/>
      <c r="H91" s="332"/>
      <c r="I91" s="332"/>
      <c r="J91" s="332"/>
      <c r="K91" s="332"/>
      <c r="L91" s="332"/>
      <c r="M91" s="332"/>
      <c r="N91" s="332"/>
      <c r="O91" s="334"/>
    </row>
    <row r="92" spans="1:15" ht="24.75" thickTop="1" thickBot="1" x14ac:dyDescent="0.4">
      <c r="A92" s="286">
        <v>41500</v>
      </c>
      <c r="B92" s="271" t="s">
        <v>230</v>
      </c>
      <c r="C92" s="344"/>
      <c r="D92" s="332"/>
      <c r="E92" s="332"/>
      <c r="F92" s="332"/>
      <c r="G92" s="332"/>
      <c r="H92" s="332"/>
      <c r="I92" s="332"/>
      <c r="J92" s="332"/>
      <c r="K92" s="332"/>
      <c r="L92" s="332"/>
      <c r="M92" s="332"/>
      <c r="N92" s="332"/>
      <c r="O92" s="334"/>
    </row>
    <row r="93" spans="1:15" ht="24.75" thickTop="1" thickBot="1" x14ac:dyDescent="0.4">
      <c r="A93" s="286" t="s">
        <v>78</v>
      </c>
      <c r="B93" s="271" t="s">
        <v>231</v>
      </c>
      <c r="C93" s="344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4"/>
    </row>
    <row r="94" spans="1:15" ht="24.75" thickTop="1" thickBot="1" x14ac:dyDescent="0.4">
      <c r="A94" s="286" t="s">
        <v>79</v>
      </c>
      <c r="B94" s="271" t="s">
        <v>232</v>
      </c>
      <c r="C94" s="344"/>
      <c r="D94" s="333"/>
      <c r="E94" s="332"/>
      <c r="F94" s="332"/>
      <c r="G94" s="332"/>
      <c r="H94" s="332"/>
      <c r="I94" s="333"/>
      <c r="J94" s="333"/>
      <c r="K94" s="333"/>
      <c r="L94" s="333"/>
      <c r="M94" s="332"/>
      <c r="N94" s="332"/>
      <c r="O94" s="334"/>
    </row>
    <row r="95" spans="1:15" ht="24.75" thickTop="1" thickBot="1" x14ac:dyDescent="0.4">
      <c r="A95" s="286" t="s">
        <v>80</v>
      </c>
      <c r="B95" s="271" t="s">
        <v>288</v>
      </c>
      <c r="C95" s="344"/>
      <c r="D95" s="333"/>
      <c r="E95" s="332"/>
      <c r="F95" s="333"/>
      <c r="G95" s="333"/>
      <c r="H95" s="333"/>
      <c r="I95" s="333"/>
      <c r="J95" s="333"/>
      <c r="K95" s="333"/>
      <c r="L95" s="332"/>
      <c r="M95" s="333"/>
      <c r="N95" s="333"/>
      <c r="O95" s="334"/>
    </row>
    <row r="96" spans="1:15" ht="24.75" thickTop="1" thickBot="1" x14ac:dyDescent="0.4">
      <c r="A96" s="286" t="s">
        <v>102</v>
      </c>
      <c r="B96" s="271" t="s">
        <v>283</v>
      </c>
      <c r="C96" s="344"/>
      <c r="D96" s="333"/>
      <c r="E96" s="333"/>
      <c r="F96" s="333"/>
      <c r="G96" s="333"/>
      <c r="H96" s="333"/>
      <c r="I96" s="333"/>
      <c r="J96" s="333"/>
      <c r="K96" s="333"/>
      <c r="L96" s="332"/>
      <c r="M96" s="333"/>
      <c r="N96" s="333"/>
      <c r="O96" s="334"/>
    </row>
    <row r="97" spans="1:15" ht="24.75" thickTop="1" thickBot="1" x14ac:dyDescent="0.4">
      <c r="A97" s="286" t="s">
        <v>103</v>
      </c>
      <c r="B97" s="271" t="s">
        <v>287</v>
      </c>
      <c r="C97" s="344"/>
      <c r="D97" s="333"/>
      <c r="E97" s="332"/>
      <c r="F97" s="333"/>
      <c r="G97" s="333"/>
      <c r="H97" s="333"/>
      <c r="I97" s="333"/>
      <c r="J97" s="333"/>
      <c r="K97" s="333"/>
      <c r="L97" s="333"/>
      <c r="M97" s="333"/>
      <c r="N97" s="333"/>
      <c r="O97" s="334"/>
    </row>
    <row r="98" spans="1:15" ht="24.75" thickTop="1" thickBot="1" x14ac:dyDescent="0.4">
      <c r="A98" s="286" t="s">
        <v>464</v>
      </c>
      <c r="B98" s="271" t="s">
        <v>589</v>
      </c>
      <c r="C98" s="344"/>
      <c r="D98" s="333"/>
      <c r="E98" s="333"/>
      <c r="F98" s="333"/>
      <c r="G98" s="333"/>
      <c r="H98" s="333"/>
      <c r="I98" s="333"/>
      <c r="J98" s="333"/>
      <c r="K98" s="333"/>
      <c r="L98" s="333"/>
      <c r="M98" s="333"/>
      <c r="N98" s="333"/>
      <c r="O98" s="334"/>
    </row>
    <row r="99" spans="1:15" ht="24.75" thickTop="1" thickBot="1" x14ac:dyDescent="0.4">
      <c r="A99" s="286" t="s">
        <v>465</v>
      </c>
      <c r="B99" s="271" t="s">
        <v>590</v>
      </c>
      <c r="C99" s="344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4"/>
    </row>
    <row r="100" spans="1:15" ht="24.75" thickTop="1" thickBot="1" x14ac:dyDescent="0.4">
      <c r="A100" s="286" t="s">
        <v>466</v>
      </c>
      <c r="B100" s="271" t="s">
        <v>591</v>
      </c>
      <c r="C100" s="344"/>
      <c r="D100" s="333"/>
      <c r="E100" s="333"/>
      <c r="F100" s="333"/>
      <c r="G100" s="333"/>
      <c r="H100" s="333"/>
      <c r="I100" s="333"/>
      <c r="J100" s="333"/>
      <c r="K100" s="333"/>
      <c r="L100" s="333"/>
      <c r="M100" s="333"/>
      <c r="N100" s="333"/>
      <c r="O100" s="334"/>
    </row>
    <row r="101" spans="1:15" ht="24.75" thickTop="1" thickBot="1" x14ac:dyDescent="0.4">
      <c r="A101" s="286" t="s">
        <v>467</v>
      </c>
      <c r="B101" s="271" t="s">
        <v>592</v>
      </c>
      <c r="C101" s="344"/>
      <c r="D101" s="333"/>
      <c r="E101" s="333"/>
      <c r="F101" s="333"/>
      <c r="G101" s="333"/>
      <c r="H101" s="333"/>
      <c r="I101" s="333"/>
      <c r="J101" s="333"/>
      <c r="K101" s="333"/>
      <c r="L101" s="333"/>
      <c r="M101" s="333"/>
      <c r="N101" s="333"/>
      <c r="O101" s="334"/>
    </row>
    <row r="102" spans="1:15" ht="24.75" thickTop="1" thickBot="1" x14ac:dyDescent="0.4">
      <c r="A102" s="285">
        <v>49200</v>
      </c>
      <c r="B102" s="230" t="s">
        <v>602</v>
      </c>
      <c r="C102" s="343"/>
      <c r="D102" s="332"/>
      <c r="E102" s="332"/>
      <c r="F102" s="332"/>
      <c r="G102" s="332"/>
      <c r="H102" s="332"/>
      <c r="I102" s="332"/>
      <c r="J102" s="332"/>
      <c r="K102" s="332"/>
      <c r="L102" s="332"/>
      <c r="M102" s="332"/>
      <c r="N102" s="332"/>
      <c r="O102" s="334"/>
    </row>
    <row r="103" spans="1:15" ht="24.75" thickTop="1" thickBot="1" x14ac:dyDescent="0.4">
      <c r="A103" s="285">
        <v>49300</v>
      </c>
      <c r="B103" s="230" t="s">
        <v>601</v>
      </c>
      <c r="C103" s="343"/>
      <c r="D103" s="332"/>
      <c r="E103" s="332"/>
      <c r="F103" s="332"/>
      <c r="G103" s="332"/>
      <c r="H103" s="332"/>
      <c r="I103" s="332"/>
      <c r="J103" s="332"/>
      <c r="K103" s="332"/>
      <c r="L103" s="332"/>
      <c r="M103" s="332"/>
      <c r="N103" s="332"/>
      <c r="O103" s="334"/>
    </row>
    <row r="104" spans="1:15" ht="24.75" thickTop="1" thickBot="1" x14ac:dyDescent="0.4">
      <c r="A104" s="285" t="s">
        <v>77</v>
      </c>
      <c r="B104" s="230" t="s">
        <v>233</v>
      </c>
      <c r="C104" s="343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34"/>
    </row>
    <row r="105" spans="1:15" ht="24.75" thickTop="1" thickBot="1" x14ac:dyDescent="0.4">
      <c r="A105" s="285" t="s">
        <v>76</v>
      </c>
      <c r="B105" s="230" t="s">
        <v>600</v>
      </c>
      <c r="C105" s="343"/>
      <c r="D105" s="332"/>
      <c r="E105" s="332"/>
      <c r="F105" s="332"/>
      <c r="G105" s="332"/>
      <c r="H105" s="332"/>
      <c r="I105" s="332"/>
      <c r="J105" s="332"/>
      <c r="K105" s="332"/>
      <c r="L105" s="332"/>
      <c r="M105" s="332"/>
      <c r="N105" s="332"/>
      <c r="O105" s="334"/>
    </row>
    <row r="106" spans="1:15" ht="24.75" thickTop="1" thickBot="1" x14ac:dyDescent="0.4">
      <c r="A106" s="285" t="s">
        <v>597</v>
      </c>
      <c r="B106" s="230" t="s">
        <v>598</v>
      </c>
      <c r="C106" s="343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4"/>
    </row>
    <row r="107" spans="1:15" ht="24.75" thickTop="1" thickBot="1" x14ac:dyDescent="0.4">
      <c r="A107" s="285" t="s">
        <v>594</v>
      </c>
      <c r="B107" s="230" t="s">
        <v>599</v>
      </c>
      <c r="C107" s="343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4"/>
    </row>
    <row r="108" spans="1:15" ht="24.75" thickTop="1" thickBot="1" x14ac:dyDescent="0.4">
      <c r="A108" s="288" t="s">
        <v>470</v>
      </c>
      <c r="B108" s="227" t="s">
        <v>235</v>
      </c>
      <c r="C108" s="344"/>
      <c r="D108" s="333"/>
      <c r="E108" s="333"/>
      <c r="F108" s="333"/>
      <c r="G108" s="333"/>
      <c r="H108" s="333"/>
      <c r="I108" s="333"/>
      <c r="J108" s="333"/>
      <c r="K108" s="333"/>
      <c r="L108" s="333"/>
      <c r="M108" s="333"/>
      <c r="N108" s="333"/>
      <c r="O108" s="334"/>
    </row>
    <row r="109" spans="1:15" ht="24.75" thickTop="1" thickBot="1" x14ac:dyDescent="0.4">
      <c r="A109" s="288" t="s">
        <v>471</v>
      </c>
      <c r="B109" s="227" t="s">
        <v>236</v>
      </c>
      <c r="C109" s="344"/>
      <c r="D109" s="333"/>
      <c r="E109" s="333"/>
      <c r="F109" s="333"/>
      <c r="G109" s="333"/>
      <c r="H109" s="333"/>
      <c r="I109" s="333"/>
      <c r="J109" s="333"/>
      <c r="K109" s="333"/>
      <c r="L109" s="333"/>
      <c r="M109" s="333"/>
      <c r="N109" s="333"/>
      <c r="O109" s="334"/>
    </row>
    <row r="110" spans="1:15" ht="24.75" thickTop="1" thickBot="1" x14ac:dyDescent="0.4">
      <c r="A110" s="288" t="s">
        <v>472</v>
      </c>
      <c r="B110" s="227" t="s">
        <v>297</v>
      </c>
      <c r="C110" s="344"/>
      <c r="D110" s="333"/>
      <c r="E110" s="333"/>
      <c r="F110" s="332"/>
      <c r="G110" s="332"/>
      <c r="H110" s="332"/>
      <c r="I110" s="333"/>
      <c r="J110" s="333"/>
      <c r="K110" s="333"/>
      <c r="L110" s="333"/>
      <c r="M110" s="332"/>
      <c r="N110" s="332"/>
      <c r="O110" s="334"/>
    </row>
    <row r="111" spans="1:15" ht="24.75" thickTop="1" thickBot="1" x14ac:dyDescent="0.4">
      <c r="A111" s="288" t="s">
        <v>473</v>
      </c>
      <c r="B111" s="227" t="s">
        <v>289</v>
      </c>
      <c r="C111" s="344"/>
      <c r="D111" s="333"/>
      <c r="E111" s="333"/>
      <c r="F111" s="333"/>
      <c r="G111" s="333"/>
      <c r="H111" s="333"/>
      <c r="I111" s="333"/>
      <c r="J111" s="333"/>
      <c r="K111" s="333"/>
      <c r="L111" s="333"/>
      <c r="M111" s="333"/>
      <c r="N111" s="333"/>
      <c r="O111" s="334"/>
    </row>
    <row r="112" spans="1:15" ht="24.75" thickTop="1" thickBot="1" x14ac:dyDescent="0.4">
      <c r="A112" s="288" t="s">
        <v>475</v>
      </c>
      <c r="B112" s="227" t="s">
        <v>522</v>
      </c>
      <c r="C112" s="344"/>
      <c r="D112" s="333"/>
      <c r="E112" s="333"/>
      <c r="F112" s="333"/>
      <c r="G112" s="333"/>
      <c r="H112" s="333"/>
      <c r="I112" s="333"/>
      <c r="J112" s="333"/>
      <c r="K112" s="333"/>
      <c r="L112" s="333"/>
      <c r="M112" s="333"/>
      <c r="N112" s="333"/>
      <c r="O112" s="334"/>
    </row>
    <row r="113" spans="1:15" ht="24.75" thickTop="1" thickBot="1" x14ac:dyDescent="0.4">
      <c r="A113" s="288" t="s">
        <v>476</v>
      </c>
      <c r="B113" s="227" t="s">
        <v>524</v>
      </c>
      <c r="C113" s="344"/>
      <c r="D113" s="333"/>
      <c r="E113" s="333"/>
      <c r="F113" s="333"/>
      <c r="G113" s="333"/>
      <c r="H113" s="333"/>
      <c r="I113" s="333"/>
      <c r="J113" s="333"/>
      <c r="K113" s="333"/>
      <c r="L113" s="333"/>
      <c r="M113" s="333"/>
      <c r="N113" s="333"/>
      <c r="O113" s="334"/>
    </row>
    <row r="114" spans="1:15" ht="24.75" thickTop="1" thickBot="1" x14ac:dyDescent="0.4">
      <c r="A114" s="288" t="s">
        <v>474</v>
      </c>
      <c r="B114" s="227" t="s">
        <v>477</v>
      </c>
      <c r="C114" s="344"/>
      <c r="D114" s="333"/>
      <c r="E114" s="333"/>
      <c r="F114" s="333"/>
      <c r="G114" s="333"/>
      <c r="H114" s="333"/>
      <c r="I114" s="333"/>
      <c r="J114" s="333"/>
      <c r="K114" s="333"/>
      <c r="L114" s="333"/>
      <c r="M114" s="332"/>
      <c r="N114" s="333"/>
      <c r="O114" s="334"/>
    </row>
    <row r="115" spans="1:15" ht="24.75" thickTop="1" thickBot="1" x14ac:dyDescent="0.4">
      <c r="A115" s="288" t="s">
        <v>478</v>
      </c>
      <c r="B115" s="232" t="s">
        <v>492</v>
      </c>
      <c r="C115" s="343"/>
      <c r="D115" s="333"/>
      <c r="E115" s="333"/>
      <c r="F115" s="332"/>
      <c r="G115" s="332"/>
      <c r="H115" s="332"/>
      <c r="I115" s="333"/>
      <c r="J115" s="333"/>
      <c r="K115" s="333"/>
      <c r="L115" s="333"/>
      <c r="M115" s="332"/>
      <c r="N115" s="332"/>
      <c r="O115" s="334"/>
    </row>
    <row r="116" spans="1:15" ht="24.75" thickTop="1" thickBot="1" x14ac:dyDescent="0.4">
      <c r="A116" s="288" t="s">
        <v>481</v>
      </c>
      <c r="B116" s="227" t="s">
        <v>479</v>
      </c>
      <c r="C116" s="344"/>
      <c r="D116" s="333"/>
      <c r="E116" s="333"/>
      <c r="F116" s="333"/>
      <c r="G116" s="333"/>
      <c r="H116" s="333"/>
      <c r="I116" s="333"/>
      <c r="J116" s="333"/>
      <c r="K116" s="333"/>
      <c r="L116" s="333"/>
      <c r="M116" s="333"/>
      <c r="N116" s="333"/>
      <c r="O116" s="334"/>
    </row>
    <row r="117" spans="1:15" ht="24.75" thickTop="1" thickBot="1" x14ac:dyDescent="0.4">
      <c r="A117" s="288" t="s">
        <v>482</v>
      </c>
      <c r="B117" s="227" t="s">
        <v>480</v>
      </c>
      <c r="C117" s="344"/>
      <c r="D117" s="333"/>
      <c r="E117" s="333"/>
      <c r="F117" s="333"/>
      <c r="G117" s="333"/>
      <c r="H117" s="333"/>
      <c r="I117" s="333"/>
      <c r="J117" s="333"/>
      <c r="K117" s="333"/>
      <c r="L117" s="333"/>
      <c r="M117" s="333"/>
      <c r="N117" s="333"/>
      <c r="O117" s="334"/>
    </row>
    <row r="118" spans="1:15" ht="24.75" thickTop="1" thickBot="1" x14ac:dyDescent="0.4">
      <c r="A118" s="288" t="s">
        <v>483</v>
      </c>
      <c r="B118" s="227" t="s">
        <v>489</v>
      </c>
      <c r="C118" s="344"/>
      <c r="D118" s="333"/>
      <c r="E118" s="332"/>
      <c r="F118" s="332"/>
      <c r="G118" s="332"/>
      <c r="H118" s="332"/>
      <c r="I118" s="332"/>
      <c r="J118" s="332"/>
      <c r="K118" s="332"/>
      <c r="L118" s="332"/>
      <c r="M118" s="332"/>
      <c r="N118" s="332"/>
      <c r="O118" s="334"/>
    </row>
    <row r="119" spans="1:15" ht="24.75" thickTop="1" thickBot="1" x14ac:dyDescent="0.4">
      <c r="A119" s="288" t="s">
        <v>484</v>
      </c>
      <c r="B119" s="227" t="s">
        <v>523</v>
      </c>
      <c r="C119" s="344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4"/>
    </row>
    <row r="120" spans="1:15" ht="24.75" thickTop="1" thickBot="1" x14ac:dyDescent="0.4">
      <c r="A120" s="288" t="s">
        <v>485</v>
      </c>
      <c r="B120" s="227" t="s">
        <v>525</v>
      </c>
      <c r="C120" s="344"/>
      <c r="D120" s="333"/>
      <c r="E120" s="333"/>
      <c r="F120" s="333"/>
      <c r="G120" s="333"/>
      <c r="H120" s="333"/>
      <c r="I120" s="333"/>
      <c r="J120" s="333"/>
      <c r="K120" s="333"/>
      <c r="L120" s="333"/>
      <c r="M120" s="333"/>
      <c r="N120" s="333"/>
      <c r="O120" s="334"/>
    </row>
    <row r="121" spans="1:15" ht="24.75" thickTop="1" thickBot="1" x14ac:dyDescent="0.4">
      <c r="A121" s="288" t="s">
        <v>486</v>
      </c>
      <c r="B121" s="227" t="s">
        <v>490</v>
      </c>
      <c r="C121" s="344"/>
      <c r="D121" s="333"/>
      <c r="E121" s="333"/>
      <c r="F121" s="333"/>
      <c r="G121" s="333"/>
      <c r="H121" s="333"/>
      <c r="I121" s="333"/>
      <c r="J121" s="333"/>
      <c r="K121" s="333"/>
      <c r="L121" s="333"/>
      <c r="M121" s="332"/>
      <c r="N121" s="332"/>
      <c r="O121" s="334"/>
    </row>
    <row r="122" spans="1:15" ht="24.75" thickTop="1" thickBot="1" x14ac:dyDescent="0.4">
      <c r="A122" s="288" t="s">
        <v>487</v>
      </c>
      <c r="B122" s="232" t="s">
        <v>493</v>
      </c>
      <c r="C122" s="343"/>
      <c r="D122" s="333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4"/>
    </row>
    <row r="123" spans="1:15" ht="24.75" thickTop="1" thickBot="1" x14ac:dyDescent="0.4">
      <c r="A123" s="288" t="s">
        <v>488</v>
      </c>
      <c r="B123" s="232" t="s">
        <v>494</v>
      </c>
      <c r="C123" s="343"/>
      <c r="D123" s="332"/>
      <c r="E123" s="332"/>
      <c r="F123" s="332"/>
      <c r="G123" s="332"/>
      <c r="H123" s="332"/>
      <c r="I123" s="332"/>
      <c r="J123" s="332"/>
      <c r="K123" s="332"/>
      <c r="L123" s="332"/>
      <c r="M123" s="332"/>
      <c r="N123" s="332"/>
      <c r="O123" s="334"/>
    </row>
    <row r="124" spans="1:15" ht="24.75" thickTop="1" thickBot="1" x14ac:dyDescent="0.4">
      <c r="A124" s="259" t="s">
        <v>495</v>
      </c>
      <c r="B124" s="254" t="s">
        <v>191</v>
      </c>
      <c r="C124" s="344"/>
      <c r="D124" s="333"/>
      <c r="E124" s="333"/>
      <c r="F124" s="333"/>
      <c r="G124" s="333"/>
      <c r="H124" s="333"/>
      <c r="I124" s="333"/>
      <c r="J124" s="333"/>
      <c r="K124" s="333"/>
      <c r="L124" s="333"/>
      <c r="M124" s="333"/>
      <c r="N124" s="333"/>
      <c r="O124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AD21" sqref="AD2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+Data!K211</f>
        <v>0</v>
      </c>
      <c r="W5" s="289">
        <f>+Data!K213</f>
        <v>0</v>
      </c>
      <c r="X5" s="289"/>
      <c r="Y5" s="46"/>
      <c r="Z5" s="46"/>
      <c r="AA5" s="290"/>
      <c r="AB5" s="291">
        <f>Data!K209+Data!K210+Data!K212+Data!K81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+Data!K324+Data!K325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+Data!K254+Data!K255+Data!K256+Data!K82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+Data!K310</f>
        <v>0</v>
      </c>
      <c r="AC20" s="48"/>
      <c r="AD20" s="303">
        <f>+Data!K300+Data!K301+Data!K302+Data!K303+Data!K304+Data!K309+Data!K312+Data!K313+Data!K314+Data!K315+Data!K316</f>
        <v>0</v>
      </c>
      <c r="AE20" s="304">
        <f>+Data!K305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Data!K405</f>
        <v>0</v>
      </c>
      <c r="AA25" s="305">
        <f>Data!K397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-(Data!K231+Data!K83)</f>
        <v>0</v>
      </c>
      <c r="G28" s="64"/>
      <c r="H28" s="64"/>
      <c r="I28" s="65"/>
      <c r="J28" s="65"/>
      <c r="K28" s="315">
        <f>-Data!K246</f>
        <v>0</v>
      </c>
      <c r="L28" s="64"/>
      <c r="M28" s="315">
        <f>-Data!K248</f>
        <v>0</v>
      </c>
      <c r="N28" s="64"/>
      <c r="O28" s="64"/>
      <c r="P28" s="316">
        <f>-(Data!K257+Data!K84)</f>
        <v>0</v>
      </c>
      <c r="Q28" s="314">
        <f>-(Data!K262)</f>
        <v>0</v>
      </c>
      <c r="R28" s="314">
        <f>-Data!K268</f>
        <v>0</v>
      </c>
      <c r="S28" s="64"/>
      <c r="T28" s="314">
        <f>-Data!K308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Data!K81-Data!K214</f>
        <v>0</v>
      </c>
      <c r="F29" s="318">
        <f>Data!K83</f>
        <v>0</v>
      </c>
      <c r="G29" s="48"/>
      <c r="H29" s="67"/>
      <c r="I29" s="43"/>
      <c r="J29" s="43"/>
      <c r="K29" s="48"/>
      <c r="L29" s="319">
        <f>-Data!K247</f>
        <v>0</v>
      </c>
      <c r="M29" s="44"/>
      <c r="N29" s="293">
        <f>-Data!K249</f>
        <v>0</v>
      </c>
      <c r="O29" s="48"/>
      <c r="P29" s="320">
        <f>(Data!K82+Data!K84)</f>
        <v>0</v>
      </c>
      <c r="Q29" s="321">
        <f>-Data!K263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Data!K353+Data!K358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-(Data!K311+Data!K317+Data!K318+Data!K319+Data!K320)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L7" workbookViewId="0">
      <selection activeCell="AD21" sqref="AD2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+Data!L211</f>
        <v>0</v>
      </c>
      <c r="W5" s="289">
        <f>+Data!L213</f>
        <v>0</v>
      </c>
      <c r="X5" s="289"/>
      <c r="Y5" s="46"/>
      <c r="Z5" s="46"/>
      <c r="AA5" s="290"/>
      <c r="AB5" s="291">
        <f>Data!L209+Data!L210+Data!L212+Data!L81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+Data!L324+Data!L325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+Data!L254+Data!L255+Data!L256+Data!L82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+Data!L310</f>
        <v>0</v>
      </c>
      <c r="AC20" s="48"/>
      <c r="AD20" s="303">
        <f>+Data!L300+Data!L301+Data!L302+Data!L303+Data!L304+Data!L309+Data!L312+Data!L313+Data!L314+Data!L315+Data!L316</f>
        <v>0</v>
      </c>
      <c r="AE20" s="304">
        <f>+Data!L305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Data!L405</f>
        <v>0</v>
      </c>
      <c r="AA25" s="305">
        <f>Data!L397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-(Data!L231+Data!L83)</f>
        <v>0</v>
      </c>
      <c r="G28" s="64"/>
      <c r="H28" s="64"/>
      <c r="I28" s="65"/>
      <c r="J28" s="65"/>
      <c r="K28" s="315">
        <f>-Data!L246</f>
        <v>0</v>
      </c>
      <c r="L28" s="64"/>
      <c r="M28" s="315">
        <f>-Data!L248</f>
        <v>0</v>
      </c>
      <c r="N28" s="64"/>
      <c r="O28" s="64"/>
      <c r="P28" s="316">
        <f>-(Data!L257+Data!L84)</f>
        <v>0</v>
      </c>
      <c r="Q28" s="314">
        <f>-(Data!L262)</f>
        <v>0</v>
      </c>
      <c r="R28" s="314">
        <f>-Data!L268</f>
        <v>0</v>
      </c>
      <c r="S28" s="64"/>
      <c r="T28" s="314">
        <f>-Data!L308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Data!L81-Data!L214</f>
        <v>0</v>
      </c>
      <c r="F29" s="318">
        <f>Data!L83</f>
        <v>0</v>
      </c>
      <c r="G29" s="48"/>
      <c r="H29" s="67"/>
      <c r="I29" s="43"/>
      <c r="J29" s="43"/>
      <c r="K29" s="48"/>
      <c r="L29" s="319">
        <f>-Data!L247</f>
        <v>0</v>
      </c>
      <c r="M29" s="44"/>
      <c r="N29" s="293">
        <f>-Data!L249</f>
        <v>0</v>
      </c>
      <c r="O29" s="48"/>
      <c r="P29" s="320">
        <f>(Data!L82+Data!L84)</f>
        <v>0</v>
      </c>
      <c r="Q29" s="321">
        <f>-Data!L263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Data!L353+Data!L358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-(Data!L311+Data!L317+Data!L318+Data!L319+Data!L320)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L7" workbookViewId="0">
      <selection activeCell="AD21" sqref="AD2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+Data!M211</f>
        <v>0</v>
      </c>
      <c r="W5" s="289">
        <f>+Data!M213</f>
        <v>0</v>
      </c>
      <c r="X5" s="289"/>
      <c r="Y5" s="46"/>
      <c r="Z5" s="46"/>
      <c r="AA5" s="290"/>
      <c r="AB5" s="291">
        <f>Data!M209+Data!M210+Data!M212+Data!M81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+Data!M324+Data!M325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+Data!M254+Data!M255+Data!M256+Data!M82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+Data!M310</f>
        <v>0</v>
      </c>
      <c r="AC20" s="48"/>
      <c r="AD20" s="303">
        <f>+Data!M300+Data!M301+Data!M302+Data!M303+Data!M304+Data!M309+Data!M312+Data!M313+Data!M314+Data!M315+Data!M316</f>
        <v>0</v>
      </c>
      <c r="AE20" s="304">
        <f>+Data!M305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Data!M405</f>
        <v>0</v>
      </c>
      <c r="AA25" s="305">
        <f>Data!M397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-(Data!M231+Data!M83)</f>
        <v>0</v>
      </c>
      <c r="G28" s="64"/>
      <c r="H28" s="64"/>
      <c r="I28" s="65"/>
      <c r="J28" s="65"/>
      <c r="K28" s="315">
        <f>-Data!M246</f>
        <v>0</v>
      </c>
      <c r="L28" s="64"/>
      <c r="M28" s="315">
        <f>-Data!M248</f>
        <v>0</v>
      </c>
      <c r="N28" s="64"/>
      <c r="O28" s="64"/>
      <c r="P28" s="316">
        <f>-(Data!M257+Data!M84)</f>
        <v>0</v>
      </c>
      <c r="Q28" s="314">
        <f>-(Data!M262)</f>
        <v>0</v>
      </c>
      <c r="R28" s="314">
        <f>-Data!M268</f>
        <v>0</v>
      </c>
      <c r="S28" s="64"/>
      <c r="T28" s="314">
        <f>-Data!M308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Data!M81-Data!M214</f>
        <v>0</v>
      </c>
      <c r="F29" s="318">
        <f>Data!M83</f>
        <v>0</v>
      </c>
      <c r="G29" s="48"/>
      <c r="H29" s="67"/>
      <c r="I29" s="43"/>
      <c r="J29" s="43"/>
      <c r="K29" s="48"/>
      <c r="L29" s="319">
        <f>-Data!M247</f>
        <v>0</v>
      </c>
      <c r="M29" s="44"/>
      <c r="N29" s="293">
        <f>-Data!M249</f>
        <v>0</v>
      </c>
      <c r="O29" s="48"/>
      <c r="P29" s="320">
        <f>(Data!M82+Data!M84)</f>
        <v>0</v>
      </c>
      <c r="Q29" s="321">
        <f>-Data!M263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Data!M353+Data!M358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-(Data!M311+Data!M317+Data!M318+Data!M319+Data!M320)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AD20" sqref="AD2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+Data!N211</f>
        <v>0</v>
      </c>
      <c r="W5" s="289">
        <f>+Data!N213</f>
        <v>0</v>
      </c>
      <c r="X5" s="289"/>
      <c r="Y5" s="46"/>
      <c r="Z5" s="46"/>
      <c r="AA5" s="290"/>
      <c r="AB5" s="291">
        <f>Data!N209+Data!N210+Data!N212+Data!N81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+Data!N324+Data!N325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+Data!N254+Data!N255+Data!N256+Data!N82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+Data!N310</f>
        <v>0</v>
      </c>
      <c r="AC20" s="48"/>
      <c r="AD20" s="303">
        <f>+Data!N300+Data!N301+Data!N302+Data!N303+Data!N304+Data!N309+Data!N312+Data!N313+Data!N314+Data!N315+Data!N316</f>
        <v>0</v>
      </c>
      <c r="AE20" s="304">
        <f>+Data!N305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Data!N405</f>
        <v>0</v>
      </c>
      <c r="AA25" s="305">
        <f>Data!N397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-(Data!N231+Data!N83)</f>
        <v>0</v>
      </c>
      <c r="G28" s="64"/>
      <c r="H28" s="64"/>
      <c r="I28" s="65"/>
      <c r="J28" s="65"/>
      <c r="K28" s="315">
        <f>-Data!N246</f>
        <v>0</v>
      </c>
      <c r="L28" s="64"/>
      <c r="M28" s="315">
        <f>-Data!N248</f>
        <v>0</v>
      </c>
      <c r="N28" s="64"/>
      <c r="O28" s="64"/>
      <c r="P28" s="316">
        <f>-(Data!N257+Data!N84)</f>
        <v>0</v>
      </c>
      <c r="Q28" s="314">
        <f>-(Data!N262)</f>
        <v>0</v>
      </c>
      <c r="R28" s="314">
        <f>-Data!N268</f>
        <v>0</v>
      </c>
      <c r="S28" s="64"/>
      <c r="T28" s="314">
        <f>-Data!N308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Data!N81-Data!N214</f>
        <v>0</v>
      </c>
      <c r="F29" s="318">
        <f>Data!N83</f>
        <v>0</v>
      </c>
      <c r="G29" s="48"/>
      <c r="H29" s="67"/>
      <c r="I29" s="43"/>
      <c r="J29" s="43"/>
      <c r="K29" s="48"/>
      <c r="L29" s="319">
        <f>-Data!N247</f>
        <v>0</v>
      </c>
      <c r="M29" s="44"/>
      <c r="N29" s="293">
        <f>-Data!N249</f>
        <v>0</v>
      </c>
      <c r="O29" s="48"/>
      <c r="P29" s="320">
        <f>(Data!N82+Data!N84)</f>
        <v>0</v>
      </c>
      <c r="Q29" s="321">
        <f>-Data!N263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Data!N353+Data!N358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-(Data!N311+Data!N317+Data!N318+Data!N319+Data!N320)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649</v>
      </c>
      <c r="AC4" s="147" t="s">
        <v>39</v>
      </c>
      <c r="AD4" s="147" t="s">
        <v>648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641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642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642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640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643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644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645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648</v>
      </c>
      <c r="E28" s="108"/>
      <c r="F28" s="134" t="s">
        <v>646</v>
      </c>
      <c r="G28" s="134"/>
      <c r="H28" s="135"/>
      <c r="I28" s="136"/>
      <c r="J28" s="136"/>
      <c r="K28" s="134" t="s">
        <v>643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647</v>
      </c>
      <c r="B29" s="76" t="s">
        <v>54</v>
      </c>
      <c r="C29" s="76"/>
      <c r="D29" s="147" t="s">
        <v>39</v>
      </c>
      <c r="E29" s="79" t="s">
        <v>639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648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0"/>
  <sheetViews>
    <sheetView topLeftCell="A320" zoomScale="60" zoomScaleNormal="60" workbookViewId="0">
      <selection activeCell="B370" sqref="B370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0</v>
      </c>
      <c r="E15" s="229">
        <f t="shared" ref="E15:G15" si="5">SUM(E16:E18)</f>
        <v>0</v>
      </c>
      <c r="F15" s="229">
        <f t="shared" si="5"/>
        <v>0</v>
      </c>
      <c r="G15" s="229">
        <f t="shared" si="5"/>
        <v>0</v>
      </c>
      <c r="H15" s="229">
        <f t="shared" ref="H15:N15" si="6">SUM(H16:H18)</f>
        <v>0</v>
      </c>
      <c r="I15" s="229">
        <f t="shared" si="6"/>
        <v>0</v>
      </c>
      <c r="J15" s="229">
        <f t="shared" si="6"/>
        <v>0</v>
      </c>
      <c r="K15" s="229">
        <f t="shared" si="6"/>
        <v>0</v>
      </c>
      <c r="L15" s="229">
        <f t="shared" si="6"/>
        <v>0</v>
      </c>
      <c r="M15" s="229">
        <f t="shared" si="6"/>
        <v>0</v>
      </c>
      <c r="N15" s="229">
        <f t="shared" si="6"/>
        <v>0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0</v>
      </c>
      <c r="E16" s="229">
        <f>+Carga_datos!E58</f>
        <v>0</v>
      </c>
      <c r="F16" s="229">
        <f>+Carga_datos!F58</f>
        <v>0</v>
      </c>
      <c r="G16" s="229">
        <f>+Carga_datos!G58</f>
        <v>0</v>
      </c>
      <c r="H16" s="229">
        <f>+Carga_datos!H58</f>
        <v>0</v>
      </c>
      <c r="I16" s="229">
        <f>+Carga_datos!I58</f>
        <v>0</v>
      </c>
      <c r="J16" s="229">
        <f>+Carga_datos!J58</f>
        <v>0</v>
      </c>
      <c r="K16" s="229">
        <f>+Carga_datos!K58</f>
        <v>0</v>
      </c>
      <c r="L16" s="229">
        <f>+Carga_datos!L58</f>
        <v>0</v>
      </c>
      <c r="M16" s="229">
        <f>+Carga_datos!M58</f>
        <v>0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0</v>
      </c>
      <c r="E17" s="229">
        <f>+Carga_datos!E59</f>
        <v>0</v>
      </c>
      <c r="F17" s="229">
        <f>+Carga_datos!F59</f>
        <v>0</v>
      </c>
      <c r="G17" s="229">
        <f>+Carga_datos!G59</f>
        <v>0</v>
      </c>
      <c r="H17" s="229">
        <f>+Carga_datos!H59</f>
        <v>0</v>
      </c>
      <c r="I17" s="229">
        <f>+Carga_datos!I59</f>
        <v>0</v>
      </c>
      <c r="J17" s="229">
        <f>+Carga_datos!J59</f>
        <v>0</v>
      </c>
      <c r="K17" s="229">
        <f>+Carga_datos!K59</f>
        <v>0</v>
      </c>
      <c r="L17" s="229">
        <f>+Carga_datos!L59</f>
        <v>0</v>
      </c>
      <c r="M17" s="229">
        <f>+Carga_datos!M59</f>
        <v>0</v>
      </c>
      <c r="N17" s="229">
        <f>+Carga_datos!N59</f>
        <v>0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0</v>
      </c>
      <c r="E21" s="229">
        <f t="shared" ref="E21:G21" si="7">SUM(E22:E25)</f>
        <v>0</v>
      </c>
      <c r="F21" s="229">
        <f t="shared" si="7"/>
        <v>0</v>
      </c>
      <c r="G21" s="229">
        <f t="shared" si="7"/>
        <v>0</v>
      </c>
      <c r="H21" s="229">
        <f t="shared" ref="H21:N21" si="8">SUM(H22:H25)</f>
        <v>0</v>
      </c>
      <c r="I21" s="229">
        <f t="shared" si="8"/>
        <v>0</v>
      </c>
      <c r="J21" s="229">
        <f t="shared" si="8"/>
        <v>0</v>
      </c>
      <c r="K21" s="229">
        <f t="shared" si="8"/>
        <v>0</v>
      </c>
      <c r="L21" s="229">
        <f t="shared" si="8"/>
        <v>0</v>
      </c>
      <c r="M21" s="229">
        <f t="shared" si="8"/>
        <v>0</v>
      </c>
      <c r="N21" s="229">
        <f t="shared" si="8"/>
        <v>0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0</v>
      </c>
      <c r="E22" s="229">
        <f>+Carga_datos!E64</f>
        <v>0</v>
      </c>
      <c r="F22" s="229">
        <f>+Carga_datos!F64</f>
        <v>0</v>
      </c>
      <c r="G22" s="229">
        <f>+Carga_datos!G64</f>
        <v>0</v>
      </c>
      <c r="H22" s="229">
        <f>+Carga_datos!H64</f>
        <v>0</v>
      </c>
      <c r="I22" s="229">
        <f>+Carga_datos!I64</f>
        <v>0</v>
      </c>
      <c r="J22" s="229">
        <f>+Carga_datos!J64</f>
        <v>0</v>
      </c>
      <c r="K22" s="229">
        <f>+Carga_datos!K64</f>
        <v>0</v>
      </c>
      <c r="L22" s="229">
        <f>+Carga_datos!L64</f>
        <v>0</v>
      </c>
      <c r="M22" s="229">
        <f>+Carga_datos!M64</f>
        <v>0</v>
      </c>
      <c r="N22" s="229">
        <f>+Carga_datos!N64</f>
        <v>0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0</v>
      </c>
      <c r="E23" s="229">
        <f>+Carga_datos!E65</f>
        <v>0</v>
      </c>
      <c r="F23" s="229">
        <f>+Carga_datos!F65</f>
        <v>0</v>
      </c>
      <c r="G23" s="229">
        <f>+Carga_datos!G65</f>
        <v>0</v>
      </c>
      <c r="H23" s="229">
        <f>+Carga_datos!H65</f>
        <v>0</v>
      </c>
      <c r="I23" s="229">
        <f>+Carga_datos!I65</f>
        <v>0</v>
      </c>
      <c r="J23" s="229">
        <f>+Carga_datos!J65</f>
        <v>0</v>
      </c>
      <c r="K23" s="229">
        <f>+Carga_datos!K65</f>
        <v>0</v>
      </c>
      <c r="L23" s="229">
        <f>+Carga_datos!L65</f>
        <v>0</v>
      </c>
      <c r="M23" s="229">
        <f>+Carga_datos!M65</f>
        <v>0</v>
      </c>
      <c r="N23" s="229">
        <f>+Carga_datos!N65</f>
        <v>0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0</v>
      </c>
      <c r="H24" s="229">
        <f>+Carga_datos!H66</f>
        <v>0</v>
      </c>
      <c r="I24" s="229">
        <f>+Carga_datos!I66</f>
        <v>0</v>
      </c>
      <c r="J24" s="229">
        <f>+Carga_datos!J66</f>
        <v>0</v>
      </c>
      <c r="K24" s="229">
        <f>+Carga_datos!K66</f>
        <v>0</v>
      </c>
      <c r="L24" s="229">
        <f>+Carga_datos!L66</f>
        <v>0</v>
      </c>
      <c r="M24" s="229">
        <f>+Carga_datos!M66</f>
        <v>0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0</v>
      </c>
      <c r="E26" s="229">
        <f t="shared" ref="E26:G26" si="9">SUM(E27:E28)</f>
        <v>0</v>
      </c>
      <c r="F26" s="229">
        <f t="shared" si="9"/>
        <v>0</v>
      </c>
      <c r="G26" s="229">
        <f t="shared" si="9"/>
        <v>0</v>
      </c>
      <c r="H26" s="229">
        <f t="shared" ref="H26:N26" si="10">SUM(H27:H28)</f>
        <v>0</v>
      </c>
      <c r="I26" s="229">
        <f t="shared" si="10"/>
        <v>0</v>
      </c>
      <c r="J26" s="229">
        <f t="shared" si="10"/>
        <v>0</v>
      </c>
      <c r="K26" s="229">
        <f t="shared" si="10"/>
        <v>0</v>
      </c>
      <c r="L26" s="229">
        <f t="shared" si="10"/>
        <v>0</v>
      </c>
      <c r="M26" s="229">
        <f t="shared" si="10"/>
        <v>0</v>
      </c>
      <c r="N26" s="229">
        <f t="shared" si="10"/>
        <v>0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0</v>
      </c>
      <c r="E27" s="229">
        <f>+Carga_datos!E69</f>
        <v>0</v>
      </c>
      <c r="F27" s="229">
        <f>+Carga_datos!F69</f>
        <v>0</v>
      </c>
      <c r="G27" s="229">
        <f>+Carga_datos!G69</f>
        <v>0</v>
      </c>
      <c r="H27" s="229">
        <f>+Carga_datos!H69</f>
        <v>0</v>
      </c>
      <c r="I27" s="229">
        <f>+Carga_datos!I69</f>
        <v>0</v>
      </c>
      <c r="J27" s="229">
        <f>+Carga_datos!J69</f>
        <v>0</v>
      </c>
      <c r="K27" s="229">
        <f>+Carga_datos!K69</f>
        <v>0</v>
      </c>
      <c r="L27" s="229">
        <f>+Carga_datos!L69</f>
        <v>0</v>
      </c>
      <c r="M27" s="229">
        <f>+Carga_datos!M69</f>
        <v>0</v>
      </c>
      <c r="N27" s="229">
        <f>+Carga_datos!N69</f>
        <v>0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0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0</v>
      </c>
      <c r="K28" s="229">
        <f>+Carga_datos!K70</f>
        <v>0</v>
      </c>
      <c r="L28" s="229">
        <f>+Carga_datos!L70</f>
        <v>0</v>
      </c>
      <c r="M28" s="229">
        <f>+Carga_datos!M70</f>
        <v>0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0</v>
      </c>
      <c r="E29" s="229">
        <f t="shared" ref="E29:G29" si="11">SUM(E30:E32)</f>
        <v>0</v>
      </c>
      <c r="F29" s="229">
        <f t="shared" si="11"/>
        <v>0</v>
      </c>
      <c r="G29" s="229">
        <f t="shared" si="11"/>
        <v>0</v>
      </c>
      <c r="H29" s="229">
        <f t="shared" ref="H29:N29" si="12">SUM(H30:H32)</f>
        <v>0</v>
      </c>
      <c r="I29" s="229">
        <f t="shared" si="12"/>
        <v>0</v>
      </c>
      <c r="J29" s="229">
        <f t="shared" si="12"/>
        <v>0</v>
      </c>
      <c r="K29" s="229">
        <f t="shared" si="12"/>
        <v>0</v>
      </c>
      <c r="L29" s="229">
        <f t="shared" si="12"/>
        <v>0</v>
      </c>
      <c r="M29" s="229">
        <f t="shared" si="12"/>
        <v>0</v>
      </c>
      <c r="N29" s="229">
        <f t="shared" si="12"/>
        <v>0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0</v>
      </c>
      <c r="E30" s="229">
        <f>+Carga_datos!E72</f>
        <v>0</v>
      </c>
      <c r="F30" s="229">
        <f>+Carga_datos!F72</f>
        <v>0</v>
      </c>
      <c r="G30" s="229">
        <f>+Carga_datos!G72</f>
        <v>0</v>
      </c>
      <c r="H30" s="229">
        <f>+Carga_datos!H72</f>
        <v>0</v>
      </c>
      <c r="I30" s="229">
        <f>+Carga_datos!I72</f>
        <v>0</v>
      </c>
      <c r="J30" s="229">
        <f>+Carga_datos!J72</f>
        <v>0</v>
      </c>
      <c r="K30" s="229">
        <f>+Carga_datos!K72</f>
        <v>0</v>
      </c>
      <c r="L30" s="229">
        <f>+Carga_datos!L72</f>
        <v>0</v>
      </c>
      <c r="M30" s="229">
        <f>+Carga_datos!M72</f>
        <v>0</v>
      </c>
      <c r="N30" s="229">
        <f>+Carga_datos!N72</f>
        <v>0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0</v>
      </c>
      <c r="E31" s="229">
        <f>+Carga_datos!E73</f>
        <v>0</v>
      </c>
      <c r="F31" s="229">
        <f>+Carga_datos!F73</f>
        <v>0</v>
      </c>
      <c r="G31" s="229">
        <f>+Carga_datos!G73</f>
        <v>0</v>
      </c>
      <c r="H31" s="229">
        <f>+Carga_datos!H73</f>
        <v>0</v>
      </c>
      <c r="I31" s="229">
        <f>+Carga_datos!I73</f>
        <v>0</v>
      </c>
      <c r="J31" s="229">
        <f>+Carga_datos!J73</f>
        <v>0</v>
      </c>
      <c r="K31" s="229">
        <f>+Carga_datos!K73</f>
        <v>0</v>
      </c>
      <c r="L31" s="229">
        <f>+Carga_datos!L73</f>
        <v>0</v>
      </c>
      <c r="M31" s="229">
        <f>+Carga_datos!M73</f>
        <v>0</v>
      </c>
      <c r="N31" s="229">
        <f>+Carga_datos!N73</f>
        <v>0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0</v>
      </c>
      <c r="H32" s="229">
        <f>+Carga_datos!H74</f>
        <v>0</v>
      </c>
      <c r="I32" s="229">
        <f>+Carga_datos!I74</f>
        <v>0</v>
      </c>
      <c r="J32" s="229">
        <f>+Carga_datos!J74</f>
        <v>0</v>
      </c>
      <c r="K32" s="229">
        <f>+Carga_datos!K74</f>
        <v>0</v>
      </c>
      <c r="L32" s="229">
        <f>+Carga_datos!L74</f>
        <v>0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0</v>
      </c>
      <c r="E33" s="229">
        <f t="shared" ref="E33:G33" si="13">SUM(E34:E38)</f>
        <v>0</v>
      </c>
      <c r="F33" s="229">
        <f t="shared" si="13"/>
        <v>0</v>
      </c>
      <c r="G33" s="229">
        <f t="shared" si="13"/>
        <v>0</v>
      </c>
      <c r="H33" s="229">
        <f t="shared" ref="H33:N33" si="14">SUM(H34:H38)</f>
        <v>0</v>
      </c>
      <c r="I33" s="229">
        <f t="shared" si="14"/>
        <v>0</v>
      </c>
      <c r="J33" s="229">
        <f t="shared" si="14"/>
        <v>0</v>
      </c>
      <c r="K33" s="229">
        <f t="shared" si="14"/>
        <v>0</v>
      </c>
      <c r="L33" s="229">
        <f t="shared" si="14"/>
        <v>0</v>
      </c>
      <c r="M33" s="229">
        <f t="shared" si="14"/>
        <v>0</v>
      </c>
      <c r="N33" s="229">
        <f t="shared" si="14"/>
        <v>0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0</v>
      </c>
      <c r="E34" s="229">
        <f>+Carga_datos!E76</f>
        <v>0</v>
      </c>
      <c r="F34" s="229">
        <f>+Carga_datos!F76</f>
        <v>0</v>
      </c>
      <c r="G34" s="229">
        <f>+Carga_datos!G76</f>
        <v>0</v>
      </c>
      <c r="H34" s="229">
        <f>+Carga_datos!H76</f>
        <v>0</v>
      </c>
      <c r="I34" s="229">
        <f>+Carga_datos!I76</f>
        <v>0</v>
      </c>
      <c r="J34" s="229">
        <f>+Carga_datos!J76</f>
        <v>0</v>
      </c>
      <c r="K34" s="229">
        <f>+Carga_datos!K76</f>
        <v>0</v>
      </c>
      <c r="L34" s="229">
        <f>+Carga_datos!L76</f>
        <v>0</v>
      </c>
      <c r="M34" s="229">
        <f>+Carga_datos!M76</f>
        <v>0</v>
      </c>
      <c r="N34" s="229">
        <f>+Carga_datos!N76</f>
        <v>0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0</v>
      </c>
      <c r="E35" s="229">
        <f>+Carga_datos!E77</f>
        <v>0</v>
      </c>
      <c r="F35" s="229">
        <f>+Carga_datos!F77</f>
        <v>0</v>
      </c>
      <c r="G35" s="229">
        <f>+Carga_datos!G77</f>
        <v>0</v>
      </c>
      <c r="H35" s="229">
        <f>+Carga_datos!H77</f>
        <v>0</v>
      </c>
      <c r="I35" s="229">
        <f>+Carga_datos!I77</f>
        <v>0</v>
      </c>
      <c r="J35" s="229">
        <f>+Carga_datos!J77</f>
        <v>0</v>
      </c>
      <c r="K35" s="229">
        <f>+Carga_datos!K77</f>
        <v>0</v>
      </c>
      <c r="L35" s="229">
        <f>+Carga_datos!L77</f>
        <v>0</v>
      </c>
      <c r="M35" s="229">
        <f>+Carga_datos!M77</f>
        <v>0</v>
      </c>
      <c r="N35" s="229">
        <f>+Carga_datos!N77</f>
        <v>0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0</v>
      </c>
      <c r="E36" s="229">
        <f>+Carga_datos!E78</f>
        <v>0</v>
      </c>
      <c r="F36" s="229">
        <f>+Carga_datos!F78</f>
        <v>0</v>
      </c>
      <c r="G36" s="229">
        <f>+Carga_datos!G78</f>
        <v>0</v>
      </c>
      <c r="H36" s="229">
        <f>+Carga_datos!H78</f>
        <v>0</v>
      </c>
      <c r="I36" s="229">
        <f>+Carga_datos!I78</f>
        <v>0</v>
      </c>
      <c r="J36" s="229">
        <f>+Carga_datos!J78</f>
        <v>0</v>
      </c>
      <c r="K36" s="229">
        <f>+Carga_datos!K78</f>
        <v>0</v>
      </c>
      <c r="L36" s="229">
        <f>+Carga_datos!L78</f>
        <v>0</v>
      </c>
      <c r="M36" s="229">
        <f>+Carga_datos!M78</f>
        <v>0</v>
      </c>
      <c r="N36" s="229">
        <f>+Carga_datos!N78</f>
        <v>0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0</v>
      </c>
      <c r="J37" s="229">
        <f>+Carga_datos!J79</f>
        <v>0</v>
      </c>
      <c r="K37" s="229">
        <f>+Carga_datos!K79</f>
        <v>0</v>
      </c>
      <c r="L37" s="229">
        <f>+Carga_datos!L79</f>
        <v>0</v>
      </c>
      <c r="M37" s="229">
        <f>+Carga_datos!M79</f>
        <v>0</v>
      </c>
      <c r="N37" s="229">
        <f>+Carga_datos!N79</f>
        <v>0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0</v>
      </c>
      <c r="E39" s="229">
        <f>+Carga_datos!E81</f>
        <v>0</v>
      </c>
      <c r="F39" s="229">
        <f>+Carga_datos!F81</f>
        <v>0</v>
      </c>
      <c r="G39" s="229">
        <f>+Carga_datos!G81</f>
        <v>0</v>
      </c>
      <c r="H39" s="229">
        <f>+Carga_datos!H81</f>
        <v>0</v>
      </c>
      <c r="I39" s="229">
        <f>+Carga_datos!I81</f>
        <v>0</v>
      </c>
      <c r="J39" s="229">
        <f>+Carga_datos!J81</f>
        <v>0</v>
      </c>
      <c r="K39" s="229">
        <f>+Carga_datos!K81</f>
        <v>0</v>
      </c>
      <c r="L39" s="229">
        <f>+Carga_datos!L81</f>
        <v>0</v>
      </c>
      <c r="M39" s="229">
        <f>+Carga_datos!M81</f>
        <v>0</v>
      </c>
      <c r="N39" s="229">
        <f>+Carga_datos!N81</f>
        <v>0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0</v>
      </c>
      <c r="E40" s="229">
        <f>+Carga_datos!E82</f>
        <v>0</v>
      </c>
      <c r="F40" s="229">
        <f>+Carga_datos!F82</f>
        <v>0</v>
      </c>
      <c r="G40" s="229">
        <f>+Carga_datos!G82</f>
        <v>0</v>
      </c>
      <c r="H40" s="229">
        <f>+Carga_datos!H82</f>
        <v>0</v>
      </c>
      <c r="I40" s="229">
        <f>+Carga_datos!I82</f>
        <v>0</v>
      </c>
      <c r="J40" s="229">
        <f>+Carga_datos!J82</f>
        <v>0</v>
      </c>
      <c r="K40" s="229">
        <f>+Carga_datos!K82</f>
        <v>0</v>
      </c>
      <c r="L40" s="229">
        <f>+Carga_datos!L82</f>
        <v>0</v>
      </c>
      <c r="M40" s="229">
        <f>+Carga_datos!M82</f>
        <v>0</v>
      </c>
      <c r="N40" s="229">
        <f>+Carga_datos!N82</f>
        <v>0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0</v>
      </c>
      <c r="E42" s="229">
        <f t="shared" ref="E42:G42" si="15">SUM(E43:E44)</f>
        <v>0</v>
      </c>
      <c r="F42" s="229">
        <f t="shared" si="15"/>
        <v>0</v>
      </c>
      <c r="G42" s="229">
        <f t="shared" si="15"/>
        <v>0</v>
      </c>
      <c r="H42" s="229">
        <f t="shared" ref="H42:N42" si="16">SUM(H43:H44)</f>
        <v>0</v>
      </c>
      <c r="I42" s="229">
        <f t="shared" si="16"/>
        <v>0</v>
      </c>
      <c r="J42" s="229">
        <f t="shared" si="16"/>
        <v>0</v>
      </c>
      <c r="K42" s="229">
        <f t="shared" si="16"/>
        <v>0</v>
      </c>
      <c r="L42" s="229">
        <f t="shared" si="16"/>
        <v>0</v>
      </c>
      <c r="M42" s="229">
        <f t="shared" si="16"/>
        <v>0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0</v>
      </c>
      <c r="E44" s="229">
        <f>+Carga_datos!E86</f>
        <v>0</v>
      </c>
      <c r="F44" s="229">
        <f>+Carga_datos!F86</f>
        <v>0</v>
      </c>
      <c r="G44" s="229">
        <f>+Carga_datos!G86</f>
        <v>0</v>
      </c>
      <c r="H44" s="229">
        <f>+Carga_datos!H86</f>
        <v>0</v>
      </c>
      <c r="I44" s="229">
        <f>+Carga_datos!I86</f>
        <v>0</v>
      </c>
      <c r="J44" s="229">
        <f>+Carga_datos!J86</f>
        <v>0</v>
      </c>
      <c r="K44" s="229">
        <f>+Carga_datos!K86</f>
        <v>0</v>
      </c>
      <c r="L44" s="229">
        <f>+Carga_datos!L86</f>
        <v>0</v>
      </c>
      <c r="M44" s="229">
        <f>+Carga_datos!M86</f>
        <v>0</v>
      </c>
      <c r="N44" s="229">
        <f>+Carga_datos!N86</f>
        <v>0</v>
      </c>
    </row>
    <row r="45" spans="1:28" ht="30" customHeight="1" thickTop="1" thickBot="1" x14ac:dyDescent="0.4">
      <c r="A45" s="286" t="s">
        <v>650</v>
      </c>
      <c r="B45" s="271" t="s">
        <v>651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 t="s">
        <v>92</v>
      </c>
      <c r="B46" s="271" t="s">
        <v>227</v>
      </c>
      <c r="C46" s="351"/>
      <c r="D46" s="229">
        <f>+Carga_datos!D88</f>
        <v>0</v>
      </c>
      <c r="E46" s="229">
        <f>+Carga_datos!E88</f>
        <v>0</v>
      </c>
      <c r="F46" s="229">
        <f>+Carga_datos!F88</f>
        <v>0</v>
      </c>
      <c r="G46" s="229">
        <f>+Carga_datos!G88</f>
        <v>0</v>
      </c>
      <c r="H46" s="229">
        <f>+Carga_datos!H88</f>
        <v>0</v>
      </c>
      <c r="I46" s="229">
        <f>+Carga_datos!I88</f>
        <v>0</v>
      </c>
      <c r="J46" s="229">
        <f>+Carga_datos!J88</f>
        <v>0</v>
      </c>
      <c r="K46" s="229">
        <f>+Carga_datos!K88</f>
        <v>0</v>
      </c>
      <c r="L46" s="229">
        <f>+Carga_datos!L88</f>
        <v>0</v>
      </c>
      <c r="M46" s="229">
        <f>+Carga_datos!M88</f>
        <v>0</v>
      </c>
      <c r="N46" s="229">
        <f>+Carga_datos!N88</f>
        <v>0</v>
      </c>
    </row>
    <row r="47" spans="1:28" ht="30" customHeight="1" thickTop="1" thickBot="1" x14ac:dyDescent="0.4">
      <c r="A47" s="286">
        <v>41300</v>
      </c>
      <c r="B47" s="271" t="s">
        <v>228</v>
      </c>
      <c r="C47" s="351"/>
      <c r="D47" s="229">
        <f>+Carga_datos!D89</f>
        <v>0</v>
      </c>
      <c r="E47" s="229">
        <f>+Carga_datos!E89</f>
        <v>0</v>
      </c>
      <c r="F47" s="229">
        <f>+Carga_datos!F89</f>
        <v>0</v>
      </c>
      <c r="G47" s="229">
        <f>+Carga_datos!G89</f>
        <v>0</v>
      </c>
      <c r="H47" s="229">
        <f>+Carga_datos!H89</f>
        <v>0</v>
      </c>
      <c r="I47" s="229">
        <f>+Carga_datos!I89</f>
        <v>0</v>
      </c>
      <c r="J47" s="229">
        <f>+Carga_datos!J89</f>
        <v>0</v>
      </c>
      <c r="K47" s="229">
        <f>+Carga_datos!K89</f>
        <v>0</v>
      </c>
      <c r="L47" s="229">
        <f>+Carga_datos!L89</f>
        <v>0</v>
      </c>
      <c r="M47" s="229">
        <f>+Carga_datos!M89</f>
        <v>0</v>
      </c>
      <c r="N47" s="229">
        <f>+Carga_datos!N89</f>
        <v>0</v>
      </c>
    </row>
    <row r="48" spans="1:28" ht="30" customHeight="1" thickBot="1" x14ac:dyDescent="0.4">
      <c r="A48" s="270">
        <v>49100</v>
      </c>
      <c r="B48" s="230" t="s">
        <v>603</v>
      </c>
      <c r="C48" s="352"/>
      <c r="D48" s="231">
        <f>+D15+D19+D20+D21+D26+D29+D33+D39+D40+D41+D42+D46+D47</f>
        <v>0</v>
      </c>
      <c r="E48" s="231">
        <f t="shared" ref="E48:G48" si="17">+E15+E19+E20+E21+E26+E29+E33+E39+E40+E41+E42+E46+E47</f>
        <v>0</v>
      </c>
      <c r="F48" s="231">
        <f t="shared" si="17"/>
        <v>0</v>
      </c>
      <c r="G48" s="231">
        <f t="shared" si="17"/>
        <v>0</v>
      </c>
      <c r="H48" s="231">
        <f t="shared" ref="H48:N48" si="18">+H15+H19+H20+H21+H26+H29+H33+H39+H40+H41+H42+H46+H47</f>
        <v>0</v>
      </c>
      <c r="I48" s="231">
        <f t="shared" si="18"/>
        <v>0</v>
      </c>
      <c r="J48" s="231">
        <f t="shared" si="18"/>
        <v>0</v>
      </c>
      <c r="K48" s="231">
        <f t="shared" si="18"/>
        <v>0</v>
      </c>
      <c r="L48" s="231">
        <f t="shared" si="18"/>
        <v>0</v>
      </c>
      <c r="M48" s="231">
        <f t="shared" si="18"/>
        <v>0</v>
      </c>
      <c r="N48" s="231">
        <f t="shared" si="18"/>
        <v>0</v>
      </c>
      <c r="O48" s="335">
        <f>+Carga_datos!D90-Data!D48</f>
        <v>0</v>
      </c>
      <c r="P48" s="335">
        <f>+Carga_datos!E90-Data!E48</f>
        <v>0</v>
      </c>
      <c r="Q48" s="335">
        <f>+Carga_datos!F90-Data!F48</f>
        <v>0</v>
      </c>
      <c r="R48" s="335">
        <f>+Carga_datos!G90-Data!G48</f>
        <v>0</v>
      </c>
      <c r="S48" s="335">
        <f>+Carga_datos!H90-Data!H48</f>
        <v>0</v>
      </c>
      <c r="T48" s="335">
        <f>+Carga_datos!I90-Data!I48</f>
        <v>0</v>
      </c>
      <c r="U48" s="335">
        <f>+Carga_datos!J90-Data!J48</f>
        <v>0</v>
      </c>
      <c r="V48" s="335">
        <f>+Carga_datos!K90-Data!K48</f>
        <v>0</v>
      </c>
      <c r="W48" s="335">
        <f>+Carga_datos!L90-Data!L48</f>
        <v>0</v>
      </c>
      <c r="X48" s="335">
        <f>+Carga_datos!M90-Data!M48</f>
        <v>0</v>
      </c>
      <c r="Y48" s="335">
        <f>+Carga_datos!N90-Data!N48</f>
        <v>0</v>
      </c>
      <c r="Z48" s="335"/>
      <c r="AA48" s="335"/>
      <c r="AB48" s="335"/>
    </row>
    <row r="49" spans="1:28" ht="30" customHeight="1" thickTop="1" thickBot="1" x14ac:dyDescent="0.4">
      <c r="A49" s="286">
        <v>41400</v>
      </c>
      <c r="B49" s="271" t="s">
        <v>229</v>
      </c>
      <c r="C49" s="351"/>
      <c r="D49" s="229">
        <f>+Carga_datos!D91</f>
        <v>0</v>
      </c>
      <c r="E49" s="229">
        <f>+Carga_datos!E91</f>
        <v>0</v>
      </c>
      <c r="F49" s="229">
        <f>+Carga_datos!F91</f>
        <v>0</v>
      </c>
      <c r="G49" s="229">
        <f>+Carga_datos!G91</f>
        <v>0</v>
      </c>
      <c r="H49" s="229">
        <f>+Carga_datos!H91</f>
        <v>0</v>
      </c>
      <c r="I49" s="229">
        <f>+Carga_datos!I91</f>
        <v>0</v>
      </c>
      <c r="J49" s="229">
        <f>+Carga_datos!J91</f>
        <v>0</v>
      </c>
      <c r="K49" s="229">
        <f>+Carga_datos!K91</f>
        <v>0</v>
      </c>
      <c r="L49" s="229">
        <f>+Carga_datos!L91</f>
        <v>0</v>
      </c>
      <c r="M49" s="229">
        <f>+Carga_datos!M91</f>
        <v>0</v>
      </c>
      <c r="N49" s="229">
        <f>+Carga_datos!N91</f>
        <v>0</v>
      </c>
    </row>
    <row r="50" spans="1:28" ht="30" customHeight="1" thickTop="1" thickBot="1" x14ac:dyDescent="0.4">
      <c r="A50" s="286">
        <v>41500</v>
      </c>
      <c r="B50" s="271" t="s">
        <v>230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</v>
      </c>
      <c r="J50" s="229">
        <f>+Carga_datos!J92</f>
        <v>0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78</v>
      </c>
      <c r="B51" s="271" t="s">
        <v>231</v>
      </c>
      <c r="C51" s="351"/>
      <c r="D51" s="229">
        <f>+Carga_datos!D93</f>
        <v>0</v>
      </c>
      <c r="E51" s="229">
        <f>+Carga_datos!E93</f>
        <v>0</v>
      </c>
      <c r="F51" s="229">
        <f>+Carga_datos!F93</f>
        <v>0</v>
      </c>
      <c r="G51" s="229">
        <f>+Carga_datos!G93</f>
        <v>0</v>
      </c>
      <c r="H51" s="229">
        <f>+Carga_datos!H93</f>
        <v>0</v>
      </c>
      <c r="I51" s="229">
        <f>+Carga_datos!I93</f>
        <v>0</v>
      </c>
      <c r="J51" s="229">
        <f>+Carga_datos!J93</f>
        <v>0</v>
      </c>
      <c r="K51" s="229">
        <f>+Carga_datos!K93</f>
        <v>0</v>
      </c>
      <c r="L51" s="229">
        <f>+Carga_datos!L93</f>
        <v>0</v>
      </c>
      <c r="M51" s="229">
        <f>+Carga_datos!M93</f>
        <v>0</v>
      </c>
      <c r="N51" s="229">
        <f>+Carga_datos!N93</f>
        <v>0</v>
      </c>
    </row>
    <row r="52" spans="1:28" ht="30" customHeight="1" thickTop="1" thickBot="1" x14ac:dyDescent="0.4">
      <c r="A52" s="286" t="s">
        <v>79</v>
      </c>
      <c r="B52" s="271" t="s">
        <v>232</v>
      </c>
      <c r="C52" s="351"/>
      <c r="D52" s="229">
        <f>+Carga_datos!D94</f>
        <v>0</v>
      </c>
      <c r="E52" s="229">
        <f>+Carga_datos!E94</f>
        <v>0</v>
      </c>
      <c r="F52" s="229">
        <f>+Carga_datos!F94</f>
        <v>0</v>
      </c>
      <c r="G52" s="229">
        <f>+Carga_datos!G94</f>
        <v>0</v>
      </c>
      <c r="H52" s="229">
        <f>+Carga_datos!H94</f>
        <v>0</v>
      </c>
      <c r="I52" s="229">
        <f>+Carga_datos!I94</f>
        <v>0</v>
      </c>
      <c r="J52" s="229">
        <f>+Carga_datos!J94</f>
        <v>0</v>
      </c>
      <c r="K52" s="229">
        <f>+Carga_datos!K94</f>
        <v>0</v>
      </c>
      <c r="L52" s="229">
        <f>+Carga_datos!L94</f>
        <v>0</v>
      </c>
      <c r="M52" s="229">
        <f>+Carga_datos!M94</f>
        <v>0</v>
      </c>
      <c r="N52" s="229">
        <f>+Carga_datos!N94</f>
        <v>0</v>
      </c>
    </row>
    <row r="53" spans="1:28" ht="30" customHeight="1" thickTop="1" thickBot="1" x14ac:dyDescent="0.4">
      <c r="A53" s="286" t="s">
        <v>80</v>
      </c>
      <c r="B53" s="271" t="s">
        <v>288</v>
      </c>
      <c r="C53" s="351"/>
      <c r="D53" s="229">
        <f>SUM(D54:D55)</f>
        <v>0</v>
      </c>
      <c r="E53" s="229">
        <f t="shared" ref="E53:G53" si="19">SUM(E54:E55)</f>
        <v>0</v>
      </c>
      <c r="F53" s="229">
        <f t="shared" si="19"/>
        <v>0</v>
      </c>
      <c r="G53" s="229">
        <f t="shared" si="19"/>
        <v>0</v>
      </c>
      <c r="H53" s="229">
        <f t="shared" ref="H53:N53" si="20">SUM(H54:H55)</f>
        <v>0</v>
      </c>
      <c r="I53" s="229">
        <f t="shared" si="20"/>
        <v>0</v>
      </c>
      <c r="J53" s="229">
        <f t="shared" si="20"/>
        <v>0</v>
      </c>
      <c r="K53" s="229">
        <f t="shared" si="20"/>
        <v>0</v>
      </c>
      <c r="L53" s="229">
        <f t="shared" si="20"/>
        <v>0</v>
      </c>
      <c r="M53" s="229">
        <f t="shared" si="20"/>
        <v>0</v>
      </c>
      <c r="N53" s="229">
        <f t="shared" si="20"/>
        <v>0</v>
      </c>
      <c r="O53" s="335">
        <f>+Carga_datos!D95-Data!D53</f>
        <v>0</v>
      </c>
      <c r="P53" s="335">
        <f>+Carga_datos!E95-Data!E53</f>
        <v>0</v>
      </c>
      <c r="Q53" s="335">
        <f>+Carga_datos!F95-Data!F53</f>
        <v>0</v>
      </c>
      <c r="R53" s="335">
        <f>+Carga_datos!G95-Data!G53</f>
        <v>0</v>
      </c>
      <c r="S53" s="335">
        <f>+Carga_datos!H95-Data!H53</f>
        <v>0</v>
      </c>
      <c r="T53" s="335">
        <f>+Carga_datos!I95-Data!I53</f>
        <v>0</v>
      </c>
      <c r="U53" s="335">
        <f>+Carga_datos!J95-Data!J53</f>
        <v>0</v>
      </c>
      <c r="V53" s="335">
        <f>+Carga_datos!K95-Data!K53</f>
        <v>0</v>
      </c>
      <c r="W53" s="335">
        <f>+Carga_datos!L95-Data!L53</f>
        <v>0</v>
      </c>
      <c r="X53" s="335">
        <f>+Carga_datos!M95-Data!M53</f>
        <v>0</v>
      </c>
      <c r="Y53" s="335">
        <f>+Carga_datos!N95-Data!N53</f>
        <v>0</v>
      </c>
      <c r="Z53" s="335"/>
      <c r="AA53" s="335"/>
      <c r="AB53" s="335"/>
    </row>
    <row r="54" spans="1:28" ht="30" customHeight="1" thickTop="1" thickBot="1" x14ac:dyDescent="0.4">
      <c r="A54" s="286" t="s">
        <v>102</v>
      </c>
      <c r="B54" s="271" t="s">
        <v>283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0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103</v>
      </c>
      <c r="B55" s="271" t="s">
        <v>287</v>
      </c>
      <c r="C55" s="351"/>
      <c r="D55" s="229">
        <f>+Carga_datos!D97</f>
        <v>0</v>
      </c>
      <c r="E55" s="229">
        <f>+Carga_datos!E97</f>
        <v>0</v>
      </c>
      <c r="F55" s="229">
        <f>+Carga_datos!F97</f>
        <v>0</v>
      </c>
      <c r="G55" s="229">
        <f>+Carga_datos!G97</f>
        <v>0</v>
      </c>
      <c r="H55" s="229">
        <f>+Carga_datos!H97</f>
        <v>0</v>
      </c>
      <c r="I55" s="229">
        <f>+Carga_datos!I97</f>
        <v>0</v>
      </c>
      <c r="J55" s="229">
        <f>+Carga_datos!J97</f>
        <v>0</v>
      </c>
      <c r="K55" s="229">
        <f>+Carga_datos!K97</f>
        <v>0</v>
      </c>
      <c r="L55" s="229">
        <f>+Carga_datos!L97</f>
        <v>0</v>
      </c>
      <c r="M55" s="229">
        <f>+Carga_datos!M97</f>
        <v>0</v>
      </c>
      <c r="N55" s="229">
        <f>+Carga_datos!N97</f>
        <v>0</v>
      </c>
    </row>
    <row r="56" spans="1:28" ht="30" customHeight="1" thickTop="1" thickBot="1" x14ac:dyDescent="0.4">
      <c r="A56" s="286" t="s">
        <v>464</v>
      </c>
      <c r="B56" s="271" t="s">
        <v>589</v>
      </c>
      <c r="C56" s="351"/>
      <c r="D56" s="229">
        <f>SUM(D57:D59)</f>
        <v>0</v>
      </c>
      <c r="E56" s="229">
        <f t="shared" ref="E56:G56" si="21">SUM(E57:E59)</f>
        <v>0</v>
      </c>
      <c r="F56" s="229">
        <f t="shared" si="21"/>
        <v>0</v>
      </c>
      <c r="G56" s="229">
        <f t="shared" si="21"/>
        <v>0</v>
      </c>
      <c r="H56" s="229">
        <f t="shared" ref="H56:N56" si="22">SUM(H57:H59)</f>
        <v>0</v>
      </c>
      <c r="I56" s="229">
        <f t="shared" si="22"/>
        <v>0</v>
      </c>
      <c r="J56" s="229">
        <f t="shared" si="22"/>
        <v>0</v>
      </c>
      <c r="K56" s="229">
        <f t="shared" si="22"/>
        <v>0</v>
      </c>
      <c r="L56" s="229">
        <f t="shared" si="22"/>
        <v>0</v>
      </c>
      <c r="M56" s="229">
        <f t="shared" si="22"/>
        <v>0</v>
      </c>
      <c r="N56" s="229">
        <f t="shared" si="22"/>
        <v>0</v>
      </c>
      <c r="O56" s="335">
        <f>Carga_datos!D98-Data!D56</f>
        <v>0</v>
      </c>
      <c r="P56" s="335">
        <f>Carga_datos!E98-Data!E56</f>
        <v>0</v>
      </c>
      <c r="Q56" s="335">
        <f>Carga_datos!F98-Data!F56</f>
        <v>0</v>
      </c>
      <c r="R56" s="335">
        <f>Carga_datos!G98-Data!G56</f>
        <v>0</v>
      </c>
      <c r="S56" s="335">
        <f>Carga_datos!H98-Data!H56</f>
        <v>0</v>
      </c>
      <c r="T56" s="335">
        <f>Carga_datos!I98-Data!I56</f>
        <v>0</v>
      </c>
      <c r="U56" s="335">
        <f>Carga_datos!J98-Data!J56</f>
        <v>0</v>
      </c>
      <c r="V56" s="335">
        <f>Carga_datos!K98-Data!K56</f>
        <v>0</v>
      </c>
      <c r="W56" s="335">
        <f>Carga_datos!L98-Data!L56</f>
        <v>0</v>
      </c>
      <c r="X56" s="335">
        <f>Carga_datos!M98-Data!M56</f>
        <v>0</v>
      </c>
      <c r="Y56" s="335">
        <f>Carga_datos!N98-Data!N56</f>
        <v>0</v>
      </c>
      <c r="Z56" s="335"/>
      <c r="AA56" s="335"/>
      <c r="AB56" s="335"/>
    </row>
    <row r="57" spans="1:28" ht="30" customHeight="1" thickTop="1" thickBot="1" x14ac:dyDescent="0.4">
      <c r="A57" s="286" t="s">
        <v>465</v>
      </c>
      <c r="B57" s="271" t="s">
        <v>590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466</v>
      </c>
      <c r="B58" s="271" t="s">
        <v>591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6" t="s">
        <v>467</v>
      </c>
      <c r="B59" s="271" t="s">
        <v>592</v>
      </c>
      <c r="C59" s="351"/>
      <c r="D59" s="229">
        <f>+Carga_datos!D101</f>
        <v>0</v>
      </c>
      <c r="E59" s="229">
        <f>+Carga_datos!E101</f>
        <v>0</v>
      </c>
      <c r="F59" s="229">
        <f>+Carga_datos!F101</f>
        <v>0</v>
      </c>
      <c r="G59" s="229">
        <f>+Carga_datos!G101</f>
        <v>0</v>
      </c>
      <c r="H59" s="229">
        <f>+Carga_datos!H101</f>
        <v>0</v>
      </c>
      <c r="I59" s="229">
        <f>+Carga_datos!I101</f>
        <v>0</v>
      </c>
      <c r="J59" s="229">
        <f>+Carga_datos!J101</f>
        <v>0</v>
      </c>
      <c r="K59" s="229">
        <f>+Carga_datos!K101</f>
        <v>0</v>
      </c>
      <c r="L59" s="229">
        <f>+Carga_datos!L101</f>
        <v>0</v>
      </c>
      <c r="M59" s="229">
        <f>+Carga_datos!M101</f>
        <v>0</v>
      </c>
      <c r="N59" s="229">
        <f>+Carga_datos!N101</f>
        <v>0</v>
      </c>
    </row>
    <row r="60" spans="1:28" ht="30" customHeight="1" thickTop="1" thickBot="1" x14ac:dyDescent="0.4">
      <c r="A60" s="285">
        <v>49200</v>
      </c>
      <c r="B60" s="230" t="s">
        <v>602</v>
      </c>
      <c r="C60" s="352"/>
      <c r="D60" s="231">
        <f>+D49+D50+D51+D52+D53+D56</f>
        <v>0</v>
      </c>
      <c r="E60" s="231">
        <f>+E49+E50+E51+E52+E53+E56</f>
        <v>0</v>
      </c>
      <c r="F60" s="231">
        <f t="shared" ref="F60:G60" si="23">+F49+F50+F51+F52+F53+F56</f>
        <v>0</v>
      </c>
      <c r="G60" s="231">
        <f t="shared" si="23"/>
        <v>0</v>
      </c>
      <c r="H60" s="231">
        <f t="shared" ref="H60:N60" si="24">+H49+H50+H51+H52+H53+H56</f>
        <v>0</v>
      </c>
      <c r="I60" s="231">
        <f t="shared" si="24"/>
        <v>0</v>
      </c>
      <c r="J60" s="231">
        <f t="shared" si="24"/>
        <v>0</v>
      </c>
      <c r="K60" s="231">
        <f t="shared" si="24"/>
        <v>0</v>
      </c>
      <c r="L60" s="231">
        <f t="shared" si="24"/>
        <v>0</v>
      </c>
      <c r="M60" s="231">
        <f t="shared" si="24"/>
        <v>0</v>
      </c>
      <c r="N60" s="231">
        <f t="shared" si="24"/>
        <v>0</v>
      </c>
      <c r="O60" s="335">
        <f>Carga_datos!D102-Data!D60</f>
        <v>0</v>
      </c>
      <c r="P60" s="335">
        <f>Carga_datos!E102-Data!E60</f>
        <v>0</v>
      </c>
      <c r="Q60" s="335">
        <f>Carga_datos!F102-Data!F60</f>
        <v>0</v>
      </c>
      <c r="R60" s="335">
        <f>Carga_datos!G102-Data!G60</f>
        <v>0</v>
      </c>
      <c r="S60" s="335">
        <f>Carga_datos!H102-Data!H60</f>
        <v>0</v>
      </c>
      <c r="T60" s="335">
        <f>Carga_datos!I102-Data!I60</f>
        <v>0</v>
      </c>
      <c r="U60" s="335">
        <f>Carga_datos!J102-Data!J60</f>
        <v>0</v>
      </c>
      <c r="V60" s="335">
        <f>Carga_datos!K102-Data!K60</f>
        <v>0</v>
      </c>
      <c r="W60" s="335">
        <f>Carga_datos!L102-Data!L60</f>
        <v>0</v>
      </c>
      <c r="X60" s="335">
        <f>Carga_datos!M102-Data!M60</f>
        <v>0</v>
      </c>
      <c r="Y60" s="335">
        <f>Carga_datos!N102-Data!N60</f>
        <v>0</v>
      </c>
      <c r="Z60" s="335"/>
      <c r="AA60" s="335"/>
      <c r="AB60" s="335"/>
    </row>
    <row r="61" spans="1:28" ht="30" customHeight="1" thickTop="1" thickBot="1" x14ac:dyDescent="0.4">
      <c r="A61" s="285">
        <v>49300</v>
      </c>
      <c r="B61" s="230" t="s">
        <v>601</v>
      </c>
      <c r="C61" s="352"/>
      <c r="D61" s="231">
        <f>+D48+D60</f>
        <v>0</v>
      </c>
      <c r="E61" s="231">
        <f t="shared" ref="E61:G61" si="25">+E48+E60</f>
        <v>0</v>
      </c>
      <c r="F61" s="231">
        <f t="shared" si="25"/>
        <v>0</v>
      </c>
      <c r="G61" s="231">
        <f t="shared" si="25"/>
        <v>0</v>
      </c>
      <c r="H61" s="231">
        <f t="shared" ref="H61:N61" si="26">+H48+H60</f>
        <v>0</v>
      </c>
      <c r="I61" s="231">
        <f t="shared" si="26"/>
        <v>0</v>
      </c>
      <c r="J61" s="231">
        <f t="shared" si="26"/>
        <v>0</v>
      </c>
      <c r="K61" s="231">
        <f t="shared" si="26"/>
        <v>0</v>
      </c>
      <c r="L61" s="231">
        <f t="shared" si="26"/>
        <v>0</v>
      </c>
      <c r="M61" s="231">
        <f t="shared" si="26"/>
        <v>0</v>
      </c>
      <c r="N61" s="231">
        <f t="shared" si="26"/>
        <v>0</v>
      </c>
      <c r="O61" s="335">
        <f>+Carga_datos!D103-Data!D61</f>
        <v>0</v>
      </c>
      <c r="P61" s="335">
        <f>+Carga_datos!E103-Data!E61</f>
        <v>0</v>
      </c>
      <c r="Q61" s="335">
        <f>+Carga_datos!F103-Data!F61</f>
        <v>0</v>
      </c>
      <c r="R61" s="335">
        <f>+Carga_datos!G103-Data!G61</f>
        <v>0</v>
      </c>
      <c r="S61" s="335">
        <f>+Carga_datos!H103-Data!H61</f>
        <v>0</v>
      </c>
      <c r="T61" s="335">
        <f>+Carga_datos!I103-Data!I61</f>
        <v>0</v>
      </c>
      <c r="U61" s="335">
        <f>+Carga_datos!J103-Data!J61</f>
        <v>0</v>
      </c>
      <c r="V61" s="335">
        <f>+Carga_datos!K103-Data!K61</f>
        <v>0</v>
      </c>
      <c r="W61" s="335">
        <f>+Carga_datos!L103-Data!L61</f>
        <v>0</v>
      </c>
      <c r="X61" s="335">
        <f>+Carga_datos!M103-Data!M61</f>
        <v>0</v>
      </c>
      <c r="Y61" s="335">
        <f>+Carga_datos!N103-Data!N61</f>
        <v>0</v>
      </c>
      <c r="Z61" s="335"/>
      <c r="AA61" s="335"/>
      <c r="AB61" s="335"/>
    </row>
    <row r="62" spans="1:28" ht="30" customHeight="1" thickTop="1" thickBot="1" x14ac:dyDescent="0.4">
      <c r="A62" s="285" t="s">
        <v>77</v>
      </c>
      <c r="B62" s="271" t="s">
        <v>233</v>
      </c>
      <c r="C62" s="351"/>
      <c r="D62" s="229">
        <f>+Carga_datos!D104</f>
        <v>0</v>
      </c>
      <c r="E62" s="229">
        <f>+Carga_datos!E104</f>
        <v>0</v>
      </c>
      <c r="F62" s="229">
        <f>+Carga_datos!F104</f>
        <v>0</v>
      </c>
      <c r="G62" s="229">
        <f>+Carga_datos!G104</f>
        <v>0</v>
      </c>
      <c r="H62" s="229">
        <f>+Carga_datos!H104</f>
        <v>0</v>
      </c>
      <c r="I62" s="229">
        <f>+Carga_datos!I104</f>
        <v>0</v>
      </c>
      <c r="J62" s="229">
        <f>+Carga_datos!J104</f>
        <v>0</v>
      </c>
      <c r="K62" s="229">
        <f>+Carga_datos!K104</f>
        <v>0</v>
      </c>
      <c r="L62" s="229">
        <f>+Carga_datos!L104</f>
        <v>0</v>
      </c>
      <c r="M62" s="229">
        <f>+Carga_datos!M104</f>
        <v>0</v>
      </c>
      <c r="N62" s="229">
        <f>+Carga_datos!N104</f>
        <v>0</v>
      </c>
    </row>
    <row r="63" spans="1:28" ht="30" customHeight="1" thickTop="1" thickBot="1" x14ac:dyDescent="0.4">
      <c r="A63" s="285" t="s">
        <v>76</v>
      </c>
      <c r="B63" s="230" t="s">
        <v>600</v>
      </c>
      <c r="C63" s="351"/>
      <c r="D63" s="231">
        <f>+D61+D62</f>
        <v>0</v>
      </c>
      <c r="E63" s="231">
        <f t="shared" ref="E63:G63" si="27">+E61+E62</f>
        <v>0</v>
      </c>
      <c r="F63" s="231">
        <f t="shared" si="27"/>
        <v>0</v>
      </c>
      <c r="G63" s="231">
        <f t="shared" si="27"/>
        <v>0</v>
      </c>
      <c r="H63" s="231">
        <f t="shared" ref="H63:N63" si="28">+H61+H62</f>
        <v>0</v>
      </c>
      <c r="I63" s="231">
        <f t="shared" si="28"/>
        <v>0</v>
      </c>
      <c r="J63" s="231">
        <f t="shared" si="28"/>
        <v>0</v>
      </c>
      <c r="K63" s="231">
        <f t="shared" si="28"/>
        <v>0</v>
      </c>
      <c r="L63" s="231">
        <f t="shared" si="28"/>
        <v>0</v>
      </c>
      <c r="M63" s="231">
        <f t="shared" si="28"/>
        <v>0</v>
      </c>
      <c r="N63" s="231">
        <f t="shared" si="28"/>
        <v>0</v>
      </c>
      <c r="O63" s="335">
        <f>Carga_datos!D105-Data!D63</f>
        <v>0</v>
      </c>
      <c r="P63" s="335">
        <f>Carga_datos!E105-Data!E63</f>
        <v>0</v>
      </c>
      <c r="Q63" s="335">
        <f>Carga_datos!F105-Data!F63</f>
        <v>0</v>
      </c>
      <c r="R63" s="335">
        <f>Carga_datos!G105-Data!G63</f>
        <v>0</v>
      </c>
      <c r="S63" s="335">
        <f>Carga_datos!H105-Data!H63</f>
        <v>0</v>
      </c>
      <c r="T63" s="335">
        <f>Carga_datos!I105-Data!I63</f>
        <v>0</v>
      </c>
      <c r="U63" s="335">
        <f>Carga_datos!J105-Data!J63</f>
        <v>0</v>
      </c>
      <c r="V63" s="335">
        <f>Carga_datos!K105-Data!K63</f>
        <v>0</v>
      </c>
      <c r="W63" s="335">
        <f>Carga_datos!L105-Data!L63</f>
        <v>0</v>
      </c>
      <c r="X63" s="335">
        <f>Carga_datos!M105-Data!M63</f>
        <v>0</v>
      </c>
      <c r="Y63" s="335">
        <f>Carga_datos!N105-Data!N63</f>
        <v>0</v>
      </c>
      <c r="Z63" s="335"/>
      <c r="AA63" s="335"/>
      <c r="AB63" s="335"/>
    </row>
    <row r="64" spans="1:28" ht="30" customHeight="1" thickTop="1" thickBot="1" x14ac:dyDescent="0.4">
      <c r="A64" s="285"/>
      <c r="B64" s="230" t="s">
        <v>596</v>
      </c>
      <c r="C64" s="35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</row>
    <row r="65" spans="1:28" ht="30" customHeight="1" thickTop="1" thickBot="1" x14ac:dyDescent="0.4">
      <c r="A65" s="285" t="s">
        <v>597</v>
      </c>
      <c r="B65" s="230" t="s">
        <v>598</v>
      </c>
      <c r="C65" s="351"/>
      <c r="D65" s="231">
        <f>+Carga_datos!D106</f>
        <v>0</v>
      </c>
      <c r="E65" s="231">
        <f>+Carga_datos!E106</f>
        <v>0</v>
      </c>
      <c r="F65" s="231">
        <f>+Carga_datos!F106</f>
        <v>0</v>
      </c>
      <c r="G65" s="231">
        <f>+Carga_datos!G106</f>
        <v>0</v>
      </c>
      <c r="H65" s="231">
        <f>+Carga_datos!H106</f>
        <v>0</v>
      </c>
      <c r="I65" s="231">
        <f>+Carga_datos!I106</f>
        <v>0</v>
      </c>
      <c r="J65" s="231">
        <f>+Carga_datos!J106</f>
        <v>0</v>
      </c>
      <c r="K65" s="231">
        <f>+Carga_datos!K106</f>
        <v>0</v>
      </c>
      <c r="L65" s="231">
        <f>+Carga_datos!L106</f>
        <v>0</v>
      </c>
      <c r="M65" s="231">
        <f>+Carga_datos!M106</f>
        <v>0</v>
      </c>
      <c r="N65" s="231">
        <f>+Carga_datos!N106</f>
        <v>0</v>
      </c>
    </row>
    <row r="66" spans="1:28" ht="30" customHeight="1" thickTop="1" thickBot="1" x14ac:dyDescent="0.4">
      <c r="A66" s="285" t="s">
        <v>594</v>
      </c>
      <c r="B66" s="230" t="s">
        <v>599</v>
      </c>
      <c r="C66" s="352"/>
      <c r="D66" s="231">
        <f>+D63+D65</f>
        <v>0</v>
      </c>
      <c r="E66" s="231">
        <f t="shared" ref="E66:G66" si="29">+E63+E65</f>
        <v>0</v>
      </c>
      <c r="F66" s="231">
        <f t="shared" si="29"/>
        <v>0</v>
      </c>
      <c r="G66" s="231">
        <f t="shared" si="29"/>
        <v>0</v>
      </c>
      <c r="H66" s="231">
        <f t="shared" ref="H66:N66" si="30">+H63+H65</f>
        <v>0</v>
      </c>
      <c r="I66" s="231">
        <f t="shared" si="30"/>
        <v>0</v>
      </c>
      <c r="J66" s="231">
        <f t="shared" si="30"/>
        <v>0</v>
      </c>
      <c r="K66" s="231">
        <f t="shared" si="30"/>
        <v>0</v>
      </c>
      <c r="L66" s="231">
        <f t="shared" si="30"/>
        <v>0</v>
      </c>
      <c r="M66" s="231">
        <f t="shared" si="30"/>
        <v>0</v>
      </c>
      <c r="N66" s="231">
        <f t="shared" si="30"/>
        <v>0</v>
      </c>
      <c r="O66" s="335">
        <f>+Carga_datos!D107-Data!D66</f>
        <v>0</v>
      </c>
      <c r="P66" s="335">
        <f>+Carga_datos!E107-Data!E66</f>
        <v>0</v>
      </c>
      <c r="Q66" s="335">
        <f>+Carga_datos!F107-Data!F66</f>
        <v>0</v>
      </c>
      <c r="R66" s="335">
        <f>+Carga_datos!G107-Data!G66</f>
        <v>0</v>
      </c>
      <c r="S66" s="335">
        <f>+Carga_datos!H107-Data!H66</f>
        <v>0</v>
      </c>
      <c r="T66" s="335">
        <f>+Carga_datos!I107-Data!I66</f>
        <v>0</v>
      </c>
      <c r="U66" s="335">
        <f>+Carga_datos!J107-Data!J66</f>
        <v>0</v>
      </c>
      <c r="V66" s="335">
        <f>+Carga_datos!K107-Data!K66</f>
        <v>0</v>
      </c>
      <c r="W66" s="335">
        <f>+Carga_datos!L107-Data!L66</f>
        <v>0</v>
      </c>
      <c r="X66" s="335">
        <f>+Carga_datos!M107-Data!M66</f>
        <v>0</v>
      </c>
      <c r="Y66" s="335">
        <f>+Carga_datos!N107-Data!N66</f>
        <v>0</v>
      </c>
      <c r="Z66" s="335"/>
      <c r="AA66" s="335"/>
      <c r="AB66" s="335"/>
    </row>
    <row r="67" spans="1:28" ht="30" customHeight="1" x14ac:dyDescent="0.35"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</row>
    <row r="68" spans="1:28" ht="30" customHeight="1" thickBot="1" x14ac:dyDescent="0.4"/>
    <row r="69" spans="1:28" ht="30" customHeight="1" x14ac:dyDescent="0.35">
      <c r="A69" s="234"/>
      <c r="B69" s="234" t="s">
        <v>367</v>
      </c>
      <c r="C69" s="234" t="str">
        <f>+C9</f>
        <v>Ref</v>
      </c>
      <c r="D69" s="234">
        <f>+D9</f>
        <v>2008</v>
      </c>
      <c r="E69" s="234">
        <f t="shared" ref="E69:G69" si="31">+E9</f>
        <v>2009</v>
      </c>
      <c r="F69" s="234">
        <f t="shared" si="31"/>
        <v>2010</v>
      </c>
      <c r="G69" s="234">
        <f t="shared" si="31"/>
        <v>2011</v>
      </c>
      <c r="H69" s="234">
        <f t="shared" ref="H69:N69" si="32">+H9</f>
        <v>2012</v>
      </c>
      <c r="I69" s="234">
        <f t="shared" si="32"/>
        <v>2013</v>
      </c>
      <c r="J69" s="234">
        <f t="shared" si="32"/>
        <v>2014</v>
      </c>
      <c r="K69" s="234">
        <f t="shared" si="32"/>
        <v>2015</v>
      </c>
      <c r="L69" s="234">
        <f t="shared" si="32"/>
        <v>2016</v>
      </c>
      <c r="M69" s="234">
        <f t="shared" si="32"/>
        <v>2017</v>
      </c>
      <c r="N69" s="234">
        <f t="shared" si="32"/>
        <v>2018</v>
      </c>
    </row>
    <row r="70" spans="1:28" ht="30" customHeight="1" thickBot="1" x14ac:dyDescent="0.4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</row>
    <row r="71" spans="1:28" ht="30" customHeight="1" thickTop="1" thickBot="1" x14ac:dyDescent="0.4">
      <c r="A71" s="284"/>
      <c r="B71" s="266" t="s">
        <v>383</v>
      </c>
      <c r="C71" s="353"/>
      <c r="D71" s="273"/>
      <c r="E71" s="267"/>
      <c r="F71" s="267"/>
      <c r="G71" s="267"/>
      <c r="H71" s="267"/>
      <c r="I71" s="267"/>
      <c r="J71" s="267"/>
      <c r="K71" s="267"/>
      <c r="L71" s="267"/>
      <c r="M71" s="267"/>
      <c r="N71" s="267"/>
    </row>
    <row r="72" spans="1:28" ht="30" customHeight="1" thickTop="1" thickBot="1" x14ac:dyDescent="0.4">
      <c r="A72" s="284" t="s">
        <v>388</v>
      </c>
      <c r="B72" s="275" t="s">
        <v>382</v>
      </c>
      <c r="C72" s="354"/>
      <c r="D72" s="276"/>
      <c r="E72" s="267">
        <f>+E22</f>
        <v>0</v>
      </c>
      <c r="F72" s="267">
        <f>+F22</f>
        <v>0</v>
      </c>
      <c r="G72" s="267">
        <f>+G22</f>
        <v>0</v>
      </c>
      <c r="H72" s="267">
        <f t="shared" ref="H72:N72" si="33">+H22</f>
        <v>0</v>
      </c>
      <c r="I72" s="267">
        <f t="shared" si="33"/>
        <v>0</v>
      </c>
      <c r="J72" s="267">
        <f t="shared" si="33"/>
        <v>0</v>
      </c>
      <c r="K72" s="267">
        <f t="shared" si="33"/>
        <v>0</v>
      </c>
      <c r="L72" s="267">
        <f t="shared" si="33"/>
        <v>0</v>
      </c>
      <c r="M72" s="267">
        <f t="shared" si="33"/>
        <v>0</v>
      </c>
      <c r="N72" s="267">
        <f t="shared" si="33"/>
        <v>0</v>
      </c>
    </row>
    <row r="73" spans="1:28" ht="30" customHeight="1" thickTop="1" thickBot="1" x14ac:dyDescent="0.4">
      <c r="A73" s="284" t="s">
        <v>392</v>
      </c>
      <c r="B73" s="276" t="s">
        <v>389</v>
      </c>
      <c r="C73" s="354"/>
      <c r="D73" s="276"/>
      <c r="E73" s="267">
        <f>+E23</f>
        <v>0</v>
      </c>
      <c r="F73" s="267">
        <f>+F23</f>
        <v>0</v>
      </c>
      <c r="G73" s="267">
        <f>+G23</f>
        <v>0</v>
      </c>
      <c r="H73" s="267">
        <f t="shared" ref="H73:N73" si="34">+H23</f>
        <v>0</v>
      </c>
      <c r="I73" s="267">
        <f t="shared" si="34"/>
        <v>0</v>
      </c>
      <c r="J73" s="267">
        <f t="shared" si="34"/>
        <v>0</v>
      </c>
      <c r="K73" s="267">
        <f t="shared" si="34"/>
        <v>0</v>
      </c>
      <c r="L73" s="267">
        <f t="shared" si="34"/>
        <v>0</v>
      </c>
      <c r="M73" s="267">
        <f t="shared" si="34"/>
        <v>0</v>
      </c>
      <c r="N73" s="267">
        <f t="shared" si="34"/>
        <v>0</v>
      </c>
    </row>
    <row r="74" spans="1:28" ht="30" customHeight="1" thickTop="1" thickBot="1" x14ac:dyDescent="0.4">
      <c r="A74" s="284" t="s">
        <v>391</v>
      </c>
      <c r="B74" s="276" t="s">
        <v>390</v>
      </c>
      <c r="C74" s="354"/>
      <c r="D74" s="276"/>
      <c r="E74" s="267">
        <f>+E24</f>
        <v>0</v>
      </c>
      <c r="F74" s="267">
        <f>+F24</f>
        <v>0</v>
      </c>
      <c r="G74" s="267">
        <f>+G24</f>
        <v>0</v>
      </c>
      <c r="H74" s="267">
        <f t="shared" ref="H74:N74" si="35">+H24</f>
        <v>0</v>
      </c>
      <c r="I74" s="267">
        <f t="shared" si="35"/>
        <v>0</v>
      </c>
      <c r="J74" s="267">
        <f t="shared" si="35"/>
        <v>0</v>
      </c>
      <c r="K74" s="267">
        <f t="shared" si="35"/>
        <v>0</v>
      </c>
      <c r="L74" s="267">
        <f t="shared" si="35"/>
        <v>0</v>
      </c>
      <c r="M74" s="267">
        <f t="shared" si="35"/>
        <v>0</v>
      </c>
      <c r="N74" s="267">
        <f t="shared" si="35"/>
        <v>0</v>
      </c>
    </row>
    <row r="75" spans="1:28" ht="30" customHeight="1" thickTop="1" thickBot="1" x14ac:dyDescent="0.4">
      <c r="A75" s="284" t="s">
        <v>395</v>
      </c>
      <c r="B75" s="276" t="s">
        <v>394</v>
      </c>
      <c r="C75" s="354"/>
      <c r="D75" s="276"/>
      <c r="E75" s="267">
        <f>+E25</f>
        <v>0</v>
      </c>
      <c r="F75" s="267">
        <f>+F25</f>
        <v>0</v>
      </c>
      <c r="G75" s="267">
        <f>+G25</f>
        <v>0</v>
      </c>
      <c r="H75" s="267">
        <f t="shared" ref="H75:N75" si="36">+H25</f>
        <v>0</v>
      </c>
      <c r="I75" s="267">
        <f t="shared" si="36"/>
        <v>0</v>
      </c>
      <c r="J75" s="267">
        <f t="shared" si="36"/>
        <v>0</v>
      </c>
      <c r="K75" s="267">
        <f t="shared" si="36"/>
        <v>0</v>
      </c>
      <c r="L75" s="267">
        <f t="shared" si="36"/>
        <v>0</v>
      </c>
      <c r="M75" s="267">
        <f t="shared" si="36"/>
        <v>0</v>
      </c>
      <c r="N75" s="267">
        <f t="shared" si="36"/>
        <v>0</v>
      </c>
    </row>
    <row r="76" spans="1:28" ht="30" customHeight="1" thickTop="1" thickBot="1" x14ac:dyDescent="0.4">
      <c r="A76" s="284" t="s">
        <v>95</v>
      </c>
      <c r="B76" s="271" t="s">
        <v>385</v>
      </c>
      <c r="C76" s="353"/>
      <c r="D76" s="273"/>
      <c r="E76" s="267">
        <f>-(E102-D102)</f>
        <v>0</v>
      </c>
      <c r="F76" s="267">
        <f t="shared" ref="F76:G76" si="37">-(F102-E102)</f>
        <v>0</v>
      </c>
      <c r="G76" s="267">
        <f t="shared" si="37"/>
        <v>0</v>
      </c>
      <c r="H76" s="267">
        <f t="shared" ref="H76:H77" si="38">-(H102-G102)</f>
        <v>0</v>
      </c>
      <c r="I76" s="267">
        <f t="shared" ref="I76:I77" si="39">-(I102-H102)</f>
        <v>0</v>
      </c>
      <c r="J76" s="267">
        <f t="shared" ref="J76:J77" si="40">-(J102-I102)</f>
        <v>0</v>
      </c>
      <c r="K76" s="267">
        <f t="shared" ref="K76:K77" si="41">-(K102-J102)</f>
        <v>0</v>
      </c>
      <c r="L76" s="267">
        <f t="shared" ref="L76:L77" si="42">-(L102-K102)</f>
        <v>0</v>
      </c>
      <c r="M76" s="267">
        <f t="shared" ref="M76:M77" si="43">-(M102-L102)</f>
        <v>0</v>
      </c>
      <c r="N76" s="267">
        <f t="shared" ref="N76:N77" si="44">-(N102-M102)</f>
        <v>0</v>
      </c>
    </row>
    <row r="77" spans="1:28" ht="30" customHeight="1" thickTop="1" thickBot="1" x14ac:dyDescent="0.4">
      <c r="A77" s="284" t="s">
        <v>105</v>
      </c>
      <c r="B77" s="271" t="s">
        <v>386</v>
      </c>
      <c r="C77" s="353"/>
      <c r="D77" s="273"/>
      <c r="E77" s="267">
        <f>-(E103-D103)</f>
        <v>0</v>
      </c>
      <c r="F77" s="267">
        <f t="shared" ref="F77:G77" si="45">-(F103-E103)</f>
        <v>0</v>
      </c>
      <c r="G77" s="267">
        <f t="shared" si="45"/>
        <v>0</v>
      </c>
      <c r="H77" s="267">
        <f t="shared" si="38"/>
        <v>0</v>
      </c>
      <c r="I77" s="267">
        <f t="shared" si="39"/>
        <v>0</v>
      </c>
      <c r="J77" s="267">
        <f t="shared" si="40"/>
        <v>0</v>
      </c>
      <c r="K77" s="267">
        <f t="shared" si="41"/>
        <v>0</v>
      </c>
      <c r="L77" s="267">
        <f t="shared" si="42"/>
        <v>0</v>
      </c>
      <c r="M77" s="267">
        <f t="shared" si="43"/>
        <v>0</v>
      </c>
      <c r="N77" s="267">
        <f t="shared" si="44"/>
        <v>0</v>
      </c>
    </row>
    <row r="78" spans="1:28" ht="30" customHeight="1" thickTop="1" thickBot="1" x14ac:dyDescent="0.4">
      <c r="A78" s="284" t="s">
        <v>82</v>
      </c>
      <c r="B78" s="271" t="s">
        <v>608</v>
      </c>
      <c r="C78" s="353"/>
      <c r="D78" s="273"/>
      <c r="E78" s="267">
        <f>+E34</f>
        <v>0</v>
      </c>
      <c r="F78" s="267">
        <f t="shared" ref="F78:G78" si="46">+F34</f>
        <v>0</v>
      </c>
      <c r="G78" s="267">
        <f t="shared" si="46"/>
        <v>0</v>
      </c>
      <c r="H78" s="267">
        <f t="shared" ref="H78:N78" si="47">+H34</f>
        <v>0</v>
      </c>
      <c r="I78" s="267">
        <f t="shared" si="47"/>
        <v>0</v>
      </c>
      <c r="J78" s="267">
        <f t="shared" si="47"/>
        <v>0</v>
      </c>
      <c r="K78" s="267">
        <f t="shared" si="47"/>
        <v>0</v>
      </c>
      <c r="L78" s="267">
        <f t="shared" si="47"/>
        <v>0</v>
      </c>
      <c r="M78" s="267">
        <f t="shared" si="47"/>
        <v>0</v>
      </c>
      <c r="N78" s="267">
        <f t="shared" si="47"/>
        <v>0</v>
      </c>
    </row>
    <row r="79" spans="1:28" ht="30" customHeight="1" thickTop="1" thickBot="1" x14ac:dyDescent="0.4">
      <c r="A79" s="287" t="s">
        <v>498</v>
      </c>
      <c r="B79" s="274" t="s">
        <v>460</v>
      </c>
      <c r="C79" s="353"/>
      <c r="D79" s="273"/>
      <c r="E79" s="267">
        <f>SUM(E72:E78)</f>
        <v>0</v>
      </c>
      <c r="F79" s="267">
        <f t="shared" ref="F79:G79" si="48">SUM(F72:F78)</f>
        <v>0</v>
      </c>
      <c r="G79" s="267">
        <f t="shared" si="48"/>
        <v>0</v>
      </c>
      <c r="H79" s="267">
        <f t="shared" ref="H79:N79" si="49">SUM(H72:H78)</f>
        <v>0</v>
      </c>
      <c r="I79" s="267">
        <f t="shared" si="49"/>
        <v>0</v>
      </c>
      <c r="J79" s="267">
        <f t="shared" si="49"/>
        <v>0</v>
      </c>
      <c r="K79" s="267">
        <f t="shared" si="49"/>
        <v>0</v>
      </c>
      <c r="L79" s="267">
        <f t="shared" si="49"/>
        <v>0</v>
      </c>
      <c r="M79" s="267">
        <f t="shared" si="49"/>
        <v>0</v>
      </c>
      <c r="N79" s="267">
        <f t="shared" si="49"/>
        <v>0</v>
      </c>
    </row>
    <row r="80" spans="1:28" ht="30" customHeight="1" thickBot="1" x14ac:dyDescent="0.4">
      <c r="A80" s="235"/>
      <c r="B80" s="235"/>
      <c r="C80" s="235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</row>
    <row r="81" spans="1:28" ht="30" customHeight="1" thickBot="1" x14ac:dyDescent="0.4">
      <c r="A81" s="226"/>
      <c r="B81" s="227" t="s">
        <v>416</v>
      </c>
      <c r="C81" s="355"/>
      <c r="D81" s="236"/>
      <c r="E81" s="236">
        <f>ROUND(E10*(E15+E27),0)</f>
        <v>0</v>
      </c>
      <c r="F81" s="236">
        <f>ROUND(F10*(F15+F27),0)</f>
        <v>0</v>
      </c>
      <c r="G81" s="236">
        <f>ROUND(G10*(G15+G27),0)</f>
        <v>0</v>
      </c>
      <c r="H81" s="236">
        <f t="shared" ref="H81:N81" si="50">ROUND(H10*(H15+H27),0)</f>
        <v>0</v>
      </c>
      <c r="I81" s="236">
        <f t="shared" si="50"/>
        <v>0</v>
      </c>
      <c r="J81" s="236">
        <f t="shared" si="50"/>
        <v>0</v>
      </c>
      <c r="K81" s="236">
        <f t="shared" si="50"/>
        <v>0</v>
      </c>
      <c r="L81" s="236">
        <f t="shared" si="50"/>
        <v>0</v>
      </c>
      <c r="M81" s="236">
        <f t="shared" si="50"/>
        <v>0</v>
      </c>
      <c r="N81" s="236">
        <f t="shared" si="50"/>
        <v>0</v>
      </c>
    </row>
    <row r="82" spans="1:28" ht="30" customHeight="1" thickBot="1" x14ac:dyDescent="0.4">
      <c r="A82" s="226"/>
      <c r="B82" s="227" t="s">
        <v>408</v>
      </c>
      <c r="C82" s="356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</row>
    <row r="83" spans="1:28" ht="24" thickBot="1" x14ac:dyDescent="0.4">
      <c r="A83" s="226"/>
      <c r="B83" s="227" t="s">
        <v>609</v>
      </c>
      <c r="C83" s="356"/>
      <c r="D83" s="228"/>
      <c r="E83" s="228">
        <f>ROUND(E10*E79,0)</f>
        <v>0</v>
      </c>
      <c r="F83" s="228">
        <f>ROUND(F10*F79,0)</f>
        <v>0</v>
      </c>
      <c r="G83" s="228">
        <f>ROUND(G10*G79,0)</f>
        <v>0</v>
      </c>
      <c r="H83" s="228">
        <f t="shared" ref="H83:N83" si="51">ROUND(H10*H79,0)</f>
        <v>0</v>
      </c>
      <c r="I83" s="228">
        <f t="shared" si="51"/>
        <v>0</v>
      </c>
      <c r="J83" s="228">
        <f t="shared" si="51"/>
        <v>0</v>
      </c>
      <c r="K83" s="228">
        <f t="shared" si="51"/>
        <v>0</v>
      </c>
      <c r="L83" s="228">
        <f t="shared" si="51"/>
        <v>0</v>
      </c>
      <c r="M83" s="228">
        <f t="shared" si="51"/>
        <v>0</v>
      </c>
      <c r="N83" s="228">
        <f t="shared" si="51"/>
        <v>0</v>
      </c>
    </row>
    <row r="84" spans="1:28" ht="24" thickBot="1" x14ac:dyDescent="0.4">
      <c r="A84" s="226"/>
      <c r="B84" s="227" t="s">
        <v>415</v>
      </c>
      <c r="C84" s="357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</row>
    <row r="86" spans="1:28" ht="30" customHeight="1" thickBot="1" x14ac:dyDescent="0.4"/>
    <row r="87" spans="1:28" ht="30" customHeight="1" thickBot="1" x14ac:dyDescent="0.4">
      <c r="A87" s="182"/>
      <c r="B87" s="182" t="s">
        <v>378</v>
      </c>
      <c r="C87" s="182" t="str">
        <f>+C9</f>
        <v>Ref</v>
      </c>
      <c r="D87" s="182">
        <f>+D9</f>
        <v>2008</v>
      </c>
      <c r="E87" s="182">
        <f t="shared" ref="E87:G87" si="52">+E9</f>
        <v>2009</v>
      </c>
      <c r="F87" s="182">
        <f t="shared" si="52"/>
        <v>2010</v>
      </c>
      <c r="G87" s="182">
        <f t="shared" si="52"/>
        <v>2011</v>
      </c>
      <c r="H87" s="182">
        <f t="shared" ref="H87:N87" si="53">+H9</f>
        <v>2012</v>
      </c>
      <c r="I87" s="182">
        <f t="shared" si="53"/>
        <v>2013</v>
      </c>
      <c r="J87" s="182">
        <f t="shared" si="53"/>
        <v>2014</v>
      </c>
      <c r="K87" s="182">
        <f t="shared" si="53"/>
        <v>2015</v>
      </c>
      <c r="L87" s="182">
        <f t="shared" si="53"/>
        <v>2016</v>
      </c>
      <c r="M87" s="182">
        <f t="shared" si="53"/>
        <v>2017</v>
      </c>
      <c r="N87" s="182">
        <f t="shared" si="53"/>
        <v>2018</v>
      </c>
    </row>
    <row r="88" spans="1:28" ht="30" customHeight="1" thickTop="1" thickBot="1" x14ac:dyDescent="0.4"/>
    <row r="89" spans="1:28" ht="30" customHeight="1" thickBot="1" x14ac:dyDescent="0.4">
      <c r="A89" s="182"/>
      <c r="B89" s="182" t="s">
        <v>379</v>
      </c>
      <c r="C89" s="182" t="str">
        <f>+C9</f>
        <v>Ref</v>
      </c>
      <c r="D89" s="182">
        <f>+D9</f>
        <v>2008</v>
      </c>
      <c r="E89" s="182">
        <f t="shared" ref="E89:G89" si="54">+E9</f>
        <v>2009</v>
      </c>
      <c r="F89" s="182">
        <f t="shared" si="54"/>
        <v>2010</v>
      </c>
      <c r="G89" s="182">
        <f t="shared" si="54"/>
        <v>2011</v>
      </c>
      <c r="H89" s="182">
        <f t="shared" ref="H89:N89" si="55">+H9</f>
        <v>2012</v>
      </c>
      <c r="I89" s="182">
        <f t="shared" si="55"/>
        <v>2013</v>
      </c>
      <c r="J89" s="182">
        <f t="shared" si="55"/>
        <v>2014</v>
      </c>
      <c r="K89" s="182">
        <f t="shared" si="55"/>
        <v>2015</v>
      </c>
      <c r="L89" s="182">
        <f t="shared" si="55"/>
        <v>2016</v>
      </c>
      <c r="M89" s="182">
        <f t="shared" si="55"/>
        <v>2017</v>
      </c>
      <c r="N89" s="182">
        <f t="shared" si="55"/>
        <v>2018</v>
      </c>
    </row>
    <row r="90" spans="1:28" ht="30" customHeight="1" thickTop="1" thickBot="1" x14ac:dyDescent="0.4"/>
    <row r="91" spans="1:28" ht="30" customHeight="1" thickTop="1" thickBot="1" x14ac:dyDescent="0.4">
      <c r="A91" s="284" t="s">
        <v>84</v>
      </c>
      <c r="B91" s="268" t="s">
        <v>237</v>
      </c>
      <c r="C91" s="358"/>
      <c r="D91" s="269">
        <f>SUM(D92:D98)</f>
        <v>0</v>
      </c>
      <c r="E91" s="269">
        <f t="shared" ref="E91:G91" si="56">SUM(E92:E98)</f>
        <v>0</v>
      </c>
      <c r="F91" s="269">
        <f t="shared" si="56"/>
        <v>0</v>
      </c>
      <c r="G91" s="269">
        <f t="shared" si="56"/>
        <v>0</v>
      </c>
      <c r="H91" s="269">
        <f t="shared" ref="H91:N91" si="57">SUM(H92:H98)</f>
        <v>0</v>
      </c>
      <c r="I91" s="269">
        <f t="shared" si="57"/>
        <v>0</v>
      </c>
      <c r="J91" s="269">
        <f t="shared" si="57"/>
        <v>0</v>
      </c>
      <c r="K91" s="269">
        <f t="shared" si="57"/>
        <v>0</v>
      </c>
      <c r="L91" s="269">
        <f t="shared" si="57"/>
        <v>0</v>
      </c>
      <c r="M91" s="269">
        <f t="shared" si="57"/>
        <v>0</v>
      </c>
      <c r="N91" s="269">
        <f t="shared" si="57"/>
        <v>0</v>
      </c>
      <c r="O91" s="335">
        <f>+Carga_datos!D2-Data!D91</f>
        <v>0</v>
      </c>
      <c r="P91" s="335">
        <f>+Carga_datos!E2-Data!E91</f>
        <v>0</v>
      </c>
      <c r="Q91" s="335">
        <f>+Carga_datos!F2-Data!F91</f>
        <v>0</v>
      </c>
      <c r="R91" s="335">
        <f>+Carga_datos!G2-Data!G91</f>
        <v>0</v>
      </c>
      <c r="S91" s="335">
        <f>+Carga_datos!H2-Data!H91</f>
        <v>0</v>
      </c>
      <c r="T91" s="335">
        <f>+Carga_datos!I2-Data!I91</f>
        <v>0</v>
      </c>
      <c r="U91" s="335">
        <f>+Carga_datos!J2-Data!J91</f>
        <v>0</v>
      </c>
      <c r="V91" s="335">
        <f>+Carga_datos!K2-Data!K91</f>
        <v>0</v>
      </c>
      <c r="W91" s="335">
        <f>+Carga_datos!L2-Data!L91</f>
        <v>0</v>
      </c>
      <c r="X91" s="335">
        <f>+Carga_datos!M2-Data!M91</f>
        <v>0</v>
      </c>
      <c r="Y91" s="335">
        <f>+Carga_datos!N2-Data!N91</f>
        <v>0</v>
      </c>
      <c r="Z91" s="335"/>
      <c r="AA91" s="335"/>
      <c r="AB91" s="335"/>
    </row>
    <row r="92" spans="1:28" ht="30" customHeight="1" thickTop="1" thickBot="1" x14ac:dyDescent="0.4">
      <c r="A92" s="284" t="s">
        <v>85</v>
      </c>
      <c r="B92" s="271" t="s">
        <v>238</v>
      </c>
      <c r="C92" s="351"/>
      <c r="D92" s="284">
        <f>+Carga_datos!D3</f>
        <v>0</v>
      </c>
      <c r="E92" s="284">
        <f>+Carga_datos!E3</f>
        <v>0</v>
      </c>
      <c r="F92" s="284">
        <f>+Carga_datos!F3</f>
        <v>0</v>
      </c>
      <c r="G92" s="284">
        <f>+Carga_datos!G3</f>
        <v>0</v>
      </c>
      <c r="H92" s="284">
        <f>+Carga_datos!H3</f>
        <v>0</v>
      </c>
      <c r="I92" s="284">
        <f>+Carga_datos!I3</f>
        <v>0</v>
      </c>
      <c r="J92" s="284">
        <f>+Carga_datos!J3</f>
        <v>0</v>
      </c>
      <c r="K92" s="284">
        <f>+Carga_datos!K3</f>
        <v>0</v>
      </c>
      <c r="L92" s="284">
        <f>+Carga_datos!L3</f>
        <v>0</v>
      </c>
      <c r="M92" s="284">
        <f>+Carga_datos!M3</f>
        <v>0</v>
      </c>
      <c r="N92" s="284">
        <f>+Carga_datos!N3</f>
        <v>0</v>
      </c>
    </row>
    <row r="93" spans="1:28" ht="30" customHeight="1" thickTop="1" thickBot="1" x14ac:dyDescent="0.4">
      <c r="A93" s="284" t="s">
        <v>86</v>
      </c>
      <c r="B93" s="271" t="s">
        <v>239</v>
      </c>
      <c r="C93" s="351"/>
      <c r="D93" s="284">
        <f>+Carga_datos!D4</f>
        <v>0</v>
      </c>
      <c r="E93" s="284">
        <f>+Carga_datos!E4</f>
        <v>0</v>
      </c>
      <c r="F93" s="284">
        <f>+Carga_datos!F4</f>
        <v>0</v>
      </c>
      <c r="G93" s="284">
        <f>+Carga_datos!G4</f>
        <v>0</v>
      </c>
      <c r="H93" s="284">
        <f>+Carga_datos!H4</f>
        <v>0</v>
      </c>
      <c r="I93" s="284">
        <f>+Carga_datos!I4</f>
        <v>0</v>
      </c>
      <c r="J93" s="284">
        <f>+Carga_datos!J4</f>
        <v>0</v>
      </c>
      <c r="K93" s="284">
        <f>+Carga_datos!K4</f>
        <v>0</v>
      </c>
      <c r="L93" s="284">
        <f>+Carga_datos!L4</f>
        <v>0</v>
      </c>
      <c r="M93" s="284">
        <f>+Carga_datos!M4</f>
        <v>0</v>
      </c>
      <c r="N93" s="284">
        <f>+Carga_datos!N4</f>
        <v>0</v>
      </c>
    </row>
    <row r="94" spans="1:28" ht="30" customHeight="1" thickTop="1" thickBot="1" x14ac:dyDescent="0.4">
      <c r="A94" s="284" t="s">
        <v>87</v>
      </c>
      <c r="B94" s="271" t="s">
        <v>240</v>
      </c>
      <c r="C94" s="351"/>
      <c r="D94" s="284">
        <f>+Carga_datos!D5</f>
        <v>0</v>
      </c>
      <c r="E94" s="284">
        <f>+Carga_datos!E5</f>
        <v>0</v>
      </c>
      <c r="F94" s="284">
        <f>+Carga_datos!F5</f>
        <v>0</v>
      </c>
      <c r="G94" s="284">
        <f>+Carga_datos!G5</f>
        <v>0</v>
      </c>
      <c r="H94" s="284">
        <f>+Carga_datos!H5</f>
        <v>0</v>
      </c>
      <c r="I94" s="284">
        <f>+Carga_datos!I5</f>
        <v>0</v>
      </c>
      <c r="J94" s="284">
        <f>+Carga_datos!J5</f>
        <v>0</v>
      </c>
      <c r="K94" s="284">
        <f>+Carga_datos!K5</f>
        <v>0</v>
      </c>
      <c r="L94" s="284">
        <f>+Carga_datos!L5</f>
        <v>0</v>
      </c>
      <c r="M94" s="284">
        <f>+Carga_datos!M5</f>
        <v>0</v>
      </c>
      <c r="N94" s="284">
        <f>+Carga_datos!N5</f>
        <v>0</v>
      </c>
    </row>
    <row r="95" spans="1:28" ht="30" customHeight="1" thickTop="1" thickBot="1" x14ac:dyDescent="0.4">
      <c r="A95" s="284" t="s">
        <v>88</v>
      </c>
      <c r="B95" s="271" t="s">
        <v>241</v>
      </c>
      <c r="C95" s="351"/>
      <c r="D95" s="284">
        <f>+Carga_datos!D6</f>
        <v>0</v>
      </c>
      <c r="E95" s="284">
        <f>+Carga_datos!E6</f>
        <v>0</v>
      </c>
      <c r="F95" s="284">
        <f>+Carga_datos!F6</f>
        <v>0</v>
      </c>
      <c r="G95" s="284">
        <f>+Carga_datos!G6</f>
        <v>0</v>
      </c>
      <c r="H95" s="284">
        <f>+Carga_datos!H6</f>
        <v>0</v>
      </c>
      <c r="I95" s="284">
        <f>+Carga_datos!I6</f>
        <v>0</v>
      </c>
      <c r="J95" s="284">
        <f>+Carga_datos!J6</f>
        <v>0</v>
      </c>
      <c r="K95" s="284">
        <f>+Carga_datos!K6</f>
        <v>0</v>
      </c>
      <c r="L95" s="284">
        <f>+Carga_datos!L6</f>
        <v>0</v>
      </c>
      <c r="M95" s="284">
        <f>+Carga_datos!M6</f>
        <v>0</v>
      </c>
      <c r="N95" s="284">
        <f>+Carga_datos!N6</f>
        <v>0</v>
      </c>
    </row>
    <row r="96" spans="1:28" ht="30" customHeight="1" thickTop="1" thickBot="1" x14ac:dyDescent="0.4">
      <c r="A96" s="284" t="s">
        <v>89</v>
      </c>
      <c r="B96" s="271" t="s">
        <v>242</v>
      </c>
      <c r="C96" s="351"/>
      <c r="D96" s="284">
        <f>+Carga_datos!D7</f>
        <v>0</v>
      </c>
      <c r="E96" s="284">
        <f>+Carga_datos!E7</f>
        <v>0</v>
      </c>
      <c r="F96" s="284">
        <f>+Carga_datos!F7</f>
        <v>0</v>
      </c>
      <c r="G96" s="284">
        <f>+Carga_datos!G7</f>
        <v>0</v>
      </c>
      <c r="H96" s="284">
        <f>+Carga_datos!H7</f>
        <v>0</v>
      </c>
      <c r="I96" s="284">
        <f>+Carga_datos!I7</f>
        <v>0</v>
      </c>
      <c r="J96" s="284">
        <f>+Carga_datos!J7</f>
        <v>0</v>
      </c>
      <c r="K96" s="284">
        <f>+Carga_datos!K7</f>
        <v>0</v>
      </c>
      <c r="L96" s="284">
        <f>+Carga_datos!L7</f>
        <v>0</v>
      </c>
      <c r="M96" s="284">
        <f>+Carga_datos!M7</f>
        <v>0</v>
      </c>
      <c r="N96" s="284">
        <f>+Carga_datos!N7</f>
        <v>0</v>
      </c>
    </row>
    <row r="97" spans="1:28" ht="30" customHeight="1" thickTop="1" thickBot="1" x14ac:dyDescent="0.4">
      <c r="A97" s="284" t="s">
        <v>90</v>
      </c>
      <c r="B97" s="272" t="s">
        <v>243</v>
      </c>
      <c r="C97" s="359"/>
      <c r="D97" s="284">
        <f>+Carga_datos!D8</f>
        <v>0</v>
      </c>
      <c r="E97" s="284">
        <f>+Carga_datos!E8</f>
        <v>0</v>
      </c>
      <c r="F97" s="284">
        <f>+Carga_datos!F8</f>
        <v>0</v>
      </c>
      <c r="G97" s="284">
        <f>+Carga_datos!G8</f>
        <v>0</v>
      </c>
      <c r="H97" s="284">
        <f>+Carga_datos!H8</f>
        <v>0</v>
      </c>
      <c r="I97" s="284">
        <f>+Carga_datos!I8</f>
        <v>0</v>
      </c>
      <c r="J97" s="284">
        <f>+Carga_datos!J8</f>
        <v>0</v>
      </c>
      <c r="K97" s="284">
        <f>+Carga_datos!K8</f>
        <v>0</v>
      </c>
      <c r="L97" s="284">
        <f>+Carga_datos!L8</f>
        <v>0</v>
      </c>
      <c r="M97" s="284">
        <f>+Carga_datos!M8</f>
        <v>0</v>
      </c>
      <c r="N97" s="284">
        <f>+Carga_datos!N8</f>
        <v>0</v>
      </c>
    </row>
    <row r="98" spans="1:28" ht="30" customHeight="1" thickTop="1" thickBot="1" x14ac:dyDescent="0.4">
      <c r="A98" s="284" t="s">
        <v>91</v>
      </c>
      <c r="B98" s="272" t="s">
        <v>244</v>
      </c>
      <c r="C98" s="359"/>
      <c r="D98" s="284">
        <f>+Carga_datos!D9</f>
        <v>0</v>
      </c>
      <c r="E98" s="284">
        <f>+Carga_datos!E9</f>
        <v>0</v>
      </c>
      <c r="F98" s="284">
        <f>+Carga_datos!F9</f>
        <v>0</v>
      </c>
      <c r="G98" s="284">
        <f>+Carga_datos!G9</f>
        <v>0</v>
      </c>
      <c r="H98" s="284">
        <f>+Carga_datos!H9</f>
        <v>0</v>
      </c>
      <c r="I98" s="284">
        <f>+Carga_datos!I9</f>
        <v>0</v>
      </c>
      <c r="J98" s="284">
        <f>+Carga_datos!J9</f>
        <v>0</v>
      </c>
      <c r="K98" s="284">
        <f>+Carga_datos!K9</f>
        <v>0</v>
      </c>
      <c r="L98" s="284">
        <f>+Carga_datos!L9</f>
        <v>0</v>
      </c>
      <c r="M98" s="284">
        <f>+Carga_datos!M9</f>
        <v>0</v>
      </c>
      <c r="N98" s="284">
        <f>+Carga_datos!N9</f>
        <v>0</v>
      </c>
    </row>
    <row r="99" spans="1:28" ht="30" customHeight="1" thickTop="1" thickBot="1" x14ac:dyDescent="0.4">
      <c r="A99" s="284" t="s">
        <v>94</v>
      </c>
      <c r="B99" s="268" t="s">
        <v>245</v>
      </c>
      <c r="C99" s="358"/>
      <c r="D99" s="269">
        <f>D100+D101+D108+D109+D110+D111+D112</f>
        <v>0</v>
      </c>
      <c r="E99" s="269">
        <f t="shared" ref="E99:G99" si="58">E100+E101+E108+E109+E110+E111+E112</f>
        <v>0</v>
      </c>
      <c r="F99" s="269">
        <f t="shared" si="58"/>
        <v>0</v>
      </c>
      <c r="G99" s="269">
        <f t="shared" si="58"/>
        <v>0</v>
      </c>
      <c r="H99" s="269">
        <f t="shared" ref="H99:N99" si="59">H100+H101+H108+H109+H110+H111+H112</f>
        <v>0</v>
      </c>
      <c r="I99" s="269">
        <f t="shared" si="59"/>
        <v>0</v>
      </c>
      <c r="J99" s="269">
        <f t="shared" si="59"/>
        <v>0</v>
      </c>
      <c r="K99" s="269">
        <f t="shared" si="59"/>
        <v>0</v>
      </c>
      <c r="L99" s="269">
        <f t="shared" si="59"/>
        <v>0</v>
      </c>
      <c r="M99" s="269">
        <f t="shared" si="59"/>
        <v>0</v>
      </c>
      <c r="N99" s="269">
        <f t="shared" si="59"/>
        <v>0</v>
      </c>
      <c r="O99" s="335">
        <f>Carga_datos!D10-Data!D99</f>
        <v>0</v>
      </c>
      <c r="P99" s="335">
        <f>Carga_datos!E10-Data!E99</f>
        <v>0</v>
      </c>
      <c r="Q99" s="335">
        <f>Carga_datos!F10-Data!F99</f>
        <v>0</v>
      </c>
      <c r="R99" s="335">
        <f>Carga_datos!G10-Data!G99</f>
        <v>0</v>
      </c>
      <c r="S99" s="335">
        <f>Carga_datos!H10-Data!H99</f>
        <v>0</v>
      </c>
      <c r="T99" s="335">
        <f>Carga_datos!I10-Data!I99</f>
        <v>0</v>
      </c>
      <c r="U99" s="335">
        <f>Carga_datos!J10-Data!J99</f>
        <v>0</v>
      </c>
      <c r="V99" s="335">
        <f>Carga_datos!K10-Data!K99</f>
        <v>0</v>
      </c>
      <c r="W99" s="335">
        <f>Carga_datos!L10-Data!L99</f>
        <v>0</v>
      </c>
      <c r="X99" s="335">
        <f>Carga_datos!M10-Data!M99</f>
        <v>0</v>
      </c>
      <c r="Y99" s="335">
        <f>Carga_datos!N10-Data!N99</f>
        <v>0</v>
      </c>
      <c r="Z99" s="335"/>
      <c r="AA99" s="335"/>
      <c r="AB99" s="335"/>
    </row>
    <row r="100" spans="1:28" ht="30" customHeight="1" thickTop="1" thickBot="1" x14ac:dyDescent="0.4">
      <c r="A100" s="284" t="s">
        <v>93</v>
      </c>
      <c r="B100" s="271" t="s">
        <v>246</v>
      </c>
      <c r="C100" s="351"/>
      <c r="D100" s="284">
        <f>+Carga_datos!D11</f>
        <v>0</v>
      </c>
      <c r="E100" s="284">
        <f>+Carga_datos!E11</f>
        <v>0</v>
      </c>
      <c r="F100" s="284">
        <f>+Carga_datos!F11</f>
        <v>0</v>
      </c>
      <c r="G100" s="284">
        <f>+Carga_datos!G11</f>
        <v>0</v>
      </c>
      <c r="H100" s="284">
        <f>+Carga_datos!H11</f>
        <v>0</v>
      </c>
      <c r="I100" s="284">
        <f>+Carga_datos!I11</f>
        <v>0</v>
      </c>
      <c r="J100" s="284">
        <f>+Carga_datos!J11</f>
        <v>0</v>
      </c>
      <c r="K100" s="284">
        <f>+Carga_datos!K11</f>
        <v>0</v>
      </c>
      <c r="L100" s="284">
        <f>+Carga_datos!L11</f>
        <v>0</v>
      </c>
      <c r="M100" s="284">
        <f>+Carga_datos!M11</f>
        <v>0</v>
      </c>
      <c r="N100" s="284">
        <f>+Carga_datos!N11</f>
        <v>0</v>
      </c>
    </row>
    <row r="101" spans="1:28" ht="30" customHeight="1" thickTop="1" thickBot="1" x14ac:dyDescent="0.4">
      <c r="A101" s="284" t="s">
        <v>95</v>
      </c>
      <c r="B101" s="271" t="s">
        <v>307</v>
      </c>
      <c r="C101" s="351"/>
      <c r="D101" s="284">
        <f>SUM(D102:D107)</f>
        <v>0</v>
      </c>
      <c r="E101" s="284">
        <f t="shared" ref="E101:G101" si="60">SUM(E102:E107)</f>
        <v>0</v>
      </c>
      <c r="F101" s="284">
        <f t="shared" si="60"/>
        <v>0</v>
      </c>
      <c r="G101" s="284">
        <f t="shared" si="60"/>
        <v>0</v>
      </c>
      <c r="H101" s="284">
        <f t="shared" ref="H101:N101" si="61">SUM(H102:H107)</f>
        <v>0</v>
      </c>
      <c r="I101" s="284">
        <f t="shared" si="61"/>
        <v>0</v>
      </c>
      <c r="J101" s="284">
        <f t="shared" si="61"/>
        <v>0</v>
      </c>
      <c r="K101" s="284">
        <f t="shared" si="61"/>
        <v>0</v>
      </c>
      <c r="L101" s="284">
        <f t="shared" si="61"/>
        <v>0</v>
      </c>
      <c r="M101" s="284">
        <f t="shared" si="61"/>
        <v>0</v>
      </c>
      <c r="N101" s="284">
        <f t="shared" si="61"/>
        <v>0</v>
      </c>
      <c r="O101" s="335">
        <f>Carga_datos!D12-Data!D101</f>
        <v>0</v>
      </c>
      <c r="P101" s="335">
        <f>Carga_datos!E12-Data!E101</f>
        <v>0</v>
      </c>
      <c r="Q101" s="335">
        <f>Carga_datos!F12-Data!F101</f>
        <v>0</v>
      </c>
      <c r="R101" s="335">
        <f>Carga_datos!G12-Data!G101</f>
        <v>0</v>
      </c>
      <c r="S101" s="335">
        <f>Carga_datos!H12-Data!H101</f>
        <v>0</v>
      </c>
      <c r="T101" s="335">
        <f>Carga_datos!I12-Data!I101</f>
        <v>0</v>
      </c>
      <c r="U101" s="335">
        <f>Carga_datos!J12-Data!J101</f>
        <v>0</v>
      </c>
      <c r="V101" s="335">
        <f>Carga_datos!K12-Data!K101</f>
        <v>0</v>
      </c>
      <c r="W101" s="335">
        <f>Carga_datos!L12-Data!L101</f>
        <v>0</v>
      </c>
      <c r="X101" s="335">
        <f>Carga_datos!M12-Data!M101</f>
        <v>0</v>
      </c>
      <c r="Y101" s="335">
        <f>Carga_datos!N12-Data!N101</f>
        <v>0</v>
      </c>
      <c r="Z101" s="335"/>
      <c r="AA101" s="335"/>
      <c r="AB101" s="335"/>
    </row>
    <row r="102" spans="1:28" ht="30" customHeight="1" thickTop="1" thickBot="1" x14ac:dyDescent="0.4">
      <c r="A102" s="284" t="s">
        <v>104</v>
      </c>
      <c r="B102" s="271" t="s">
        <v>247</v>
      </c>
      <c r="C102" s="351"/>
      <c r="D102" s="284">
        <f>+Carga_datos!D13</f>
        <v>0</v>
      </c>
      <c r="E102" s="284">
        <f>+Carga_datos!E13</f>
        <v>0</v>
      </c>
      <c r="F102" s="284">
        <f>+Carga_datos!F13</f>
        <v>0</v>
      </c>
      <c r="G102" s="284">
        <f>+Carga_datos!G13</f>
        <v>0</v>
      </c>
      <c r="H102" s="284">
        <f>+Carga_datos!H13</f>
        <v>0</v>
      </c>
      <c r="I102" s="284">
        <f>+Carga_datos!I13</f>
        <v>0</v>
      </c>
      <c r="J102" s="284">
        <f>+Carga_datos!J13</f>
        <v>0</v>
      </c>
      <c r="K102" s="284">
        <f>+Carga_datos!K13</f>
        <v>0</v>
      </c>
      <c r="L102" s="284">
        <f>+Carga_datos!L13</f>
        <v>0</v>
      </c>
      <c r="M102" s="284">
        <f>+Carga_datos!M13</f>
        <v>0</v>
      </c>
      <c r="N102" s="284">
        <f>+Carga_datos!N13</f>
        <v>0</v>
      </c>
    </row>
    <row r="103" spans="1:28" ht="30" customHeight="1" thickTop="1" thickBot="1" x14ac:dyDescent="0.4">
      <c r="A103" s="284" t="s">
        <v>105</v>
      </c>
      <c r="B103" s="271" t="s">
        <v>290</v>
      </c>
      <c r="C103" s="351"/>
      <c r="D103" s="284">
        <f>+Carga_datos!D14</f>
        <v>0</v>
      </c>
      <c r="E103" s="284">
        <f>+Carga_datos!E14</f>
        <v>0</v>
      </c>
      <c r="F103" s="284">
        <f>+Carga_datos!F14</f>
        <v>0</v>
      </c>
      <c r="G103" s="284">
        <f>+Carga_datos!G14</f>
        <v>0</v>
      </c>
      <c r="H103" s="284">
        <f>+Carga_datos!H14</f>
        <v>0</v>
      </c>
      <c r="I103" s="284">
        <f>+Carga_datos!I14</f>
        <v>0</v>
      </c>
      <c r="J103" s="284">
        <f>+Carga_datos!J14</f>
        <v>0</v>
      </c>
      <c r="K103" s="284">
        <f>+Carga_datos!K14</f>
        <v>0</v>
      </c>
      <c r="L103" s="284">
        <f>+Carga_datos!L14</f>
        <v>0</v>
      </c>
      <c r="M103" s="284">
        <f>+Carga_datos!M14</f>
        <v>0</v>
      </c>
      <c r="N103" s="284">
        <f>+Carga_datos!N14</f>
        <v>0</v>
      </c>
    </row>
    <row r="104" spans="1:28" ht="30" customHeight="1" thickTop="1" thickBot="1" x14ac:dyDescent="0.4">
      <c r="A104" s="284" t="s">
        <v>106</v>
      </c>
      <c r="B104" s="271" t="s">
        <v>248</v>
      </c>
      <c r="C104" s="351"/>
      <c r="D104" s="284">
        <f>+Carga_datos!D15</f>
        <v>0</v>
      </c>
      <c r="E104" s="284">
        <f>+Carga_datos!E15</f>
        <v>0</v>
      </c>
      <c r="F104" s="284">
        <f>+Carga_datos!F15</f>
        <v>0</v>
      </c>
      <c r="G104" s="284">
        <f>+Carga_datos!G15</f>
        <v>0</v>
      </c>
      <c r="H104" s="284">
        <f>+Carga_datos!H15</f>
        <v>0</v>
      </c>
      <c r="I104" s="284">
        <f>+Carga_datos!I15</f>
        <v>0</v>
      </c>
      <c r="J104" s="284">
        <f>+Carga_datos!J15</f>
        <v>0</v>
      </c>
      <c r="K104" s="284">
        <f>+Carga_datos!K15</f>
        <v>0</v>
      </c>
      <c r="L104" s="284">
        <f>+Carga_datos!L15</f>
        <v>0</v>
      </c>
      <c r="M104" s="284">
        <f>+Carga_datos!M15</f>
        <v>0</v>
      </c>
      <c r="N104" s="284">
        <f>+Carga_datos!N15</f>
        <v>0</v>
      </c>
    </row>
    <row r="105" spans="1:28" ht="30" customHeight="1" thickTop="1" thickBot="1" x14ac:dyDescent="0.4">
      <c r="A105" s="284" t="s">
        <v>107</v>
      </c>
      <c r="B105" s="271" t="s">
        <v>249</v>
      </c>
      <c r="C105" s="351"/>
      <c r="D105" s="284">
        <f>+Carga_datos!D16</f>
        <v>0</v>
      </c>
      <c r="E105" s="284">
        <f>+Carga_datos!E16</f>
        <v>0</v>
      </c>
      <c r="F105" s="284">
        <f>+Carga_datos!F16</f>
        <v>0</v>
      </c>
      <c r="G105" s="284">
        <f>+Carga_datos!G16</f>
        <v>0</v>
      </c>
      <c r="H105" s="284">
        <f>+Carga_datos!H16</f>
        <v>0</v>
      </c>
      <c r="I105" s="284">
        <f>+Carga_datos!I16</f>
        <v>0</v>
      </c>
      <c r="J105" s="284">
        <f>+Carga_datos!J16</f>
        <v>0</v>
      </c>
      <c r="K105" s="284">
        <f>+Carga_datos!K16</f>
        <v>0</v>
      </c>
      <c r="L105" s="284">
        <f>+Carga_datos!L16</f>
        <v>0</v>
      </c>
      <c r="M105" s="284">
        <f>+Carga_datos!M16</f>
        <v>0</v>
      </c>
      <c r="N105" s="284">
        <f>+Carga_datos!N16</f>
        <v>0</v>
      </c>
    </row>
    <row r="106" spans="1:28" ht="30" customHeight="1" thickTop="1" thickBot="1" x14ac:dyDescent="0.4">
      <c r="A106" s="284" t="s">
        <v>108</v>
      </c>
      <c r="B106" s="271" t="s">
        <v>291</v>
      </c>
      <c r="C106" s="351"/>
      <c r="D106" s="284">
        <f>+Carga_datos!D17</f>
        <v>0</v>
      </c>
      <c r="E106" s="284">
        <f>+Carga_datos!E17</f>
        <v>0</v>
      </c>
      <c r="F106" s="284">
        <f>+Carga_datos!F17</f>
        <v>0</v>
      </c>
      <c r="G106" s="284">
        <f>+Carga_datos!G17</f>
        <v>0</v>
      </c>
      <c r="H106" s="284">
        <f>+Carga_datos!H17</f>
        <v>0</v>
      </c>
      <c r="I106" s="284">
        <f>+Carga_datos!I17</f>
        <v>0</v>
      </c>
      <c r="J106" s="284">
        <f>+Carga_datos!J17</f>
        <v>0</v>
      </c>
      <c r="K106" s="284">
        <f>+Carga_datos!K17</f>
        <v>0</v>
      </c>
      <c r="L106" s="284">
        <f>+Carga_datos!L17</f>
        <v>0</v>
      </c>
      <c r="M106" s="284">
        <f>+Carga_datos!M17</f>
        <v>0</v>
      </c>
      <c r="N106" s="284">
        <f>+Carga_datos!N17</f>
        <v>0</v>
      </c>
    </row>
    <row r="107" spans="1:28" ht="30" customHeight="1" thickTop="1" thickBot="1" x14ac:dyDescent="0.4">
      <c r="A107" s="284" t="s">
        <v>109</v>
      </c>
      <c r="B107" s="271" t="s">
        <v>250</v>
      </c>
      <c r="C107" s="351"/>
      <c r="D107" s="284">
        <f>+Carga_datos!D18</f>
        <v>0</v>
      </c>
      <c r="E107" s="284">
        <f>+Carga_datos!E18</f>
        <v>0</v>
      </c>
      <c r="F107" s="284">
        <f>+Carga_datos!F18</f>
        <v>0</v>
      </c>
      <c r="G107" s="284">
        <f>+Carga_datos!G18</f>
        <v>0</v>
      </c>
      <c r="H107" s="284">
        <f>+Carga_datos!H18</f>
        <v>0</v>
      </c>
      <c r="I107" s="284">
        <f>+Carga_datos!I18</f>
        <v>0</v>
      </c>
      <c r="J107" s="284">
        <f>+Carga_datos!J18</f>
        <v>0</v>
      </c>
      <c r="K107" s="284">
        <f>+Carga_datos!K18</f>
        <v>0</v>
      </c>
      <c r="L107" s="284">
        <f>+Carga_datos!L18</f>
        <v>0</v>
      </c>
      <c r="M107" s="284">
        <f>+Carga_datos!M18</f>
        <v>0</v>
      </c>
      <c r="N107" s="284">
        <f>+Carga_datos!N18</f>
        <v>0</v>
      </c>
    </row>
    <row r="108" spans="1:28" ht="30" customHeight="1" thickTop="1" thickBot="1" x14ac:dyDescent="0.4">
      <c r="A108" s="284" t="s">
        <v>96</v>
      </c>
      <c r="B108" s="271" t="s">
        <v>292</v>
      </c>
      <c r="C108" s="351"/>
      <c r="D108" s="284">
        <f>+Carga_datos!D19</f>
        <v>0</v>
      </c>
      <c r="E108" s="284">
        <f>+Carga_datos!E19</f>
        <v>0</v>
      </c>
      <c r="F108" s="284">
        <f>+Carga_datos!F19</f>
        <v>0</v>
      </c>
      <c r="G108" s="284">
        <f>+Carga_datos!G19</f>
        <v>0</v>
      </c>
      <c r="H108" s="284">
        <f>+Carga_datos!H19</f>
        <v>0</v>
      </c>
      <c r="I108" s="284">
        <f>+Carga_datos!I19</f>
        <v>0</v>
      </c>
      <c r="J108" s="284">
        <f>+Carga_datos!J19</f>
        <v>0</v>
      </c>
      <c r="K108" s="284">
        <f>+Carga_datos!K19</f>
        <v>0</v>
      </c>
      <c r="L108" s="284">
        <f>+Carga_datos!L19</f>
        <v>0</v>
      </c>
      <c r="M108" s="284">
        <f>+Carga_datos!M19</f>
        <v>0</v>
      </c>
      <c r="N108" s="284">
        <f>+Carga_datos!N19</f>
        <v>0</v>
      </c>
    </row>
    <row r="109" spans="1:28" ht="30" customHeight="1" thickTop="1" thickBot="1" x14ac:dyDescent="0.4">
      <c r="A109" s="284" t="s">
        <v>97</v>
      </c>
      <c r="B109" s="271" t="s">
        <v>293</v>
      </c>
      <c r="C109" s="351"/>
      <c r="D109" s="284">
        <f>+Carga_datos!D20</f>
        <v>0</v>
      </c>
      <c r="E109" s="284">
        <f>+Carga_datos!E20</f>
        <v>0</v>
      </c>
      <c r="F109" s="284">
        <f>+Carga_datos!F20</f>
        <v>0</v>
      </c>
      <c r="G109" s="284">
        <f>+Carga_datos!G20</f>
        <v>0</v>
      </c>
      <c r="H109" s="284">
        <f>+Carga_datos!H20</f>
        <v>0</v>
      </c>
      <c r="I109" s="284">
        <f>+Carga_datos!I20</f>
        <v>0</v>
      </c>
      <c r="J109" s="284">
        <f>+Carga_datos!J20</f>
        <v>0</v>
      </c>
      <c r="K109" s="284">
        <f>+Carga_datos!K20</f>
        <v>0</v>
      </c>
      <c r="L109" s="284">
        <f>+Carga_datos!L20</f>
        <v>0</v>
      </c>
      <c r="M109" s="284">
        <f>+Carga_datos!M20</f>
        <v>0</v>
      </c>
      <c r="N109" s="284">
        <f>+Carga_datos!N20</f>
        <v>0</v>
      </c>
    </row>
    <row r="110" spans="1:28" ht="30" customHeight="1" thickTop="1" thickBot="1" x14ac:dyDescent="0.4">
      <c r="A110" s="284" t="s">
        <v>98</v>
      </c>
      <c r="B110" s="271" t="s">
        <v>251</v>
      </c>
      <c r="C110" s="351"/>
      <c r="D110" s="284">
        <f>+Carga_datos!D21</f>
        <v>0</v>
      </c>
      <c r="E110" s="284">
        <f>+Carga_datos!E21</f>
        <v>0</v>
      </c>
      <c r="F110" s="284">
        <f>+Carga_datos!F21</f>
        <v>0</v>
      </c>
      <c r="G110" s="284">
        <f>+Carga_datos!G21</f>
        <v>0</v>
      </c>
      <c r="H110" s="284">
        <f>+Carga_datos!H21</f>
        <v>0</v>
      </c>
      <c r="I110" s="284">
        <f>+Carga_datos!I21</f>
        <v>0</v>
      </c>
      <c r="J110" s="284">
        <f>+Carga_datos!J21</f>
        <v>0</v>
      </c>
      <c r="K110" s="284">
        <f>+Carga_datos!K21</f>
        <v>0</v>
      </c>
      <c r="L110" s="284">
        <f>+Carga_datos!L21</f>
        <v>0</v>
      </c>
      <c r="M110" s="284">
        <f>+Carga_datos!M21</f>
        <v>0</v>
      </c>
      <c r="N110" s="284">
        <f>+Carga_datos!N21</f>
        <v>0</v>
      </c>
    </row>
    <row r="111" spans="1:28" ht="30" customHeight="1" thickTop="1" thickBot="1" x14ac:dyDescent="0.4">
      <c r="A111" s="284" t="s">
        <v>99</v>
      </c>
      <c r="B111" s="271" t="s">
        <v>252</v>
      </c>
      <c r="C111" s="351"/>
      <c r="D111" s="284">
        <f>+Carga_datos!D22</f>
        <v>0</v>
      </c>
      <c r="E111" s="284">
        <f>+Carga_datos!E22</f>
        <v>0</v>
      </c>
      <c r="F111" s="284">
        <f>+Carga_datos!F22</f>
        <v>0</v>
      </c>
      <c r="G111" s="284">
        <f>+Carga_datos!G22</f>
        <v>0</v>
      </c>
      <c r="H111" s="284">
        <f>+Carga_datos!H22</f>
        <v>0</v>
      </c>
      <c r="I111" s="284">
        <f>+Carga_datos!I22</f>
        <v>0</v>
      </c>
      <c r="J111" s="284">
        <f>+Carga_datos!J22</f>
        <v>0</v>
      </c>
      <c r="K111" s="284">
        <f>+Carga_datos!K22</f>
        <v>0</v>
      </c>
      <c r="L111" s="284">
        <f>+Carga_datos!L22</f>
        <v>0</v>
      </c>
      <c r="M111" s="284">
        <f>+Carga_datos!M22</f>
        <v>0</v>
      </c>
      <c r="N111" s="284">
        <f>+Carga_datos!N22</f>
        <v>0</v>
      </c>
    </row>
    <row r="112" spans="1:28" ht="30" customHeight="1" thickTop="1" thickBot="1" x14ac:dyDescent="0.4">
      <c r="A112" s="284" t="s">
        <v>100</v>
      </c>
      <c r="B112" s="271" t="s">
        <v>294</v>
      </c>
      <c r="C112" s="351"/>
      <c r="D112" s="284">
        <f>+Carga_datos!D23</f>
        <v>0</v>
      </c>
      <c r="E112" s="284">
        <f>+Carga_datos!E23</f>
        <v>0</v>
      </c>
      <c r="F112" s="284">
        <f>+Carga_datos!F23</f>
        <v>0</v>
      </c>
      <c r="G112" s="284">
        <f>+Carga_datos!G23</f>
        <v>0</v>
      </c>
      <c r="H112" s="284">
        <f>+Carga_datos!H23</f>
        <v>0</v>
      </c>
      <c r="I112" s="284">
        <f>+Carga_datos!I23</f>
        <v>0</v>
      </c>
      <c r="J112" s="284">
        <f>+Carga_datos!J23</f>
        <v>0</v>
      </c>
      <c r="K112" s="284">
        <f>+Carga_datos!K23</f>
        <v>0</v>
      </c>
      <c r="L112" s="284">
        <f>+Carga_datos!L23</f>
        <v>0</v>
      </c>
      <c r="M112" s="284">
        <f>+Carga_datos!M23</f>
        <v>0</v>
      </c>
      <c r="N112" s="284">
        <f>+Carga_datos!N23</f>
        <v>0</v>
      </c>
    </row>
    <row r="113" spans="1:28" ht="30" customHeight="1" thickTop="1" thickBot="1" x14ac:dyDescent="0.4">
      <c r="A113" s="284" t="s">
        <v>101</v>
      </c>
      <c r="B113" s="268" t="s">
        <v>253</v>
      </c>
      <c r="C113" s="358"/>
      <c r="D113" s="269">
        <f>+D99+D91</f>
        <v>0</v>
      </c>
      <c r="E113" s="269">
        <f t="shared" ref="E113:G113" si="62">+E99+E91</f>
        <v>0</v>
      </c>
      <c r="F113" s="269">
        <f t="shared" si="62"/>
        <v>0</v>
      </c>
      <c r="G113" s="269">
        <f t="shared" si="62"/>
        <v>0</v>
      </c>
      <c r="H113" s="269">
        <f t="shared" ref="H113:N113" si="63">+H99+H91</f>
        <v>0</v>
      </c>
      <c r="I113" s="269">
        <f t="shared" si="63"/>
        <v>0</v>
      </c>
      <c r="J113" s="269">
        <f t="shared" si="63"/>
        <v>0</v>
      </c>
      <c r="K113" s="269">
        <f t="shared" si="63"/>
        <v>0</v>
      </c>
      <c r="L113" s="269">
        <f t="shared" si="63"/>
        <v>0</v>
      </c>
      <c r="M113" s="269">
        <f t="shared" si="63"/>
        <v>0</v>
      </c>
      <c r="N113" s="269">
        <f t="shared" si="63"/>
        <v>0</v>
      </c>
      <c r="O113" s="335">
        <f>+Carga_datos!D24-Data!D113</f>
        <v>0</v>
      </c>
      <c r="P113" s="335">
        <f>+Carga_datos!E24-Data!E113</f>
        <v>0</v>
      </c>
      <c r="Q113" s="335">
        <f>+Carga_datos!F24-Data!F113</f>
        <v>0</v>
      </c>
      <c r="R113" s="335">
        <f>+Carga_datos!G24-Data!G113</f>
        <v>0</v>
      </c>
      <c r="S113" s="335">
        <f>+Carga_datos!H24-Data!H113</f>
        <v>0</v>
      </c>
      <c r="T113" s="335">
        <f>+Carga_datos!I24-Data!I113</f>
        <v>0</v>
      </c>
      <c r="U113" s="335">
        <f>+Carga_datos!J24-Data!J113</f>
        <v>0</v>
      </c>
      <c r="V113" s="335">
        <f>+Carga_datos!K24-Data!K113</f>
        <v>0</v>
      </c>
      <c r="W113" s="335">
        <f>+Carga_datos!L24-Data!L113</f>
        <v>0</v>
      </c>
      <c r="X113" s="335">
        <f>+Carga_datos!M24-Data!M113</f>
        <v>0</v>
      </c>
      <c r="Y113" s="335">
        <f>+Carga_datos!N24-Data!N113</f>
        <v>0</v>
      </c>
      <c r="Z113" s="335"/>
      <c r="AA113" s="335"/>
      <c r="AB113" s="335"/>
    </row>
    <row r="115" spans="1:28" ht="30" customHeight="1" thickBot="1" x14ac:dyDescent="0.4"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</row>
    <row r="116" spans="1:28" ht="30" customHeight="1" thickBot="1" x14ac:dyDescent="0.4">
      <c r="A116" s="182"/>
      <c r="B116" s="182" t="s">
        <v>368</v>
      </c>
      <c r="C116" s="182" t="str">
        <f>+C9</f>
        <v>Ref</v>
      </c>
      <c r="D116" s="182">
        <f>+D9</f>
        <v>2008</v>
      </c>
      <c r="E116" s="182">
        <f t="shared" ref="E116:G116" si="64">+E9</f>
        <v>2009</v>
      </c>
      <c r="F116" s="182">
        <f t="shared" si="64"/>
        <v>2010</v>
      </c>
      <c r="G116" s="182">
        <f t="shared" si="64"/>
        <v>2011</v>
      </c>
      <c r="H116" s="182">
        <f t="shared" ref="H116:N116" si="65">+H9</f>
        <v>2012</v>
      </c>
      <c r="I116" s="182">
        <f t="shared" si="65"/>
        <v>2013</v>
      </c>
      <c r="J116" s="182">
        <f t="shared" si="65"/>
        <v>2014</v>
      </c>
      <c r="K116" s="182">
        <f t="shared" si="65"/>
        <v>2015</v>
      </c>
      <c r="L116" s="182">
        <f t="shared" si="65"/>
        <v>2016</v>
      </c>
      <c r="M116" s="182">
        <f t="shared" si="65"/>
        <v>2017</v>
      </c>
      <c r="N116" s="182">
        <f t="shared" si="65"/>
        <v>2018</v>
      </c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</row>
    <row r="117" spans="1:28" ht="30" customHeight="1" thickTop="1" thickBot="1" x14ac:dyDescent="0.4">
      <c r="A117" s="259" t="s">
        <v>110</v>
      </c>
      <c r="B117" s="248" t="s">
        <v>254</v>
      </c>
      <c r="C117" s="360"/>
      <c r="D117" s="251">
        <f>+D118+D130+D131</f>
        <v>0</v>
      </c>
      <c r="E117" s="251">
        <f t="shared" ref="E117:G117" si="66">+E118+E130+E131</f>
        <v>0</v>
      </c>
      <c r="F117" s="251">
        <f t="shared" si="66"/>
        <v>0</v>
      </c>
      <c r="G117" s="251">
        <f t="shared" si="66"/>
        <v>0</v>
      </c>
      <c r="H117" s="251">
        <f t="shared" ref="H117:N117" si="67">+H118+H130+H131</f>
        <v>0</v>
      </c>
      <c r="I117" s="251">
        <f t="shared" si="67"/>
        <v>0</v>
      </c>
      <c r="J117" s="251">
        <f t="shared" si="67"/>
        <v>0</v>
      </c>
      <c r="K117" s="251">
        <f t="shared" si="67"/>
        <v>0</v>
      </c>
      <c r="L117" s="251">
        <f t="shared" si="67"/>
        <v>0</v>
      </c>
      <c r="M117" s="251">
        <f t="shared" si="67"/>
        <v>0</v>
      </c>
      <c r="N117" s="251">
        <f t="shared" si="67"/>
        <v>0</v>
      </c>
      <c r="O117" s="335">
        <f>+Carga_datos!D25-Data!D117</f>
        <v>0</v>
      </c>
      <c r="P117" s="335">
        <f>+Carga_datos!E25-Data!E117</f>
        <v>0</v>
      </c>
      <c r="Q117" s="335">
        <f>+Carga_datos!F25-Data!F117</f>
        <v>0</v>
      </c>
      <c r="R117" s="335">
        <f>+Carga_datos!G25-Data!G117</f>
        <v>0</v>
      </c>
      <c r="S117" s="335">
        <f>+Carga_datos!H25-Data!H117</f>
        <v>0</v>
      </c>
      <c r="T117" s="335">
        <f>+Carga_datos!I25-Data!I117</f>
        <v>0</v>
      </c>
      <c r="U117" s="335">
        <f>+Carga_datos!J25-Data!J117</f>
        <v>0</v>
      </c>
      <c r="V117" s="335">
        <f>+Carga_datos!K25-Data!K117</f>
        <v>0</v>
      </c>
      <c r="W117" s="335">
        <f>+Carga_datos!L25-Data!L117</f>
        <v>0</v>
      </c>
      <c r="X117" s="335">
        <f>+Carga_datos!M25-Data!M117</f>
        <v>0</v>
      </c>
      <c r="Y117" s="335">
        <f>+Carga_datos!N25-Data!N117</f>
        <v>0</v>
      </c>
      <c r="Z117" s="335"/>
      <c r="AA117" s="335"/>
      <c r="AB117" s="335"/>
    </row>
    <row r="118" spans="1:28" ht="30" customHeight="1" thickTop="1" thickBot="1" x14ac:dyDescent="0.4">
      <c r="A118" s="259" t="s">
        <v>127</v>
      </c>
      <c r="B118" s="227" t="s">
        <v>255</v>
      </c>
      <c r="C118" s="356"/>
      <c r="D118" s="259">
        <f>+D119+D120+D121+D122+D123+D126+D127+D128+D129</f>
        <v>0</v>
      </c>
      <c r="E118" s="259">
        <f t="shared" ref="E118:G118" si="68">+E119+E120+E121+E122+E126+E127+E128+E129+E123</f>
        <v>0</v>
      </c>
      <c r="F118" s="259">
        <f t="shared" si="68"/>
        <v>0</v>
      </c>
      <c r="G118" s="259">
        <f t="shared" si="68"/>
        <v>0</v>
      </c>
      <c r="H118" s="259">
        <f t="shared" ref="H118:N118" si="69">+H119+H120+H121+H122+H126+H127+H128+H129+H123</f>
        <v>0</v>
      </c>
      <c r="I118" s="259">
        <f t="shared" si="69"/>
        <v>0</v>
      </c>
      <c r="J118" s="259">
        <f t="shared" si="69"/>
        <v>0</v>
      </c>
      <c r="K118" s="259">
        <f t="shared" si="69"/>
        <v>0</v>
      </c>
      <c r="L118" s="259">
        <f t="shared" si="69"/>
        <v>0</v>
      </c>
      <c r="M118" s="259">
        <f t="shared" si="69"/>
        <v>0</v>
      </c>
      <c r="N118" s="259">
        <f t="shared" si="69"/>
        <v>0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128</v>
      </c>
      <c r="B119" s="227" t="s">
        <v>68</v>
      </c>
      <c r="C119" s="356"/>
      <c r="D119" s="259">
        <f>+Carga_datos!D27</f>
        <v>0</v>
      </c>
      <c r="E119" s="259">
        <f>+Carga_datos!E27</f>
        <v>0</v>
      </c>
      <c r="F119" s="259">
        <f>+Carga_datos!F27</f>
        <v>0</v>
      </c>
      <c r="G119" s="259">
        <f>+Carga_datos!G27</f>
        <v>0</v>
      </c>
      <c r="H119" s="259">
        <f>+Carga_datos!H27</f>
        <v>0</v>
      </c>
      <c r="I119" s="259">
        <f>+Carga_datos!I27</f>
        <v>0</v>
      </c>
      <c r="J119" s="259">
        <f>+Carga_datos!J27</f>
        <v>0</v>
      </c>
      <c r="K119" s="259">
        <f>+Carga_datos!K27</f>
        <v>0</v>
      </c>
      <c r="L119" s="259">
        <f>+Carga_datos!L27</f>
        <v>0</v>
      </c>
      <c r="M119" s="259">
        <f>+Carga_datos!M27</f>
        <v>0</v>
      </c>
      <c r="N119" s="259">
        <f>+Carga_datos!N27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129</v>
      </c>
      <c r="B120" s="227" t="s">
        <v>256</v>
      </c>
      <c r="C120" s="356"/>
      <c r="D120" s="259">
        <f>+Carga_datos!D28</f>
        <v>0</v>
      </c>
      <c r="E120" s="259">
        <f>+Carga_datos!E28</f>
        <v>0</v>
      </c>
      <c r="F120" s="259">
        <f>+Carga_datos!F28</f>
        <v>0</v>
      </c>
      <c r="G120" s="259">
        <f>+Carga_datos!G28</f>
        <v>0</v>
      </c>
      <c r="H120" s="259">
        <f>+Carga_datos!H28</f>
        <v>0</v>
      </c>
      <c r="I120" s="259">
        <f>+Carga_datos!I28</f>
        <v>0</v>
      </c>
      <c r="J120" s="259">
        <f>+Carga_datos!J28</f>
        <v>0</v>
      </c>
      <c r="K120" s="259">
        <f>+Carga_datos!K28</f>
        <v>0</v>
      </c>
      <c r="L120" s="259">
        <f>+Carga_datos!L28</f>
        <v>0</v>
      </c>
      <c r="M120" s="259">
        <f>+Carga_datos!M28</f>
        <v>0</v>
      </c>
      <c r="N120" s="259">
        <f>+Carga_datos!N28</f>
        <v>0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130</v>
      </c>
      <c r="B121" s="227" t="s">
        <v>257</v>
      </c>
      <c r="C121" s="356"/>
      <c r="D121" s="259">
        <f>+Carga_datos!D29</f>
        <v>0</v>
      </c>
      <c r="E121" s="259">
        <f>+Carga_datos!E29</f>
        <v>0</v>
      </c>
      <c r="F121" s="259">
        <f>+Carga_datos!F29</f>
        <v>0</v>
      </c>
      <c r="G121" s="259">
        <f>+Carga_datos!G29</f>
        <v>0</v>
      </c>
      <c r="H121" s="259">
        <f>+Carga_datos!H29</f>
        <v>0</v>
      </c>
      <c r="I121" s="259">
        <f>+Carga_datos!I29</f>
        <v>0</v>
      </c>
      <c r="J121" s="259">
        <f>+Carga_datos!J29</f>
        <v>0</v>
      </c>
      <c r="K121" s="259">
        <f>+Carga_datos!K29</f>
        <v>0</v>
      </c>
      <c r="L121" s="259">
        <f>+Carga_datos!L29</f>
        <v>0</v>
      </c>
      <c r="M121" s="259">
        <f>+Carga_datos!M29</f>
        <v>0</v>
      </c>
      <c r="N121" s="259">
        <f>+Carga_datos!N29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131</v>
      </c>
      <c r="B122" s="227" t="s">
        <v>258</v>
      </c>
      <c r="C122" s="356"/>
      <c r="D122" s="259">
        <f>+Carga_datos!D30</f>
        <v>0</v>
      </c>
      <c r="E122" s="259">
        <f>+Carga_datos!E30</f>
        <v>0</v>
      </c>
      <c r="F122" s="259">
        <f>+Carga_datos!F30</f>
        <v>0</v>
      </c>
      <c r="G122" s="259">
        <f>+Carga_datos!G30</f>
        <v>0</v>
      </c>
      <c r="H122" s="259">
        <f>+Carga_datos!H30</f>
        <v>0</v>
      </c>
      <c r="I122" s="259">
        <f>+Carga_datos!I30</f>
        <v>0</v>
      </c>
      <c r="J122" s="259">
        <f>+Carga_datos!J30</f>
        <v>0</v>
      </c>
      <c r="K122" s="259">
        <f>+Carga_datos!K30</f>
        <v>0</v>
      </c>
      <c r="L122" s="259">
        <f>+Carga_datos!L30</f>
        <v>0</v>
      </c>
      <c r="M122" s="259">
        <f>+Carga_datos!M30</f>
        <v>0</v>
      </c>
      <c r="N122" s="259">
        <f>+Carga_datos!N30</f>
        <v>0</v>
      </c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</row>
    <row r="123" spans="1:28" ht="30" customHeight="1" thickTop="1" thickBot="1" x14ac:dyDescent="0.4">
      <c r="A123" s="259" t="s">
        <v>132</v>
      </c>
      <c r="B123" s="227" t="s">
        <v>259</v>
      </c>
      <c r="C123" s="356"/>
      <c r="D123" s="259">
        <f>+D124+D125</f>
        <v>0</v>
      </c>
      <c r="E123" s="259">
        <f t="shared" ref="E123:G123" si="70">+E124+E125</f>
        <v>0</v>
      </c>
      <c r="F123" s="259">
        <f t="shared" si="70"/>
        <v>0</v>
      </c>
      <c r="G123" s="259">
        <f t="shared" si="70"/>
        <v>0</v>
      </c>
      <c r="H123" s="259">
        <f t="shared" ref="H123:N123" si="71">+H124+H125</f>
        <v>0</v>
      </c>
      <c r="I123" s="259">
        <f t="shared" si="71"/>
        <v>0</v>
      </c>
      <c r="J123" s="259">
        <f t="shared" si="71"/>
        <v>0</v>
      </c>
      <c r="K123" s="259">
        <f t="shared" si="71"/>
        <v>0</v>
      </c>
      <c r="L123" s="259">
        <f t="shared" si="71"/>
        <v>0</v>
      </c>
      <c r="M123" s="259">
        <f t="shared" si="71"/>
        <v>0</v>
      </c>
      <c r="N123" s="259">
        <f t="shared" si="71"/>
        <v>0</v>
      </c>
      <c r="O123" s="335">
        <f>+Carga_datos!D31-Data!D123</f>
        <v>0</v>
      </c>
      <c r="P123" s="335">
        <f>+Carga_datos!E31-Data!E123</f>
        <v>0</v>
      </c>
      <c r="Q123" s="335">
        <f>+Carga_datos!F31-Data!F123</f>
        <v>0</v>
      </c>
      <c r="R123" s="335">
        <f>+Carga_datos!G31-Data!G123</f>
        <v>0</v>
      </c>
      <c r="S123" s="335">
        <f>+Carga_datos!H31-Data!H123</f>
        <v>0</v>
      </c>
      <c r="T123" s="335">
        <f>+Carga_datos!I31-Data!I123</f>
        <v>0</v>
      </c>
      <c r="U123" s="335">
        <f>+Carga_datos!J31-Data!J123</f>
        <v>0</v>
      </c>
      <c r="V123" s="335">
        <f>+Carga_datos!K31-Data!K123</f>
        <v>0</v>
      </c>
      <c r="W123" s="335">
        <f>+Carga_datos!L31-Data!L123</f>
        <v>0</v>
      </c>
      <c r="X123" s="335">
        <f>+Carga_datos!M31-Data!M123</f>
        <v>0</v>
      </c>
      <c r="Y123" s="335">
        <f>+Carga_datos!N31-Data!N123</f>
        <v>0</v>
      </c>
      <c r="Z123" s="335"/>
      <c r="AA123" s="335"/>
      <c r="AB123" s="335"/>
    </row>
    <row r="124" spans="1:28" ht="30" customHeight="1" thickTop="1" thickBot="1" x14ac:dyDescent="0.4">
      <c r="A124" s="259" t="s">
        <v>133</v>
      </c>
      <c r="B124" s="227" t="s">
        <v>260</v>
      </c>
      <c r="C124" s="356"/>
      <c r="D124" s="259">
        <f>+Carga_datos!D32</f>
        <v>0</v>
      </c>
      <c r="E124" s="259">
        <f>+Carga_datos!E32</f>
        <v>0</v>
      </c>
      <c r="F124" s="259">
        <f>+Carga_datos!F32</f>
        <v>0</v>
      </c>
      <c r="G124" s="259">
        <f>+Carga_datos!G32</f>
        <v>0</v>
      </c>
      <c r="H124" s="259">
        <f>+Carga_datos!H32</f>
        <v>0</v>
      </c>
      <c r="I124" s="259">
        <f>+Carga_datos!I32</f>
        <v>0</v>
      </c>
      <c r="J124" s="259">
        <f>+Carga_datos!J32</f>
        <v>0</v>
      </c>
      <c r="K124" s="259">
        <f>+Carga_datos!K32</f>
        <v>0</v>
      </c>
      <c r="L124" s="259">
        <f>+Carga_datos!L32</f>
        <v>0</v>
      </c>
      <c r="M124" s="259">
        <f>+Carga_datos!M32</f>
        <v>0</v>
      </c>
      <c r="N124" s="259">
        <f>+Carga_datos!N32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134</v>
      </c>
      <c r="B125" s="227" t="s">
        <v>261</v>
      </c>
      <c r="C125" s="356"/>
      <c r="D125" s="259">
        <f>+Carga_datos!D33</f>
        <v>0</v>
      </c>
      <c r="E125" s="259">
        <f>+Carga_datos!E33</f>
        <v>0</v>
      </c>
      <c r="F125" s="259">
        <f>+Carga_datos!F33</f>
        <v>0</v>
      </c>
      <c r="G125" s="259">
        <f>+Carga_datos!G33</f>
        <v>0</v>
      </c>
      <c r="H125" s="259">
        <f>+Carga_datos!H33</f>
        <v>0</v>
      </c>
      <c r="I125" s="259">
        <f>+Carga_datos!I33</f>
        <v>0</v>
      </c>
      <c r="J125" s="259">
        <f>+Carga_datos!J33</f>
        <v>0</v>
      </c>
      <c r="K125" s="259">
        <f>+Carga_datos!K33</f>
        <v>0</v>
      </c>
      <c r="L125" s="259">
        <f>+Carga_datos!L33</f>
        <v>0</v>
      </c>
      <c r="M125" s="259">
        <f>+Carga_datos!M33</f>
        <v>0</v>
      </c>
      <c r="N125" s="259">
        <f>+Carga_datos!N33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135</v>
      </c>
      <c r="B126" s="227" t="s">
        <v>262</v>
      </c>
      <c r="C126" s="356"/>
      <c r="D126" s="259">
        <f>+Carga_datos!D34</f>
        <v>0</v>
      </c>
      <c r="E126" s="259">
        <f>+Carga_datos!E34</f>
        <v>0</v>
      </c>
      <c r="F126" s="259">
        <f>+Carga_datos!F34</f>
        <v>0</v>
      </c>
      <c r="G126" s="259">
        <f>+Carga_datos!G34</f>
        <v>0</v>
      </c>
      <c r="H126" s="259">
        <f>+Carga_datos!H34</f>
        <v>0</v>
      </c>
      <c r="I126" s="259">
        <f>+Carga_datos!I34</f>
        <v>0</v>
      </c>
      <c r="J126" s="259">
        <f>+Carga_datos!J34</f>
        <v>0</v>
      </c>
      <c r="K126" s="259">
        <f>+Carga_datos!K34</f>
        <v>0</v>
      </c>
      <c r="L126" s="259">
        <f>+Carga_datos!L34</f>
        <v>0</v>
      </c>
      <c r="M126" s="259">
        <f>+Carga_datos!M34</f>
        <v>0</v>
      </c>
      <c r="N126" s="259">
        <f>+Carga_datos!N34</f>
        <v>0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136</v>
      </c>
      <c r="B127" s="227" t="s">
        <v>263</v>
      </c>
      <c r="C127" s="356"/>
      <c r="D127" s="259">
        <f>+Carga_datos!D35</f>
        <v>0</v>
      </c>
      <c r="E127" s="259">
        <f>+Carga_datos!E35</f>
        <v>0</v>
      </c>
      <c r="F127" s="259">
        <f>+Carga_datos!F35</f>
        <v>0</v>
      </c>
      <c r="G127" s="259">
        <f>+Carga_datos!G35</f>
        <v>0</v>
      </c>
      <c r="H127" s="259">
        <f>+Carga_datos!H35</f>
        <v>0</v>
      </c>
      <c r="I127" s="259">
        <f>+Carga_datos!I35</f>
        <v>0</v>
      </c>
      <c r="J127" s="259">
        <f>+Carga_datos!J35</f>
        <v>0</v>
      </c>
      <c r="K127" s="259">
        <f>+Carga_datos!K35</f>
        <v>0</v>
      </c>
      <c r="L127" s="259">
        <f>+Carga_datos!L35</f>
        <v>0</v>
      </c>
      <c r="M127" s="259">
        <f>+Carga_datos!M35</f>
        <v>0</v>
      </c>
      <c r="N127" s="259">
        <f>+Carga_datos!N35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137</v>
      </c>
      <c r="B128" s="227" t="s">
        <v>264</v>
      </c>
      <c r="C128" s="356"/>
      <c r="D128" s="259">
        <f>+Carga_datos!D36</f>
        <v>0</v>
      </c>
      <c r="E128" s="259">
        <f>+Carga_datos!E36</f>
        <v>0</v>
      </c>
      <c r="F128" s="259">
        <f>+Carga_datos!F36</f>
        <v>0</v>
      </c>
      <c r="G128" s="259">
        <f>+Carga_datos!G36</f>
        <v>0</v>
      </c>
      <c r="H128" s="259">
        <f>+Carga_datos!H36</f>
        <v>0</v>
      </c>
      <c r="I128" s="259">
        <f>+Carga_datos!I36</f>
        <v>0</v>
      </c>
      <c r="J128" s="259">
        <f>+Carga_datos!J36</f>
        <v>0</v>
      </c>
      <c r="K128" s="259">
        <f>+Carga_datos!K36</f>
        <v>0</v>
      </c>
      <c r="L128" s="259">
        <f>+Carga_datos!L36</f>
        <v>0</v>
      </c>
      <c r="M128" s="259">
        <f>+Carga_datos!M36</f>
        <v>0</v>
      </c>
      <c r="N128" s="259">
        <f>+Carga_datos!N36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138</v>
      </c>
      <c r="B129" s="227" t="s">
        <v>265</v>
      </c>
      <c r="C129" s="356"/>
      <c r="D129" s="259">
        <f>+Carga_datos!D37</f>
        <v>0</v>
      </c>
      <c r="E129" s="259">
        <f>+Carga_datos!E37</f>
        <v>0</v>
      </c>
      <c r="F129" s="259">
        <f>+Carga_datos!F37</f>
        <v>0</v>
      </c>
      <c r="G129" s="259">
        <f>+Carga_datos!G37</f>
        <v>0</v>
      </c>
      <c r="H129" s="259">
        <f>+Carga_datos!H37</f>
        <v>0</v>
      </c>
      <c r="I129" s="259">
        <f>+Carga_datos!I37</f>
        <v>0</v>
      </c>
      <c r="J129" s="259">
        <f>+Carga_datos!J37</f>
        <v>0</v>
      </c>
      <c r="K129" s="259">
        <f>+Carga_datos!K37</f>
        <v>0</v>
      </c>
      <c r="L129" s="259">
        <f>+Carga_datos!L37</f>
        <v>0</v>
      </c>
      <c r="M129" s="259">
        <f>+Carga_datos!M37</f>
        <v>0</v>
      </c>
      <c r="N129" s="259">
        <f>+Carga_datos!N37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139</v>
      </c>
      <c r="B130" s="227" t="s">
        <v>266</v>
      </c>
      <c r="C130" s="356"/>
      <c r="D130" s="259">
        <f>+Carga_datos!D38</f>
        <v>0</v>
      </c>
      <c r="E130" s="259">
        <f>+Carga_datos!E38</f>
        <v>0</v>
      </c>
      <c r="F130" s="259">
        <f>+Carga_datos!F38</f>
        <v>0</v>
      </c>
      <c r="G130" s="259">
        <f>+Carga_datos!G38</f>
        <v>0</v>
      </c>
      <c r="H130" s="259">
        <f>+Carga_datos!H38</f>
        <v>0</v>
      </c>
      <c r="I130" s="259">
        <f>+Carga_datos!I38</f>
        <v>0</v>
      </c>
      <c r="J130" s="259">
        <f>+Carga_datos!J38</f>
        <v>0</v>
      </c>
      <c r="K130" s="259">
        <f>+Carga_datos!K38</f>
        <v>0</v>
      </c>
      <c r="L130" s="259">
        <f>+Carga_datos!L38</f>
        <v>0</v>
      </c>
      <c r="M130" s="259">
        <f>+Carga_datos!M38</f>
        <v>0</v>
      </c>
      <c r="N130" s="259">
        <f>+Carga_datos!N38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140</v>
      </c>
      <c r="B131" s="227" t="s">
        <v>295</v>
      </c>
      <c r="C131" s="356"/>
      <c r="D131" s="259">
        <f>+Carga_datos!D39</f>
        <v>0</v>
      </c>
      <c r="E131" s="259">
        <f>+Carga_datos!E39</f>
        <v>0</v>
      </c>
      <c r="F131" s="259">
        <f>+Carga_datos!F39</f>
        <v>0</v>
      </c>
      <c r="G131" s="259">
        <f>+Carga_datos!G39</f>
        <v>0</v>
      </c>
      <c r="H131" s="259">
        <f>+Carga_datos!H39</f>
        <v>0</v>
      </c>
      <c r="I131" s="259">
        <f>+Carga_datos!I39</f>
        <v>0</v>
      </c>
      <c r="J131" s="259">
        <f>+Carga_datos!J39</f>
        <v>0</v>
      </c>
      <c r="K131" s="259">
        <f>+Carga_datos!K39</f>
        <v>0</v>
      </c>
      <c r="L131" s="259">
        <f>+Carga_datos!L39</f>
        <v>0</v>
      </c>
      <c r="M131" s="259">
        <f>+Carga_datos!M39</f>
        <v>0</v>
      </c>
      <c r="N131" s="259">
        <f>+Carga_datos!N39</f>
        <v>0</v>
      </c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</row>
    <row r="132" spans="1:28" ht="30" customHeight="1" thickTop="1" thickBot="1" x14ac:dyDescent="0.4">
      <c r="A132" s="259" t="s">
        <v>111</v>
      </c>
      <c r="B132" s="248" t="s">
        <v>267</v>
      </c>
      <c r="C132" s="361"/>
      <c r="D132" s="251">
        <f>SUM(D133:D139)</f>
        <v>0</v>
      </c>
      <c r="E132" s="251">
        <f t="shared" ref="E132:G132" si="72">SUM(E133:E139)</f>
        <v>0</v>
      </c>
      <c r="F132" s="251">
        <f t="shared" si="72"/>
        <v>0</v>
      </c>
      <c r="G132" s="251">
        <f t="shared" si="72"/>
        <v>0</v>
      </c>
      <c r="H132" s="251">
        <f t="shared" ref="H132:N132" si="73">SUM(H133:H139)</f>
        <v>0</v>
      </c>
      <c r="I132" s="251">
        <f t="shared" si="73"/>
        <v>0</v>
      </c>
      <c r="J132" s="251">
        <f t="shared" si="73"/>
        <v>0</v>
      </c>
      <c r="K132" s="251">
        <f t="shared" si="73"/>
        <v>0</v>
      </c>
      <c r="L132" s="251">
        <f t="shared" si="73"/>
        <v>0</v>
      </c>
      <c r="M132" s="251">
        <f t="shared" si="73"/>
        <v>0</v>
      </c>
      <c r="N132" s="251">
        <f t="shared" si="73"/>
        <v>0</v>
      </c>
      <c r="O132" s="335">
        <f>+Carga_datos!D40-Data!D132</f>
        <v>0</v>
      </c>
      <c r="P132" s="335">
        <f>+Carga_datos!E40-Data!E132</f>
        <v>0</v>
      </c>
      <c r="Q132" s="335">
        <f>+Carga_datos!F40-Data!F132</f>
        <v>0</v>
      </c>
      <c r="R132" s="335">
        <f>+Carga_datos!G40-Data!G132</f>
        <v>0</v>
      </c>
      <c r="S132" s="335">
        <f>+Carga_datos!H40-Data!H132</f>
        <v>0</v>
      </c>
      <c r="T132" s="335">
        <f>+Carga_datos!I40-Data!I132</f>
        <v>0</v>
      </c>
      <c r="U132" s="335">
        <f>+Carga_datos!J40-Data!J132</f>
        <v>0</v>
      </c>
      <c r="V132" s="335">
        <f>+Carga_datos!K40-Data!K132</f>
        <v>0</v>
      </c>
      <c r="W132" s="335">
        <f>+Carga_datos!L40-Data!L132</f>
        <v>0</v>
      </c>
      <c r="X132" s="335">
        <f>+Carga_datos!M40-Data!M132</f>
        <v>0</v>
      </c>
      <c r="Y132" s="335">
        <f>+Carga_datos!N40-Data!N132</f>
        <v>0</v>
      </c>
      <c r="Z132" s="335"/>
      <c r="AA132" s="335"/>
      <c r="AB132" s="335"/>
    </row>
    <row r="133" spans="1:28" ht="30" customHeight="1" thickTop="1" thickBot="1" x14ac:dyDescent="0.4">
      <c r="A133" s="259" t="s">
        <v>69</v>
      </c>
      <c r="B133" s="227" t="s">
        <v>268</v>
      </c>
      <c r="C133" s="356"/>
      <c r="D133" s="259">
        <f>+Carga_datos!D41</f>
        <v>0</v>
      </c>
      <c r="E133" s="259">
        <f>+Carga_datos!E41</f>
        <v>0</v>
      </c>
      <c r="F133" s="259">
        <f>+Carga_datos!F41</f>
        <v>0</v>
      </c>
      <c r="G133" s="259">
        <f>+Carga_datos!G41</f>
        <v>0</v>
      </c>
      <c r="H133" s="259">
        <f>+Carga_datos!H41</f>
        <v>0</v>
      </c>
      <c r="I133" s="259">
        <f>+Carga_datos!I41</f>
        <v>0</v>
      </c>
      <c r="J133" s="259">
        <f>+Carga_datos!J41</f>
        <v>0</v>
      </c>
      <c r="K133" s="259">
        <f>+Carga_datos!K41</f>
        <v>0</v>
      </c>
      <c r="L133" s="259">
        <f>+Carga_datos!L41</f>
        <v>0</v>
      </c>
      <c r="M133" s="259">
        <f>+Carga_datos!M41</f>
        <v>0</v>
      </c>
      <c r="N133" s="259">
        <f>+Carga_datos!N41</f>
        <v>0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112</v>
      </c>
      <c r="B134" s="227" t="s">
        <v>269</v>
      </c>
      <c r="C134" s="356"/>
      <c r="D134" s="259">
        <f>+Carga_datos!D42</f>
        <v>0</v>
      </c>
      <c r="E134" s="259">
        <f>+Carga_datos!E42</f>
        <v>0</v>
      </c>
      <c r="F134" s="259">
        <f>+Carga_datos!F42</f>
        <v>0</v>
      </c>
      <c r="G134" s="259">
        <f>+Carga_datos!G42</f>
        <v>0</v>
      </c>
      <c r="H134" s="259">
        <f>+Carga_datos!H42</f>
        <v>0</v>
      </c>
      <c r="I134" s="259">
        <f>+Carga_datos!I42</f>
        <v>0</v>
      </c>
      <c r="J134" s="259">
        <f>+Carga_datos!J42</f>
        <v>0</v>
      </c>
      <c r="K134" s="259">
        <f>+Carga_datos!K42</f>
        <v>0</v>
      </c>
      <c r="L134" s="259">
        <f>+Carga_datos!L42</f>
        <v>0</v>
      </c>
      <c r="M134" s="259">
        <f>+Carga_datos!M42</f>
        <v>0</v>
      </c>
      <c r="N134" s="259">
        <f>+Carga_datos!N42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113</v>
      </c>
      <c r="B135" s="277" t="s">
        <v>360</v>
      </c>
      <c r="C135" s="355"/>
      <c r="D135" s="259">
        <f>+Carga_datos!D43</f>
        <v>0</v>
      </c>
      <c r="E135" s="259">
        <f>+Carga_datos!E43</f>
        <v>0</v>
      </c>
      <c r="F135" s="259">
        <f>+Carga_datos!F43</f>
        <v>0</v>
      </c>
      <c r="G135" s="259">
        <f>+Carga_datos!G43</f>
        <v>0</v>
      </c>
      <c r="H135" s="259">
        <f>+Carga_datos!H43</f>
        <v>0</v>
      </c>
      <c r="I135" s="259">
        <f>+Carga_datos!I43</f>
        <v>0</v>
      </c>
      <c r="J135" s="259">
        <f>+Carga_datos!J43</f>
        <v>0</v>
      </c>
      <c r="K135" s="259">
        <f>+Carga_datos!K43</f>
        <v>0</v>
      </c>
      <c r="L135" s="259">
        <f>+Carga_datos!L43</f>
        <v>0</v>
      </c>
      <c r="M135" s="259">
        <f>+Carga_datos!M43</f>
        <v>0</v>
      </c>
      <c r="N135" s="259">
        <f>+Carga_datos!N43</f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114</v>
      </c>
      <c r="B136" s="277" t="s">
        <v>270</v>
      </c>
      <c r="C136" s="355"/>
      <c r="D136" s="259">
        <f>+Carga_datos!D44</f>
        <v>0</v>
      </c>
      <c r="E136" s="259">
        <f>+Carga_datos!E44</f>
        <v>0</v>
      </c>
      <c r="F136" s="259">
        <f>+Carga_datos!F44</f>
        <v>0</v>
      </c>
      <c r="G136" s="259">
        <f>+Carga_datos!G44</f>
        <v>0</v>
      </c>
      <c r="H136" s="259">
        <f>+Carga_datos!H44</f>
        <v>0</v>
      </c>
      <c r="I136" s="259">
        <f>+Carga_datos!I44</f>
        <v>0</v>
      </c>
      <c r="J136" s="259">
        <f>+Carga_datos!J44</f>
        <v>0</v>
      </c>
      <c r="K136" s="259">
        <f>+Carga_datos!K44</f>
        <v>0</v>
      </c>
      <c r="L136" s="259">
        <f>+Carga_datos!L44</f>
        <v>0</v>
      </c>
      <c r="M136" s="259">
        <f>+Carga_datos!M44</f>
        <v>0</v>
      </c>
      <c r="N136" s="259">
        <f>+Carga_datos!N44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115</v>
      </c>
      <c r="B137" s="277" t="s">
        <v>271</v>
      </c>
      <c r="C137" s="355"/>
      <c r="D137" s="259">
        <f>+Carga_datos!D45</f>
        <v>0</v>
      </c>
      <c r="E137" s="259">
        <f>+Carga_datos!E45</f>
        <v>0</v>
      </c>
      <c r="F137" s="259">
        <f>+Carga_datos!F45</f>
        <v>0</v>
      </c>
      <c r="G137" s="259">
        <f>+Carga_datos!G45</f>
        <v>0</v>
      </c>
      <c r="H137" s="259">
        <f>+Carga_datos!H45</f>
        <v>0</v>
      </c>
      <c r="I137" s="259">
        <f>+Carga_datos!I45</f>
        <v>0</v>
      </c>
      <c r="J137" s="259">
        <f>+Carga_datos!J45</f>
        <v>0</v>
      </c>
      <c r="K137" s="259">
        <f>+Carga_datos!K45</f>
        <v>0</v>
      </c>
      <c r="L137" s="259">
        <f>+Carga_datos!L45</f>
        <v>0</v>
      </c>
      <c r="M137" s="259">
        <f>+Carga_datos!M45</f>
        <v>0</v>
      </c>
      <c r="N137" s="259">
        <f>+Carga_datos!N45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116</v>
      </c>
      <c r="B138" s="277" t="s">
        <v>359</v>
      </c>
      <c r="C138" s="355"/>
      <c r="D138" s="259">
        <f>+Carga_datos!D46</f>
        <v>0</v>
      </c>
      <c r="E138" s="259">
        <f>+Carga_datos!E46</f>
        <v>0</v>
      </c>
      <c r="F138" s="259">
        <f>+Carga_datos!F46</f>
        <v>0</v>
      </c>
      <c r="G138" s="259">
        <f>+Carga_datos!G46</f>
        <v>0</v>
      </c>
      <c r="H138" s="259">
        <f>+Carga_datos!H46</f>
        <v>0</v>
      </c>
      <c r="I138" s="259">
        <f>+Carga_datos!I46</f>
        <v>0</v>
      </c>
      <c r="J138" s="259">
        <f>+Carga_datos!J46</f>
        <v>0</v>
      </c>
      <c r="K138" s="259">
        <f>+Carga_datos!K46</f>
        <v>0</v>
      </c>
      <c r="L138" s="259">
        <f>+Carga_datos!L46</f>
        <v>0</v>
      </c>
      <c r="M138" s="259">
        <f>+Carga_datos!M46</f>
        <v>0</v>
      </c>
      <c r="N138" s="259">
        <f>+Carga_datos!N46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117</v>
      </c>
      <c r="B139" s="277" t="s">
        <v>358</v>
      </c>
      <c r="C139" s="355"/>
      <c r="D139" s="259">
        <f>+Carga_datos!D47</f>
        <v>0</v>
      </c>
      <c r="E139" s="259">
        <f>+Carga_datos!E47</f>
        <v>0</v>
      </c>
      <c r="F139" s="259">
        <f>+Carga_datos!F47</f>
        <v>0</v>
      </c>
      <c r="G139" s="259">
        <f>+Carga_datos!G47</f>
        <v>0</v>
      </c>
      <c r="H139" s="259">
        <f>+Carga_datos!H47</f>
        <v>0</v>
      </c>
      <c r="I139" s="259">
        <f>+Carga_datos!I47</f>
        <v>0</v>
      </c>
      <c r="J139" s="259">
        <f>+Carga_datos!J47</f>
        <v>0</v>
      </c>
      <c r="K139" s="259">
        <f>+Carga_datos!K47</f>
        <v>0</v>
      </c>
      <c r="L139" s="259">
        <f>+Carga_datos!L47</f>
        <v>0</v>
      </c>
      <c r="M139" s="259">
        <f>+Carga_datos!M47</f>
        <v>0</v>
      </c>
      <c r="N139" s="259">
        <f>+Carga_datos!N47</f>
        <v>0</v>
      </c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</row>
    <row r="140" spans="1:28" ht="30" customHeight="1" thickTop="1" thickBot="1" x14ac:dyDescent="0.4">
      <c r="A140" s="259" t="s">
        <v>118</v>
      </c>
      <c r="B140" s="248" t="s">
        <v>272</v>
      </c>
      <c r="C140" s="360"/>
      <c r="D140" s="251">
        <f>SUM(D141:D147)</f>
        <v>0</v>
      </c>
      <c r="E140" s="251">
        <f t="shared" ref="E140:G140" si="74">SUM(E141:E147)</f>
        <v>0</v>
      </c>
      <c r="F140" s="251">
        <f t="shared" si="74"/>
        <v>0</v>
      </c>
      <c r="G140" s="251">
        <f t="shared" si="74"/>
        <v>0</v>
      </c>
      <c r="H140" s="251">
        <f t="shared" ref="H140:N140" si="75">SUM(H141:H147)</f>
        <v>0</v>
      </c>
      <c r="I140" s="251">
        <f t="shared" si="75"/>
        <v>0</v>
      </c>
      <c r="J140" s="251">
        <f t="shared" si="75"/>
        <v>0</v>
      </c>
      <c r="K140" s="251">
        <f t="shared" si="75"/>
        <v>0</v>
      </c>
      <c r="L140" s="251">
        <f t="shared" si="75"/>
        <v>0</v>
      </c>
      <c r="M140" s="251">
        <f t="shared" si="75"/>
        <v>0</v>
      </c>
      <c r="N140" s="251">
        <f t="shared" si="75"/>
        <v>0</v>
      </c>
      <c r="O140" s="335">
        <f>+Carga_datos!D48-Data!D140</f>
        <v>0</v>
      </c>
      <c r="P140" s="335">
        <f>+Carga_datos!E48-Data!E140</f>
        <v>0</v>
      </c>
      <c r="Q140" s="335">
        <f>+Carga_datos!F48-Data!F140</f>
        <v>0</v>
      </c>
      <c r="R140" s="335">
        <f>+Carga_datos!G48-Data!G140</f>
        <v>0</v>
      </c>
      <c r="S140" s="335">
        <f>+Carga_datos!H48-Data!H140</f>
        <v>0</v>
      </c>
      <c r="T140" s="335">
        <f>+Carga_datos!I48-Data!I140</f>
        <v>0</v>
      </c>
      <c r="U140" s="335">
        <f>+Carga_datos!J48-Data!J140</f>
        <v>0</v>
      </c>
      <c r="V140" s="335">
        <f>+Carga_datos!K48-Data!K140</f>
        <v>0</v>
      </c>
      <c r="W140" s="335">
        <f>+Carga_datos!L48-Data!L140</f>
        <v>0</v>
      </c>
      <c r="X140" s="335">
        <f>+Carga_datos!M48-Data!M140</f>
        <v>0</v>
      </c>
      <c r="Y140" s="335">
        <f>+Carga_datos!N48-Data!N140</f>
        <v>0</v>
      </c>
      <c r="Z140" s="335"/>
      <c r="AA140" s="335"/>
      <c r="AB140" s="335"/>
    </row>
    <row r="141" spans="1:28" ht="30" customHeight="1" thickTop="1" thickBot="1" x14ac:dyDescent="0.4">
      <c r="A141" s="259" t="s">
        <v>119</v>
      </c>
      <c r="B141" s="227" t="s">
        <v>273</v>
      </c>
      <c r="C141" s="356"/>
      <c r="D141" s="259">
        <f>+Carga_datos!D49</f>
        <v>0</v>
      </c>
      <c r="E141" s="259">
        <f>+Carga_datos!E49</f>
        <v>0</v>
      </c>
      <c r="F141" s="259">
        <f>+Carga_datos!F49</f>
        <v>0</v>
      </c>
      <c r="G141" s="259">
        <f>+Carga_datos!G49</f>
        <v>0</v>
      </c>
      <c r="H141" s="259">
        <f>+Carga_datos!H49</f>
        <v>0</v>
      </c>
      <c r="I141" s="259">
        <f>+Carga_datos!I49</f>
        <v>0</v>
      </c>
      <c r="J141" s="259">
        <f>+Carga_datos!J49</f>
        <v>0</v>
      </c>
      <c r="K141" s="259">
        <f>+Carga_datos!K49</f>
        <v>0</v>
      </c>
      <c r="L141" s="259">
        <f>+Carga_datos!L49</f>
        <v>0</v>
      </c>
      <c r="M141" s="259">
        <f>+Carga_datos!M49</f>
        <v>0</v>
      </c>
      <c r="N141" s="259">
        <f>+Carga_datos!N49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120</v>
      </c>
      <c r="B142" s="227" t="s">
        <v>274</v>
      </c>
      <c r="C142" s="356"/>
      <c r="D142" s="259">
        <f>+Carga_datos!D50</f>
        <v>0</v>
      </c>
      <c r="E142" s="259">
        <f>+Carga_datos!E50</f>
        <v>0</v>
      </c>
      <c r="F142" s="259">
        <f>+Carga_datos!F50</f>
        <v>0</v>
      </c>
      <c r="G142" s="259">
        <f>+Carga_datos!G50</f>
        <v>0</v>
      </c>
      <c r="H142" s="259">
        <f>+Carga_datos!H50</f>
        <v>0</v>
      </c>
      <c r="I142" s="259">
        <f>+Carga_datos!I50</f>
        <v>0</v>
      </c>
      <c r="J142" s="259">
        <f>+Carga_datos!J50</f>
        <v>0</v>
      </c>
      <c r="K142" s="259">
        <f>+Carga_datos!K50</f>
        <v>0</v>
      </c>
      <c r="L142" s="259">
        <f>+Carga_datos!L50</f>
        <v>0</v>
      </c>
      <c r="M142" s="259">
        <f>+Carga_datos!M50</f>
        <v>0</v>
      </c>
      <c r="N142" s="259">
        <f>+Carga_datos!N50</f>
        <v>0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121</v>
      </c>
      <c r="B143" s="227" t="s">
        <v>275</v>
      </c>
      <c r="C143" s="356"/>
      <c r="D143" s="259">
        <f>+Carga_datos!D51</f>
        <v>0</v>
      </c>
      <c r="E143" s="259">
        <f>+Carga_datos!E51</f>
        <v>0</v>
      </c>
      <c r="F143" s="259">
        <f>+Carga_datos!F51</f>
        <v>0</v>
      </c>
      <c r="G143" s="259">
        <f>+Carga_datos!G51</f>
        <v>0</v>
      </c>
      <c r="H143" s="259">
        <f>+Carga_datos!H51</f>
        <v>0</v>
      </c>
      <c r="I143" s="259">
        <f>+Carga_datos!I51</f>
        <v>0</v>
      </c>
      <c r="J143" s="259">
        <f>+Carga_datos!J51</f>
        <v>0</v>
      </c>
      <c r="K143" s="259">
        <f>+Carga_datos!K51</f>
        <v>0</v>
      </c>
      <c r="L143" s="259">
        <f>+Carga_datos!L51</f>
        <v>0</v>
      </c>
      <c r="M143" s="259">
        <f>+Carga_datos!M51</f>
        <v>0</v>
      </c>
      <c r="N143" s="259">
        <f>+Carga_datos!N51</f>
        <v>0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122</v>
      </c>
      <c r="B144" s="227" t="s">
        <v>361</v>
      </c>
      <c r="C144" s="356"/>
      <c r="D144" s="259">
        <f>+Carga_datos!D52</f>
        <v>0</v>
      </c>
      <c r="E144" s="259">
        <f>+Carga_datos!E52</f>
        <v>0</v>
      </c>
      <c r="F144" s="259">
        <f>+Carga_datos!F52</f>
        <v>0</v>
      </c>
      <c r="G144" s="259">
        <f>+Carga_datos!G52</f>
        <v>0</v>
      </c>
      <c r="H144" s="259">
        <f>+Carga_datos!H52</f>
        <v>0</v>
      </c>
      <c r="I144" s="259">
        <f>+Carga_datos!I52</f>
        <v>0</v>
      </c>
      <c r="J144" s="259">
        <f>+Carga_datos!J52</f>
        <v>0</v>
      </c>
      <c r="K144" s="259">
        <f>+Carga_datos!K52</f>
        <v>0</v>
      </c>
      <c r="L144" s="259">
        <f>+Carga_datos!L52</f>
        <v>0</v>
      </c>
      <c r="M144" s="259">
        <f>+Carga_datos!M52</f>
        <v>0</v>
      </c>
      <c r="N144" s="259">
        <f>+Carga_datos!N52</f>
        <v>0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123</v>
      </c>
      <c r="B145" s="259" t="s">
        <v>296</v>
      </c>
      <c r="C145" s="356"/>
      <c r="D145" s="259">
        <f>+Carga_datos!D53</f>
        <v>0</v>
      </c>
      <c r="E145" s="259">
        <f>+Carga_datos!E53</f>
        <v>0</v>
      </c>
      <c r="F145" s="259">
        <f>+Carga_datos!F53</f>
        <v>0</v>
      </c>
      <c r="G145" s="259">
        <f>+Carga_datos!G53</f>
        <v>0</v>
      </c>
      <c r="H145" s="259">
        <f>+Carga_datos!H53</f>
        <v>0</v>
      </c>
      <c r="I145" s="259">
        <f>+Carga_datos!I53</f>
        <v>0</v>
      </c>
      <c r="J145" s="259">
        <f>+Carga_datos!J53</f>
        <v>0</v>
      </c>
      <c r="K145" s="259">
        <f>+Carga_datos!K53</f>
        <v>0</v>
      </c>
      <c r="L145" s="259">
        <f>+Carga_datos!L53</f>
        <v>0</v>
      </c>
      <c r="M145" s="259">
        <f>+Carga_datos!M53</f>
        <v>0</v>
      </c>
      <c r="N145" s="259">
        <f>+Carga_datos!N53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124</v>
      </c>
      <c r="B146" s="227" t="s">
        <v>276</v>
      </c>
      <c r="C146" s="356"/>
      <c r="D146" s="259">
        <f>+Carga_datos!D54</f>
        <v>0</v>
      </c>
      <c r="E146" s="259">
        <f>+Carga_datos!E54</f>
        <v>0</v>
      </c>
      <c r="F146" s="259">
        <f>+Carga_datos!F54</f>
        <v>0</v>
      </c>
      <c r="G146" s="259">
        <f>+Carga_datos!G54</f>
        <v>0</v>
      </c>
      <c r="H146" s="259">
        <f>+Carga_datos!H54</f>
        <v>0</v>
      </c>
      <c r="I146" s="259">
        <f>+Carga_datos!I54</f>
        <v>0</v>
      </c>
      <c r="J146" s="259">
        <f>+Carga_datos!J54</f>
        <v>0</v>
      </c>
      <c r="K146" s="259">
        <f>+Carga_datos!K54</f>
        <v>0</v>
      </c>
      <c r="L146" s="259">
        <f>+Carga_datos!L54</f>
        <v>0</v>
      </c>
      <c r="M146" s="259">
        <f>+Carga_datos!M54</f>
        <v>0</v>
      </c>
      <c r="N146" s="259">
        <f>+Carga_datos!N54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125</v>
      </c>
      <c r="B147" s="227" t="s">
        <v>277</v>
      </c>
      <c r="C147" s="356"/>
      <c r="D147" s="259">
        <f>+Carga_datos!D55</f>
        <v>0</v>
      </c>
      <c r="E147" s="259">
        <f>+Carga_datos!E55</f>
        <v>0</v>
      </c>
      <c r="F147" s="259">
        <f>+Carga_datos!F55</f>
        <v>0</v>
      </c>
      <c r="G147" s="259">
        <f>+Carga_datos!G55</f>
        <v>0</v>
      </c>
      <c r="H147" s="259">
        <f>+Carga_datos!H55</f>
        <v>0</v>
      </c>
      <c r="I147" s="259">
        <f>+Carga_datos!I55</f>
        <v>0</v>
      </c>
      <c r="J147" s="259">
        <f>+Carga_datos!J55</f>
        <v>0</v>
      </c>
      <c r="K147" s="259">
        <f>+Carga_datos!K55</f>
        <v>0</v>
      </c>
      <c r="L147" s="259">
        <f>+Carga_datos!L55</f>
        <v>0</v>
      </c>
      <c r="M147" s="259">
        <f>+Carga_datos!M55</f>
        <v>0</v>
      </c>
      <c r="N147" s="259">
        <f>+Carga_datos!N55</f>
        <v>0</v>
      </c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</row>
    <row r="148" spans="1:28" ht="30" customHeight="1" thickTop="1" thickBot="1" x14ac:dyDescent="0.4">
      <c r="A148" s="259" t="s">
        <v>126</v>
      </c>
      <c r="B148" s="248" t="s">
        <v>278</v>
      </c>
      <c r="C148" s="362"/>
      <c r="D148" s="251">
        <f>+D117+D132+D140</f>
        <v>0</v>
      </c>
      <c r="E148" s="251">
        <f t="shared" ref="E148:G148" si="76">+E117+E132+E140</f>
        <v>0</v>
      </c>
      <c r="F148" s="251">
        <f t="shared" si="76"/>
        <v>0</v>
      </c>
      <c r="G148" s="251">
        <f t="shared" si="76"/>
        <v>0</v>
      </c>
      <c r="H148" s="251">
        <f t="shared" ref="H148:N148" si="77">+H117+H132+H140</f>
        <v>0</v>
      </c>
      <c r="I148" s="251">
        <f t="shared" si="77"/>
        <v>0</v>
      </c>
      <c r="J148" s="251">
        <f t="shared" si="77"/>
        <v>0</v>
      </c>
      <c r="K148" s="251">
        <f t="shared" si="77"/>
        <v>0</v>
      </c>
      <c r="L148" s="251">
        <f t="shared" si="77"/>
        <v>0</v>
      </c>
      <c r="M148" s="251">
        <f t="shared" si="77"/>
        <v>0</v>
      </c>
      <c r="N148" s="251">
        <f t="shared" si="77"/>
        <v>0</v>
      </c>
      <c r="O148" s="335">
        <f>+Carga_datos!D56-Data!D148</f>
        <v>0</v>
      </c>
      <c r="P148" s="335">
        <f>+Carga_datos!E56-Data!E148</f>
        <v>0</v>
      </c>
      <c r="Q148" s="335">
        <f>+Carga_datos!F56-Data!F148</f>
        <v>0</v>
      </c>
      <c r="R148" s="335">
        <f>+Carga_datos!G56-Data!G148</f>
        <v>0</v>
      </c>
      <c r="S148" s="335">
        <f>+Carga_datos!H56-Data!H148</f>
        <v>0</v>
      </c>
      <c r="T148" s="335">
        <f>+Carga_datos!I56-Data!I148</f>
        <v>0</v>
      </c>
      <c r="U148" s="335">
        <f>+Carga_datos!J56-Data!J148</f>
        <v>0</v>
      </c>
      <c r="V148" s="335">
        <f>+Carga_datos!K56-Data!K148</f>
        <v>0</v>
      </c>
      <c r="W148" s="335">
        <f>+Carga_datos!L56-Data!L148</f>
        <v>0</v>
      </c>
      <c r="X148" s="335">
        <f>+Carga_datos!M56-Data!M148</f>
        <v>0</v>
      </c>
      <c r="Y148" s="335">
        <f>+Carga_datos!N56-Data!N148</f>
        <v>0</v>
      </c>
      <c r="Z148" s="335"/>
      <c r="AA148" s="335"/>
      <c r="AB148" s="335"/>
    </row>
    <row r="150" spans="1:28" ht="30" customHeight="1" x14ac:dyDescent="0.35">
      <c r="B150" s="188" t="s">
        <v>309</v>
      </c>
      <c r="C150" s="363"/>
      <c r="D150" s="196">
        <f>D113-D148</f>
        <v>0</v>
      </c>
      <c r="E150" s="196">
        <f>E113-E148</f>
        <v>0</v>
      </c>
      <c r="F150" s="197">
        <f>F113-F148</f>
        <v>0</v>
      </c>
      <c r="G150" s="197">
        <f>G113-G148</f>
        <v>0</v>
      </c>
      <c r="H150" s="197">
        <f t="shared" ref="H150:N150" si="78">H113-H148</f>
        <v>0</v>
      </c>
      <c r="I150" s="197">
        <f t="shared" si="78"/>
        <v>0</v>
      </c>
      <c r="J150" s="197">
        <f t="shared" si="78"/>
        <v>0</v>
      </c>
      <c r="K150" s="197">
        <f t="shared" si="78"/>
        <v>0</v>
      </c>
      <c r="L150" s="197">
        <f t="shared" si="78"/>
        <v>0</v>
      </c>
      <c r="M150" s="197">
        <f t="shared" si="78"/>
        <v>0</v>
      </c>
      <c r="N150" s="197">
        <f t="shared" si="78"/>
        <v>0</v>
      </c>
    </row>
    <row r="151" spans="1:28" ht="30" customHeight="1" x14ac:dyDescent="0.35">
      <c r="B151" s="188" t="s">
        <v>614</v>
      </c>
      <c r="C151" s="363"/>
      <c r="D151" s="196">
        <f>+D66-D127</f>
        <v>0</v>
      </c>
      <c r="E151" s="196">
        <f t="shared" ref="E151:G151" si="79">+E66-E127</f>
        <v>0</v>
      </c>
      <c r="F151" s="197">
        <f t="shared" si="79"/>
        <v>0</v>
      </c>
      <c r="G151" s="197">
        <f t="shared" si="79"/>
        <v>0</v>
      </c>
      <c r="H151" s="197">
        <f t="shared" ref="H151:N151" si="80">+H66-H127</f>
        <v>0</v>
      </c>
      <c r="I151" s="197">
        <f t="shared" si="80"/>
        <v>0</v>
      </c>
      <c r="J151" s="197">
        <f t="shared" si="80"/>
        <v>0</v>
      </c>
      <c r="K151" s="197">
        <f t="shared" si="80"/>
        <v>0</v>
      </c>
      <c r="L151" s="197">
        <f t="shared" si="80"/>
        <v>0</v>
      </c>
      <c r="M151" s="197">
        <f t="shared" si="80"/>
        <v>0</v>
      </c>
      <c r="N151" s="197">
        <f t="shared" si="80"/>
        <v>0</v>
      </c>
    </row>
    <row r="152" spans="1:28" ht="30" customHeight="1" thickBot="1" x14ac:dyDescent="0.4"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</row>
    <row r="153" spans="1:28" ht="24" thickBot="1" x14ac:dyDescent="0.4">
      <c r="A153" s="182"/>
      <c r="B153" s="182" t="s">
        <v>369</v>
      </c>
      <c r="C153" s="182" t="str">
        <f>+C9</f>
        <v>Ref</v>
      </c>
      <c r="D153" s="182">
        <f>+D9</f>
        <v>2008</v>
      </c>
      <c r="E153" s="182">
        <f t="shared" ref="E153:G153" si="81">+E9</f>
        <v>2009</v>
      </c>
      <c r="F153" s="182">
        <f t="shared" si="81"/>
        <v>2010</v>
      </c>
      <c r="G153" s="182">
        <f t="shared" si="81"/>
        <v>2011</v>
      </c>
      <c r="H153" s="182">
        <f t="shared" ref="H153:N153" si="82">+H9</f>
        <v>2012</v>
      </c>
      <c r="I153" s="182">
        <f t="shared" si="82"/>
        <v>2013</v>
      </c>
      <c r="J153" s="182">
        <f t="shared" si="82"/>
        <v>2014</v>
      </c>
      <c r="K153" s="182">
        <f t="shared" si="82"/>
        <v>2015</v>
      </c>
      <c r="L153" s="182">
        <f t="shared" si="82"/>
        <v>2016</v>
      </c>
      <c r="M153" s="182">
        <f t="shared" si="82"/>
        <v>2017</v>
      </c>
      <c r="N153" s="182">
        <f t="shared" si="82"/>
        <v>2018</v>
      </c>
    </row>
    <row r="154" spans="1:28" ht="30" customHeight="1" thickTop="1" x14ac:dyDescent="0.35"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</row>
    <row r="155" spans="1:28" ht="24" thickBot="1" x14ac:dyDescent="0.4">
      <c r="A155" s="193"/>
      <c r="B155" s="193" t="s">
        <v>370</v>
      </c>
      <c r="C155" s="193" t="str">
        <f>+C9</f>
        <v>Ref</v>
      </c>
      <c r="D155" s="193">
        <f>+D9</f>
        <v>2008</v>
      </c>
      <c r="E155" s="193">
        <f t="shared" ref="E155:G155" si="83">+E9</f>
        <v>2009</v>
      </c>
      <c r="F155" s="193">
        <f t="shared" si="83"/>
        <v>2010</v>
      </c>
      <c r="G155" s="193">
        <f t="shared" si="83"/>
        <v>2011</v>
      </c>
      <c r="H155" s="193">
        <f t="shared" ref="H155:N155" si="84">+H9</f>
        <v>2012</v>
      </c>
      <c r="I155" s="193">
        <f t="shared" si="84"/>
        <v>2013</v>
      </c>
      <c r="J155" s="193">
        <f t="shared" si="84"/>
        <v>2014</v>
      </c>
      <c r="K155" s="193">
        <f t="shared" si="84"/>
        <v>2015</v>
      </c>
      <c r="L155" s="193">
        <f t="shared" si="84"/>
        <v>2016</v>
      </c>
      <c r="M155" s="193">
        <f t="shared" si="84"/>
        <v>2017</v>
      </c>
      <c r="N155" s="193">
        <f t="shared" si="84"/>
        <v>2018</v>
      </c>
    </row>
    <row r="156" spans="1:28" ht="30" customHeight="1" thickTop="1" thickBot="1" x14ac:dyDescent="0.4">
      <c r="A156" s="288" t="s">
        <v>469</v>
      </c>
      <c r="B156" s="232" t="s">
        <v>491</v>
      </c>
      <c r="C156" s="356"/>
      <c r="D156" s="233">
        <f>+D66</f>
        <v>0</v>
      </c>
      <c r="E156" s="233">
        <f>+E66</f>
        <v>0</v>
      </c>
      <c r="F156" s="233">
        <f>+F66</f>
        <v>0</v>
      </c>
      <c r="G156" s="233">
        <f>+G66</f>
        <v>0</v>
      </c>
      <c r="H156" s="233">
        <f t="shared" ref="H156:N156" si="85">+H66</f>
        <v>0</v>
      </c>
      <c r="I156" s="233">
        <f t="shared" si="85"/>
        <v>0</v>
      </c>
      <c r="J156" s="233">
        <f t="shared" si="85"/>
        <v>0</v>
      </c>
      <c r="K156" s="233">
        <f t="shared" si="85"/>
        <v>0</v>
      </c>
      <c r="L156" s="233">
        <f t="shared" si="85"/>
        <v>0</v>
      </c>
      <c r="M156" s="233">
        <f t="shared" si="85"/>
        <v>0</v>
      </c>
      <c r="N156" s="233">
        <f t="shared" si="85"/>
        <v>0</v>
      </c>
    </row>
    <row r="157" spans="1:28" ht="30" customHeight="1" thickTop="1" thickBot="1" x14ac:dyDescent="0.4">
      <c r="A157" s="288" t="s">
        <v>470</v>
      </c>
      <c r="B157" s="227" t="s">
        <v>235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471</v>
      </c>
      <c r="B158" s="227" t="s">
        <v>236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472</v>
      </c>
      <c r="B159" s="227" t="s">
        <v>297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473</v>
      </c>
      <c r="B160" s="227" t="s">
        <v>289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475</v>
      </c>
      <c r="B161" s="227" t="s">
        <v>522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476</v>
      </c>
      <c r="B162" s="227" t="s">
        <v>524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474</v>
      </c>
      <c r="B163" s="227" t="s">
        <v>477</v>
      </c>
      <c r="C163" s="356"/>
      <c r="D163" s="228">
        <f>+Carga_datos!D114</f>
        <v>0</v>
      </c>
      <c r="E163" s="228">
        <f>+Carga_datos!E114</f>
        <v>0</v>
      </c>
      <c r="F163" s="228">
        <f>+Carga_datos!F114</f>
        <v>0</v>
      </c>
      <c r="G163" s="228">
        <f>+Carga_datos!G114</f>
        <v>0</v>
      </c>
      <c r="H163" s="228">
        <f>+Carga_datos!H114</f>
        <v>0</v>
      </c>
      <c r="I163" s="228">
        <f>+Carga_datos!I114</f>
        <v>0</v>
      </c>
      <c r="J163" s="228">
        <f>+Carga_datos!J114</f>
        <v>0</v>
      </c>
      <c r="K163" s="228">
        <f>+Carga_datos!K114</f>
        <v>0</v>
      </c>
      <c r="L163" s="228">
        <f>+Carga_datos!L114</f>
        <v>0</v>
      </c>
      <c r="M163" s="228">
        <f>+Carga_datos!M114</f>
        <v>0</v>
      </c>
      <c r="N163" s="228">
        <f>+Carga_datos!N114</f>
        <v>0</v>
      </c>
    </row>
    <row r="164" spans="1:28" ht="30" customHeight="1" thickTop="1" thickBot="1" x14ac:dyDescent="0.4">
      <c r="A164" s="288" t="s">
        <v>478</v>
      </c>
      <c r="B164" s="232" t="s">
        <v>492</v>
      </c>
      <c r="C164" s="356"/>
      <c r="D164" s="233">
        <f>SUM(D157:D163)</f>
        <v>0</v>
      </c>
      <c r="E164" s="233">
        <f t="shared" ref="E164:G164" si="86">SUM(E157:E163)</f>
        <v>0</v>
      </c>
      <c r="F164" s="233">
        <f t="shared" si="86"/>
        <v>0</v>
      </c>
      <c r="G164" s="233">
        <f t="shared" si="86"/>
        <v>0</v>
      </c>
      <c r="H164" s="233">
        <f t="shared" ref="H164:N164" si="87">SUM(H157:H163)</f>
        <v>0</v>
      </c>
      <c r="I164" s="233">
        <f t="shared" si="87"/>
        <v>0</v>
      </c>
      <c r="J164" s="233">
        <f t="shared" si="87"/>
        <v>0</v>
      </c>
      <c r="K164" s="233">
        <f t="shared" si="87"/>
        <v>0</v>
      </c>
      <c r="L164" s="233">
        <f t="shared" si="87"/>
        <v>0</v>
      </c>
      <c r="M164" s="233">
        <f t="shared" si="87"/>
        <v>0</v>
      </c>
      <c r="N164" s="233">
        <f t="shared" si="87"/>
        <v>0</v>
      </c>
      <c r="O164" s="335">
        <f>+Carga_datos!D115-D164</f>
        <v>0</v>
      </c>
      <c r="P164" s="335">
        <f>+Carga_datos!E115-E164</f>
        <v>0</v>
      </c>
      <c r="Q164" s="335">
        <f>+Carga_datos!F115-F164</f>
        <v>0</v>
      </c>
      <c r="R164" s="335">
        <f>+Carga_datos!G115-G164</f>
        <v>0</v>
      </c>
      <c r="S164" s="335">
        <f>+Carga_datos!H115-H164</f>
        <v>0</v>
      </c>
      <c r="T164" s="335">
        <f>+Carga_datos!I115-I164</f>
        <v>0</v>
      </c>
      <c r="U164" s="335">
        <f>+Carga_datos!J115-J164</f>
        <v>0</v>
      </c>
      <c r="V164" s="335">
        <f>+Carga_datos!K115-K164</f>
        <v>0</v>
      </c>
      <c r="W164" s="335">
        <f>+Carga_datos!L115-L164</f>
        <v>0</v>
      </c>
      <c r="X164" s="335">
        <f>+Carga_datos!M115-M164</f>
        <v>0</v>
      </c>
      <c r="Y164" s="335">
        <f>+Carga_datos!N115-N164</f>
        <v>0</v>
      </c>
      <c r="Z164" s="335"/>
      <c r="AA164" s="335"/>
      <c r="AB164" s="335"/>
    </row>
    <row r="165" spans="1:28" ht="30" customHeight="1" thickTop="1" thickBot="1" x14ac:dyDescent="0.4">
      <c r="A165" s="288" t="s">
        <v>481</v>
      </c>
      <c r="B165" s="227" t="s">
        <v>479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482</v>
      </c>
      <c r="B166" s="227" t="s">
        <v>480</v>
      </c>
      <c r="C166" s="356"/>
      <c r="D166" s="228">
        <f>+Carga_datos!D117</f>
        <v>0</v>
      </c>
      <c r="E166" s="228">
        <f>+Carga_datos!E117</f>
        <v>0</v>
      </c>
      <c r="F166" s="228">
        <f>+Carga_datos!F117</f>
        <v>0</v>
      </c>
      <c r="G166" s="228">
        <f>+Carga_datos!G117</f>
        <v>0</v>
      </c>
      <c r="H166" s="228">
        <f>+Carga_datos!H117</f>
        <v>0</v>
      </c>
      <c r="I166" s="228">
        <f>+Carga_datos!I117</f>
        <v>0</v>
      </c>
      <c r="J166" s="228">
        <f>+Carga_datos!J117</f>
        <v>0</v>
      </c>
      <c r="K166" s="228">
        <f>+Carga_datos!K117</f>
        <v>0</v>
      </c>
      <c r="L166" s="228">
        <f>+Carga_datos!L117</f>
        <v>0</v>
      </c>
      <c r="M166" s="228">
        <f>+Carga_datos!M117</f>
        <v>0</v>
      </c>
      <c r="N166" s="228">
        <f>+Carga_datos!N117</f>
        <v>0</v>
      </c>
    </row>
    <row r="167" spans="1:28" ht="30" customHeight="1" thickTop="1" thickBot="1" x14ac:dyDescent="0.4">
      <c r="A167" s="288" t="s">
        <v>483</v>
      </c>
      <c r="B167" s="227" t="s">
        <v>489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484</v>
      </c>
      <c r="B168" s="227" t="s">
        <v>523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485</v>
      </c>
      <c r="B169" s="227" t="s">
        <v>525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0</v>
      </c>
      <c r="N169" s="228">
        <f>+Carga_datos!N120</f>
        <v>0</v>
      </c>
    </row>
    <row r="170" spans="1:28" ht="30" customHeight="1" thickTop="1" thickBot="1" x14ac:dyDescent="0.4">
      <c r="A170" s="288" t="s">
        <v>486</v>
      </c>
      <c r="B170" s="227" t="s">
        <v>490</v>
      </c>
      <c r="C170" s="356"/>
      <c r="D170" s="228">
        <f>+Carga_datos!D121</f>
        <v>0</v>
      </c>
      <c r="E170" s="228">
        <f>+Carga_datos!E121</f>
        <v>0</v>
      </c>
      <c r="F170" s="228">
        <f>+Carga_datos!F121</f>
        <v>0</v>
      </c>
      <c r="G170" s="228">
        <f>+Carga_datos!G121</f>
        <v>0</v>
      </c>
      <c r="H170" s="228">
        <f>+Carga_datos!H121</f>
        <v>0</v>
      </c>
      <c r="I170" s="228">
        <f>+Carga_datos!I121</f>
        <v>0</v>
      </c>
      <c r="J170" s="228">
        <f>+Carga_datos!J121</f>
        <v>0</v>
      </c>
      <c r="K170" s="228">
        <f>+Carga_datos!K121</f>
        <v>0</v>
      </c>
      <c r="L170" s="228">
        <f>+Carga_datos!L121</f>
        <v>0</v>
      </c>
      <c r="M170" s="228">
        <f>+Carga_datos!M121</f>
        <v>0</v>
      </c>
      <c r="N170" s="228">
        <f>+Carga_datos!N121</f>
        <v>0</v>
      </c>
    </row>
    <row r="171" spans="1:28" ht="30" customHeight="1" thickTop="1" thickBot="1" x14ac:dyDescent="0.4">
      <c r="A171" s="288" t="s">
        <v>487</v>
      </c>
      <c r="B171" s="232" t="s">
        <v>493</v>
      </c>
      <c r="C171" s="364"/>
      <c r="D171" s="233">
        <f>SUM(D165:D170)</f>
        <v>0</v>
      </c>
      <c r="E171" s="233">
        <f t="shared" ref="E171:G171" si="88">SUM(E165:E170)</f>
        <v>0</v>
      </c>
      <c r="F171" s="233">
        <f t="shared" si="88"/>
        <v>0</v>
      </c>
      <c r="G171" s="233">
        <f t="shared" si="88"/>
        <v>0</v>
      </c>
      <c r="H171" s="233">
        <f t="shared" ref="H171:N171" si="89">SUM(H165:H170)</f>
        <v>0</v>
      </c>
      <c r="I171" s="233">
        <f t="shared" si="89"/>
        <v>0</v>
      </c>
      <c r="J171" s="233">
        <f t="shared" si="89"/>
        <v>0</v>
      </c>
      <c r="K171" s="233">
        <f t="shared" si="89"/>
        <v>0</v>
      </c>
      <c r="L171" s="233">
        <f t="shared" si="89"/>
        <v>0</v>
      </c>
      <c r="M171" s="233">
        <f t="shared" si="89"/>
        <v>0</v>
      </c>
      <c r="N171" s="233">
        <f t="shared" si="89"/>
        <v>0</v>
      </c>
      <c r="O171" s="335">
        <f>+Carga_datos!D122-Data!D171</f>
        <v>0</v>
      </c>
      <c r="P171" s="335">
        <f>+Carga_datos!E122-Data!E171</f>
        <v>0</v>
      </c>
      <c r="Q171" s="335">
        <f>+Carga_datos!F122-Data!F171</f>
        <v>0</v>
      </c>
      <c r="R171" s="335">
        <f>+Carga_datos!G122-Data!G171</f>
        <v>0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0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Top="1" thickBot="1" x14ac:dyDescent="0.4">
      <c r="A172" s="288" t="s">
        <v>488</v>
      </c>
      <c r="B172" s="232" t="s">
        <v>494</v>
      </c>
      <c r="C172" s="364"/>
      <c r="D172" s="233">
        <f>+D156+D164+D171</f>
        <v>0</v>
      </c>
      <c r="E172" s="233">
        <f t="shared" ref="E172:G172" si="90">+E156+E164+E171</f>
        <v>0</v>
      </c>
      <c r="F172" s="233">
        <f t="shared" si="90"/>
        <v>0</v>
      </c>
      <c r="G172" s="233">
        <f t="shared" si="90"/>
        <v>0</v>
      </c>
      <c r="H172" s="233">
        <f t="shared" ref="H172:N172" si="91">+H156+H164+H171</f>
        <v>0</v>
      </c>
      <c r="I172" s="233">
        <f t="shared" si="91"/>
        <v>0</v>
      </c>
      <c r="J172" s="233">
        <f t="shared" si="91"/>
        <v>0</v>
      </c>
      <c r="K172" s="233">
        <f t="shared" si="91"/>
        <v>0</v>
      </c>
      <c r="L172" s="233">
        <f t="shared" si="91"/>
        <v>0</v>
      </c>
      <c r="M172" s="233">
        <f t="shared" si="91"/>
        <v>0</v>
      </c>
      <c r="N172" s="233">
        <f t="shared" si="91"/>
        <v>0</v>
      </c>
      <c r="O172" s="335">
        <f>+Carga_datos!D123-Data!D172</f>
        <v>0</v>
      </c>
      <c r="P172" s="335">
        <f>+Carga_datos!E123-Data!E172</f>
        <v>0</v>
      </c>
      <c r="Q172" s="335">
        <f>+Carga_datos!F123-Data!F172</f>
        <v>0</v>
      </c>
      <c r="R172" s="335">
        <f>+Carga_datos!G123-Data!G172</f>
        <v>0</v>
      </c>
      <c r="S172" s="335">
        <f>+Carga_datos!H123-Data!H172</f>
        <v>0</v>
      </c>
      <c r="T172" s="335">
        <f>+Carga_datos!I123-Data!I172</f>
        <v>0</v>
      </c>
      <c r="U172" s="335">
        <f>+Carga_datos!J123-Data!J172</f>
        <v>0</v>
      </c>
      <c r="V172" s="335">
        <f>+Carga_datos!K123-Data!K172</f>
        <v>0</v>
      </c>
      <c r="W172" s="335">
        <f>+Carga_datos!L123-Data!L172</f>
        <v>0</v>
      </c>
      <c r="X172" s="335">
        <f>+Carga_datos!M123-Data!M172</f>
        <v>0</v>
      </c>
      <c r="Y172" s="335">
        <f>+Carga_datos!N123-Data!N172</f>
        <v>0</v>
      </c>
      <c r="Z172" s="335"/>
      <c r="AA172" s="335"/>
      <c r="AB172" s="335"/>
    </row>
    <row r="173" spans="1:28" ht="30" customHeight="1" thickBot="1" x14ac:dyDescent="0.4"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</row>
    <row r="174" spans="1:28" ht="30" customHeight="1" thickTop="1" thickBot="1" x14ac:dyDescent="0.4">
      <c r="A174" s="288"/>
      <c r="B174" s="232" t="s">
        <v>383</v>
      </c>
      <c r="C174" s="356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</row>
    <row r="175" spans="1:28" ht="30" customHeight="1" thickTop="1" thickBot="1" x14ac:dyDescent="0.4">
      <c r="A175" s="288" t="s">
        <v>139</v>
      </c>
      <c r="B175" s="227" t="s">
        <v>618</v>
      </c>
      <c r="C175" s="356"/>
      <c r="D175" s="228"/>
      <c r="E175" s="228">
        <f>+D130</f>
        <v>0</v>
      </c>
      <c r="F175" s="228">
        <f t="shared" ref="F175:N175" si="92">+E130</f>
        <v>0</v>
      </c>
      <c r="G175" s="228">
        <f t="shared" si="92"/>
        <v>0</v>
      </c>
      <c r="H175" s="228">
        <f t="shared" si="92"/>
        <v>0</v>
      </c>
      <c r="I175" s="228">
        <f t="shared" si="92"/>
        <v>0</v>
      </c>
      <c r="J175" s="228">
        <f t="shared" si="92"/>
        <v>0</v>
      </c>
      <c r="K175" s="228">
        <f t="shared" si="92"/>
        <v>0</v>
      </c>
      <c r="L175" s="228">
        <f t="shared" si="92"/>
        <v>0</v>
      </c>
      <c r="M175" s="228">
        <f t="shared" si="92"/>
        <v>0</v>
      </c>
      <c r="N175" s="228">
        <f t="shared" si="92"/>
        <v>0</v>
      </c>
    </row>
    <row r="176" spans="1:28" ht="30" customHeight="1" thickTop="1" thickBot="1" x14ac:dyDescent="0.4">
      <c r="A176" s="288" t="s">
        <v>140</v>
      </c>
      <c r="B176" s="227" t="s">
        <v>619</v>
      </c>
      <c r="C176" s="356"/>
      <c r="D176" s="228"/>
      <c r="E176" s="228">
        <f>+D131</f>
        <v>0</v>
      </c>
      <c r="F176" s="228">
        <f t="shared" ref="F176:N176" si="93">+E131</f>
        <v>0</v>
      </c>
      <c r="G176" s="228">
        <f t="shared" si="93"/>
        <v>0</v>
      </c>
      <c r="H176" s="228">
        <f t="shared" si="93"/>
        <v>0</v>
      </c>
      <c r="I176" s="228">
        <f t="shared" si="93"/>
        <v>0</v>
      </c>
      <c r="J176" s="228">
        <f t="shared" si="93"/>
        <v>0</v>
      </c>
      <c r="K176" s="228">
        <f t="shared" si="93"/>
        <v>0</v>
      </c>
      <c r="L176" s="228">
        <f t="shared" si="93"/>
        <v>0</v>
      </c>
      <c r="M176" s="228">
        <f t="shared" si="93"/>
        <v>0</v>
      </c>
      <c r="N176" s="228">
        <f t="shared" si="93"/>
        <v>0</v>
      </c>
    </row>
    <row r="177" spans="1:20" ht="30" customHeight="1" thickTop="1" thickBot="1" x14ac:dyDescent="0.4">
      <c r="A177" s="288" t="s">
        <v>478</v>
      </c>
      <c r="B177" s="227" t="s">
        <v>492</v>
      </c>
      <c r="C177" s="356"/>
      <c r="D177" s="228"/>
      <c r="E177" s="228">
        <f>+E164</f>
        <v>0</v>
      </c>
      <c r="F177" s="228">
        <f t="shared" ref="F177:N177" si="94">+F164</f>
        <v>0</v>
      </c>
      <c r="G177" s="228">
        <f t="shared" si="94"/>
        <v>0</v>
      </c>
      <c r="H177" s="228">
        <f t="shared" si="94"/>
        <v>0</v>
      </c>
      <c r="I177" s="228">
        <f t="shared" si="94"/>
        <v>0</v>
      </c>
      <c r="J177" s="228">
        <f t="shared" si="94"/>
        <v>0</v>
      </c>
      <c r="K177" s="228">
        <f t="shared" si="94"/>
        <v>0</v>
      </c>
      <c r="L177" s="228">
        <f t="shared" si="94"/>
        <v>0</v>
      </c>
      <c r="M177" s="228">
        <f t="shared" si="94"/>
        <v>0</v>
      </c>
      <c r="N177" s="228">
        <f t="shared" si="94"/>
        <v>0</v>
      </c>
    </row>
    <row r="178" spans="1:20" ht="30" customHeight="1" thickTop="1" thickBot="1" x14ac:dyDescent="0.4">
      <c r="A178" s="288" t="s">
        <v>487</v>
      </c>
      <c r="B178" s="227" t="s">
        <v>493</v>
      </c>
      <c r="C178" s="356"/>
      <c r="D178" s="228"/>
      <c r="E178" s="228">
        <f>+E171</f>
        <v>0</v>
      </c>
      <c r="F178" s="228">
        <f t="shared" ref="F178:N178" si="95">+F171</f>
        <v>0</v>
      </c>
      <c r="G178" s="228">
        <f t="shared" si="95"/>
        <v>0</v>
      </c>
      <c r="H178" s="228">
        <f t="shared" si="95"/>
        <v>0</v>
      </c>
      <c r="I178" s="228">
        <f t="shared" si="95"/>
        <v>0</v>
      </c>
      <c r="J178" s="228">
        <f t="shared" si="95"/>
        <v>0</v>
      </c>
      <c r="K178" s="228">
        <f t="shared" si="95"/>
        <v>0</v>
      </c>
      <c r="L178" s="228">
        <f t="shared" si="95"/>
        <v>0</v>
      </c>
      <c r="M178" s="228">
        <f t="shared" si="95"/>
        <v>0</v>
      </c>
      <c r="N178" s="228">
        <f t="shared" si="95"/>
        <v>0</v>
      </c>
    </row>
    <row r="179" spans="1:20" ht="30" customHeight="1" thickTop="1" thickBot="1" x14ac:dyDescent="0.4">
      <c r="A179" s="288" t="s">
        <v>139</v>
      </c>
      <c r="B179" s="227" t="s">
        <v>620</v>
      </c>
      <c r="C179" s="356"/>
      <c r="D179" s="228"/>
      <c r="E179" s="228">
        <f>+E130</f>
        <v>0</v>
      </c>
      <c r="F179" s="228">
        <f t="shared" ref="F179:N179" si="96">+F130</f>
        <v>0</v>
      </c>
      <c r="G179" s="228">
        <f t="shared" si="96"/>
        <v>0</v>
      </c>
      <c r="H179" s="228">
        <f t="shared" si="96"/>
        <v>0</v>
      </c>
      <c r="I179" s="228">
        <f t="shared" si="96"/>
        <v>0</v>
      </c>
      <c r="J179" s="228">
        <f t="shared" si="96"/>
        <v>0</v>
      </c>
      <c r="K179" s="228">
        <f t="shared" si="96"/>
        <v>0</v>
      </c>
      <c r="L179" s="228">
        <f t="shared" si="96"/>
        <v>0</v>
      </c>
      <c r="M179" s="228">
        <f t="shared" si="96"/>
        <v>0</v>
      </c>
      <c r="N179" s="228">
        <f t="shared" si="96"/>
        <v>0</v>
      </c>
    </row>
    <row r="180" spans="1:20" ht="30" customHeight="1" thickTop="1" thickBot="1" x14ac:dyDescent="0.4">
      <c r="A180" s="288" t="s">
        <v>140</v>
      </c>
      <c r="B180" s="227" t="s">
        <v>621</v>
      </c>
      <c r="C180" s="356"/>
      <c r="D180" s="228"/>
      <c r="E180" s="228">
        <f>+E131</f>
        <v>0</v>
      </c>
      <c r="F180" s="228">
        <f t="shared" ref="F180:N180" si="97">+F131</f>
        <v>0</v>
      </c>
      <c r="G180" s="228">
        <f t="shared" si="97"/>
        <v>0</v>
      </c>
      <c r="H180" s="228">
        <f t="shared" si="97"/>
        <v>0</v>
      </c>
      <c r="I180" s="228">
        <f t="shared" si="97"/>
        <v>0</v>
      </c>
      <c r="J180" s="228">
        <f t="shared" si="97"/>
        <v>0</v>
      </c>
      <c r="K180" s="228">
        <f t="shared" si="97"/>
        <v>0</v>
      </c>
      <c r="L180" s="228">
        <f t="shared" si="97"/>
        <v>0</v>
      </c>
      <c r="M180" s="228">
        <f t="shared" si="97"/>
        <v>0</v>
      </c>
      <c r="N180" s="228">
        <f t="shared" si="97"/>
        <v>0</v>
      </c>
    </row>
    <row r="181" spans="1:20" ht="30" customHeight="1" thickTop="1" thickBot="1" x14ac:dyDescent="0.4">
      <c r="A181" s="288"/>
      <c r="B181" s="227" t="s">
        <v>617</v>
      </c>
      <c r="C181" s="356"/>
      <c r="D181" s="228"/>
      <c r="E181" s="228">
        <f>SUM(E175:E178)-(E179+E180)</f>
        <v>0</v>
      </c>
      <c r="F181" s="228">
        <f t="shared" ref="F181:N181" si="98">SUM(F175:F178)-(F179+F180)</f>
        <v>0</v>
      </c>
      <c r="G181" s="228">
        <f t="shared" si="98"/>
        <v>0</v>
      </c>
      <c r="H181" s="228">
        <f t="shared" si="98"/>
        <v>0</v>
      </c>
      <c r="I181" s="228">
        <f t="shared" si="98"/>
        <v>0</v>
      </c>
      <c r="J181" s="228">
        <f t="shared" si="98"/>
        <v>0</v>
      </c>
      <c r="K181" s="228">
        <f t="shared" si="98"/>
        <v>0</v>
      </c>
      <c r="L181" s="228">
        <f t="shared" si="98"/>
        <v>0</v>
      </c>
      <c r="M181" s="228">
        <f t="shared" si="98"/>
        <v>0</v>
      </c>
      <c r="N181" s="228">
        <f t="shared" si="98"/>
        <v>0</v>
      </c>
    </row>
    <row r="182" spans="1:20" ht="30" customHeight="1" x14ac:dyDescent="0.35"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</row>
    <row r="183" spans="1:20" ht="24" thickBot="1" x14ac:dyDescent="0.4">
      <c r="A183" s="193"/>
      <c r="B183" s="193" t="s">
        <v>371</v>
      </c>
      <c r="C183" s="193" t="str">
        <f t="shared" ref="C183:N183" si="99">+C9</f>
        <v>Ref</v>
      </c>
      <c r="D183" s="193">
        <f t="shared" si="99"/>
        <v>2008</v>
      </c>
      <c r="E183" s="193">
        <f t="shared" si="99"/>
        <v>2009</v>
      </c>
      <c r="F183" s="193">
        <f t="shared" si="99"/>
        <v>2010</v>
      </c>
      <c r="G183" s="193">
        <f t="shared" si="99"/>
        <v>2011</v>
      </c>
      <c r="H183" s="193">
        <f t="shared" si="99"/>
        <v>2012</v>
      </c>
      <c r="I183" s="193">
        <f t="shared" si="99"/>
        <v>2013</v>
      </c>
      <c r="J183" s="193">
        <f t="shared" si="99"/>
        <v>2014</v>
      </c>
      <c r="K183" s="193">
        <f t="shared" si="99"/>
        <v>2015</v>
      </c>
      <c r="L183" s="193">
        <f t="shared" si="99"/>
        <v>2016</v>
      </c>
      <c r="M183" s="193">
        <f t="shared" si="99"/>
        <v>2017</v>
      </c>
      <c r="N183" s="193">
        <f t="shared" si="99"/>
        <v>2018</v>
      </c>
      <c r="O183" s="195"/>
      <c r="P183" s="195"/>
      <c r="Q183" s="195"/>
      <c r="R183" s="195"/>
      <c r="S183" s="195"/>
      <c r="T183" s="195"/>
    </row>
    <row r="184" spans="1:20" s="189" customFormat="1" ht="24" thickBot="1" x14ac:dyDescent="0.4">
      <c r="A184" s="256"/>
      <c r="B184" s="257"/>
      <c r="C184" s="257"/>
      <c r="D184" s="257"/>
      <c r="E184" s="257"/>
      <c r="F184" s="257"/>
      <c r="G184" s="257"/>
      <c r="H184" s="257"/>
      <c r="I184" s="257"/>
      <c r="J184" s="257"/>
      <c r="K184" s="257"/>
      <c r="L184" s="257"/>
      <c r="M184" s="257"/>
      <c r="N184" s="257"/>
      <c r="O184" s="258"/>
      <c r="P184" s="258"/>
      <c r="Q184" s="258"/>
      <c r="R184" s="258"/>
      <c r="S184" s="258"/>
      <c r="T184" s="258"/>
    </row>
    <row r="185" spans="1:20" ht="30" customHeight="1" thickTop="1" thickBot="1" x14ac:dyDescent="0.4">
      <c r="A185" s="259"/>
      <c r="B185" s="227" t="s">
        <v>372</v>
      </c>
      <c r="C185" s="356"/>
      <c r="D185" s="228"/>
      <c r="E185" s="228">
        <f t="shared" ref="E185:N185" si="100">+(E119+E122)-(D119+D122)</f>
        <v>0</v>
      </c>
      <c r="F185" s="228">
        <f t="shared" si="100"/>
        <v>0</v>
      </c>
      <c r="G185" s="228">
        <f t="shared" si="100"/>
        <v>0</v>
      </c>
      <c r="H185" s="228">
        <f t="shared" si="100"/>
        <v>0</v>
      </c>
      <c r="I185" s="228">
        <f t="shared" si="100"/>
        <v>0</v>
      </c>
      <c r="J185" s="228">
        <f t="shared" si="100"/>
        <v>0</v>
      </c>
      <c r="K185" s="228">
        <f t="shared" si="100"/>
        <v>0</v>
      </c>
      <c r="L185" s="228">
        <f t="shared" si="100"/>
        <v>0</v>
      </c>
      <c r="M185" s="228">
        <f t="shared" si="100"/>
        <v>0</v>
      </c>
      <c r="N185" s="228">
        <f t="shared" si="100"/>
        <v>0</v>
      </c>
    </row>
    <row r="186" spans="1:20" ht="30" customHeight="1" thickTop="1" thickBot="1" x14ac:dyDescent="0.4">
      <c r="A186" s="259"/>
      <c r="B186" s="227" t="s">
        <v>373</v>
      </c>
      <c r="C186" s="356"/>
      <c r="D186" s="228"/>
      <c r="E186" s="228">
        <f t="shared" ref="E186:N186" si="101">(E120+E121+E123+E126+E127+E128+E129)-(D120+D121+D123+D126+D127+D128+D129)</f>
        <v>0</v>
      </c>
      <c r="F186" s="228">
        <f t="shared" si="101"/>
        <v>0</v>
      </c>
      <c r="G186" s="228">
        <f t="shared" si="101"/>
        <v>0</v>
      </c>
      <c r="H186" s="228">
        <f t="shared" si="101"/>
        <v>0</v>
      </c>
      <c r="I186" s="228">
        <f t="shared" si="101"/>
        <v>0</v>
      </c>
      <c r="J186" s="228">
        <f t="shared" si="101"/>
        <v>0</v>
      </c>
      <c r="K186" s="228">
        <f t="shared" si="101"/>
        <v>0</v>
      </c>
      <c r="L186" s="228">
        <f t="shared" si="101"/>
        <v>0</v>
      </c>
      <c r="M186" s="228">
        <f t="shared" si="101"/>
        <v>0</v>
      </c>
      <c r="N186" s="228">
        <f t="shared" si="101"/>
        <v>0</v>
      </c>
    </row>
    <row r="187" spans="1:20" ht="30" customHeight="1" thickTop="1" thickBot="1" x14ac:dyDescent="0.4">
      <c r="A187" s="259" t="s">
        <v>507</v>
      </c>
      <c r="B187" s="239" t="s">
        <v>312</v>
      </c>
      <c r="C187" s="362"/>
      <c r="D187" s="251"/>
      <c r="E187" s="251">
        <f>SUM(E185:E186)</f>
        <v>0</v>
      </c>
      <c r="F187" s="251">
        <f>SUM(F185:F186)</f>
        <v>0</v>
      </c>
      <c r="G187" s="251">
        <f>SUM(G185:G186)</f>
        <v>0</v>
      </c>
      <c r="H187" s="251">
        <f t="shared" ref="H187:N187" si="102">SUM(H185:H186)</f>
        <v>0</v>
      </c>
      <c r="I187" s="251">
        <f t="shared" si="102"/>
        <v>0</v>
      </c>
      <c r="J187" s="251">
        <f t="shared" si="102"/>
        <v>0</v>
      </c>
      <c r="K187" s="251">
        <f t="shared" si="102"/>
        <v>0</v>
      </c>
      <c r="L187" s="251">
        <f t="shared" si="102"/>
        <v>0</v>
      </c>
      <c r="M187" s="251">
        <f t="shared" si="102"/>
        <v>0</v>
      </c>
      <c r="N187" s="251">
        <f t="shared" si="102"/>
        <v>0</v>
      </c>
    </row>
    <row r="188" spans="1:20" ht="30" customHeight="1" thickBot="1" x14ac:dyDescent="0.4">
      <c r="B188" s="180"/>
    </row>
    <row r="189" spans="1:20" ht="30" customHeight="1" thickTop="1" thickBot="1" x14ac:dyDescent="0.4">
      <c r="A189" s="259"/>
      <c r="B189" s="254" t="s">
        <v>324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323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ht="30" customHeight="1" thickTop="1" thickBot="1" x14ac:dyDescent="0.4">
      <c r="A191" s="259"/>
      <c r="B191" s="254" t="s">
        <v>322</v>
      </c>
      <c r="C191" s="361"/>
      <c r="D191" s="259"/>
      <c r="E191" s="259">
        <v>0</v>
      </c>
      <c r="F191" s="259">
        <v>0</v>
      </c>
      <c r="G191" s="259">
        <v>0</v>
      </c>
      <c r="H191" s="259">
        <v>0</v>
      </c>
      <c r="I191" s="259">
        <v>0</v>
      </c>
      <c r="J191" s="259">
        <v>0</v>
      </c>
      <c r="K191" s="259">
        <v>0</v>
      </c>
      <c r="L191" s="259">
        <v>0</v>
      </c>
      <c r="M191" s="259">
        <v>0</v>
      </c>
      <c r="N191" s="259">
        <v>0</v>
      </c>
    </row>
    <row r="192" spans="1:20" s="189" customFormat="1" ht="30" customHeight="1" x14ac:dyDescent="0.35">
      <c r="A192" s="178"/>
      <c r="B192" s="198"/>
      <c r="C192" s="365"/>
      <c r="D192" s="199"/>
      <c r="E192" s="199"/>
      <c r="F192" s="200"/>
      <c r="G192" s="200"/>
      <c r="H192" s="200"/>
      <c r="I192" s="200"/>
      <c r="J192" s="200"/>
      <c r="K192" s="200"/>
      <c r="L192" s="200"/>
      <c r="M192" s="200"/>
      <c r="N192" s="200"/>
    </row>
    <row r="193" spans="1:15" ht="30" customHeight="1" x14ac:dyDescent="0.35">
      <c r="B193" s="201" t="s">
        <v>329</v>
      </c>
      <c r="C193" s="366"/>
      <c r="D193" s="202"/>
      <c r="E193" s="191">
        <f>+E185-E189-E190-E191</f>
        <v>0</v>
      </c>
      <c r="F193" s="191">
        <f>+F185-F189-F190-F191</f>
        <v>0</v>
      </c>
      <c r="G193" s="192">
        <f>+G185-G189-G190-G191</f>
        <v>0</v>
      </c>
      <c r="H193" s="192">
        <f t="shared" ref="H193:N193" si="103">+H185-H189-H190-H191</f>
        <v>0</v>
      </c>
      <c r="I193" s="192">
        <f t="shared" si="103"/>
        <v>0</v>
      </c>
      <c r="J193" s="192">
        <f t="shared" si="103"/>
        <v>0</v>
      </c>
      <c r="K193" s="192">
        <f t="shared" si="103"/>
        <v>0</v>
      </c>
      <c r="L193" s="192">
        <f t="shared" si="103"/>
        <v>0</v>
      </c>
      <c r="M193" s="192">
        <f t="shared" si="103"/>
        <v>0</v>
      </c>
      <c r="N193" s="192">
        <f t="shared" si="103"/>
        <v>0</v>
      </c>
    </row>
    <row r="194" spans="1:15" ht="30" customHeight="1" thickBot="1" x14ac:dyDescent="0.4">
      <c r="B194" s="180"/>
    </row>
    <row r="195" spans="1:15" ht="30" customHeight="1" thickTop="1" thickBot="1" x14ac:dyDescent="0.4">
      <c r="A195" s="287" t="s">
        <v>136</v>
      </c>
      <c r="B195" s="254" t="s">
        <v>308</v>
      </c>
      <c r="C195" s="361"/>
      <c r="D195" s="259"/>
      <c r="E195" s="259">
        <f t="shared" ref="E195:N195" si="104">+E127</f>
        <v>0</v>
      </c>
      <c r="F195" s="259">
        <f t="shared" si="104"/>
        <v>0</v>
      </c>
      <c r="G195" s="259">
        <f t="shared" si="104"/>
        <v>0</v>
      </c>
      <c r="H195" s="259">
        <f t="shared" si="104"/>
        <v>0</v>
      </c>
      <c r="I195" s="259">
        <f t="shared" si="104"/>
        <v>0</v>
      </c>
      <c r="J195" s="259">
        <f t="shared" si="104"/>
        <v>0</v>
      </c>
      <c r="K195" s="259">
        <f t="shared" si="104"/>
        <v>0</v>
      </c>
      <c r="L195" s="259">
        <f t="shared" si="104"/>
        <v>0</v>
      </c>
      <c r="M195" s="259">
        <f t="shared" si="104"/>
        <v>0</v>
      </c>
      <c r="N195" s="259">
        <f t="shared" si="104"/>
        <v>0</v>
      </c>
    </row>
    <row r="196" spans="1:15" ht="30" customHeight="1" thickTop="1" thickBot="1" x14ac:dyDescent="0.4">
      <c r="A196" s="259" t="s">
        <v>495</v>
      </c>
      <c r="B196" s="254" t="s">
        <v>191</v>
      </c>
      <c r="C196" s="361"/>
      <c r="D196" s="259"/>
      <c r="E196" s="259">
        <f>+Carga_datos!E124</f>
        <v>0</v>
      </c>
      <c r="F196" s="259">
        <f>+Carga_datos!F124</f>
        <v>0</v>
      </c>
      <c r="G196" s="259">
        <f>+Carga_datos!G124</f>
        <v>0</v>
      </c>
      <c r="H196" s="259">
        <f>+Carga_datos!H124</f>
        <v>0</v>
      </c>
      <c r="I196" s="259">
        <f>+Carga_datos!I124</f>
        <v>0</v>
      </c>
      <c r="J196" s="259">
        <f>+Carga_datos!J124</f>
        <v>0</v>
      </c>
      <c r="K196" s="259">
        <f>+Carga_datos!K124</f>
        <v>0</v>
      </c>
      <c r="L196" s="259">
        <f>+Carga_datos!L124</f>
        <v>0</v>
      </c>
      <c r="M196" s="259">
        <f>+Carga_datos!M124</f>
        <v>0</v>
      </c>
      <c r="N196" s="259">
        <f>+Carga_datos!N124</f>
        <v>0</v>
      </c>
    </row>
    <row r="197" spans="1:15" ht="30" customHeight="1" thickTop="1" thickBot="1" x14ac:dyDescent="0.4">
      <c r="A197" s="259"/>
      <c r="B197" s="254" t="s">
        <v>325</v>
      </c>
      <c r="C197" s="361"/>
      <c r="D197" s="259"/>
      <c r="E197" s="259">
        <f>-E189</f>
        <v>0</v>
      </c>
      <c r="F197" s="259">
        <f>-F189</f>
        <v>0</v>
      </c>
      <c r="G197" s="259">
        <f>-G189</f>
        <v>0</v>
      </c>
      <c r="H197" s="259">
        <f t="shared" ref="H197:N197" si="105">-H189</f>
        <v>0</v>
      </c>
      <c r="I197" s="259">
        <f t="shared" si="105"/>
        <v>0</v>
      </c>
      <c r="J197" s="259">
        <f t="shared" si="105"/>
        <v>0</v>
      </c>
      <c r="K197" s="259">
        <f t="shared" si="105"/>
        <v>0</v>
      </c>
      <c r="L197" s="259">
        <f t="shared" si="105"/>
        <v>0</v>
      </c>
      <c r="M197" s="259">
        <f t="shared" si="105"/>
        <v>0</v>
      </c>
      <c r="N197" s="259">
        <f t="shared" si="105"/>
        <v>0</v>
      </c>
    </row>
    <row r="198" spans="1:15" ht="30" customHeight="1" thickTop="1" thickBot="1" x14ac:dyDescent="0.4">
      <c r="A198" s="259"/>
      <c r="B198" s="254" t="s">
        <v>326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ht="30" customHeight="1" thickTop="1" thickBot="1" x14ac:dyDescent="0.4">
      <c r="A199" s="259"/>
      <c r="B199" s="254" t="s">
        <v>327</v>
      </c>
      <c r="C199" s="361"/>
      <c r="D199" s="259"/>
      <c r="E199" s="259">
        <v>0</v>
      </c>
      <c r="F199" s="259">
        <v>0</v>
      </c>
      <c r="G199" s="259">
        <v>0</v>
      </c>
      <c r="H199" s="259">
        <v>0</v>
      </c>
      <c r="I199" s="259">
        <v>0</v>
      </c>
      <c r="J199" s="259">
        <v>0</v>
      </c>
      <c r="K199" s="259">
        <v>0</v>
      </c>
      <c r="L199" s="259">
        <v>0</v>
      </c>
      <c r="M199" s="259">
        <v>0</v>
      </c>
      <c r="N199" s="259">
        <v>0</v>
      </c>
    </row>
    <row r="200" spans="1:15" s="189" customFormat="1" ht="30" customHeight="1" x14ac:dyDescent="0.35">
      <c r="A200" s="178"/>
      <c r="B200" s="190"/>
      <c r="C200" s="367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203"/>
    </row>
    <row r="201" spans="1:15" s="189" customFormat="1" ht="30" customHeight="1" x14ac:dyDescent="0.35">
      <c r="A201" s="178"/>
      <c r="B201" s="201" t="s">
        <v>330</v>
      </c>
      <c r="C201" s="368"/>
      <c r="D201" s="204"/>
      <c r="E201" s="205">
        <f>+E186-E195-E196-E197-E198-E199</f>
        <v>0</v>
      </c>
      <c r="F201" s="205">
        <f>+F186-F195-F196-F197-F198-F199</f>
        <v>0</v>
      </c>
      <c r="G201" s="205">
        <f>+G186-G195-G196-G197-G198-G199</f>
        <v>0</v>
      </c>
      <c r="H201" s="205">
        <f t="shared" ref="H201:N201" si="106">+H186-H195-H196-H197-H198-H199</f>
        <v>0</v>
      </c>
      <c r="I201" s="205">
        <f t="shared" si="106"/>
        <v>0</v>
      </c>
      <c r="J201" s="205">
        <f t="shared" si="106"/>
        <v>0</v>
      </c>
      <c r="K201" s="205">
        <f t="shared" si="106"/>
        <v>0</v>
      </c>
      <c r="L201" s="205">
        <f t="shared" si="106"/>
        <v>0</v>
      </c>
      <c r="M201" s="205">
        <f t="shared" si="106"/>
        <v>0</v>
      </c>
      <c r="N201" s="205">
        <f t="shared" si="106"/>
        <v>0</v>
      </c>
    </row>
    <row r="202" spans="1:15" ht="30" customHeight="1" x14ac:dyDescent="0.35">
      <c r="B202" s="186"/>
      <c r="C202" s="369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</row>
    <row r="204" spans="1:15" ht="30" customHeight="1" x14ac:dyDescent="0.35">
      <c r="A204" s="175"/>
      <c r="B204" s="175" t="s">
        <v>333</v>
      </c>
      <c r="C204" s="348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</row>
    <row r="205" spans="1:15" ht="30" customHeight="1" thickBot="1" x14ac:dyDescent="0.4"/>
    <row r="206" spans="1:15" ht="30" customHeight="1" thickBot="1" x14ac:dyDescent="0.4">
      <c r="A206" s="206"/>
      <c r="B206" s="206" t="s">
        <v>11</v>
      </c>
      <c r="C206" s="206" t="str">
        <f>+C9</f>
        <v>Ref</v>
      </c>
      <c r="D206" s="206"/>
      <c r="E206" s="206">
        <f t="shared" ref="E206:N206" si="107">+E9</f>
        <v>2009</v>
      </c>
      <c r="F206" s="206">
        <f t="shared" si="107"/>
        <v>2010</v>
      </c>
      <c r="G206" s="206">
        <f t="shared" si="107"/>
        <v>2011</v>
      </c>
      <c r="H206" s="206">
        <f t="shared" si="107"/>
        <v>2012</v>
      </c>
      <c r="I206" s="206">
        <f t="shared" si="107"/>
        <v>2013</v>
      </c>
      <c r="J206" s="206">
        <f t="shared" si="107"/>
        <v>2014</v>
      </c>
      <c r="K206" s="206">
        <f t="shared" si="107"/>
        <v>2015</v>
      </c>
      <c r="L206" s="206">
        <f t="shared" si="107"/>
        <v>2016</v>
      </c>
      <c r="M206" s="206">
        <f t="shared" si="107"/>
        <v>2017</v>
      </c>
      <c r="N206" s="206">
        <f t="shared" si="107"/>
        <v>2018</v>
      </c>
    </row>
    <row r="207" spans="1:15" ht="30" customHeight="1" thickBot="1" x14ac:dyDescent="0.4"/>
    <row r="208" spans="1:15" ht="30" customHeight="1" thickBot="1" x14ac:dyDescent="0.4">
      <c r="A208" s="207"/>
      <c r="B208" s="207" t="s">
        <v>298</v>
      </c>
      <c r="C208" s="207" t="str">
        <f>+C9</f>
        <v>Ref</v>
      </c>
      <c r="D208" s="208"/>
      <c r="E208" s="207">
        <f t="shared" ref="E208:N208" si="108">+E9</f>
        <v>2009</v>
      </c>
      <c r="F208" s="207">
        <f t="shared" si="108"/>
        <v>2010</v>
      </c>
      <c r="G208" s="207">
        <f t="shared" si="108"/>
        <v>2011</v>
      </c>
      <c r="H208" s="207">
        <f t="shared" si="108"/>
        <v>2012</v>
      </c>
      <c r="I208" s="207">
        <f t="shared" si="108"/>
        <v>2013</v>
      </c>
      <c r="J208" s="207">
        <f t="shared" si="108"/>
        <v>2014</v>
      </c>
      <c r="K208" s="207">
        <f t="shared" si="108"/>
        <v>2015</v>
      </c>
      <c r="L208" s="207">
        <f t="shared" si="108"/>
        <v>2016</v>
      </c>
      <c r="M208" s="207">
        <f t="shared" si="108"/>
        <v>2017</v>
      </c>
      <c r="N208" s="207">
        <f t="shared" si="108"/>
        <v>2018</v>
      </c>
    </row>
    <row r="209" spans="1:14" ht="30" customHeight="1" thickTop="1" thickBot="1" x14ac:dyDescent="0.4">
      <c r="A209" s="287" t="s">
        <v>612</v>
      </c>
      <c r="B209" s="227" t="s">
        <v>402</v>
      </c>
      <c r="C209" s="356"/>
      <c r="D209" s="228"/>
      <c r="E209" s="228">
        <f t="shared" ref="E209:N209" si="109">+E16</f>
        <v>0</v>
      </c>
      <c r="F209" s="228">
        <f t="shared" si="109"/>
        <v>0</v>
      </c>
      <c r="G209" s="228">
        <f t="shared" si="109"/>
        <v>0</v>
      </c>
      <c r="H209" s="228">
        <f t="shared" si="109"/>
        <v>0</v>
      </c>
      <c r="I209" s="228">
        <f t="shared" si="109"/>
        <v>0</v>
      </c>
      <c r="J209" s="228">
        <f t="shared" si="109"/>
        <v>0</v>
      </c>
      <c r="K209" s="228">
        <f t="shared" si="109"/>
        <v>0</v>
      </c>
      <c r="L209" s="228">
        <f t="shared" si="109"/>
        <v>0</v>
      </c>
      <c r="M209" s="228">
        <f t="shared" si="109"/>
        <v>0</v>
      </c>
      <c r="N209" s="228">
        <f t="shared" si="109"/>
        <v>0</v>
      </c>
    </row>
    <row r="210" spans="1:14" ht="30" customHeight="1" thickTop="1" thickBot="1" x14ac:dyDescent="0.4">
      <c r="A210" s="287" t="s">
        <v>70</v>
      </c>
      <c r="B210" s="227" t="s">
        <v>403</v>
      </c>
      <c r="C210" s="356"/>
      <c r="D210" s="228"/>
      <c r="E210" s="228">
        <f t="shared" ref="E210:N210" si="110">+E17</f>
        <v>0</v>
      </c>
      <c r="F210" s="228">
        <f t="shared" si="110"/>
        <v>0</v>
      </c>
      <c r="G210" s="228">
        <f t="shared" si="110"/>
        <v>0</v>
      </c>
      <c r="H210" s="228">
        <f t="shared" si="110"/>
        <v>0</v>
      </c>
      <c r="I210" s="228">
        <f t="shared" si="110"/>
        <v>0</v>
      </c>
      <c r="J210" s="228">
        <f t="shared" si="110"/>
        <v>0</v>
      </c>
      <c r="K210" s="228">
        <f t="shared" si="110"/>
        <v>0</v>
      </c>
      <c r="L210" s="228">
        <f t="shared" si="110"/>
        <v>0</v>
      </c>
      <c r="M210" s="228">
        <f t="shared" si="110"/>
        <v>0</v>
      </c>
      <c r="N210" s="228">
        <f t="shared" si="110"/>
        <v>0</v>
      </c>
    </row>
    <row r="211" spans="1:14" ht="24.75" thickTop="1" thickBot="1" x14ac:dyDescent="0.4">
      <c r="A211" s="287" t="s">
        <v>81</v>
      </c>
      <c r="B211" s="227" t="s">
        <v>421</v>
      </c>
      <c r="C211" s="356"/>
      <c r="D211" s="228"/>
      <c r="E211" s="228">
        <f t="shared" ref="E211:N211" si="111">+E19</f>
        <v>0</v>
      </c>
      <c r="F211" s="228">
        <f t="shared" si="111"/>
        <v>0</v>
      </c>
      <c r="G211" s="228">
        <f t="shared" si="111"/>
        <v>0</v>
      </c>
      <c r="H211" s="228">
        <f t="shared" si="111"/>
        <v>0</v>
      </c>
      <c r="I211" s="228">
        <f t="shared" si="111"/>
        <v>0</v>
      </c>
      <c r="J211" s="228">
        <f t="shared" si="111"/>
        <v>0</v>
      </c>
      <c r="K211" s="228">
        <f t="shared" si="111"/>
        <v>0</v>
      </c>
      <c r="L211" s="228">
        <f t="shared" si="111"/>
        <v>0</v>
      </c>
      <c r="M211" s="228">
        <f t="shared" si="111"/>
        <v>0</v>
      </c>
      <c r="N211" s="228">
        <f t="shared" si="111"/>
        <v>0</v>
      </c>
    </row>
    <row r="212" spans="1:14" ht="30" customHeight="1" thickTop="1" thickBot="1" x14ac:dyDescent="0.4">
      <c r="A212" s="287" t="s">
        <v>74</v>
      </c>
      <c r="B212" s="227" t="s">
        <v>607</v>
      </c>
      <c r="C212" s="356"/>
      <c r="D212" s="228"/>
      <c r="E212" s="228">
        <f t="shared" ref="E212:N212" si="112">+E27</f>
        <v>0</v>
      </c>
      <c r="F212" s="228">
        <f t="shared" si="112"/>
        <v>0</v>
      </c>
      <c r="G212" s="228">
        <f t="shared" si="112"/>
        <v>0</v>
      </c>
      <c r="H212" s="228">
        <f t="shared" si="112"/>
        <v>0</v>
      </c>
      <c r="I212" s="228">
        <f t="shared" si="112"/>
        <v>0</v>
      </c>
      <c r="J212" s="228">
        <f t="shared" si="112"/>
        <v>0</v>
      </c>
      <c r="K212" s="228">
        <f t="shared" si="112"/>
        <v>0</v>
      </c>
      <c r="L212" s="228">
        <f t="shared" si="112"/>
        <v>0</v>
      </c>
      <c r="M212" s="228">
        <f t="shared" si="112"/>
        <v>0</v>
      </c>
      <c r="N212" s="228">
        <f t="shared" si="112"/>
        <v>0</v>
      </c>
    </row>
    <row r="213" spans="1:14" ht="30" customHeight="1" thickTop="1" thickBot="1" x14ac:dyDescent="0.4">
      <c r="A213" s="287" t="s">
        <v>71</v>
      </c>
      <c r="B213" s="227" t="s">
        <v>422</v>
      </c>
      <c r="C213" s="356"/>
      <c r="D213" s="228"/>
      <c r="E213" s="228">
        <f t="shared" ref="E213:N213" si="113">+E20</f>
        <v>0</v>
      </c>
      <c r="F213" s="228">
        <f t="shared" si="113"/>
        <v>0</v>
      </c>
      <c r="G213" s="228">
        <f t="shared" si="113"/>
        <v>0</v>
      </c>
      <c r="H213" s="228">
        <f t="shared" si="113"/>
        <v>0</v>
      </c>
      <c r="I213" s="228">
        <f t="shared" si="113"/>
        <v>0</v>
      </c>
      <c r="J213" s="228">
        <f t="shared" si="113"/>
        <v>0</v>
      </c>
      <c r="K213" s="228">
        <f t="shared" si="113"/>
        <v>0</v>
      </c>
      <c r="L213" s="228">
        <f t="shared" si="113"/>
        <v>0</v>
      </c>
      <c r="M213" s="228">
        <f t="shared" si="113"/>
        <v>0</v>
      </c>
      <c r="N213" s="228">
        <f t="shared" si="113"/>
        <v>0</v>
      </c>
    </row>
    <row r="214" spans="1:14" ht="30" customHeight="1" thickTop="1" thickBot="1" x14ac:dyDescent="0.4">
      <c r="A214" s="287" t="s">
        <v>75</v>
      </c>
      <c r="B214" s="227" t="s">
        <v>423</v>
      </c>
      <c r="C214" s="364"/>
      <c r="D214" s="233"/>
      <c r="E214" s="228">
        <f t="shared" ref="E214:N214" si="114">+E28</f>
        <v>0</v>
      </c>
      <c r="F214" s="228">
        <f t="shared" si="114"/>
        <v>0</v>
      </c>
      <c r="G214" s="228">
        <f t="shared" si="114"/>
        <v>0</v>
      </c>
      <c r="H214" s="228">
        <f t="shared" si="114"/>
        <v>0</v>
      </c>
      <c r="I214" s="228">
        <f t="shared" si="114"/>
        <v>0</v>
      </c>
      <c r="J214" s="228">
        <f t="shared" si="114"/>
        <v>0</v>
      </c>
      <c r="K214" s="228">
        <f t="shared" si="114"/>
        <v>0</v>
      </c>
      <c r="L214" s="228">
        <f t="shared" si="114"/>
        <v>0</v>
      </c>
      <c r="M214" s="228">
        <f t="shared" si="114"/>
        <v>0</v>
      </c>
      <c r="N214" s="228">
        <f t="shared" si="114"/>
        <v>0</v>
      </c>
    </row>
    <row r="215" spans="1:14" ht="30" customHeight="1" thickTop="1" thickBot="1" x14ac:dyDescent="0.4">
      <c r="A215" s="287" t="s">
        <v>496</v>
      </c>
      <c r="B215" s="239" t="s">
        <v>300</v>
      </c>
      <c r="C215" s="362"/>
      <c r="D215" s="251"/>
      <c r="E215" s="251">
        <f>SUM(E209:E214)</f>
        <v>0</v>
      </c>
      <c r="F215" s="251">
        <f>SUM(F209:F214)</f>
        <v>0</v>
      </c>
      <c r="G215" s="251">
        <f>SUM(G209:G214)</f>
        <v>0</v>
      </c>
      <c r="H215" s="251">
        <f t="shared" ref="H215:N215" si="115">SUM(H209:H214)</f>
        <v>0</v>
      </c>
      <c r="I215" s="251">
        <f t="shared" si="115"/>
        <v>0</v>
      </c>
      <c r="J215" s="251">
        <f t="shared" si="115"/>
        <v>0</v>
      </c>
      <c r="K215" s="251">
        <f t="shared" si="115"/>
        <v>0</v>
      </c>
      <c r="L215" s="251">
        <f t="shared" si="115"/>
        <v>0</v>
      </c>
      <c r="M215" s="251">
        <f t="shared" si="115"/>
        <v>0</v>
      </c>
      <c r="N215" s="251">
        <f t="shared" si="115"/>
        <v>0</v>
      </c>
    </row>
    <row r="216" spans="1:14" ht="30" customHeight="1" thickBot="1" x14ac:dyDescent="0.4"/>
    <row r="217" spans="1:14" ht="30" customHeight="1" thickBot="1" x14ac:dyDescent="0.4">
      <c r="A217" s="207"/>
      <c r="B217" s="207" t="s">
        <v>299</v>
      </c>
      <c r="C217" s="207" t="str">
        <f>+C9</f>
        <v>Ref</v>
      </c>
      <c r="D217" s="208"/>
      <c r="E217" s="207">
        <f t="shared" ref="E217:N217" si="116">+E9</f>
        <v>2009</v>
      </c>
      <c r="F217" s="207">
        <f t="shared" si="116"/>
        <v>2010</v>
      </c>
      <c r="G217" s="207">
        <f t="shared" si="116"/>
        <v>2011</v>
      </c>
      <c r="H217" s="207">
        <f t="shared" si="116"/>
        <v>2012</v>
      </c>
      <c r="I217" s="207">
        <f t="shared" si="116"/>
        <v>2013</v>
      </c>
      <c r="J217" s="207">
        <f t="shared" si="116"/>
        <v>2014</v>
      </c>
      <c r="K217" s="207">
        <f t="shared" si="116"/>
        <v>2015</v>
      </c>
      <c r="L217" s="207">
        <f t="shared" si="116"/>
        <v>2016</v>
      </c>
      <c r="M217" s="207">
        <f t="shared" si="116"/>
        <v>2017</v>
      </c>
      <c r="N217" s="207">
        <f t="shared" si="116"/>
        <v>2018</v>
      </c>
    </row>
    <row r="218" spans="1:14" ht="30" customHeight="1" thickTop="1" thickBot="1" x14ac:dyDescent="0.4">
      <c r="A218" s="287" t="s">
        <v>72</v>
      </c>
      <c r="B218" s="254" t="s">
        <v>417</v>
      </c>
      <c r="C218" s="356"/>
      <c r="D218" s="228"/>
      <c r="E218" s="228">
        <f t="shared" ref="E218:N218" si="117">E22</f>
        <v>0</v>
      </c>
      <c r="F218" s="228">
        <f t="shared" si="117"/>
        <v>0</v>
      </c>
      <c r="G218" s="228">
        <f t="shared" si="117"/>
        <v>0</v>
      </c>
      <c r="H218" s="228">
        <f t="shared" si="117"/>
        <v>0</v>
      </c>
      <c r="I218" s="228">
        <f t="shared" si="117"/>
        <v>0</v>
      </c>
      <c r="J218" s="228">
        <f t="shared" si="117"/>
        <v>0</v>
      </c>
      <c r="K218" s="228">
        <f t="shared" si="117"/>
        <v>0</v>
      </c>
      <c r="L218" s="228">
        <f t="shared" si="117"/>
        <v>0</v>
      </c>
      <c r="M218" s="228">
        <f t="shared" si="117"/>
        <v>0</v>
      </c>
      <c r="N218" s="228">
        <f t="shared" si="117"/>
        <v>0</v>
      </c>
    </row>
    <row r="219" spans="1:14" ht="30" customHeight="1" thickTop="1" thickBot="1" x14ac:dyDescent="0.4">
      <c r="A219" s="287" t="s">
        <v>73</v>
      </c>
      <c r="B219" s="254" t="s">
        <v>418</v>
      </c>
      <c r="C219" s="356"/>
      <c r="D219" s="228"/>
      <c r="E219" s="228">
        <f t="shared" ref="E219:N219" si="118">+E23</f>
        <v>0</v>
      </c>
      <c r="F219" s="228">
        <f t="shared" si="118"/>
        <v>0</v>
      </c>
      <c r="G219" s="228">
        <f t="shared" si="118"/>
        <v>0</v>
      </c>
      <c r="H219" s="228">
        <f t="shared" si="118"/>
        <v>0</v>
      </c>
      <c r="I219" s="228">
        <f t="shared" si="118"/>
        <v>0</v>
      </c>
      <c r="J219" s="228">
        <f t="shared" si="118"/>
        <v>0</v>
      </c>
      <c r="K219" s="228">
        <f t="shared" si="118"/>
        <v>0</v>
      </c>
      <c r="L219" s="228">
        <f t="shared" si="118"/>
        <v>0</v>
      </c>
      <c r="M219" s="228">
        <f t="shared" si="118"/>
        <v>0</v>
      </c>
      <c r="N219" s="228">
        <f t="shared" si="118"/>
        <v>0</v>
      </c>
    </row>
    <row r="220" spans="1:14" ht="30" customHeight="1" thickTop="1" thickBot="1" x14ac:dyDescent="0.4">
      <c r="A220" s="287" t="s">
        <v>391</v>
      </c>
      <c r="B220" s="254" t="s">
        <v>419</v>
      </c>
      <c r="C220" s="356"/>
      <c r="D220" s="228"/>
      <c r="E220" s="228">
        <f t="shared" ref="E220:N220" si="119">+E24</f>
        <v>0</v>
      </c>
      <c r="F220" s="228">
        <f t="shared" si="119"/>
        <v>0</v>
      </c>
      <c r="G220" s="228">
        <f t="shared" si="119"/>
        <v>0</v>
      </c>
      <c r="H220" s="228">
        <f t="shared" si="119"/>
        <v>0</v>
      </c>
      <c r="I220" s="228">
        <f t="shared" si="119"/>
        <v>0</v>
      </c>
      <c r="J220" s="228">
        <f t="shared" si="119"/>
        <v>0</v>
      </c>
      <c r="K220" s="228">
        <f t="shared" si="119"/>
        <v>0</v>
      </c>
      <c r="L220" s="228">
        <f t="shared" si="119"/>
        <v>0</v>
      </c>
      <c r="M220" s="228">
        <f t="shared" si="119"/>
        <v>0</v>
      </c>
      <c r="N220" s="228">
        <f t="shared" si="119"/>
        <v>0</v>
      </c>
    </row>
    <row r="221" spans="1:14" ht="30" customHeight="1" thickTop="1" thickBot="1" x14ac:dyDescent="0.4">
      <c r="A221" s="287" t="s">
        <v>395</v>
      </c>
      <c r="B221" s="254" t="s">
        <v>420</v>
      </c>
      <c r="C221" s="356"/>
      <c r="D221" s="228"/>
      <c r="E221" s="228">
        <f t="shared" ref="E221:N221" si="120">+E25</f>
        <v>0</v>
      </c>
      <c r="F221" s="228">
        <f t="shared" si="120"/>
        <v>0</v>
      </c>
      <c r="G221" s="228">
        <f t="shared" si="120"/>
        <v>0</v>
      </c>
      <c r="H221" s="228">
        <f t="shared" si="120"/>
        <v>0</v>
      </c>
      <c r="I221" s="228">
        <f t="shared" si="120"/>
        <v>0</v>
      </c>
      <c r="J221" s="228">
        <f t="shared" si="120"/>
        <v>0</v>
      </c>
      <c r="K221" s="228">
        <f t="shared" si="120"/>
        <v>0</v>
      </c>
      <c r="L221" s="228">
        <f t="shared" si="120"/>
        <v>0</v>
      </c>
      <c r="M221" s="228">
        <f t="shared" si="120"/>
        <v>0</v>
      </c>
      <c r="N221" s="228">
        <f t="shared" si="120"/>
        <v>0</v>
      </c>
    </row>
    <row r="222" spans="1:14" ht="30" customHeight="1" thickTop="1" thickBot="1" x14ac:dyDescent="0.4">
      <c r="A222" s="287" t="s">
        <v>82</v>
      </c>
      <c r="B222" s="254" t="s">
        <v>610</v>
      </c>
      <c r="C222" s="356"/>
      <c r="D222" s="228"/>
      <c r="E222" s="228">
        <f t="shared" ref="E222:N222" si="121">+E34</f>
        <v>0</v>
      </c>
      <c r="F222" s="228">
        <f t="shared" si="121"/>
        <v>0</v>
      </c>
      <c r="G222" s="228">
        <f t="shared" si="121"/>
        <v>0</v>
      </c>
      <c r="H222" s="228">
        <f t="shared" si="121"/>
        <v>0</v>
      </c>
      <c r="I222" s="228">
        <f t="shared" si="121"/>
        <v>0</v>
      </c>
      <c r="J222" s="228">
        <f t="shared" si="121"/>
        <v>0</v>
      </c>
      <c r="K222" s="228">
        <f t="shared" si="121"/>
        <v>0</v>
      </c>
      <c r="L222" s="228">
        <f t="shared" si="121"/>
        <v>0</v>
      </c>
      <c r="M222" s="228">
        <f t="shared" si="121"/>
        <v>0</v>
      </c>
      <c r="N222" s="228">
        <f t="shared" si="121"/>
        <v>0</v>
      </c>
    </row>
    <row r="223" spans="1:14" ht="30" customHeight="1" thickTop="1" thickBot="1" x14ac:dyDescent="0.4">
      <c r="A223" s="287" t="s">
        <v>461</v>
      </c>
      <c r="B223" s="277" t="s">
        <v>462</v>
      </c>
      <c r="C223" s="355"/>
      <c r="D223" s="236"/>
      <c r="E223" s="236">
        <f t="shared" ref="E223:N223" si="122">+E37</f>
        <v>0</v>
      </c>
      <c r="F223" s="236">
        <f t="shared" si="122"/>
        <v>0</v>
      </c>
      <c r="G223" s="236">
        <f t="shared" si="122"/>
        <v>0</v>
      </c>
      <c r="H223" s="236">
        <f t="shared" si="122"/>
        <v>0</v>
      </c>
      <c r="I223" s="236">
        <f t="shared" si="122"/>
        <v>0</v>
      </c>
      <c r="J223" s="236">
        <f t="shared" si="122"/>
        <v>0</v>
      </c>
      <c r="K223" s="236">
        <f t="shared" si="122"/>
        <v>0</v>
      </c>
      <c r="L223" s="236">
        <f t="shared" si="122"/>
        <v>0</v>
      </c>
      <c r="M223" s="236">
        <f t="shared" si="122"/>
        <v>0</v>
      </c>
      <c r="N223" s="236">
        <f t="shared" si="122"/>
        <v>0</v>
      </c>
    </row>
    <row r="224" spans="1:14" ht="30" customHeight="1" thickTop="1" thickBot="1" x14ac:dyDescent="0.4">
      <c r="A224" s="287" t="s">
        <v>468</v>
      </c>
      <c r="B224" s="277" t="s">
        <v>593</v>
      </c>
      <c r="C224" s="355"/>
      <c r="D224" s="236"/>
      <c r="E224" s="236">
        <f t="shared" ref="E224:N224" si="123">+E38</f>
        <v>0</v>
      </c>
      <c r="F224" s="236">
        <f t="shared" si="123"/>
        <v>0</v>
      </c>
      <c r="G224" s="236">
        <f t="shared" si="123"/>
        <v>0</v>
      </c>
      <c r="H224" s="236">
        <f t="shared" si="123"/>
        <v>0</v>
      </c>
      <c r="I224" s="236">
        <f t="shared" si="123"/>
        <v>0</v>
      </c>
      <c r="J224" s="236">
        <f t="shared" si="123"/>
        <v>0</v>
      </c>
      <c r="K224" s="236">
        <f t="shared" si="123"/>
        <v>0</v>
      </c>
      <c r="L224" s="236">
        <f t="shared" si="123"/>
        <v>0</v>
      </c>
      <c r="M224" s="236">
        <f t="shared" si="123"/>
        <v>0</v>
      </c>
      <c r="N224" s="236">
        <f t="shared" si="123"/>
        <v>0</v>
      </c>
    </row>
    <row r="225" spans="1:14" ht="30" customHeight="1" thickTop="1" thickBot="1" x14ac:dyDescent="0.4">
      <c r="A225" s="287" t="s">
        <v>497</v>
      </c>
      <c r="B225" s="252" t="s">
        <v>310</v>
      </c>
      <c r="C225" s="370"/>
      <c r="D225" s="253"/>
      <c r="E225" s="253">
        <f>SUM(E218:E224)</f>
        <v>0</v>
      </c>
      <c r="F225" s="253">
        <f>SUM(F218:F224)</f>
        <v>0</v>
      </c>
      <c r="G225" s="253">
        <f>SUM(G218:G224)</f>
        <v>0</v>
      </c>
      <c r="H225" s="253">
        <f t="shared" ref="H225:N225" si="124">SUM(H218:H224)</f>
        <v>0</v>
      </c>
      <c r="I225" s="253">
        <f t="shared" si="124"/>
        <v>0</v>
      </c>
      <c r="J225" s="253">
        <f t="shared" si="124"/>
        <v>0</v>
      </c>
      <c r="K225" s="253">
        <f t="shared" si="124"/>
        <v>0</v>
      </c>
      <c r="L225" s="253">
        <f t="shared" si="124"/>
        <v>0</v>
      </c>
      <c r="M225" s="253">
        <f t="shared" si="124"/>
        <v>0</v>
      </c>
      <c r="N225" s="253">
        <f t="shared" si="124"/>
        <v>0</v>
      </c>
    </row>
    <row r="226" spans="1:14" s="246" customFormat="1" ht="30" customHeight="1" thickBot="1" x14ac:dyDescent="0.4">
      <c r="A226" s="243"/>
      <c r="B226" s="244"/>
      <c r="C226" s="371"/>
      <c r="D226" s="245"/>
      <c r="E226" s="245"/>
      <c r="F226" s="245"/>
      <c r="G226" s="245"/>
      <c r="H226" s="245"/>
      <c r="I226" s="245"/>
      <c r="J226" s="245"/>
      <c r="K226" s="245"/>
      <c r="L226" s="245"/>
      <c r="M226" s="245"/>
      <c r="N226" s="245"/>
    </row>
    <row r="227" spans="1:14" ht="30" customHeight="1" thickTop="1" thickBot="1" x14ac:dyDescent="0.4">
      <c r="A227" s="287"/>
      <c r="B227" s="237" t="s">
        <v>383</v>
      </c>
      <c r="C227" s="372"/>
      <c r="D227" s="238"/>
      <c r="E227" s="238"/>
      <c r="F227" s="238"/>
      <c r="G227" s="238"/>
      <c r="H227" s="238"/>
      <c r="I227" s="238"/>
      <c r="J227" s="238"/>
      <c r="K227" s="238"/>
      <c r="L227" s="238"/>
      <c r="M227" s="238"/>
      <c r="N227" s="238"/>
    </row>
    <row r="228" spans="1:14" ht="30" customHeight="1" thickTop="1" thickBot="1" x14ac:dyDescent="0.4">
      <c r="A228" s="287" t="s">
        <v>497</v>
      </c>
      <c r="B228" s="283" t="s">
        <v>310</v>
      </c>
      <c r="C228" s="372"/>
      <c r="D228" s="238"/>
      <c r="E228" s="240">
        <f>+E225</f>
        <v>0</v>
      </c>
      <c r="F228" s="240">
        <f t="shared" ref="F228:G228" si="125">+F225</f>
        <v>0</v>
      </c>
      <c r="G228" s="240">
        <f t="shared" si="125"/>
        <v>0</v>
      </c>
      <c r="H228" s="240">
        <f t="shared" ref="H228:N228" si="126">+H225</f>
        <v>0</v>
      </c>
      <c r="I228" s="240">
        <f t="shared" si="126"/>
        <v>0</v>
      </c>
      <c r="J228" s="240">
        <f t="shared" si="126"/>
        <v>0</v>
      </c>
      <c r="K228" s="240">
        <f t="shared" si="126"/>
        <v>0</v>
      </c>
      <c r="L228" s="240">
        <f t="shared" si="126"/>
        <v>0</v>
      </c>
      <c r="M228" s="240">
        <f t="shared" si="126"/>
        <v>0</v>
      </c>
      <c r="N228" s="240">
        <f t="shared" si="126"/>
        <v>0</v>
      </c>
    </row>
    <row r="229" spans="1:14" ht="30" customHeight="1" thickTop="1" thickBot="1" x14ac:dyDescent="0.4">
      <c r="A229" s="287" t="s">
        <v>505</v>
      </c>
      <c r="B229" s="227" t="s">
        <v>385</v>
      </c>
      <c r="C229" s="372"/>
      <c r="D229" s="238"/>
      <c r="E229" s="240">
        <f t="shared" ref="E229:N229" si="127">-(E102-D102)</f>
        <v>0</v>
      </c>
      <c r="F229" s="240">
        <f t="shared" si="127"/>
        <v>0</v>
      </c>
      <c r="G229" s="240">
        <f t="shared" si="127"/>
        <v>0</v>
      </c>
      <c r="H229" s="240">
        <f t="shared" si="127"/>
        <v>0</v>
      </c>
      <c r="I229" s="240">
        <f t="shared" si="127"/>
        <v>0</v>
      </c>
      <c r="J229" s="240">
        <f t="shared" si="127"/>
        <v>0</v>
      </c>
      <c r="K229" s="240">
        <f t="shared" si="127"/>
        <v>0</v>
      </c>
      <c r="L229" s="240">
        <f t="shared" si="127"/>
        <v>0</v>
      </c>
      <c r="M229" s="240">
        <f t="shared" si="127"/>
        <v>0</v>
      </c>
      <c r="N229" s="240">
        <f t="shared" si="127"/>
        <v>0</v>
      </c>
    </row>
    <row r="230" spans="1:14" ht="30" customHeight="1" thickTop="1" thickBot="1" x14ac:dyDescent="0.4">
      <c r="A230" s="287" t="s">
        <v>506</v>
      </c>
      <c r="B230" s="227" t="s">
        <v>386</v>
      </c>
      <c r="C230" s="372"/>
      <c r="D230" s="238"/>
      <c r="E230" s="240">
        <f t="shared" ref="E230:N230" si="128">-(E103-D103)</f>
        <v>0</v>
      </c>
      <c r="F230" s="240">
        <f t="shared" si="128"/>
        <v>0</v>
      </c>
      <c r="G230" s="240">
        <f t="shared" si="128"/>
        <v>0</v>
      </c>
      <c r="H230" s="240">
        <f t="shared" si="128"/>
        <v>0</v>
      </c>
      <c r="I230" s="240">
        <f t="shared" si="128"/>
        <v>0</v>
      </c>
      <c r="J230" s="240">
        <f t="shared" si="128"/>
        <v>0</v>
      </c>
      <c r="K230" s="240">
        <f t="shared" si="128"/>
        <v>0</v>
      </c>
      <c r="L230" s="240">
        <f t="shared" si="128"/>
        <v>0</v>
      </c>
      <c r="M230" s="240">
        <f t="shared" si="128"/>
        <v>0</v>
      </c>
      <c r="N230" s="240">
        <f t="shared" si="128"/>
        <v>0</v>
      </c>
    </row>
    <row r="231" spans="1:14" ht="30" customHeight="1" thickTop="1" thickBot="1" x14ac:dyDescent="0.4">
      <c r="A231" s="287" t="s">
        <v>498</v>
      </c>
      <c r="B231" s="241" t="s">
        <v>384</v>
      </c>
      <c r="C231" s="372"/>
      <c r="D231" s="238"/>
      <c r="E231" s="242">
        <f>SUM(E228:E230)</f>
        <v>0</v>
      </c>
      <c r="F231" s="242">
        <f>SUM(F228:F230)</f>
        <v>0</v>
      </c>
      <c r="G231" s="242">
        <f>SUM(G228:G230)</f>
        <v>0</v>
      </c>
      <c r="H231" s="242">
        <f t="shared" ref="H231:N231" si="129">SUM(H228:H230)</f>
        <v>0</v>
      </c>
      <c r="I231" s="242">
        <f t="shared" si="129"/>
        <v>0</v>
      </c>
      <c r="J231" s="242">
        <f t="shared" si="129"/>
        <v>0</v>
      </c>
      <c r="K231" s="242">
        <f t="shared" si="129"/>
        <v>0</v>
      </c>
      <c r="L231" s="242">
        <f t="shared" si="129"/>
        <v>0</v>
      </c>
      <c r="M231" s="242">
        <f t="shared" si="129"/>
        <v>0</v>
      </c>
      <c r="N231" s="242">
        <f t="shared" si="129"/>
        <v>0</v>
      </c>
    </row>
    <row r="232" spans="1:14" ht="30" customHeight="1" thickBot="1" x14ac:dyDescent="0.4">
      <c r="B232" s="209"/>
      <c r="C232" s="373"/>
      <c r="D232" s="210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</row>
    <row r="233" spans="1:14" ht="30" customHeight="1" thickBot="1" x14ac:dyDescent="0.4">
      <c r="A233" s="207"/>
      <c r="B233" s="207" t="s">
        <v>26</v>
      </c>
      <c r="C233" s="207" t="str">
        <f>+C9</f>
        <v>Ref</v>
      </c>
      <c r="D233" s="208"/>
      <c r="E233" s="207">
        <f t="shared" ref="E233:N233" si="130">+E9</f>
        <v>2009</v>
      </c>
      <c r="F233" s="207">
        <f t="shared" si="130"/>
        <v>2010</v>
      </c>
      <c r="G233" s="207">
        <f t="shared" si="130"/>
        <v>2011</v>
      </c>
      <c r="H233" s="207">
        <f t="shared" si="130"/>
        <v>2012</v>
      </c>
      <c r="I233" s="207">
        <f t="shared" si="130"/>
        <v>2013</v>
      </c>
      <c r="J233" s="207">
        <f t="shared" si="130"/>
        <v>2014</v>
      </c>
      <c r="K233" s="207">
        <f t="shared" si="130"/>
        <v>2015</v>
      </c>
      <c r="L233" s="207">
        <f t="shared" si="130"/>
        <v>2016</v>
      </c>
      <c r="M233" s="207">
        <f t="shared" si="130"/>
        <v>2017</v>
      </c>
      <c r="N233" s="207">
        <f t="shared" si="130"/>
        <v>2018</v>
      </c>
    </row>
    <row r="234" spans="1:14" ht="30" customHeight="1" thickTop="1" thickBot="1" x14ac:dyDescent="0.4">
      <c r="A234" s="287" t="s">
        <v>404</v>
      </c>
      <c r="B234" s="227" t="s">
        <v>407</v>
      </c>
      <c r="C234" s="356"/>
      <c r="D234" s="228"/>
      <c r="E234" s="228">
        <f t="shared" ref="E234:N234" si="131">+E39</f>
        <v>0</v>
      </c>
      <c r="F234" s="228">
        <f t="shared" si="131"/>
        <v>0</v>
      </c>
      <c r="G234" s="228">
        <f t="shared" si="131"/>
        <v>0</v>
      </c>
      <c r="H234" s="228">
        <f t="shared" si="131"/>
        <v>0</v>
      </c>
      <c r="I234" s="228">
        <f t="shared" si="131"/>
        <v>0</v>
      </c>
      <c r="J234" s="228">
        <f t="shared" si="131"/>
        <v>0</v>
      </c>
      <c r="K234" s="228">
        <f t="shared" si="131"/>
        <v>0</v>
      </c>
      <c r="L234" s="228">
        <f t="shared" si="131"/>
        <v>0</v>
      </c>
      <c r="M234" s="228">
        <f t="shared" si="131"/>
        <v>0</v>
      </c>
      <c r="N234" s="228">
        <f t="shared" si="131"/>
        <v>0</v>
      </c>
    </row>
    <row r="235" spans="1:14" ht="30" customHeight="1" thickTop="1" thickBot="1" x14ac:dyDescent="0.4">
      <c r="A235" s="287" t="s">
        <v>406</v>
      </c>
      <c r="B235" s="227" t="s">
        <v>405</v>
      </c>
      <c r="C235" s="356"/>
      <c r="D235" s="228"/>
      <c r="E235" s="228">
        <f t="shared" ref="E235:N235" si="132">+E43</f>
        <v>0</v>
      </c>
      <c r="F235" s="228">
        <f t="shared" si="132"/>
        <v>0</v>
      </c>
      <c r="G235" s="228">
        <f t="shared" si="132"/>
        <v>0</v>
      </c>
      <c r="H235" s="228">
        <f t="shared" si="132"/>
        <v>0</v>
      </c>
      <c r="I235" s="228">
        <f t="shared" si="132"/>
        <v>0</v>
      </c>
      <c r="J235" s="228">
        <f t="shared" si="132"/>
        <v>0</v>
      </c>
      <c r="K235" s="228">
        <f t="shared" si="132"/>
        <v>0</v>
      </c>
      <c r="L235" s="228">
        <f t="shared" si="132"/>
        <v>0</v>
      </c>
      <c r="M235" s="228">
        <f t="shared" si="132"/>
        <v>0</v>
      </c>
      <c r="N235" s="228">
        <f t="shared" si="132"/>
        <v>0</v>
      </c>
    </row>
    <row r="236" spans="1:14" ht="30" customHeight="1" thickTop="1" thickBot="1" x14ac:dyDescent="0.4">
      <c r="A236" s="287" t="s">
        <v>499</v>
      </c>
      <c r="B236" s="239" t="s">
        <v>313</v>
      </c>
      <c r="C236" s="362"/>
      <c r="D236" s="251"/>
      <c r="E236" s="251">
        <f>SUM(E234:E235)</f>
        <v>0</v>
      </c>
      <c r="F236" s="251">
        <f>SUM(F234:F235)</f>
        <v>0</v>
      </c>
      <c r="G236" s="251">
        <f>SUM(G234:G235)</f>
        <v>0</v>
      </c>
      <c r="H236" s="251">
        <f t="shared" ref="H236:N236" si="133">SUM(H234:H235)</f>
        <v>0</v>
      </c>
      <c r="I236" s="251">
        <f t="shared" si="133"/>
        <v>0</v>
      </c>
      <c r="J236" s="251">
        <f t="shared" si="133"/>
        <v>0</v>
      </c>
      <c r="K236" s="251">
        <f t="shared" si="133"/>
        <v>0</v>
      </c>
      <c r="L236" s="251">
        <f t="shared" si="133"/>
        <v>0</v>
      </c>
      <c r="M236" s="251">
        <f t="shared" si="133"/>
        <v>0</v>
      </c>
      <c r="N236" s="251">
        <f t="shared" si="133"/>
        <v>0</v>
      </c>
    </row>
    <row r="237" spans="1:14" ht="30" customHeight="1" thickBot="1" x14ac:dyDescent="0.4"/>
    <row r="238" spans="1:14" ht="30" customHeight="1" thickBot="1" x14ac:dyDescent="0.4">
      <c r="A238" s="207"/>
      <c r="B238" s="207" t="s">
        <v>302</v>
      </c>
      <c r="C238" s="207" t="str">
        <f>+C9</f>
        <v>Ref</v>
      </c>
      <c r="D238" s="208"/>
      <c r="E238" s="207">
        <f t="shared" ref="E238:N238" si="134">+E9</f>
        <v>2009</v>
      </c>
      <c r="F238" s="207">
        <f t="shared" si="134"/>
        <v>2010</v>
      </c>
      <c r="G238" s="207">
        <f t="shared" si="134"/>
        <v>2011</v>
      </c>
      <c r="H238" s="207">
        <f t="shared" si="134"/>
        <v>2012</v>
      </c>
      <c r="I238" s="207">
        <f t="shared" si="134"/>
        <v>2013</v>
      </c>
      <c r="J238" s="207">
        <f t="shared" si="134"/>
        <v>2014</v>
      </c>
      <c r="K238" s="207">
        <f t="shared" si="134"/>
        <v>2015</v>
      </c>
      <c r="L238" s="207">
        <f t="shared" si="134"/>
        <v>2016</v>
      </c>
      <c r="M238" s="207">
        <f t="shared" si="134"/>
        <v>2017</v>
      </c>
      <c r="N238" s="207">
        <f t="shared" si="134"/>
        <v>2018</v>
      </c>
    </row>
    <row r="239" spans="1:14" ht="30" customHeight="1" thickTop="1" thickBot="1" x14ac:dyDescent="0.4">
      <c r="A239" s="287" t="s">
        <v>496</v>
      </c>
      <c r="B239" s="227" t="s">
        <v>315</v>
      </c>
      <c r="C239" s="356"/>
      <c r="D239" s="228"/>
      <c r="E239" s="228">
        <f>+E215</f>
        <v>0</v>
      </c>
      <c r="F239" s="228">
        <f>+F215</f>
        <v>0</v>
      </c>
      <c r="G239" s="228">
        <f>+G215</f>
        <v>0</v>
      </c>
      <c r="H239" s="228">
        <f t="shared" ref="H239:N239" si="135">+H215</f>
        <v>0</v>
      </c>
      <c r="I239" s="228">
        <f t="shared" si="135"/>
        <v>0</v>
      </c>
      <c r="J239" s="228">
        <f t="shared" si="135"/>
        <v>0</v>
      </c>
      <c r="K239" s="228">
        <f t="shared" si="135"/>
        <v>0</v>
      </c>
      <c r="L239" s="228">
        <f t="shared" si="135"/>
        <v>0</v>
      </c>
      <c r="M239" s="228">
        <f t="shared" si="135"/>
        <v>0</v>
      </c>
      <c r="N239" s="228">
        <f t="shared" si="135"/>
        <v>0</v>
      </c>
    </row>
    <row r="240" spans="1:14" ht="30" customHeight="1" thickTop="1" thickBot="1" x14ac:dyDescent="0.4">
      <c r="A240" s="287" t="s">
        <v>497</v>
      </c>
      <c r="B240" s="227" t="s">
        <v>316</v>
      </c>
      <c r="C240" s="364"/>
      <c r="D240" s="233"/>
      <c r="E240" s="228">
        <f>+E225</f>
        <v>0</v>
      </c>
      <c r="F240" s="228">
        <f>+F225</f>
        <v>0</v>
      </c>
      <c r="G240" s="228">
        <f>+G225</f>
        <v>0</v>
      </c>
      <c r="H240" s="228">
        <f t="shared" ref="H240:N240" si="136">+H225</f>
        <v>0</v>
      </c>
      <c r="I240" s="228">
        <f t="shared" si="136"/>
        <v>0</v>
      </c>
      <c r="J240" s="228">
        <f t="shared" si="136"/>
        <v>0</v>
      </c>
      <c r="K240" s="228">
        <f t="shared" si="136"/>
        <v>0</v>
      </c>
      <c r="L240" s="228">
        <f t="shared" si="136"/>
        <v>0</v>
      </c>
      <c r="M240" s="228">
        <f t="shared" si="136"/>
        <v>0</v>
      </c>
      <c r="N240" s="228">
        <f t="shared" si="136"/>
        <v>0</v>
      </c>
    </row>
    <row r="241" spans="1:14" ht="30" customHeight="1" thickTop="1" thickBot="1" x14ac:dyDescent="0.4">
      <c r="A241" s="287" t="s">
        <v>499</v>
      </c>
      <c r="B241" s="227" t="s">
        <v>331</v>
      </c>
      <c r="C241" s="364"/>
      <c r="D241" s="233"/>
      <c r="E241" s="228">
        <f>+E236</f>
        <v>0</v>
      </c>
      <c r="F241" s="228">
        <f t="shared" ref="F241:G241" si="137">+F236</f>
        <v>0</v>
      </c>
      <c r="G241" s="228">
        <f t="shared" si="137"/>
        <v>0</v>
      </c>
      <c r="H241" s="228">
        <f t="shared" ref="H241:N241" si="138">+H236</f>
        <v>0</v>
      </c>
      <c r="I241" s="228">
        <f t="shared" si="138"/>
        <v>0</v>
      </c>
      <c r="J241" s="228">
        <f t="shared" si="138"/>
        <v>0</v>
      </c>
      <c r="K241" s="228">
        <f t="shared" si="138"/>
        <v>0</v>
      </c>
      <c r="L241" s="228">
        <f t="shared" si="138"/>
        <v>0</v>
      </c>
      <c r="M241" s="228">
        <f t="shared" si="138"/>
        <v>0</v>
      </c>
      <c r="N241" s="228">
        <f t="shared" si="138"/>
        <v>0</v>
      </c>
    </row>
    <row r="242" spans="1:14" ht="30" customHeight="1" thickTop="1" thickBot="1" x14ac:dyDescent="0.4">
      <c r="A242" s="287" t="s">
        <v>500</v>
      </c>
      <c r="B242" s="239" t="s">
        <v>314</v>
      </c>
      <c r="C242" s="362"/>
      <c r="D242" s="251"/>
      <c r="E242" s="251">
        <f>SUM(E239:E241)</f>
        <v>0</v>
      </c>
      <c r="F242" s="251">
        <f t="shared" ref="F242:G242" si="139">SUM(F239:F241)</f>
        <v>0</v>
      </c>
      <c r="G242" s="251">
        <f t="shared" si="139"/>
        <v>0</v>
      </c>
      <c r="H242" s="251">
        <f t="shared" ref="H242:N242" si="140">SUM(H239:H241)</f>
        <v>0</v>
      </c>
      <c r="I242" s="251">
        <f t="shared" si="140"/>
        <v>0</v>
      </c>
      <c r="J242" s="251">
        <f t="shared" si="140"/>
        <v>0</v>
      </c>
      <c r="K242" s="251">
        <f t="shared" si="140"/>
        <v>0</v>
      </c>
      <c r="L242" s="251">
        <f t="shared" si="140"/>
        <v>0</v>
      </c>
      <c r="M242" s="251">
        <f t="shared" si="140"/>
        <v>0</v>
      </c>
      <c r="N242" s="251">
        <f t="shared" si="140"/>
        <v>0</v>
      </c>
    </row>
    <row r="243" spans="1:14" ht="30" customHeight="1" thickBot="1" x14ac:dyDescent="0.4"/>
    <row r="244" spans="1:14" ht="30" customHeight="1" thickBot="1" x14ac:dyDescent="0.4">
      <c r="A244" s="207"/>
      <c r="B244" s="207" t="s">
        <v>319</v>
      </c>
      <c r="C244" s="207" t="str">
        <f>+C9</f>
        <v>Ref</v>
      </c>
      <c r="D244" s="208"/>
      <c r="E244" s="207">
        <f t="shared" ref="E244:N244" si="141">+E9</f>
        <v>2009</v>
      </c>
      <c r="F244" s="207">
        <f t="shared" si="141"/>
        <v>2010</v>
      </c>
      <c r="G244" s="207">
        <f t="shared" si="141"/>
        <v>2011</v>
      </c>
      <c r="H244" s="207">
        <f t="shared" si="141"/>
        <v>2012</v>
      </c>
      <c r="I244" s="207">
        <f t="shared" si="141"/>
        <v>2013</v>
      </c>
      <c r="J244" s="207">
        <f t="shared" si="141"/>
        <v>2014</v>
      </c>
      <c r="K244" s="207">
        <f t="shared" si="141"/>
        <v>2015</v>
      </c>
      <c r="L244" s="207">
        <f t="shared" si="141"/>
        <v>2016</v>
      </c>
      <c r="M244" s="207">
        <f t="shared" si="141"/>
        <v>2017</v>
      </c>
      <c r="N244" s="207">
        <f t="shared" si="141"/>
        <v>2018</v>
      </c>
    </row>
    <row r="245" spans="1:14" ht="30" customHeight="1" thickTop="1" thickBot="1" x14ac:dyDescent="0.4">
      <c r="A245" s="287" t="s">
        <v>500</v>
      </c>
      <c r="B245" s="227" t="s">
        <v>317</v>
      </c>
      <c r="C245" s="356"/>
      <c r="D245" s="228"/>
      <c r="E245" s="228">
        <f>E242</f>
        <v>0</v>
      </c>
      <c r="F245" s="228">
        <f t="shared" ref="F245:G245" si="142">F242</f>
        <v>0</v>
      </c>
      <c r="G245" s="228">
        <f t="shared" si="142"/>
        <v>0</v>
      </c>
      <c r="H245" s="228">
        <f t="shared" ref="H245:N245" si="143">H242</f>
        <v>0</v>
      </c>
      <c r="I245" s="228">
        <f t="shared" si="143"/>
        <v>0</v>
      </c>
      <c r="J245" s="228">
        <f t="shared" si="143"/>
        <v>0</v>
      </c>
      <c r="K245" s="228">
        <f t="shared" si="143"/>
        <v>0</v>
      </c>
      <c r="L245" s="228">
        <f t="shared" si="143"/>
        <v>0</v>
      </c>
      <c r="M245" s="228">
        <f t="shared" si="143"/>
        <v>0</v>
      </c>
      <c r="N245" s="228">
        <f t="shared" si="143"/>
        <v>0</v>
      </c>
    </row>
    <row r="246" spans="1:14" ht="30" customHeight="1" thickTop="1" thickBot="1" x14ac:dyDescent="0.4">
      <c r="A246" s="287" t="s">
        <v>397</v>
      </c>
      <c r="B246" s="227" t="s">
        <v>396</v>
      </c>
      <c r="C246" s="356"/>
      <c r="D246" s="228"/>
      <c r="E246" s="228">
        <f t="shared" ref="E246:N246" si="144">+E30</f>
        <v>0</v>
      </c>
      <c r="F246" s="228">
        <f t="shared" si="144"/>
        <v>0</v>
      </c>
      <c r="G246" s="228">
        <f t="shared" si="144"/>
        <v>0</v>
      </c>
      <c r="H246" s="228">
        <f t="shared" si="144"/>
        <v>0</v>
      </c>
      <c r="I246" s="228">
        <f t="shared" si="144"/>
        <v>0</v>
      </c>
      <c r="J246" s="228">
        <f t="shared" si="144"/>
        <v>0</v>
      </c>
      <c r="K246" s="228">
        <f t="shared" si="144"/>
        <v>0</v>
      </c>
      <c r="L246" s="228">
        <f t="shared" si="144"/>
        <v>0</v>
      </c>
      <c r="M246" s="228">
        <f t="shared" si="144"/>
        <v>0</v>
      </c>
      <c r="N246" s="228">
        <f t="shared" si="144"/>
        <v>0</v>
      </c>
    </row>
    <row r="247" spans="1:14" ht="30" customHeight="1" thickTop="1" thickBot="1" x14ac:dyDescent="0.4">
      <c r="A247" s="287" t="s">
        <v>398</v>
      </c>
      <c r="B247" s="227" t="s">
        <v>401</v>
      </c>
      <c r="C247" s="356"/>
      <c r="D247" s="228"/>
      <c r="E247" s="228">
        <f t="shared" ref="E247:N247" si="145">+E31</f>
        <v>0</v>
      </c>
      <c r="F247" s="228">
        <f t="shared" si="145"/>
        <v>0</v>
      </c>
      <c r="G247" s="228">
        <f t="shared" si="145"/>
        <v>0</v>
      </c>
      <c r="H247" s="228">
        <f t="shared" si="145"/>
        <v>0</v>
      </c>
      <c r="I247" s="228">
        <f t="shared" si="145"/>
        <v>0</v>
      </c>
      <c r="J247" s="228">
        <f t="shared" si="145"/>
        <v>0</v>
      </c>
      <c r="K247" s="228">
        <f t="shared" si="145"/>
        <v>0</v>
      </c>
      <c r="L247" s="228">
        <f t="shared" si="145"/>
        <v>0</v>
      </c>
      <c r="M247" s="228">
        <f t="shared" si="145"/>
        <v>0</v>
      </c>
      <c r="N247" s="228">
        <f t="shared" si="145"/>
        <v>0</v>
      </c>
    </row>
    <row r="248" spans="1:14" ht="30" customHeight="1" thickTop="1" thickBot="1" x14ac:dyDescent="0.4">
      <c r="A248" s="287" t="s">
        <v>399</v>
      </c>
      <c r="B248" s="227" t="s">
        <v>400</v>
      </c>
      <c r="C248" s="356"/>
      <c r="D248" s="228"/>
      <c r="E248" s="228">
        <f t="shared" ref="E248:N248" si="146">+E32</f>
        <v>0</v>
      </c>
      <c r="F248" s="228">
        <f t="shared" si="146"/>
        <v>0</v>
      </c>
      <c r="G248" s="228">
        <f t="shared" si="146"/>
        <v>0</v>
      </c>
      <c r="H248" s="228">
        <f t="shared" si="146"/>
        <v>0</v>
      </c>
      <c r="I248" s="228">
        <f t="shared" si="146"/>
        <v>0</v>
      </c>
      <c r="J248" s="228">
        <f t="shared" si="146"/>
        <v>0</v>
      </c>
      <c r="K248" s="228">
        <f t="shared" si="146"/>
        <v>0</v>
      </c>
      <c r="L248" s="228">
        <f t="shared" si="146"/>
        <v>0</v>
      </c>
      <c r="M248" s="228">
        <f t="shared" si="146"/>
        <v>0</v>
      </c>
      <c r="N248" s="228">
        <f t="shared" si="146"/>
        <v>0</v>
      </c>
    </row>
    <row r="249" spans="1:14" ht="30" customHeight="1" thickTop="1" thickBot="1" x14ac:dyDescent="0.4">
      <c r="A249" s="287" t="s">
        <v>424</v>
      </c>
      <c r="B249" s="227" t="s">
        <v>425</v>
      </c>
      <c r="C249" s="364"/>
      <c r="D249" s="233"/>
      <c r="E249" s="228">
        <f t="shared" ref="E249:N249" si="147">E35</f>
        <v>0</v>
      </c>
      <c r="F249" s="228">
        <f t="shared" si="147"/>
        <v>0</v>
      </c>
      <c r="G249" s="228">
        <f t="shared" si="147"/>
        <v>0</v>
      </c>
      <c r="H249" s="228">
        <f t="shared" si="147"/>
        <v>0</v>
      </c>
      <c r="I249" s="228">
        <f t="shared" si="147"/>
        <v>0</v>
      </c>
      <c r="J249" s="228">
        <f t="shared" si="147"/>
        <v>0</v>
      </c>
      <c r="K249" s="228">
        <f t="shared" si="147"/>
        <v>0</v>
      </c>
      <c r="L249" s="228">
        <f t="shared" si="147"/>
        <v>0</v>
      </c>
      <c r="M249" s="228">
        <f t="shared" si="147"/>
        <v>0</v>
      </c>
      <c r="N249" s="228">
        <f t="shared" si="147"/>
        <v>0</v>
      </c>
    </row>
    <row r="250" spans="1:14" ht="30" customHeight="1" thickTop="1" thickBot="1" x14ac:dyDescent="0.4">
      <c r="A250" s="287" t="s">
        <v>501</v>
      </c>
      <c r="B250" s="239" t="s">
        <v>318</v>
      </c>
      <c r="C250" s="362"/>
      <c r="D250" s="251"/>
      <c r="E250" s="251">
        <f>SUM(E245:E249)</f>
        <v>0</v>
      </c>
      <c r="F250" s="251">
        <f>SUM(F245:F249)</f>
        <v>0</v>
      </c>
      <c r="G250" s="251">
        <f>SUM(G245:G249)</f>
        <v>0</v>
      </c>
      <c r="H250" s="251">
        <f t="shared" ref="H250:N250" si="148">SUM(H245:H249)</f>
        <v>0</v>
      </c>
      <c r="I250" s="251">
        <f t="shared" si="148"/>
        <v>0</v>
      </c>
      <c r="J250" s="251">
        <f t="shared" si="148"/>
        <v>0</v>
      </c>
      <c r="K250" s="251">
        <f t="shared" si="148"/>
        <v>0</v>
      </c>
      <c r="L250" s="251">
        <f t="shared" si="148"/>
        <v>0</v>
      </c>
      <c r="M250" s="251">
        <f t="shared" si="148"/>
        <v>0</v>
      </c>
      <c r="N250" s="251">
        <f t="shared" si="148"/>
        <v>0</v>
      </c>
    </row>
    <row r="251" spans="1:14" ht="30" customHeight="1" thickBot="1" x14ac:dyDescent="0.4"/>
    <row r="252" spans="1:14" ht="30" customHeight="1" thickBot="1" x14ac:dyDescent="0.4">
      <c r="A252" s="207"/>
      <c r="B252" s="207" t="s">
        <v>42</v>
      </c>
      <c r="C252" s="207" t="str">
        <f>+C9</f>
        <v>Ref</v>
      </c>
      <c r="D252" s="208"/>
      <c r="E252" s="207">
        <f t="shared" ref="E252:N252" si="149">+E9</f>
        <v>2009</v>
      </c>
      <c r="F252" s="207">
        <f t="shared" si="149"/>
        <v>2010</v>
      </c>
      <c r="G252" s="207">
        <f t="shared" si="149"/>
        <v>2011</v>
      </c>
      <c r="H252" s="207">
        <f t="shared" si="149"/>
        <v>2012</v>
      </c>
      <c r="I252" s="207">
        <f t="shared" si="149"/>
        <v>2013</v>
      </c>
      <c r="J252" s="207">
        <f t="shared" si="149"/>
        <v>2014</v>
      </c>
      <c r="K252" s="207">
        <f t="shared" si="149"/>
        <v>2015</v>
      </c>
      <c r="L252" s="207">
        <f t="shared" si="149"/>
        <v>2016</v>
      </c>
      <c r="M252" s="207">
        <f t="shared" si="149"/>
        <v>2017</v>
      </c>
      <c r="N252" s="207">
        <f t="shared" si="149"/>
        <v>2018</v>
      </c>
    </row>
    <row r="253" spans="1:14" ht="30" customHeight="1" thickTop="1" thickBot="1" x14ac:dyDescent="0.4">
      <c r="A253" s="287" t="s">
        <v>501</v>
      </c>
      <c r="B253" s="227" t="s">
        <v>320</v>
      </c>
      <c r="C253" s="356"/>
      <c r="D253" s="228"/>
      <c r="E253" s="228">
        <f>+E250</f>
        <v>0</v>
      </c>
      <c r="F253" s="228">
        <f t="shared" ref="F253:G253" si="150">+F250</f>
        <v>0</v>
      </c>
      <c r="G253" s="228">
        <f t="shared" si="150"/>
        <v>0</v>
      </c>
      <c r="H253" s="228">
        <f t="shared" ref="H253:N253" si="151">+H250</f>
        <v>0</v>
      </c>
      <c r="I253" s="228">
        <f t="shared" si="151"/>
        <v>0</v>
      </c>
      <c r="J253" s="228">
        <f t="shared" si="151"/>
        <v>0</v>
      </c>
      <c r="K253" s="228">
        <f t="shared" si="151"/>
        <v>0</v>
      </c>
      <c r="L253" s="228">
        <f t="shared" si="151"/>
        <v>0</v>
      </c>
      <c r="M253" s="228">
        <f t="shared" si="151"/>
        <v>0</v>
      </c>
      <c r="N253" s="228">
        <f t="shared" si="151"/>
        <v>0</v>
      </c>
    </row>
    <row r="254" spans="1:14" ht="30" customHeight="1" thickTop="1" thickBot="1" x14ac:dyDescent="0.4">
      <c r="A254" s="287" t="s">
        <v>604</v>
      </c>
      <c r="B254" s="227" t="s">
        <v>606</v>
      </c>
      <c r="C254" s="356"/>
      <c r="D254" s="228"/>
      <c r="E254" s="228">
        <f t="shared" ref="E254:N254" si="152">+E18</f>
        <v>0</v>
      </c>
      <c r="F254" s="228">
        <f t="shared" si="152"/>
        <v>0</v>
      </c>
      <c r="G254" s="228">
        <f t="shared" si="152"/>
        <v>0</v>
      </c>
      <c r="H254" s="228">
        <f t="shared" si="152"/>
        <v>0</v>
      </c>
      <c r="I254" s="228">
        <f t="shared" si="152"/>
        <v>0</v>
      </c>
      <c r="J254" s="228">
        <f t="shared" si="152"/>
        <v>0</v>
      </c>
      <c r="K254" s="228">
        <f t="shared" si="152"/>
        <v>0</v>
      </c>
      <c r="L254" s="228">
        <f t="shared" si="152"/>
        <v>0</v>
      </c>
      <c r="M254" s="228">
        <f t="shared" si="152"/>
        <v>0</v>
      </c>
      <c r="N254" s="228">
        <f t="shared" si="152"/>
        <v>0</v>
      </c>
    </row>
    <row r="255" spans="1:14" ht="30" customHeight="1" thickTop="1" thickBot="1" x14ac:dyDescent="0.4">
      <c r="A255" s="287" t="s">
        <v>413</v>
      </c>
      <c r="B255" s="227" t="s">
        <v>410</v>
      </c>
      <c r="C255" s="356"/>
      <c r="D255" s="228"/>
      <c r="E255" s="228">
        <f t="shared" ref="E255:N255" si="153">+E49</f>
        <v>0</v>
      </c>
      <c r="F255" s="228">
        <f t="shared" si="153"/>
        <v>0</v>
      </c>
      <c r="G255" s="228">
        <f t="shared" si="153"/>
        <v>0</v>
      </c>
      <c r="H255" s="228">
        <f t="shared" si="153"/>
        <v>0</v>
      </c>
      <c r="I255" s="228">
        <f t="shared" si="153"/>
        <v>0</v>
      </c>
      <c r="J255" s="228">
        <f t="shared" si="153"/>
        <v>0</v>
      </c>
      <c r="K255" s="228">
        <f t="shared" si="153"/>
        <v>0</v>
      </c>
      <c r="L255" s="228">
        <f t="shared" si="153"/>
        <v>0</v>
      </c>
      <c r="M255" s="228">
        <f t="shared" si="153"/>
        <v>0</v>
      </c>
      <c r="N255" s="228">
        <f t="shared" si="153"/>
        <v>0</v>
      </c>
    </row>
    <row r="256" spans="1:14" ht="30" customHeight="1" thickTop="1" thickBot="1" x14ac:dyDescent="0.4">
      <c r="A256" s="287" t="s">
        <v>464</v>
      </c>
      <c r="B256" s="227" t="s">
        <v>587</v>
      </c>
      <c r="C256" s="356"/>
      <c r="D256" s="228"/>
      <c r="E256" s="228">
        <f t="shared" ref="E256:N256" si="154">+E56</f>
        <v>0</v>
      </c>
      <c r="F256" s="228">
        <f t="shared" si="154"/>
        <v>0</v>
      </c>
      <c r="G256" s="228">
        <f t="shared" si="154"/>
        <v>0</v>
      </c>
      <c r="H256" s="228">
        <f t="shared" si="154"/>
        <v>0</v>
      </c>
      <c r="I256" s="228">
        <f t="shared" si="154"/>
        <v>0</v>
      </c>
      <c r="J256" s="228">
        <f t="shared" si="154"/>
        <v>0</v>
      </c>
      <c r="K256" s="228">
        <f t="shared" si="154"/>
        <v>0</v>
      </c>
      <c r="L256" s="228">
        <f t="shared" si="154"/>
        <v>0</v>
      </c>
      <c r="M256" s="228">
        <f t="shared" si="154"/>
        <v>0</v>
      </c>
      <c r="N256" s="228">
        <f t="shared" si="154"/>
        <v>0</v>
      </c>
    </row>
    <row r="257" spans="1:14" ht="30" customHeight="1" thickTop="1" thickBot="1" x14ac:dyDescent="0.4">
      <c r="A257" s="287" t="s">
        <v>412</v>
      </c>
      <c r="B257" s="227" t="s">
        <v>411</v>
      </c>
      <c r="C257" s="356"/>
      <c r="D257" s="228"/>
      <c r="E257" s="228">
        <f t="shared" ref="E257:N257" si="155">+E50</f>
        <v>0</v>
      </c>
      <c r="F257" s="228">
        <f t="shared" si="155"/>
        <v>0</v>
      </c>
      <c r="G257" s="228">
        <f t="shared" si="155"/>
        <v>0</v>
      </c>
      <c r="H257" s="228">
        <f t="shared" si="155"/>
        <v>0</v>
      </c>
      <c r="I257" s="228">
        <f t="shared" si="155"/>
        <v>0</v>
      </c>
      <c r="J257" s="228">
        <f t="shared" si="155"/>
        <v>0</v>
      </c>
      <c r="K257" s="228">
        <f t="shared" si="155"/>
        <v>0</v>
      </c>
      <c r="L257" s="228">
        <f t="shared" si="155"/>
        <v>0</v>
      </c>
      <c r="M257" s="228">
        <f t="shared" si="155"/>
        <v>0</v>
      </c>
      <c r="N257" s="228">
        <f t="shared" si="155"/>
        <v>0</v>
      </c>
    </row>
    <row r="258" spans="1:14" ht="30" customHeight="1" thickTop="1" thickBot="1" x14ac:dyDescent="0.4">
      <c r="A258" s="287" t="s">
        <v>502</v>
      </c>
      <c r="B258" s="239" t="s">
        <v>303</v>
      </c>
      <c r="C258" s="362"/>
      <c r="D258" s="251"/>
      <c r="E258" s="251">
        <f>SUM(E253:E257)</f>
        <v>0</v>
      </c>
      <c r="F258" s="251">
        <f>SUM(F253:F257)</f>
        <v>0</v>
      </c>
      <c r="G258" s="251">
        <f>SUM(G253:G257)</f>
        <v>0</v>
      </c>
      <c r="H258" s="251">
        <f t="shared" ref="H258:N258" si="156">SUM(H253:H257)</f>
        <v>0</v>
      </c>
      <c r="I258" s="251">
        <f t="shared" si="156"/>
        <v>0</v>
      </c>
      <c r="J258" s="251">
        <f t="shared" si="156"/>
        <v>0</v>
      </c>
      <c r="K258" s="251">
        <f t="shared" si="156"/>
        <v>0</v>
      </c>
      <c r="L258" s="251">
        <f t="shared" si="156"/>
        <v>0</v>
      </c>
      <c r="M258" s="251">
        <f t="shared" si="156"/>
        <v>0</v>
      </c>
      <c r="N258" s="251">
        <f t="shared" si="156"/>
        <v>0</v>
      </c>
    </row>
    <row r="259" spans="1:14" ht="30" customHeight="1" thickBot="1" x14ac:dyDescent="0.4"/>
    <row r="260" spans="1:14" ht="30" customHeight="1" thickBot="1" x14ac:dyDescent="0.4">
      <c r="A260" s="208"/>
      <c r="B260" s="207" t="s">
        <v>43</v>
      </c>
      <c r="C260" s="207" t="str">
        <f>+C9</f>
        <v>Ref</v>
      </c>
      <c r="D260" s="208"/>
      <c r="E260" s="207">
        <f t="shared" ref="E260:N260" si="157">+E9</f>
        <v>2009</v>
      </c>
      <c r="F260" s="207">
        <f t="shared" si="157"/>
        <v>2010</v>
      </c>
      <c r="G260" s="207">
        <f t="shared" si="157"/>
        <v>2011</v>
      </c>
      <c r="H260" s="207">
        <f t="shared" si="157"/>
        <v>2012</v>
      </c>
      <c r="I260" s="207">
        <f t="shared" si="157"/>
        <v>2013</v>
      </c>
      <c r="J260" s="207">
        <f t="shared" si="157"/>
        <v>2014</v>
      </c>
      <c r="K260" s="207">
        <f t="shared" si="157"/>
        <v>2015</v>
      </c>
      <c r="L260" s="207">
        <f t="shared" si="157"/>
        <v>2016</v>
      </c>
      <c r="M260" s="207">
        <f t="shared" si="157"/>
        <v>2017</v>
      </c>
      <c r="N260" s="207">
        <f t="shared" si="157"/>
        <v>2018</v>
      </c>
    </row>
    <row r="261" spans="1:14" ht="30" customHeight="1" thickTop="1" thickBot="1" x14ac:dyDescent="0.4">
      <c r="A261" s="287" t="s">
        <v>502</v>
      </c>
      <c r="B261" s="227" t="s">
        <v>332</v>
      </c>
      <c r="C261" s="356"/>
      <c r="D261" s="228"/>
      <c r="E261" s="228">
        <f>+E258</f>
        <v>0</v>
      </c>
      <c r="F261" s="228">
        <f>+F258</f>
        <v>0</v>
      </c>
      <c r="G261" s="228">
        <f>+G258</f>
        <v>0</v>
      </c>
      <c r="H261" s="228">
        <f t="shared" ref="H261:N261" si="158">+H258</f>
        <v>0</v>
      </c>
      <c r="I261" s="228">
        <f t="shared" si="158"/>
        <v>0</v>
      </c>
      <c r="J261" s="228">
        <f t="shared" si="158"/>
        <v>0</v>
      </c>
      <c r="K261" s="228">
        <f t="shared" si="158"/>
        <v>0</v>
      </c>
      <c r="L261" s="228">
        <f t="shared" si="158"/>
        <v>0</v>
      </c>
      <c r="M261" s="228">
        <f t="shared" si="158"/>
        <v>0</v>
      </c>
      <c r="N261" s="228">
        <f t="shared" si="158"/>
        <v>0</v>
      </c>
    </row>
    <row r="262" spans="1:14" ht="30" customHeight="1" thickTop="1" thickBot="1" x14ac:dyDescent="0.4">
      <c r="A262" s="287">
        <v>41300</v>
      </c>
      <c r="B262" s="227" t="s">
        <v>228</v>
      </c>
      <c r="C262" s="356"/>
      <c r="D262" s="228"/>
      <c r="E262" s="228">
        <f t="shared" ref="E262:N262" si="159">+E47</f>
        <v>0</v>
      </c>
      <c r="F262" s="228">
        <f t="shared" si="159"/>
        <v>0</v>
      </c>
      <c r="G262" s="228">
        <f t="shared" si="159"/>
        <v>0</v>
      </c>
      <c r="H262" s="228">
        <f t="shared" si="159"/>
        <v>0</v>
      </c>
      <c r="I262" s="228">
        <f t="shared" si="159"/>
        <v>0</v>
      </c>
      <c r="J262" s="228">
        <f t="shared" si="159"/>
        <v>0</v>
      </c>
      <c r="K262" s="228">
        <f t="shared" si="159"/>
        <v>0</v>
      </c>
      <c r="L262" s="228">
        <f t="shared" si="159"/>
        <v>0</v>
      </c>
      <c r="M262" s="228">
        <f t="shared" si="159"/>
        <v>0</v>
      </c>
      <c r="N262" s="228">
        <f t="shared" si="159"/>
        <v>0</v>
      </c>
    </row>
    <row r="263" spans="1:14" ht="30" customHeight="1" thickTop="1" thickBot="1" x14ac:dyDescent="0.4">
      <c r="A263" s="287" t="s">
        <v>77</v>
      </c>
      <c r="B263" s="227" t="s">
        <v>426</v>
      </c>
      <c r="C263" s="356"/>
      <c r="D263" s="228"/>
      <c r="E263" s="228">
        <f t="shared" ref="E263:N263" si="160">E62</f>
        <v>0</v>
      </c>
      <c r="F263" s="228">
        <f t="shared" si="160"/>
        <v>0</v>
      </c>
      <c r="G263" s="228">
        <f t="shared" si="160"/>
        <v>0</v>
      </c>
      <c r="H263" s="228">
        <f t="shared" si="160"/>
        <v>0</v>
      </c>
      <c r="I263" s="228">
        <f t="shared" si="160"/>
        <v>0</v>
      </c>
      <c r="J263" s="228">
        <f t="shared" si="160"/>
        <v>0</v>
      </c>
      <c r="K263" s="228">
        <f t="shared" si="160"/>
        <v>0</v>
      </c>
      <c r="L263" s="228">
        <f t="shared" si="160"/>
        <v>0</v>
      </c>
      <c r="M263" s="228">
        <f t="shared" si="160"/>
        <v>0</v>
      </c>
      <c r="N263" s="228">
        <f t="shared" si="160"/>
        <v>0</v>
      </c>
    </row>
    <row r="264" spans="1:14" ht="30" customHeight="1" thickTop="1" thickBot="1" x14ac:dyDescent="0.4">
      <c r="A264" s="287" t="s">
        <v>503</v>
      </c>
      <c r="B264" s="239" t="s">
        <v>304</v>
      </c>
      <c r="C264" s="362"/>
      <c r="D264" s="251"/>
      <c r="E264" s="251">
        <f>SUM(E261:E263)</f>
        <v>0</v>
      </c>
      <c r="F264" s="251">
        <f>SUM(F261:F263)</f>
        <v>0</v>
      </c>
      <c r="G264" s="251">
        <f>SUM(G261:G263)</f>
        <v>0</v>
      </c>
      <c r="H264" s="251">
        <f t="shared" ref="H264:N264" si="161">SUM(H261:H263)</f>
        <v>0</v>
      </c>
      <c r="I264" s="251">
        <f t="shared" si="161"/>
        <v>0</v>
      </c>
      <c r="J264" s="251">
        <f t="shared" si="161"/>
        <v>0</v>
      </c>
      <c r="K264" s="251">
        <f t="shared" si="161"/>
        <v>0</v>
      </c>
      <c r="L264" s="251">
        <f t="shared" si="161"/>
        <v>0</v>
      </c>
      <c r="M264" s="251">
        <f t="shared" si="161"/>
        <v>0</v>
      </c>
      <c r="N264" s="251">
        <f t="shared" si="161"/>
        <v>0</v>
      </c>
    </row>
    <row r="265" spans="1:14" ht="30" customHeight="1" thickBot="1" x14ac:dyDescent="0.4"/>
    <row r="266" spans="1:14" ht="30" customHeight="1" thickBot="1" x14ac:dyDescent="0.4">
      <c r="A266" s="264"/>
      <c r="B266" s="265" t="s">
        <v>44</v>
      </c>
      <c r="C266" s="265" t="str">
        <f>+C9</f>
        <v>Ref</v>
      </c>
      <c r="D266" s="264"/>
      <c r="E266" s="265">
        <f t="shared" ref="E266:N266" si="162">+E9</f>
        <v>2009</v>
      </c>
      <c r="F266" s="265">
        <f t="shared" si="162"/>
        <v>2010</v>
      </c>
      <c r="G266" s="265">
        <f t="shared" si="162"/>
        <v>2011</v>
      </c>
      <c r="H266" s="265">
        <f t="shared" si="162"/>
        <v>2012</v>
      </c>
      <c r="I266" s="265">
        <f t="shared" si="162"/>
        <v>2013</v>
      </c>
      <c r="J266" s="265">
        <f t="shared" si="162"/>
        <v>2014</v>
      </c>
      <c r="K266" s="265">
        <f t="shared" si="162"/>
        <v>2015</v>
      </c>
      <c r="L266" s="265">
        <f t="shared" si="162"/>
        <v>2016</v>
      </c>
      <c r="M266" s="265">
        <f t="shared" si="162"/>
        <v>2017</v>
      </c>
      <c r="N266" s="265">
        <f t="shared" si="162"/>
        <v>2018</v>
      </c>
    </row>
    <row r="267" spans="1:14" ht="30" customHeight="1" thickTop="1" thickBot="1" x14ac:dyDescent="0.4">
      <c r="A267" s="287" t="s">
        <v>503</v>
      </c>
      <c r="B267" s="227" t="s">
        <v>321</v>
      </c>
      <c r="C267" s="356"/>
      <c r="D267" s="228"/>
      <c r="E267" s="228">
        <f>+E264</f>
        <v>0</v>
      </c>
      <c r="F267" s="228">
        <f t="shared" ref="F267:G267" si="163">+F264</f>
        <v>0</v>
      </c>
      <c r="G267" s="228">
        <f t="shared" si="163"/>
        <v>0</v>
      </c>
      <c r="H267" s="228">
        <f t="shared" ref="H267:N267" si="164">+H264</f>
        <v>0</v>
      </c>
      <c r="I267" s="228">
        <f t="shared" si="164"/>
        <v>0</v>
      </c>
      <c r="J267" s="228">
        <f t="shared" si="164"/>
        <v>0</v>
      </c>
      <c r="K267" s="228">
        <f t="shared" si="164"/>
        <v>0</v>
      </c>
      <c r="L267" s="228">
        <f t="shared" si="164"/>
        <v>0</v>
      </c>
      <c r="M267" s="228">
        <f t="shared" si="164"/>
        <v>0</v>
      </c>
      <c r="N267" s="228">
        <f t="shared" si="164"/>
        <v>0</v>
      </c>
    </row>
    <row r="268" spans="1:14" ht="30" customHeight="1" thickTop="1" thickBot="1" x14ac:dyDescent="0.4">
      <c r="A268" s="287" t="s">
        <v>495</v>
      </c>
      <c r="B268" s="227" t="s">
        <v>191</v>
      </c>
      <c r="C268" s="356"/>
      <c r="D268" s="228"/>
      <c r="E268" s="228">
        <f>E196</f>
        <v>0</v>
      </c>
      <c r="F268" s="228">
        <f>F196</f>
        <v>0</v>
      </c>
      <c r="G268" s="228">
        <f>G196</f>
        <v>0</v>
      </c>
      <c r="H268" s="228">
        <f t="shared" ref="H268:N268" si="165">H196</f>
        <v>0</v>
      </c>
      <c r="I268" s="228">
        <f t="shared" si="165"/>
        <v>0</v>
      </c>
      <c r="J268" s="228">
        <f t="shared" si="165"/>
        <v>0</v>
      </c>
      <c r="K268" s="228">
        <f t="shared" si="165"/>
        <v>0</v>
      </c>
      <c r="L268" s="228">
        <f t="shared" si="165"/>
        <v>0</v>
      </c>
      <c r="M268" s="228">
        <f t="shared" si="165"/>
        <v>0</v>
      </c>
      <c r="N268" s="228">
        <f t="shared" si="165"/>
        <v>0</v>
      </c>
    </row>
    <row r="269" spans="1:14" ht="30" customHeight="1" thickTop="1" thickBot="1" x14ac:dyDescent="0.4">
      <c r="A269" s="287" t="s">
        <v>504</v>
      </c>
      <c r="B269" s="239" t="s">
        <v>338</v>
      </c>
      <c r="C269" s="362"/>
      <c r="D269" s="251"/>
      <c r="E269" s="251">
        <f>SUM(E267:E268)</f>
        <v>0</v>
      </c>
      <c r="F269" s="251">
        <f>SUM(F267:F268)</f>
        <v>0</v>
      </c>
      <c r="G269" s="251">
        <f>SUM(G267:G268)</f>
        <v>0</v>
      </c>
      <c r="H269" s="251">
        <f t="shared" ref="H269:N269" si="166">SUM(H267:H268)</f>
        <v>0</v>
      </c>
      <c r="I269" s="251">
        <f t="shared" si="166"/>
        <v>0</v>
      </c>
      <c r="J269" s="251">
        <f t="shared" si="166"/>
        <v>0</v>
      </c>
      <c r="K269" s="251">
        <f t="shared" si="166"/>
        <v>0</v>
      </c>
      <c r="L269" s="251">
        <f t="shared" si="166"/>
        <v>0</v>
      </c>
      <c r="M269" s="251">
        <f t="shared" si="166"/>
        <v>0</v>
      </c>
      <c r="N269" s="251">
        <f t="shared" si="166"/>
        <v>0</v>
      </c>
    </row>
    <row r="270" spans="1:14" ht="30" customHeight="1" thickBot="1" x14ac:dyDescent="0.4"/>
    <row r="271" spans="1:14" ht="30" customHeight="1" thickBot="1" x14ac:dyDescent="0.4">
      <c r="A271" s="206"/>
      <c r="B271" s="206" t="s">
        <v>305</v>
      </c>
      <c r="C271" s="206" t="str">
        <f>+C9</f>
        <v>Ref</v>
      </c>
      <c r="D271" s="212"/>
      <c r="E271" s="206">
        <f t="shared" ref="E271:N271" si="167">+E9</f>
        <v>2009</v>
      </c>
      <c r="F271" s="206">
        <f t="shared" si="167"/>
        <v>2010</v>
      </c>
      <c r="G271" s="206">
        <f t="shared" si="167"/>
        <v>2011</v>
      </c>
      <c r="H271" s="206">
        <f t="shared" si="167"/>
        <v>2012</v>
      </c>
      <c r="I271" s="206">
        <f t="shared" si="167"/>
        <v>2013</v>
      </c>
      <c r="J271" s="206">
        <f t="shared" si="167"/>
        <v>2014</v>
      </c>
      <c r="K271" s="206">
        <f t="shared" si="167"/>
        <v>2015</v>
      </c>
      <c r="L271" s="206">
        <f t="shared" si="167"/>
        <v>2016</v>
      </c>
      <c r="M271" s="206">
        <f t="shared" si="167"/>
        <v>2017</v>
      </c>
      <c r="N271" s="206">
        <f t="shared" si="167"/>
        <v>2018</v>
      </c>
    </row>
    <row r="272" spans="1:14" ht="30" customHeight="1" thickBot="1" x14ac:dyDescent="0.4"/>
    <row r="273" spans="1:16" ht="31.5" customHeight="1" thickBot="1" x14ac:dyDescent="0.4">
      <c r="A273" s="207"/>
      <c r="B273" s="207" t="s">
        <v>306</v>
      </c>
      <c r="C273" s="207" t="str">
        <f>+C9</f>
        <v>Ref</v>
      </c>
      <c r="D273" s="208"/>
      <c r="E273" s="207">
        <f t="shared" ref="E273:N273" si="168">+E9</f>
        <v>2009</v>
      </c>
      <c r="F273" s="207">
        <f t="shared" si="168"/>
        <v>2010</v>
      </c>
      <c r="G273" s="207">
        <f t="shared" si="168"/>
        <v>2011</v>
      </c>
      <c r="H273" s="207">
        <f t="shared" si="168"/>
        <v>2012</v>
      </c>
      <c r="I273" s="207">
        <f t="shared" si="168"/>
        <v>2013</v>
      </c>
      <c r="J273" s="207">
        <f t="shared" si="168"/>
        <v>2014</v>
      </c>
      <c r="K273" s="207">
        <f t="shared" si="168"/>
        <v>2015</v>
      </c>
      <c r="L273" s="207">
        <f t="shared" si="168"/>
        <v>2016</v>
      </c>
      <c r="M273" s="207">
        <f t="shared" si="168"/>
        <v>2017</v>
      </c>
      <c r="N273" s="207">
        <f t="shared" si="168"/>
        <v>2018</v>
      </c>
    </row>
    <row r="274" spans="1:16" ht="30" customHeight="1" thickTop="1" thickBot="1" x14ac:dyDescent="0.4">
      <c r="A274" s="287" t="s">
        <v>507</v>
      </c>
      <c r="B274" s="283" t="s">
        <v>312</v>
      </c>
      <c r="C274" s="361"/>
      <c r="D274" s="259"/>
      <c r="E274" s="259">
        <f>+E187</f>
        <v>0</v>
      </c>
      <c r="F274" s="259">
        <f>+F187</f>
        <v>0</v>
      </c>
      <c r="G274" s="259">
        <f>+G187</f>
        <v>0</v>
      </c>
      <c r="H274" s="259">
        <f t="shared" ref="H274:N274" si="169">+H187</f>
        <v>0</v>
      </c>
      <c r="I274" s="259">
        <f t="shared" si="169"/>
        <v>0</v>
      </c>
      <c r="J274" s="259">
        <f t="shared" si="169"/>
        <v>0</v>
      </c>
      <c r="K274" s="259">
        <f t="shared" si="169"/>
        <v>0</v>
      </c>
      <c r="L274" s="259">
        <f t="shared" si="169"/>
        <v>0</v>
      </c>
      <c r="M274" s="259">
        <f t="shared" si="169"/>
        <v>0</v>
      </c>
      <c r="N274" s="259">
        <f t="shared" si="169"/>
        <v>0</v>
      </c>
    </row>
    <row r="275" spans="1:16" ht="30" customHeight="1" thickTop="1" thickBot="1" x14ac:dyDescent="0.4">
      <c r="A275" s="287" t="s">
        <v>136</v>
      </c>
      <c r="B275" s="254" t="s">
        <v>308</v>
      </c>
      <c r="C275" s="361"/>
      <c r="D275" s="259"/>
      <c r="E275" s="259">
        <f t="shared" ref="E275:G276" si="170">-E195</f>
        <v>0</v>
      </c>
      <c r="F275" s="259">
        <f t="shared" si="170"/>
        <v>0</v>
      </c>
      <c r="G275" s="259">
        <f t="shared" si="170"/>
        <v>0</v>
      </c>
      <c r="H275" s="259">
        <f t="shared" ref="H275:N275" si="171">-H195</f>
        <v>0</v>
      </c>
      <c r="I275" s="259">
        <f t="shared" si="171"/>
        <v>0</v>
      </c>
      <c r="J275" s="259">
        <f t="shared" si="171"/>
        <v>0</v>
      </c>
      <c r="K275" s="259">
        <f t="shared" si="171"/>
        <v>0</v>
      </c>
      <c r="L275" s="259">
        <f t="shared" si="171"/>
        <v>0</v>
      </c>
      <c r="M275" s="259">
        <f t="shared" si="171"/>
        <v>0</v>
      </c>
      <c r="N275" s="259">
        <f t="shared" si="171"/>
        <v>0</v>
      </c>
    </row>
    <row r="276" spans="1:16" ht="30" customHeight="1" thickTop="1" thickBot="1" x14ac:dyDescent="0.4">
      <c r="A276" s="287" t="s">
        <v>495</v>
      </c>
      <c r="B276" s="254" t="s">
        <v>517</v>
      </c>
      <c r="C276" s="361"/>
      <c r="D276" s="259"/>
      <c r="E276" s="259">
        <f t="shared" si="170"/>
        <v>0</v>
      </c>
      <c r="F276" s="259">
        <f t="shared" si="170"/>
        <v>0</v>
      </c>
      <c r="G276" s="259">
        <f t="shared" si="170"/>
        <v>0</v>
      </c>
      <c r="H276" s="259">
        <f t="shared" ref="H276:N276" si="172">-H196</f>
        <v>0</v>
      </c>
      <c r="I276" s="259">
        <f t="shared" si="172"/>
        <v>0</v>
      </c>
      <c r="J276" s="259">
        <f t="shared" si="172"/>
        <v>0</v>
      </c>
      <c r="K276" s="259">
        <f t="shared" si="172"/>
        <v>0</v>
      </c>
      <c r="L276" s="259">
        <f t="shared" si="172"/>
        <v>0</v>
      </c>
      <c r="M276" s="259">
        <f t="shared" si="172"/>
        <v>0</v>
      </c>
      <c r="N276" s="259">
        <f t="shared" si="172"/>
        <v>0</v>
      </c>
    </row>
    <row r="277" spans="1:16" ht="30" customHeight="1" thickTop="1" thickBot="1" x14ac:dyDescent="0.4">
      <c r="A277" s="287" t="s">
        <v>508</v>
      </c>
      <c r="B277" s="254" t="s">
        <v>518</v>
      </c>
      <c r="C277" s="361"/>
      <c r="D277" s="259"/>
      <c r="E277" s="259">
        <f>SUM(E274:E276)</f>
        <v>0</v>
      </c>
      <c r="F277" s="259">
        <f t="shared" ref="F277:G277" si="173">SUM(F274:F276)</f>
        <v>0</v>
      </c>
      <c r="G277" s="259">
        <f t="shared" si="173"/>
        <v>0</v>
      </c>
      <c r="H277" s="259">
        <f t="shared" ref="H277:N277" si="174">SUM(H274:H276)</f>
        <v>0</v>
      </c>
      <c r="I277" s="259">
        <f t="shared" si="174"/>
        <v>0</v>
      </c>
      <c r="J277" s="259">
        <f t="shared" si="174"/>
        <v>0</v>
      </c>
      <c r="K277" s="259">
        <f t="shared" si="174"/>
        <v>0</v>
      </c>
      <c r="L277" s="259">
        <f t="shared" si="174"/>
        <v>0</v>
      </c>
      <c r="M277" s="259">
        <f t="shared" si="174"/>
        <v>0</v>
      </c>
      <c r="N277" s="259">
        <f t="shared" si="174"/>
        <v>0</v>
      </c>
    </row>
    <row r="278" spans="1:16" ht="30" customHeight="1" thickTop="1" thickBot="1" x14ac:dyDescent="0.4">
      <c r="A278" s="287" t="s">
        <v>513</v>
      </c>
      <c r="B278" s="239" t="s">
        <v>334</v>
      </c>
      <c r="C278" s="362"/>
      <c r="D278" s="251"/>
      <c r="E278" s="251">
        <f>+E277</f>
        <v>0</v>
      </c>
      <c r="F278" s="251">
        <f t="shared" ref="F278:G278" si="175">+F277</f>
        <v>0</v>
      </c>
      <c r="G278" s="251">
        <f t="shared" si="175"/>
        <v>0</v>
      </c>
      <c r="H278" s="251">
        <f t="shared" ref="H278:N278" si="176">+H277</f>
        <v>0</v>
      </c>
      <c r="I278" s="251">
        <f t="shared" si="176"/>
        <v>0</v>
      </c>
      <c r="J278" s="251">
        <f t="shared" si="176"/>
        <v>0</v>
      </c>
      <c r="K278" s="251">
        <f t="shared" si="176"/>
        <v>0</v>
      </c>
      <c r="L278" s="251">
        <f t="shared" si="176"/>
        <v>0</v>
      </c>
      <c r="M278" s="251">
        <f t="shared" si="176"/>
        <v>0</v>
      </c>
      <c r="N278" s="251">
        <f t="shared" si="176"/>
        <v>0</v>
      </c>
    </row>
    <row r="279" spans="1:16" ht="30" customHeight="1" thickBot="1" x14ac:dyDescent="0.4"/>
    <row r="280" spans="1:16" ht="30" customHeight="1" thickBot="1" x14ac:dyDescent="0.4">
      <c r="A280" s="208"/>
      <c r="B280" s="207" t="s">
        <v>38</v>
      </c>
      <c r="C280" s="207" t="str">
        <f>+C9</f>
        <v>Ref</v>
      </c>
      <c r="D280" s="208"/>
      <c r="E280" s="207">
        <f t="shared" ref="E280:N280" si="177">+E9</f>
        <v>2009</v>
      </c>
      <c r="F280" s="207">
        <f t="shared" si="177"/>
        <v>2010</v>
      </c>
      <c r="G280" s="207">
        <f t="shared" si="177"/>
        <v>2011</v>
      </c>
      <c r="H280" s="207">
        <f t="shared" si="177"/>
        <v>2012</v>
      </c>
      <c r="I280" s="207">
        <f t="shared" si="177"/>
        <v>2013</v>
      </c>
      <c r="J280" s="207">
        <f t="shared" si="177"/>
        <v>2014</v>
      </c>
      <c r="K280" s="207">
        <f t="shared" si="177"/>
        <v>2015</v>
      </c>
      <c r="L280" s="207">
        <f t="shared" si="177"/>
        <v>2016</v>
      </c>
      <c r="M280" s="207">
        <f t="shared" si="177"/>
        <v>2017</v>
      </c>
      <c r="N280" s="207">
        <f t="shared" si="177"/>
        <v>2018</v>
      </c>
    </row>
    <row r="281" spans="1:16" ht="26.25" customHeight="1" thickTop="1" thickBot="1" x14ac:dyDescent="0.4">
      <c r="A281" s="287" t="s">
        <v>472</v>
      </c>
      <c r="B281" s="227" t="s">
        <v>509</v>
      </c>
      <c r="C281" s="356"/>
      <c r="D281" s="228"/>
      <c r="E281" s="228">
        <f t="shared" ref="E281:N281" si="178">+E159</f>
        <v>0</v>
      </c>
      <c r="F281" s="228">
        <f t="shared" si="178"/>
        <v>0</v>
      </c>
      <c r="G281" s="228">
        <f t="shared" si="178"/>
        <v>0</v>
      </c>
      <c r="H281" s="228">
        <f t="shared" si="178"/>
        <v>0</v>
      </c>
      <c r="I281" s="228">
        <f t="shared" si="178"/>
        <v>0</v>
      </c>
      <c r="J281" s="228">
        <f t="shared" si="178"/>
        <v>0</v>
      </c>
      <c r="K281" s="228">
        <f t="shared" si="178"/>
        <v>0</v>
      </c>
      <c r="L281" s="228">
        <f t="shared" si="178"/>
        <v>0</v>
      </c>
      <c r="M281" s="228">
        <f t="shared" si="178"/>
        <v>0</v>
      </c>
      <c r="N281" s="228">
        <f t="shared" si="178"/>
        <v>0</v>
      </c>
    </row>
    <row r="282" spans="1:16" ht="24.75" thickTop="1" thickBot="1" x14ac:dyDescent="0.4">
      <c r="A282" s="287" t="s">
        <v>483</v>
      </c>
      <c r="B282" s="227" t="s">
        <v>510</v>
      </c>
      <c r="C282" s="356"/>
      <c r="D282" s="228"/>
      <c r="E282" s="228">
        <f t="shared" ref="E282:N282" si="179">+E167</f>
        <v>0</v>
      </c>
      <c r="F282" s="228">
        <f t="shared" si="179"/>
        <v>0</v>
      </c>
      <c r="G282" s="228">
        <f t="shared" si="179"/>
        <v>0</v>
      </c>
      <c r="H282" s="228">
        <f t="shared" si="179"/>
        <v>0</v>
      </c>
      <c r="I282" s="228">
        <f t="shared" si="179"/>
        <v>0</v>
      </c>
      <c r="J282" s="228">
        <f t="shared" si="179"/>
        <v>0</v>
      </c>
      <c r="K282" s="228">
        <f t="shared" si="179"/>
        <v>0</v>
      </c>
      <c r="L282" s="228">
        <f t="shared" si="179"/>
        <v>0</v>
      </c>
      <c r="M282" s="228">
        <f t="shared" si="179"/>
        <v>0</v>
      </c>
      <c r="N282" s="228">
        <f t="shared" si="179"/>
        <v>0</v>
      </c>
    </row>
    <row r="283" spans="1:16" ht="24.75" thickTop="1" thickBot="1" x14ac:dyDescent="0.4">
      <c r="A283" s="287" t="s">
        <v>443</v>
      </c>
      <c r="B283" s="227" t="s">
        <v>511</v>
      </c>
      <c r="C283" s="356"/>
      <c r="D283" s="228"/>
      <c r="E283" s="228">
        <f t="shared" ref="E283:N283" si="180">+E40</f>
        <v>0</v>
      </c>
      <c r="F283" s="228">
        <f t="shared" si="180"/>
        <v>0</v>
      </c>
      <c r="G283" s="228">
        <f t="shared" si="180"/>
        <v>0</v>
      </c>
      <c r="H283" s="228">
        <f t="shared" si="180"/>
        <v>0</v>
      </c>
      <c r="I283" s="228">
        <f t="shared" si="180"/>
        <v>0</v>
      </c>
      <c r="J283" s="228">
        <f t="shared" si="180"/>
        <v>0</v>
      </c>
      <c r="K283" s="228">
        <f t="shared" si="180"/>
        <v>0</v>
      </c>
      <c r="L283" s="228">
        <f t="shared" si="180"/>
        <v>0</v>
      </c>
      <c r="M283" s="228">
        <f t="shared" si="180"/>
        <v>0</v>
      </c>
      <c r="N283" s="228">
        <f t="shared" si="180"/>
        <v>0</v>
      </c>
    </row>
    <row r="284" spans="1:16" ht="30" customHeight="1" thickTop="1" thickBot="1" x14ac:dyDescent="0.4">
      <c r="A284" s="287" t="s">
        <v>514</v>
      </c>
      <c r="B284" s="260" t="s">
        <v>335</v>
      </c>
      <c r="C284" s="356"/>
      <c r="D284" s="261"/>
      <c r="E284" s="261">
        <f>SUM(E281:E283)</f>
        <v>0</v>
      </c>
      <c r="F284" s="261">
        <f t="shared" ref="F284:G284" si="181">SUM(F281:F283)</f>
        <v>0</v>
      </c>
      <c r="G284" s="261">
        <f t="shared" si="181"/>
        <v>0</v>
      </c>
      <c r="H284" s="261">
        <f t="shared" ref="H284:N284" si="182">SUM(H281:H283)</f>
        <v>0</v>
      </c>
      <c r="I284" s="261">
        <f t="shared" si="182"/>
        <v>0</v>
      </c>
      <c r="J284" s="261">
        <f t="shared" si="182"/>
        <v>0</v>
      </c>
      <c r="K284" s="261">
        <f t="shared" si="182"/>
        <v>0</v>
      </c>
      <c r="L284" s="261">
        <f t="shared" si="182"/>
        <v>0</v>
      </c>
      <c r="M284" s="261">
        <f t="shared" si="182"/>
        <v>0</v>
      </c>
      <c r="N284" s="261">
        <f t="shared" si="182"/>
        <v>0</v>
      </c>
    </row>
    <row r="285" spans="1:16" ht="30" customHeight="1" x14ac:dyDescent="0.35">
      <c r="B285" s="213"/>
      <c r="C285" s="373"/>
      <c r="D285" s="210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189"/>
      <c r="P285" s="189"/>
    </row>
    <row r="286" spans="1:16" ht="30" customHeight="1" x14ac:dyDescent="0.35">
      <c r="B286" s="214" t="s">
        <v>380</v>
      </c>
      <c r="C286" s="374"/>
      <c r="D286" s="215"/>
      <c r="E286" s="215" t="str">
        <f>IF(E284&gt;=0,"ok", "error")</f>
        <v>ok</v>
      </c>
      <c r="F286" s="215" t="str">
        <f t="shared" ref="F286:G286" si="183">IF(F284&gt;=0,"ok", "error")</f>
        <v>ok</v>
      </c>
      <c r="G286" s="215" t="str">
        <f t="shared" si="183"/>
        <v>ok</v>
      </c>
      <c r="H286" s="215" t="str">
        <f t="shared" ref="H286:N286" si="184">IF(H284&gt;=0,"ok", "error")</f>
        <v>ok</v>
      </c>
      <c r="I286" s="215" t="str">
        <f t="shared" si="184"/>
        <v>ok</v>
      </c>
      <c r="J286" s="215" t="str">
        <f t="shared" si="184"/>
        <v>ok</v>
      </c>
      <c r="K286" s="215" t="str">
        <f t="shared" si="184"/>
        <v>ok</v>
      </c>
      <c r="L286" s="215" t="str">
        <f t="shared" si="184"/>
        <v>ok</v>
      </c>
      <c r="M286" s="215" t="str">
        <f t="shared" si="184"/>
        <v>ok</v>
      </c>
      <c r="N286" s="215" t="str">
        <f t="shared" si="184"/>
        <v>ok</v>
      </c>
      <c r="O286" s="189"/>
      <c r="P286" s="189"/>
    </row>
    <row r="287" spans="1:16" ht="30" customHeight="1" thickBot="1" x14ac:dyDescent="0.4"/>
    <row r="288" spans="1:16" ht="30" customHeight="1" thickBot="1" x14ac:dyDescent="0.4">
      <c r="A288" s="208"/>
      <c r="B288" s="207" t="s">
        <v>336</v>
      </c>
      <c r="C288" s="207" t="str">
        <f>+C9</f>
        <v>Ref</v>
      </c>
      <c r="D288" s="208"/>
      <c r="E288" s="207">
        <f t="shared" ref="E288:N288" si="185">+E9</f>
        <v>2009</v>
      </c>
      <c r="F288" s="207">
        <f t="shared" si="185"/>
        <v>2010</v>
      </c>
      <c r="G288" s="207">
        <f t="shared" si="185"/>
        <v>2011</v>
      </c>
      <c r="H288" s="207">
        <f t="shared" si="185"/>
        <v>2012</v>
      </c>
      <c r="I288" s="207">
        <f t="shared" si="185"/>
        <v>2013</v>
      </c>
      <c r="J288" s="207">
        <f t="shared" si="185"/>
        <v>2014</v>
      </c>
      <c r="K288" s="207">
        <f t="shared" si="185"/>
        <v>2015</v>
      </c>
      <c r="L288" s="207">
        <f t="shared" si="185"/>
        <v>2016</v>
      </c>
      <c r="M288" s="207">
        <f t="shared" si="185"/>
        <v>2017</v>
      </c>
      <c r="N288" s="207">
        <f t="shared" si="185"/>
        <v>2018</v>
      </c>
    </row>
    <row r="289" spans="1:14" ht="30" customHeight="1" thickTop="1" thickBot="1" x14ac:dyDescent="0.4">
      <c r="A289" s="287" t="s">
        <v>515</v>
      </c>
      <c r="B289" s="260" t="s">
        <v>337</v>
      </c>
      <c r="C289" s="356"/>
      <c r="D289" s="228"/>
      <c r="E289" s="261">
        <v>0</v>
      </c>
      <c r="F289" s="261">
        <v>0</v>
      </c>
      <c r="G289" s="261">
        <v>0</v>
      </c>
      <c r="H289" s="261">
        <v>0</v>
      </c>
      <c r="I289" s="261">
        <v>0</v>
      </c>
      <c r="J289" s="261">
        <v>0</v>
      </c>
      <c r="K289" s="261">
        <v>0</v>
      </c>
      <c r="L289" s="261">
        <v>0</v>
      </c>
      <c r="M289" s="261">
        <v>0</v>
      </c>
      <c r="N289" s="261">
        <v>0</v>
      </c>
    </row>
    <row r="290" spans="1:14" ht="30" customHeight="1" thickBot="1" x14ac:dyDescent="0.4"/>
    <row r="291" spans="1:14" ht="30" customHeight="1" thickBot="1" x14ac:dyDescent="0.4">
      <c r="A291" s="208"/>
      <c r="B291" s="207" t="s">
        <v>48</v>
      </c>
      <c r="C291" s="207" t="str">
        <f>+C9</f>
        <v>Ref</v>
      </c>
      <c r="D291" s="208"/>
      <c r="E291" s="207">
        <f t="shared" ref="E291:N291" si="186">+E9</f>
        <v>2009</v>
      </c>
      <c r="F291" s="207">
        <f t="shared" si="186"/>
        <v>2010</v>
      </c>
      <c r="G291" s="207">
        <f t="shared" si="186"/>
        <v>2011</v>
      </c>
      <c r="H291" s="207">
        <f t="shared" si="186"/>
        <v>2012</v>
      </c>
      <c r="I291" s="207">
        <f t="shared" si="186"/>
        <v>2013</v>
      </c>
      <c r="J291" s="207">
        <f t="shared" si="186"/>
        <v>2014</v>
      </c>
      <c r="K291" s="207">
        <f t="shared" si="186"/>
        <v>2015</v>
      </c>
      <c r="L291" s="207">
        <f t="shared" si="186"/>
        <v>2016</v>
      </c>
      <c r="M291" s="207">
        <f t="shared" si="186"/>
        <v>2017</v>
      </c>
      <c r="N291" s="207">
        <f t="shared" si="186"/>
        <v>2018</v>
      </c>
    </row>
    <row r="292" spans="1:14" ht="30" customHeight="1" thickTop="1" thickBot="1" x14ac:dyDescent="0.4">
      <c r="A292" s="287" t="s">
        <v>504</v>
      </c>
      <c r="B292" s="227" t="s">
        <v>339</v>
      </c>
      <c r="C292" s="356"/>
      <c r="D292" s="228"/>
      <c r="E292" s="228">
        <f t="shared" ref="E292:N292" si="187">+E269</f>
        <v>0</v>
      </c>
      <c r="F292" s="228">
        <f t="shared" si="187"/>
        <v>0</v>
      </c>
      <c r="G292" s="228">
        <f t="shared" si="187"/>
        <v>0</v>
      </c>
      <c r="H292" s="228">
        <f t="shared" si="187"/>
        <v>0</v>
      </c>
      <c r="I292" s="228">
        <f t="shared" si="187"/>
        <v>0</v>
      </c>
      <c r="J292" s="228">
        <f t="shared" si="187"/>
        <v>0</v>
      </c>
      <c r="K292" s="228">
        <f t="shared" si="187"/>
        <v>0</v>
      </c>
      <c r="L292" s="228">
        <f t="shared" si="187"/>
        <v>0</v>
      </c>
      <c r="M292" s="228">
        <f t="shared" si="187"/>
        <v>0</v>
      </c>
      <c r="N292" s="228">
        <f t="shared" si="187"/>
        <v>0</v>
      </c>
    </row>
    <row r="293" spans="1:14" ht="30" customHeight="1" thickTop="1" thickBot="1" x14ac:dyDescent="0.4">
      <c r="A293" s="287" t="s">
        <v>513</v>
      </c>
      <c r="B293" s="227" t="s">
        <v>340</v>
      </c>
      <c r="C293" s="356"/>
      <c r="D293" s="228"/>
      <c r="E293" s="228">
        <f t="shared" ref="E293:N293" si="188">+E278</f>
        <v>0</v>
      </c>
      <c r="F293" s="228">
        <f t="shared" si="188"/>
        <v>0</v>
      </c>
      <c r="G293" s="228">
        <f t="shared" si="188"/>
        <v>0</v>
      </c>
      <c r="H293" s="228">
        <f t="shared" si="188"/>
        <v>0</v>
      </c>
      <c r="I293" s="228">
        <f t="shared" si="188"/>
        <v>0</v>
      </c>
      <c r="J293" s="228">
        <f t="shared" si="188"/>
        <v>0</v>
      </c>
      <c r="K293" s="228">
        <f t="shared" si="188"/>
        <v>0</v>
      </c>
      <c r="L293" s="228">
        <f t="shared" si="188"/>
        <v>0</v>
      </c>
      <c r="M293" s="228">
        <f t="shared" si="188"/>
        <v>0</v>
      </c>
      <c r="N293" s="228">
        <f t="shared" si="188"/>
        <v>0</v>
      </c>
    </row>
    <row r="294" spans="1:14" ht="30" customHeight="1" thickTop="1" thickBot="1" x14ac:dyDescent="0.4">
      <c r="A294" s="287" t="s">
        <v>514</v>
      </c>
      <c r="B294" s="227" t="s">
        <v>341</v>
      </c>
      <c r="C294" s="356"/>
      <c r="D294" s="228"/>
      <c r="E294" s="228">
        <f t="shared" ref="E294:N294" si="189">+E284</f>
        <v>0</v>
      </c>
      <c r="F294" s="228">
        <f t="shared" si="189"/>
        <v>0</v>
      </c>
      <c r="G294" s="228">
        <f t="shared" si="189"/>
        <v>0</v>
      </c>
      <c r="H294" s="228">
        <f t="shared" si="189"/>
        <v>0</v>
      </c>
      <c r="I294" s="228">
        <f t="shared" si="189"/>
        <v>0</v>
      </c>
      <c r="J294" s="228">
        <f t="shared" si="189"/>
        <v>0</v>
      </c>
      <c r="K294" s="228">
        <f t="shared" si="189"/>
        <v>0</v>
      </c>
      <c r="L294" s="228">
        <f t="shared" si="189"/>
        <v>0</v>
      </c>
      <c r="M294" s="228">
        <f t="shared" si="189"/>
        <v>0</v>
      </c>
      <c r="N294" s="228">
        <f t="shared" si="189"/>
        <v>0</v>
      </c>
    </row>
    <row r="295" spans="1:14" ht="30" customHeight="1" thickTop="1" thickBot="1" x14ac:dyDescent="0.4">
      <c r="A295" s="287" t="s">
        <v>515</v>
      </c>
      <c r="B295" s="227" t="s">
        <v>444</v>
      </c>
      <c r="C295" s="356"/>
      <c r="D295" s="228"/>
      <c r="E295" s="228">
        <f>+E289</f>
        <v>0</v>
      </c>
      <c r="F295" s="228">
        <f t="shared" ref="F295:G295" si="190">+F289</f>
        <v>0</v>
      </c>
      <c r="G295" s="228">
        <f t="shared" si="190"/>
        <v>0</v>
      </c>
      <c r="H295" s="228">
        <f t="shared" ref="H295:N295" si="191">+H289</f>
        <v>0</v>
      </c>
      <c r="I295" s="228">
        <f t="shared" si="191"/>
        <v>0</v>
      </c>
      <c r="J295" s="228">
        <f t="shared" si="191"/>
        <v>0</v>
      </c>
      <c r="K295" s="228">
        <f t="shared" si="191"/>
        <v>0</v>
      </c>
      <c r="L295" s="228">
        <f t="shared" si="191"/>
        <v>0</v>
      </c>
      <c r="M295" s="228">
        <f t="shared" si="191"/>
        <v>0</v>
      </c>
      <c r="N295" s="228">
        <f t="shared" si="191"/>
        <v>0</v>
      </c>
    </row>
    <row r="296" spans="1:14" ht="30" customHeight="1" thickTop="1" thickBot="1" x14ac:dyDescent="0.4">
      <c r="A296" s="287" t="s">
        <v>516</v>
      </c>
      <c r="B296" s="249" t="s">
        <v>342</v>
      </c>
      <c r="C296" s="364"/>
      <c r="D296" s="233"/>
      <c r="E296" s="233">
        <f>SUM(E292:E295)</f>
        <v>0</v>
      </c>
      <c r="F296" s="233">
        <f t="shared" ref="F296:G296" si="192">SUM(F292:F295)</f>
        <v>0</v>
      </c>
      <c r="G296" s="233">
        <f t="shared" si="192"/>
        <v>0</v>
      </c>
      <c r="H296" s="233">
        <f t="shared" ref="H296:N296" si="193">SUM(H292:H295)</f>
        <v>0</v>
      </c>
      <c r="I296" s="233">
        <f t="shared" si="193"/>
        <v>0</v>
      </c>
      <c r="J296" s="233">
        <f t="shared" si="193"/>
        <v>0</v>
      </c>
      <c r="K296" s="233">
        <f t="shared" si="193"/>
        <v>0</v>
      </c>
      <c r="L296" s="233">
        <f t="shared" si="193"/>
        <v>0</v>
      </c>
      <c r="M296" s="233">
        <f t="shared" si="193"/>
        <v>0</v>
      </c>
      <c r="N296" s="233">
        <f t="shared" si="193"/>
        <v>0</v>
      </c>
    </row>
    <row r="297" spans="1:14" ht="30" customHeight="1" thickBot="1" x14ac:dyDescent="0.4"/>
    <row r="298" spans="1:14" ht="30" customHeight="1" thickBot="1" x14ac:dyDescent="0.4">
      <c r="A298" s="208"/>
      <c r="B298" s="207" t="s">
        <v>343</v>
      </c>
      <c r="C298" s="207" t="str">
        <f>+C9</f>
        <v>Ref</v>
      </c>
      <c r="D298" s="208"/>
      <c r="E298" s="207">
        <f t="shared" ref="E298:N298" si="194">+E9</f>
        <v>2009</v>
      </c>
      <c r="F298" s="207">
        <f t="shared" si="194"/>
        <v>2010</v>
      </c>
      <c r="G298" s="207">
        <f t="shared" si="194"/>
        <v>2011</v>
      </c>
      <c r="H298" s="207">
        <f t="shared" si="194"/>
        <v>2012</v>
      </c>
      <c r="I298" s="207">
        <f t="shared" si="194"/>
        <v>2013</v>
      </c>
      <c r="J298" s="207">
        <f t="shared" si="194"/>
        <v>2014</v>
      </c>
      <c r="K298" s="207">
        <f t="shared" si="194"/>
        <v>2015</v>
      </c>
      <c r="L298" s="207">
        <f t="shared" si="194"/>
        <v>2016</v>
      </c>
      <c r="M298" s="207">
        <f t="shared" si="194"/>
        <v>2017</v>
      </c>
      <c r="N298" s="207">
        <f t="shared" si="194"/>
        <v>2018</v>
      </c>
    </row>
    <row r="299" spans="1:14" ht="30" customHeight="1" thickTop="1" thickBot="1" x14ac:dyDescent="0.4">
      <c r="A299" s="287" t="s">
        <v>516</v>
      </c>
      <c r="B299" s="250" t="s">
        <v>512</v>
      </c>
      <c r="C299" s="356"/>
      <c r="D299" s="228"/>
      <c r="E299" s="228">
        <f>E296</f>
        <v>0</v>
      </c>
      <c r="F299" s="228">
        <f t="shared" ref="F299:G299" si="195">F296</f>
        <v>0</v>
      </c>
      <c r="G299" s="228">
        <f t="shared" si="195"/>
        <v>0</v>
      </c>
      <c r="H299" s="228">
        <f t="shared" ref="H299:N299" si="196">H296</f>
        <v>0</v>
      </c>
      <c r="I299" s="228">
        <f t="shared" si="196"/>
        <v>0</v>
      </c>
      <c r="J299" s="228">
        <f t="shared" si="196"/>
        <v>0</v>
      </c>
      <c r="K299" s="228">
        <f t="shared" si="196"/>
        <v>0</v>
      </c>
      <c r="L299" s="228">
        <f t="shared" si="196"/>
        <v>0</v>
      </c>
      <c r="M299" s="228">
        <f t="shared" si="196"/>
        <v>0</v>
      </c>
      <c r="N299" s="228">
        <f t="shared" si="196"/>
        <v>0</v>
      </c>
    </row>
    <row r="300" spans="1:14" ht="30" customHeight="1" thickTop="1" thickBot="1" x14ac:dyDescent="0.4">
      <c r="A300" s="287" t="s">
        <v>83</v>
      </c>
      <c r="B300" s="250" t="s">
        <v>611</v>
      </c>
      <c r="C300" s="356"/>
      <c r="D300" s="228"/>
      <c r="E300" s="228">
        <f t="shared" ref="E300:N300" si="197">+E41</f>
        <v>0</v>
      </c>
      <c r="F300" s="228">
        <f t="shared" si="197"/>
        <v>0</v>
      </c>
      <c r="G300" s="228">
        <f t="shared" si="197"/>
        <v>0</v>
      </c>
      <c r="H300" s="228">
        <f t="shared" si="197"/>
        <v>0</v>
      </c>
      <c r="I300" s="228">
        <f t="shared" si="197"/>
        <v>0</v>
      </c>
      <c r="J300" s="228">
        <f t="shared" si="197"/>
        <v>0</v>
      </c>
      <c r="K300" s="228">
        <f t="shared" si="197"/>
        <v>0</v>
      </c>
      <c r="L300" s="228">
        <f t="shared" si="197"/>
        <v>0</v>
      </c>
      <c r="M300" s="228">
        <f t="shared" si="197"/>
        <v>0</v>
      </c>
      <c r="N300" s="228">
        <f t="shared" si="197"/>
        <v>0</v>
      </c>
    </row>
    <row r="301" spans="1:14" ht="71.25" thickTop="1" thickBot="1" x14ac:dyDescent="0.4">
      <c r="A301" s="287" t="s">
        <v>457</v>
      </c>
      <c r="B301" s="262" t="s">
        <v>463</v>
      </c>
      <c r="C301" s="356"/>
      <c r="D301" s="228"/>
      <c r="E301" s="228">
        <f t="shared" ref="E301:N302" si="198">+E44</f>
        <v>0</v>
      </c>
      <c r="F301" s="228">
        <f t="shared" si="198"/>
        <v>0</v>
      </c>
      <c r="G301" s="228">
        <f t="shared" si="198"/>
        <v>0</v>
      </c>
      <c r="H301" s="228">
        <f t="shared" si="198"/>
        <v>0</v>
      </c>
      <c r="I301" s="228">
        <f t="shared" si="198"/>
        <v>0</v>
      </c>
      <c r="J301" s="228">
        <f t="shared" si="198"/>
        <v>0</v>
      </c>
      <c r="K301" s="228">
        <f t="shared" si="198"/>
        <v>0</v>
      </c>
      <c r="L301" s="228">
        <f t="shared" si="198"/>
        <v>0</v>
      </c>
      <c r="M301" s="228">
        <f t="shared" si="198"/>
        <v>0</v>
      </c>
      <c r="N301" s="228">
        <f t="shared" si="198"/>
        <v>0</v>
      </c>
    </row>
    <row r="302" spans="1:14" ht="43.5" customHeight="1" thickTop="1" thickBot="1" x14ac:dyDescent="0.4">
      <c r="A302" s="287" t="s">
        <v>650</v>
      </c>
      <c r="B302" s="227" t="s">
        <v>652</v>
      </c>
      <c r="C302" s="356"/>
      <c r="D302" s="228"/>
      <c r="E302" s="228">
        <f t="shared" si="198"/>
        <v>0</v>
      </c>
      <c r="F302" s="228">
        <f t="shared" si="198"/>
        <v>0</v>
      </c>
      <c r="G302" s="228">
        <f t="shared" si="198"/>
        <v>0</v>
      </c>
      <c r="H302" s="228">
        <f t="shared" si="198"/>
        <v>0</v>
      </c>
      <c r="I302" s="228">
        <f t="shared" si="198"/>
        <v>0</v>
      </c>
      <c r="J302" s="228">
        <f t="shared" si="198"/>
        <v>0</v>
      </c>
      <c r="K302" s="228">
        <f t="shared" si="198"/>
        <v>0</v>
      </c>
      <c r="L302" s="228">
        <f t="shared" si="198"/>
        <v>0</v>
      </c>
      <c r="M302" s="228">
        <f t="shared" si="198"/>
        <v>0</v>
      </c>
      <c r="N302" s="228">
        <f t="shared" si="198"/>
        <v>0</v>
      </c>
    </row>
    <row r="303" spans="1:14" ht="24.75" thickTop="1" thickBot="1" x14ac:dyDescent="0.4">
      <c r="A303" s="287" t="s">
        <v>103</v>
      </c>
      <c r="B303" s="227" t="s">
        <v>445</v>
      </c>
      <c r="C303" s="356"/>
      <c r="D303" s="228"/>
      <c r="E303" s="228">
        <f t="shared" ref="E303:N303" si="199">E55</f>
        <v>0</v>
      </c>
      <c r="F303" s="228">
        <f t="shared" si="199"/>
        <v>0</v>
      </c>
      <c r="G303" s="228">
        <f t="shared" si="199"/>
        <v>0</v>
      </c>
      <c r="H303" s="228">
        <f t="shared" si="199"/>
        <v>0</v>
      </c>
      <c r="I303" s="228">
        <f t="shared" si="199"/>
        <v>0</v>
      </c>
      <c r="J303" s="228">
        <f t="shared" si="199"/>
        <v>0</v>
      </c>
      <c r="K303" s="228">
        <f t="shared" si="199"/>
        <v>0</v>
      </c>
      <c r="L303" s="228">
        <f t="shared" si="199"/>
        <v>0</v>
      </c>
      <c r="M303" s="228">
        <f t="shared" si="199"/>
        <v>0</v>
      </c>
      <c r="N303" s="228">
        <f t="shared" si="199"/>
        <v>0</v>
      </c>
    </row>
    <row r="304" spans="1:14" ht="24.75" thickTop="1" thickBot="1" x14ac:dyDescent="0.4">
      <c r="A304" s="287" t="s">
        <v>92</v>
      </c>
      <c r="B304" s="227" t="s">
        <v>521</v>
      </c>
      <c r="C304" s="356"/>
      <c r="D304" s="228"/>
      <c r="E304" s="228">
        <f t="shared" ref="E304:N304" si="200">+E46</f>
        <v>0</v>
      </c>
      <c r="F304" s="228">
        <f t="shared" si="200"/>
        <v>0</v>
      </c>
      <c r="G304" s="228">
        <f t="shared" si="200"/>
        <v>0</v>
      </c>
      <c r="H304" s="228">
        <f t="shared" si="200"/>
        <v>0</v>
      </c>
      <c r="I304" s="228">
        <f t="shared" si="200"/>
        <v>0</v>
      </c>
      <c r="J304" s="228">
        <f t="shared" si="200"/>
        <v>0</v>
      </c>
      <c r="K304" s="228">
        <f t="shared" si="200"/>
        <v>0</v>
      </c>
      <c r="L304" s="228">
        <f t="shared" si="200"/>
        <v>0</v>
      </c>
      <c r="M304" s="228">
        <f t="shared" si="200"/>
        <v>0</v>
      </c>
      <c r="N304" s="228">
        <f t="shared" si="200"/>
        <v>0</v>
      </c>
    </row>
    <row r="305" spans="1:15" ht="24.75" thickTop="1" thickBot="1" x14ac:dyDescent="0.4">
      <c r="A305" s="287" t="s">
        <v>474</v>
      </c>
      <c r="B305" s="227" t="s">
        <v>520</v>
      </c>
      <c r="C305" s="356"/>
      <c r="D305" s="228"/>
      <c r="E305" s="228">
        <f t="shared" ref="E305:N305" si="201">+E170</f>
        <v>0</v>
      </c>
      <c r="F305" s="228">
        <f t="shared" si="201"/>
        <v>0</v>
      </c>
      <c r="G305" s="228">
        <f t="shared" si="201"/>
        <v>0</v>
      </c>
      <c r="H305" s="228">
        <f t="shared" si="201"/>
        <v>0</v>
      </c>
      <c r="I305" s="228">
        <f t="shared" si="201"/>
        <v>0</v>
      </c>
      <c r="J305" s="228">
        <f t="shared" si="201"/>
        <v>0</v>
      </c>
      <c r="K305" s="228">
        <f t="shared" si="201"/>
        <v>0</v>
      </c>
      <c r="L305" s="228">
        <f t="shared" si="201"/>
        <v>0</v>
      </c>
      <c r="M305" s="228">
        <f t="shared" si="201"/>
        <v>0</v>
      </c>
      <c r="N305" s="228">
        <f t="shared" si="201"/>
        <v>0</v>
      </c>
      <c r="O305" s="216"/>
    </row>
    <row r="306" spans="1:15" ht="24.75" thickTop="1" thickBot="1" x14ac:dyDescent="0.4">
      <c r="A306" s="287" t="s">
        <v>486</v>
      </c>
      <c r="B306" s="227" t="s">
        <v>519</v>
      </c>
      <c r="C306" s="356"/>
      <c r="D306" s="228"/>
      <c r="E306" s="228">
        <f t="shared" ref="E306:N306" si="202">+E163</f>
        <v>0</v>
      </c>
      <c r="F306" s="228">
        <f t="shared" si="202"/>
        <v>0</v>
      </c>
      <c r="G306" s="228">
        <f t="shared" si="202"/>
        <v>0</v>
      </c>
      <c r="H306" s="228">
        <f t="shared" si="202"/>
        <v>0</v>
      </c>
      <c r="I306" s="228">
        <f t="shared" si="202"/>
        <v>0</v>
      </c>
      <c r="J306" s="228">
        <f t="shared" si="202"/>
        <v>0</v>
      </c>
      <c r="K306" s="228">
        <f t="shared" si="202"/>
        <v>0</v>
      </c>
      <c r="L306" s="228">
        <f t="shared" si="202"/>
        <v>0</v>
      </c>
      <c r="M306" s="228">
        <f t="shared" si="202"/>
        <v>0</v>
      </c>
      <c r="N306" s="228">
        <f t="shared" si="202"/>
        <v>0</v>
      </c>
      <c r="O306" s="216"/>
    </row>
    <row r="307" spans="1:15" ht="24.75" thickTop="1" thickBot="1" x14ac:dyDescent="0.4">
      <c r="A307" s="287"/>
      <c r="B307" s="232" t="s">
        <v>582</v>
      </c>
      <c r="C307" s="356"/>
      <c r="D307" s="228"/>
      <c r="E307" s="233">
        <f t="shared" ref="E307:N307" si="203">SUM(E308:E320)</f>
        <v>0</v>
      </c>
      <c r="F307" s="233">
        <f t="shared" si="203"/>
        <v>0</v>
      </c>
      <c r="G307" s="233">
        <f t="shared" si="203"/>
        <v>0</v>
      </c>
      <c r="H307" s="233">
        <f t="shared" si="203"/>
        <v>0</v>
      </c>
      <c r="I307" s="233">
        <f t="shared" si="203"/>
        <v>0</v>
      </c>
      <c r="J307" s="233">
        <f t="shared" si="203"/>
        <v>0</v>
      </c>
      <c r="K307" s="233">
        <f t="shared" si="203"/>
        <v>0</v>
      </c>
      <c r="L307" s="233">
        <f t="shared" si="203"/>
        <v>0</v>
      </c>
      <c r="M307" s="233">
        <f t="shared" si="203"/>
        <v>0</v>
      </c>
      <c r="N307" s="233">
        <f t="shared" si="203"/>
        <v>0</v>
      </c>
    </row>
    <row r="308" spans="1:15" ht="24.75" thickTop="1" thickBot="1" x14ac:dyDescent="0.4">
      <c r="A308" s="287" t="s">
        <v>448</v>
      </c>
      <c r="B308" s="227" t="s">
        <v>446</v>
      </c>
      <c r="C308" s="356"/>
      <c r="D308" s="228"/>
      <c r="E308" s="228">
        <f t="shared" ref="E308:N308" si="204">+E36</f>
        <v>0</v>
      </c>
      <c r="F308" s="228">
        <f t="shared" si="204"/>
        <v>0</v>
      </c>
      <c r="G308" s="228">
        <f t="shared" si="204"/>
        <v>0</v>
      </c>
      <c r="H308" s="228">
        <f t="shared" si="204"/>
        <v>0</v>
      </c>
      <c r="I308" s="228">
        <f t="shared" si="204"/>
        <v>0</v>
      </c>
      <c r="J308" s="228">
        <f t="shared" si="204"/>
        <v>0</v>
      </c>
      <c r="K308" s="228">
        <f t="shared" si="204"/>
        <v>0</v>
      </c>
      <c r="L308" s="228">
        <f t="shared" si="204"/>
        <v>0</v>
      </c>
      <c r="M308" s="228">
        <f t="shared" si="204"/>
        <v>0</v>
      </c>
      <c r="N308" s="228">
        <f t="shared" si="204"/>
        <v>0</v>
      </c>
    </row>
    <row r="309" spans="1:15" ht="24.75" thickTop="1" thickBot="1" x14ac:dyDescent="0.4">
      <c r="A309" s="287" t="s">
        <v>78</v>
      </c>
      <c r="B309" s="227" t="s">
        <v>447</v>
      </c>
      <c r="C309" s="356"/>
      <c r="D309" s="228"/>
      <c r="E309" s="228">
        <f t="shared" ref="E309:N309" si="205">E51</f>
        <v>0</v>
      </c>
      <c r="F309" s="228">
        <f t="shared" si="205"/>
        <v>0</v>
      </c>
      <c r="G309" s="228">
        <f t="shared" si="205"/>
        <v>0</v>
      </c>
      <c r="H309" s="228">
        <f t="shared" si="205"/>
        <v>0</v>
      </c>
      <c r="I309" s="228">
        <f t="shared" si="205"/>
        <v>0</v>
      </c>
      <c r="J309" s="228">
        <f t="shared" si="205"/>
        <v>0</v>
      </c>
      <c r="K309" s="228">
        <f t="shared" si="205"/>
        <v>0</v>
      </c>
      <c r="L309" s="228">
        <f t="shared" si="205"/>
        <v>0</v>
      </c>
      <c r="M309" s="228">
        <f t="shared" si="205"/>
        <v>0</v>
      </c>
      <c r="N309" s="228">
        <f t="shared" si="205"/>
        <v>0</v>
      </c>
    </row>
    <row r="310" spans="1:15" ht="24.75" thickTop="1" thickBot="1" x14ac:dyDescent="0.4">
      <c r="A310" s="287" t="s">
        <v>79</v>
      </c>
      <c r="B310" s="263" t="s">
        <v>450</v>
      </c>
      <c r="C310" s="356"/>
      <c r="D310" s="228"/>
      <c r="E310" s="228">
        <f t="shared" ref="E310:N310" si="206">+E52</f>
        <v>0</v>
      </c>
      <c r="F310" s="228">
        <f t="shared" si="206"/>
        <v>0</v>
      </c>
      <c r="G310" s="228">
        <f t="shared" si="206"/>
        <v>0</v>
      </c>
      <c r="H310" s="228">
        <f t="shared" si="206"/>
        <v>0</v>
      </c>
      <c r="I310" s="228">
        <f t="shared" si="206"/>
        <v>0</v>
      </c>
      <c r="J310" s="228">
        <f t="shared" si="206"/>
        <v>0</v>
      </c>
      <c r="K310" s="228">
        <f t="shared" si="206"/>
        <v>0</v>
      </c>
      <c r="L310" s="228">
        <f t="shared" si="206"/>
        <v>0</v>
      </c>
      <c r="M310" s="228">
        <f t="shared" si="206"/>
        <v>0</v>
      </c>
      <c r="N310" s="228">
        <f t="shared" si="206"/>
        <v>0</v>
      </c>
    </row>
    <row r="311" spans="1:15" ht="24.75" thickTop="1" thickBot="1" x14ac:dyDescent="0.4">
      <c r="A311" s="287" t="s">
        <v>102</v>
      </c>
      <c r="B311" s="263" t="s">
        <v>449</v>
      </c>
      <c r="C311" s="356"/>
      <c r="D311" s="228"/>
      <c r="E311" s="228">
        <f t="shared" ref="E311:N311" si="207">+E54</f>
        <v>0</v>
      </c>
      <c r="F311" s="228">
        <f t="shared" si="207"/>
        <v>0</v>
      </c>
      <c r="G311" s="228">
        <f t="shared" si="207"/>
        <v>0</v>
      </c>
      <c r="H311" s="228">
        <f t="shared" si="207"/>
        <v>0</v>
      </c>
      <c r="I311" s="228">
        <f t="shared" si="207"/>
        <v>0</v>
      </c>
      <c r="J311" s="228">
        <f t="shared" si="207"/>
        <v>0</v>
      </c>
      <c r="K311" s="228">
        <f t="shared" si="207"/>
        <v>0</v>
      </c>
      <c r="L311" s="228">
        <f t="shared" si="207"/>
        <v>0</v>
      </c>
      <c r="M311" s="228">
        <f t="shared" si="207"/>
        <v>0</v>
      </c>
      <c r="N311" s="228">
        <f t="shared" si="207"/>
        <v>0</v>
      </c>
    </row>
    <row r="312" spans="1:15" ht="24.75" thickTop="1" thickBot="1" x14ac:dyDescent="0.4">
      <c r="A312" s="287" t="s">
        <v>470</v>
      </c>
      <c r="B312" s="227" t="s">
        <v>526</v>
      </c>
      <c r="C312" s="356"/>
      <c r="D312" s="228"/>
      <c r="E312" s="228">
        <f t="shared" ref="E312:N312" si="208">+E157</f>
        <v>0</v>
      </c>
      <c r="F312" s="228">
        <f t="shared" si="208"/>
        <v>0</v>
      </c>
      <c r="G312" s="228">
        <f t="shared" si="208"/>
        <v>0</v>
      </c>
      <c r="H312" s="228">
        <f t="shared" si="208"/>
        <v>0</v>
      </c>
      <c r="I312" s="228">
        <f t="shared" si="208"/>
        <v>0</v>
      </c>
      <c r="J312" s="228">
        <f t="shared" si="208"/>
        <v>0</v>
      </c>
      <c r="K312" s="228">
        <f t="shared" si="208"/>
        <v>0</v>
      </c>
      <c r="L312" s="228">
        <f t="shared" si="208"/>
        <v>0</v>
      </c>
      <c r="M312" s="228">
        <f t="shared" si="208"/>
        <v>0</v>
      </c>
      <c r="N312" s="228">
        <f t="shared" si="208"/>
        <v>0</v>
      </c>
    </row>
    <row r="313" spans="1:15" ht="24.75" thickTop="1" thickBot="1" x14ac:dyDescent="0.4">
      <c r="A313" s="287" t="s">
        <v>471</v>
      </c>
      <c r="B313" s="227" t="s">
        <v>527</v>
      </c>
      <c r="C313" s="356"/>
      <c r="D313" s="228"/>
      <c r="E313" s="228">
        <f t="shared" ref="E313:N313" si="209">+E158</f>
        <v>0</v>
      </c>
      <c r="F313" s="228">
        <f t="shared" si="209"/>
        <v>0</v>
      </c>
      <c r="G313" s="228">
        <f t="shared" si="209"/>
        <v>0</v>
      </c>
      <c r="H313" s="228">
        <f t="shared" si="209"/>
        <v>0</v>
      </c>
      <c r="I313" s="228">
        <f t="shared" si="209"/>
        <v>0</v>
      </c>
      <c r="J313" s="228">
        <f t="shared" si="209"/>
        <v>0</v>
      </c>
      <c r="K313" s="228">
        <f t="shared" si="209"/>
        <v>0</v>
      </c>
      <c r="L313" s="228">
        <f t="shared" si="209"/>
        <v>0</v>
      </c>
      <c r="M313" s="228">
        <f t="shared" si="209"/>
        <v>0</v>
      </c>
      <c r="N313" s="228">
        <f t="shared" si="209"/>
        <v>0</v>
      </c>
    </row>
    <row r="314" spans="1:15" ht="24.75" thickTop="1" thickBot="1" x14ac:dyDescent="0.4">
      <c r="A314" s="287" t="s">
        <v>473</v>
      </c>
      <c r="B314" s="227" t="s">
        <v>528</v>
      </c>
      <c r="C314" s="356"/>
      <c r="D314" s="228"/>
      <c r="E314" s="228">
        <f t="shared" ref="E314:N314" si="210">+E160</f>
        <v>0</v>
      </c>
      <c r="F314" s="228">
        <f t="shared" si="210"/>
        <v>0</v>
      </c>
      <c r="G314" s="228">
        <f t="shared" si="210"/>
        <v>0</v>
      </c>
      <c r="H314" s="228">
        <f t="shared" si="210"/>
        <v>0</v>
      </c>
      <c r="I314" s="228">
        <f t="shared" si="210"/>
        <v>0</v>
      </c>
      <c r="J314" s="228">
        <f t="shared" si="210"/>
        <v>0</v>
      </c>
      <c r="K314" s="228">
        <f t="shared" si="210"/>
        <v>0</v>
      </c>
      <c r="L314" s="228">
        <f t="shared" si="210"/>
        <v>0</v>
      </c>
      <c r="M314" s="228">
        <f t="shared" si="210"/>
        <v>0</v>
      </c>
      <c r="N314" s="228">
        <f t="shared" si="210"/>
        <v>0</v>
      </c>
    </row>
    <row r="315" spans="1:15" ht="24.75" thickTop="1" thickBot="1" x14ac:dyDescent="0.4">
      <c r="A315" s="287" t="s">
        <v>475</v>
      </c>
      <c r="B315" s="227" t="s">
        <v>529</v>
      </c>
      <c r="C315" s="356"/>
      <c r="D315" s="228"/>
      <c r="E315" s="228">
        <f t="shared" ref="E315:N315" si="211">+E161</f>
        <v>0</v>
      </c>
      <c r="F315" s="228">
        <f t="shared" si="211"/>
        <v>0</v>
      </c>
      <c r="G315" s="228">
        <f t="shared" si="211"/>
        <v>0</v>
      </c>
      <c r="H315" s="228">
        <f t="shared" si="211"/>
        <v>0</v>
      </c>
      <c r="I315" s="228">
        <f t="shared" si="211"/>
        <v>0</v>
      </c>
      <c r="J315" s="228">
        <f t="shared" si="211"/>
        <v>0</v>
      </c>
      <c r="K315" s="228">
        <f t="shared" si="211"/>
        <v>0</v>
      </c>
      <c r="L315" s="228">
        <f t="shared" si="211"/>
        <v>0</v>
      </c>
      <c r="M315" s="228">
        <f t="shared" si="211"/>
        <v>0</v>
      </c>
      <c r="N315" s="228">
        <f t="shared" si="211"/>
        <v>0</v>
      </c>
    </row>
    <row r="316" spans="1:15" ht="24.75" thickTop="1" thickBot="1" x14ac:dyDescent="0.4">
      <c r="A316" s="287" t="s">
        <v>476</v>
      </c>
      <c r="B316" s="227" t="s">
        <v>530</v>
      </c>
      <c r="C316" s="356"/>
      <c r="D316" s="228"/>
      <c r="E316" s="228">
        <f t="shared" ref="E316:N316" si="212">+E162</f>
        <v>0</v>
      </c>
      <c r="F316" s="228">
        <f t="shared" si="212"/>
        <v>0</v>
      </c>
      <c r="G316" s="228">
        <f t="shared" si="212"/>
        <v>0</v>
      </c>
      <c r="H316" s="228">
        <f t="shared" si="212"/>
        <v>0</v>
      </c>
      <c r="I316" s="228">
        <f t="shared" si="212"/>
        <v>0</v>
      </c>
      <c r="J316" s="228">
        <f t="shared" si="212"/>
        <v>0</v>
      </c>
      <c r="K316" s="228">
        <f t="shared" si="212"/>
        <v>0</v>
      </c>
      <c r="L316" s="228">
        <f t="shared" si="212"/>
        <v>0</v>
      </c>
      <c r="M316" s="228">
        <f t="shared" si="212"/>
        <v>0</v>
      </c>
      <c r="N316" s="228">
        <f t="shared" si="212"/>
        <v>0</v>
      </c>
    </row>
    <row r="317" spans="1:15" ht="24.75" thickTop="1" thickBot="1" x14ac:dyDescent="0.4">
      <c r="A317" s="287" t="s">
        <v>481</v>
      </c>
      <c r="B317" s="227" t="s">
        <v>531</v>
      </c>
      <c r="C317" s="356"/>
      <c r="D317" s="228"/>
      <c r="E317" s="228">
        <f t="shared" ref="E317:N317" si="213">+E165</f>
        <v>0</v>
      </c>
      <c r="F317" s="228">
        <f t="shared" si="213"/>
        <v>0</v>
      </c>
      <c r="G317" s="228">
        <f t="shared" si="213"/>
        <v>0</v>
      </c>
      <c r="H317" s="228">
        <f t="shared" si="213"/>
        <v>0</v>
      </c>
      <c r="I317" s="228">
        <f t="shared" si="213"/>
        <v>0</v>
      </c>
      <c r="J317" s="228">
        <f t="shared" si="213"/>
        <v>0</v>
      </c>
      <c r="K317" s="228">
        <f t="shared" si="213"/>
        <v>0</v>
      </c>
      <c r="L317" s="228">
        <f t="shared" si="213"/>
        <v>0</v>
      </c>
      <c r="M317" s="228">
        <f t="shared" si="213"/>
        <v>0</v>
      </c>
      <c r="N317" s="228">
        <f t="shared" si="213"/>
        <v>0</v>
      </c>
    </row>
    <row r="318" spans="1:15" ht="24.75" thickTop="1" thickBot="1" x14ac:dyDescent="0.4">
      <c r="A318" s="287" t="s">
        <v>482</v>
      </c>
      <c r="B318" s="227" t="s">
        <v>532</v>
      </c>
      <c r="C318" s="356"/>
      <c r="D318" s="228"/>
      <c r="E318" s="228">
        <f t="shared" ref="E318:N318" si="214">+E166</f>
        <v>0</v>
      </c>
      <c r="F318" s="228">
        <f t="shared" si="214"/>
        <v>0</v>
      </c>
      <c r="G318" s="228">
        <f t="shared" si="214"/>
        <v>0</v>
      </c>
      <c r="H318" s="228">
        <f t="shared" si="214"/>
        <v>0</v>
      </c>
      <c r="I318" s="228">
        <f t="shared" si="214"/>
        <v>0</v>
      </c>
      <c r="J318" s="228">
        <f t="shared" si="214"/>
        <v>0</v>
      </c>
      <c r="K318" s="228">
        <f t="shared" si="214"/>
        <v>0</v>
      </c>
      <c r="L318" s="228">
        <f t="shared" si="214"/>
        <v>0</v>
      </c>
      <c r="M318" s="228">
        <f t="shared" si="214"/>
        <v>0</v>
      </c>
      <c r="N318" s="228">
        <f t="shared" si="214"/>
        <v>0</v>
      </c>
    </row>
    <row r="319" spans="1:15" ht="24.75" thickTop="1" thickBot="1" x14ac:dyDescent="0.4">
      <c r="A319" s="287" t="s">
        <v>484</v>
      </c>
      <c r="B319" s="227" t="s">
        <v>533</v>
      </c>
      <c r="C319" s="356"/>
      <c r="D319" s="228"/>
      <c r="E319" s="228">
        <f t="shared" ref="E319:N319" si="215">+E168</f>
        <v>0</v>
      </c>
      <c r="F319" s="228">
        <f t="shared" si="215"/>
        <v>0</v>
      </c>
      <c r="G319" s="228">
        <f t="shared" si="215"/>
        <v>0</v>
      </c>
      <c r="H319" s="228">
        <f t="shared" si="215"/>
        <v>0</v>
      </c>
      <c r="I319" s="228">
        <f t="shared" si="215"/>
        <v>0</v>
      </c>
      <c r="J319" s="228">
        <f t="shared" si="215"/>
        <v>0</v>
      </c>
      <c r="K319" s="228">
        <f t="shared" si="215"/>
        <v>0</v>
      </c>
      <c r="L319" s="228">
        <f t="shared" si="215"/>
        <v>0</v>
      </c>
      <c r="M319" s="228">
        <f t="shared" si="215"/>
        <v>0</v>
      </c>
      <c r="N319" s="228">
        <f t="shared" si="215"/>
        <v>0</v>
      </c>
    </row>
    <row r="320" spans="1:15" ht="24.75" thickTop="1" thickBot="1" x14ac:dyDescent="0.4">
      <c r="A320" s="287" t="s">
        <v>485</v>
      </c>
      <c r="B320" s="227" t="s">
        <v>534</v>
      </c>
      <c r="C320" s="356"/>
      <c r="D320" s="228"/>
      <c r="E320" s="228">
        <f t="shared" ref="E320:N320" si="216">+E169</f>
        <v>0</v>
      </c>
      <c r="F320" s="228">
        <f t="shared" si="216"/>
        <v>0</v>
      </c>
      <c r="G320" s="228">
        <f t="shared" si="216"/>
        <v>0</v>
      </c>
      <c r="H320" s="228">
        <f t="shared" si="216"/>
        <v>0</v>
      </c>
      <c r="I320" s="228">
        <f t="shared" si="216"/>
        <v>0</v>
      </c>
      <c r="J320" s="228">
        <f t="shared" si="216"/>
        <v>0</v>
      </c>
      <c r="K320" s="228">
        <f t="shared" si="216"/>
        <v>0</v>
      </c>
      <c r="L320" s="228">
        <f t="shared" si="216"/>
        <v>0</v>
      </c>
      <c r="M320" s="228">
        <f t="shared" si="216"/>
        <v>0</v>
      </c>
      <c r="N320" s="228">
        <f t="shared" si="216"/>
        <v>0</v>
      </c>
    </row>
    <row r="321" spans="1:14" ht="30" customHeight="1" thickTop="1" thickBot="1" x14ac:dyDescent="0.4">
      <c r="A321" s="287" t="s">
        <v>516</v>
      </c>
      <c r="B321" s="249" t="s">
        <v>344</v>
      </c>
      <c r="C321" s="364"/>
      <c r="D321" s="233"/>
      <c r="E321" s="233">
        <f t="shared" ref="E321:N321" si="217">+SUM(E299:E307)</f>
        <v>0</v>
      </c>
      <c r="F321" s="233">
        <f t="shared" si="217"/>
        <v>0</v>
      </c>
      <c r="G321" s="233">
        <f t="shared" si="217"/>
        <v>0</v>
      </c>
      <c r="H321" s="233">
        <f t="shared" si="217"/>
        <v>0</v>
      </c>
      <c r="I321" s="233">
        <f t="shared" si="217"/>
        <v>0</v>
      </c>
      <c r="J321" s="233">
        <f t="shared" si="217"/>
        <v>0</v>
      </c>
      <c r="K321" s="233">
        <f t="shared" si="217"/>
        <v>0</v>
      </c>
      <c r="L321" s="233">
        <f t="shared" si="217"/>
        <v>0</v>
      </c>
      <c r="M321" s="233">
        <f t="shared" si="217"/>
        <v>0</v>
      </c>
      <c r="N321" s="233">
        <f t="shared" si="217"/>
        <v>0</v>
      </c>
    </row>
    <row r="322" spans="1:14" ht="30" customHeight="1" thickBot="1" x14ac:dyDescent="0.4"/>
    <row r="323" spans="1:14" ht="30" customHeight="1" thickBot="1" x14ac:dyDescent="0.4">
      <c r="A323" s="208"/>
      <c r="B323" s="207" t="s">
        <v>345</v>
      </c>
      <c r="C323" s="207" t="str">
        <f>+C9</f>
        <v>Ref</v>
      </c>
      <c r="D323" s="208"/>
      <c r="E323" s="207">
        <f t="shared" ref="E323:N323" si="218">+E9</f>
        <v>2009</v>
      </c>
      <c r="F323" s="207">
        <f t="shared" si="218"/>
        <v>2010</v>
      </c>
      <c r="G323" s="207">
        <f t="shared" si="218"/>
        <v>2011</v>
      </c>
      <c r="H323" s="207">
        <f t="shared" si="218"/>
        <v>2012</v>
      </c>
      <c r="I323" s="207">
        <f t="shared" si="218"/>
        <v>2013</v>
      </c>
      <c r="J323" s="207">
        <f t="shared" si="218"/>
        <v>2014</v>
      </c>
      <c r="K323" s="207">
        <f t="shared" si="218"/>
        <v>2015</v>
      </c>
      <c r="L323" s="207">
        <f t="shared" si="218"/>
        <v>2016</v>
      </c>
      <c r="M323" s="207">
        <f t="shared" si="218"/>
        <v>2017</v>
      </c>
      <c r="N323" s="207">
        <f t="shared" si="218"/>
        <v>2018</v>
      </c>
    </row>
    <row r="324" spans="1:14" ht="30" customHeight="1" thickTop="1" thickBot="1" x14ac:dyDescent="0.4">
      <c r="A324" s="287" t="s">
        <v>505</v>
      </c>
      <c r="B324" s="227" t="s">
        <v>385</v>
      </c>
      <c r="C324" s="364"/>
      <c r="D324" s="228"/>
      <c r="E324" s="228">
        <f t="shared" ref="E324:N324" si="219">+E102-D102</f>
        <v>0</v>
      </c>
      <c r="F324" s="228">
        <f t="shared" si="219"/>
        <v>0</v>
      </c>
      <c r="G324" s="228">
        <f t="shared" si="219"/>
        <v>0</v>
      </c>
      <c r="H324" s="228">
        <f t="shared" si="219"/>
        <v>0</v>
      </c>
      <c r="I324" s="228">
        <f t="shared" si="219"/>
        <v>0</v>
      </c>
      <c r="J324" s="228">
        <f t="shared" si="219"/>
        <v>0</v>
      </c>
      <c r="K324" s="228">
        <f t="shared" si="219"/>
        <v>0</v>
      </c>
      <c r="L324" s="228">
        <f t="shared" si="219"/>
        <v>0</v>
      </c>
      <c r="M324" s="228">
        <f t="shared" si="219"/>
        <v>0</v>
      </c>
      <c r="N324" s="228">
        <f t="shared" si="219"/>
        <v>0</v>
      </c>
    </row>
    <row r="325" spans="1:14" ht="30" customHeight="1" thickTop="1" thickBot="1" x14ac:dyDescent="0.4">
      <c r="A325" s="287" t="s">
        <v>506</v>
      </c>
      <c r="B325" s="227" t="s">
        <v>386</v>
      </c>
      <c r="C325" s="364"/>
      <c r="D325" s="228"/>
      <c r="E325" s="228">
        <f t="shared" ref="E325:N325" si="220">+E103-D103</f>
        <v>0</v>
      </c>
      <c r="F325" s="228">
        <f t="shared" si="220"/>
        <v>0</v>
      </c>
      <c r="G325" s="228">
        <f t="shared" si="220"/>
        <v>0</v>
      </c>
      <c r="H325" s="228">
        <f t="shared" si="220"/>
        <v>0</v>
      </c>
      <c r="I325" s="228">
        <f t="shared" si="220"/>
        <v>0</v>
      </c>
      <c r="J325" s="228">
        <f t="shared" si="220"/>
        <v>0</v>
      </c>
      <c r="K325" s="228">
        <f t="shared" si="220"/>
        <v>0</v>
      </c>
      <c r="L325" s="228">
        <f t="shared" si="220"/>
        <v>0</v>
      </c>
      <c r="M325" s="228">
        <f t="shared" si="220"/>
        <v>0</v>
      </c>
      <c r="N325" s="228">
        <f t="shared" si="220"/>
        <v>0</v>
      </c>
    </row>
    <row r="326" spans="1:14" ht="30" customHeight="1" thickTop="1" thickBot="1" x14ac:dyDescent="0.4">
      <c r="A326" s="287" t="s">
        <v>535</v>
      </c>
      <c r="B326" s="227" t="s">
        <v>393</v>
      </c>
      <c r="C326" s="364"/>
      <c r="D326" s="228"/>
      <c r="E326" s="228">
        <f t="shared" ref="E326:N326" si="221">+E104-D104</f>
        <v>0</v>
      </c>
      <c r="F326" s="228">
        <f t="shared" si="221"/>
        <v>0</v>
      </c>
      <c r="G326" s="228">
        <f t="shared" si="221"/>
        <v>0</v>
      </c>
      <c r="H326" s="228">
        <f t="shared" si="221"/>
        <v>0</v>
      </c>
      <c r="I326" s="228">
        <f t="shared" si="221"/>
        <v>0</v>
      </c>
      <c r="J326" s="228">
        <f t="shared" si="221"/>
        <v>0</v>
      </c>
      <c r="K326" s="228">
        <f t="shared" si="221"/>
        <v>0</v>
      </c>
      <c r="L326" s="228">
        <f t="shared" si="221"/>
        <v>0</v>
      </c>
      <c r="M326" s="228">
        <f t="shared" si="221"/>
        <v>0</v>
      </c>
      <c r="N326" s="228">
        <f t="shared" si="221"/>
        <v>0</v>
      </c>
    </row>
    <row r="327" spans="1:14" ht="30" customHeight="1" thickTop="1" thickBot="1" x14ac:dyDescent="0.4">
      <c r="A327" s="287" t="s">
        <v>536</v>
      </c>
      <c r="B327" s="227" t="s">
        <v>387</v>
      </c>
      <c r="C327" s="364"/>
      <c r="D327" s="228"/>
      <c r="E327" s="228">
        <f t="shared" ref="E327:N327" si="222">+E105-D105</f>
        <v>0</v>
      </c>
      <c r="F327" s="228">
        <f t="shared" si="222"/>
        <v>0</v>
      </c>
      <c r="G327" s="228">
        <f t="shared" si="222"/>
        <v>0</v>
      </c>
      <c r="H327" s="228">
        <f t="shared" si="222"/>
        <v>0</v>
      </c>
      <c r="I327" s="228">
        <f t="shared" si="222"/>
        <v>0</v>
      </c>
      <c r="J327" s="228">
        <f t="shared" si="222"/>
        <v>0</v>
      </c>
      <c r="K327" s="228">
        <f t="shared" si="222"/>
        <v>0</v>
      </c>
      <c r="L327" s="228">
        <f t="shared" si="222"/>
        <v>0</v>
      </c>
      <c r="M327" s="228">
        <f t="shared" si="222"/>
        <v>0</v>
      </c>
      <c r="N327" s="228">
        <f t="shared" si="222"/>
        <v>0</v>
      </c>
    </row>
    <row r="328" spans="1:14" ht="30" customHeight="1" thickTop="1" thickBot="1" x14ac:dyDescent="0.4">
      <c r="A328" s="287" t="s">
        <v>537</v>
      </c>
      <c r="B328" s="227" t="s">
        <v>622</v>
      </c>
      <c r="C328" s="356"/>
      <c r="D328" s="228"/>
      <c r="E328" s="228">
        <f t="shared" ref="E328:N328" si="223">+E106-D106</f>
        <v>0</v>
      </c>
      <c r="F328" s="228">
        <f t="shared" si="223"/>
        <v>0</v>
      </c>
      <c r="G328" s="228">
        <f t="shared" si="223"/>
        <v>0</v>
      </c>
      <c r="H328" s="228">
        <f t="shared" si="223"/>
        <v>0</v>
      </c>
      <c r="I328" s="228">
        <f t="shared" si="223"/>
        <v>0</v>
      </c>
      <c r="J328" s="228">
        <f t="shared" si="223"/>
        <v>0</v>
      </c>
      <c r="K328" s="228">
        <f t="shared" si="223"/>
        <v>0</v>
      </c>
      <c r="L328" s="228">
        <f t="shared" si="223"/>
        <v>0</v>
      </c>
      <c r="M328" s="228">
        <f t="shared" si="223"/>
        <v>0</v>
      </c>
      <c r="N328" s="228">
        <f t="shared" si="223"/>
        <v>0</v>
      </c>
    </row>
    <row r="329" spans="1:14" ht="30" customHeight="1" thickTop="1" thickBot="1" x14ac:dyDescent="0.4">
      <c r="A329" s="287" t="s">
        <v>538</v>
      </c>
      <c r="B329" s="249" t="s">
        <v>346</v>
      </c>
      <c r="C329" s="364"/>
      <c r="D329" s="233"/>
      <c r="E329" s="233">
        <f>SUM(E324:E328)</f>
        <v>0</v>
      </c>
      <c r="F329" s="233">
        <f>SUM(F324:F328)</f>
        <v>0</v>
      </c>
      <c r="G329" s="233">
        <f>SUM(G324:G328)</f>
        <v>0</v>
      </c>
      <c r="H329" s="233">
        <f t="shared" ref="H329:N329" si="224">SUM(H324:H328)</f>
        <v>0</v>
      </c>
      <c r="I329" s="233">
        <f t="shared" si="224"/>
        <v>0</v>
      </c>
      <c r="J329" s="233">
        <f t="shared" si="224"/>
        <v>0</v>
      </c>
      <c r="K329" s="233">
        <f t="shared" si="224"/>
        <v>0</v>
      </c>
      <c r="L329" s="233">
        <f t="shared" si="224"/>
        <v>0</v>
      </c>
      <c r="M329" s="233">
        <f t="shared" si="224"/>
        <v>0</v>
      </c>
      <c r="N329" s="233">
        <f t="shared" si="224"/>
        <v>0</v>
      </c>
    </row>
    <row r="330" spans="1:14" ht="30" customHeight="1" thickBot="1" x14ac:dyDescent="0.4"/>
    <row r="331" spans="1:14" ht="30" customHeight="1" thickTop="1" thickBot="1" x14ac:dyDescent="0.4">
      <c r="A331" s="287"/>
      <c r="B331" s="232" t="s">
        <v>383</v>
      </c>
      <c r="C331" s="364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8"/>
    </row>
    <row r="332" spans="1:14" ht="30" customHeight="1" thickTop="1" thickBot="1" x14ac:dyDescent="0.4">
      <c r="A332" s="287">
        <v>40200</v>
      </c>
      <c r="B332" s="227" t="s">
        <v>211</v>
      </c>
      <c r="C332" s="364"/>
      <c r="D332" s="228"/>
      <c r="E332" s="228">
        <f t="shared" ref="E332:N332" si="225">+E19</f>
        <v>0</v>
      </c>
      <c r="F332" s="228">
        <f t="shared" si="225"/>
        <v>0</v>
      </c>
      <c r="G332" s="228">
        <f t="shared" si="225"/>
        <v>0</v>
      </c>
      <c r="H332" s="228">
        <f t="shared" si="225"/>
        <v>0</v>
      </c>
      <c r="I332" s="228">
        <f t="shared" si="225"/>
        <v>0</v>
      </c>
      <c r="J332" s="228">
        <f t="shared" si="225"/>
        <v>0</v>
      </c>
      <c r="K332" s="228">
        <f t="shared" si="225"/>
        <v>0</v>
      </c>
      <c r="L332" s="228">
        <f t="shared" si="225"/>
        <v>0</v>
      </c>
      <c r="M332" s="228">
        <f t="shared" si="225"/>
        <v>0</v>
      </c>
      <c r="N332" s="228">
        <f t="shared" si="225"/>
        <v>0</v>
      </c>
    </row>
    <row r="333" spans="1:14" ht="30" customHeight="1" thickTop="1" thickBot="1" x14ac:dyDescent="0.4">
      <c r="A333" s="287" t="s">
        <v>535</v>
      </c>
      <c r="B333" s="227" t="s">
        <v>393</v>
      </c>
      <c r="C333" s="364"/>
      <c r="D333" s="228"/>
      <c r="E333" s="228">
        <f>+E326</f>
        <v>0</v>
      </c>
      <c r="F333" s="228">
        <f t="shared" ref="F333:N333" si="226">+F326</f>
        <v>0</v>
      </c>
      <c r="G333" s="228">
        <f t="shared" si="226"/>
        <v>0</v>
      </c>
      <c r="H333" s="228">
        <f t="shared" si="226"/>
        <v>0</v>
      </c>
      <c r="I333" s="228">
        <f t="shared" si="226"/>
        <v>0</v>
      </c>
      <c r="J333" s="228">
        <f t="shared" si="226"/>
        <v>0</v>
      </c>
      <c r="K333" s="228">
        <f t="shared" si="226"/>
        <v>0</v>
      </c>
      <c r="L333" s="228">
        <f t="shared" si="226"/>
        <v>0</v>
      </c>
      <c r="M333" s="228">
        <f t="shared" si="226"/>
        <v>0</v>
      </c>
      <c r="N333" s="228">
        <f t="shared" si="226"/>
        <v>0</v>
      </c>
    </row>
    <row r="334" spans="1:14" ht="30" customHeight="1" thickTop="1" thickBot="1" x14ac:dyDescent="0.4">
      <c r="A334" s="287" t="s">
        <v>536</v>
      </c>
      <c r="B334" s="227" t="s">
        <v>387</v>
      </c>
      <c r="C334" s="364"/>
      <c r="D334" s="228"/>
      <c r="E334" s="228">
        <f t="shared" ref="E334:N335" si="227">+E327</f>
        <v>0</v>
      </c>
      <c r="F334" s="228">
        <f t="shared" si="227"/>
        <v>0</v>
      </c>
      <c r="G334" s="228">
        <f t="shared" si="227"/>
        <v>0</v>
      </c>
      <c r="H334" s="228">
        <f t="shared" si="227"/>
        <v>0</v>
      </c>
      <c r="I334" s="228">
        <f t="shared" si="227"/>
        <v>0</v>
      </c>
      <c r="J334" s="228">
        <f t="shared" si="227"/>
        <v>0</v>
      </c>
      <c r="K334" s="228">
        <f t="shared" si="227"/>
        <v>0</v>
      </c>
      <c r="L334" s="228">
        <f t="shared" si="227"/>
        <v>0</v>
      </c>
      <c r="M334" s="228">
        <f t="shared" si="227"/>
        <v>0</v>
      </c>
      <c r="N334" s="228">
        <f t="shared" si="227"/>
        <v>0</v>
      </c>
    </row>
    <row r="335" spans="1:14" ht="30" customHeight="1" thickTop="1" thickBot="1" x14ac:dyDescent="0.4">
      <c r="A335" s="287" t="s">
        <v>537</v>
      </c>
      <c r="B335" s="227" t="s">
        <v>622</v>
      </c>
      <c r="C335" s="364"/>
      <c r="D335" s="228"/>
      <c r="E335" s="228">
        <f t="shared" si="227"/>
        <v>0</v>
      </c>
      <c r="F335" s="228">
        <f t="shared" si="227"/>
        <v>0</v>
      </c>
      <c r="G335" s="228">
        <f t="shared" si="227"/>
        <v>0</v>
      </c>
      <c r="H335" s="228">
        <f t="shared" si="227"/>
        <v>0</v>
      </c>
      <c r="I335" s="228">
        <f t="shared" si="227"/>
        <v>0</v>
      </c>
      <c r="J335" s="228">
        <f t="shared" si="227"/>
        <v>0</v>
      </c>
      <c r="K335" s="228">
        <f t="shared" si="227"/>
        <v>0</v>
      </c>
      <c r="L335" s="228">
        <f t="shared" si="227"/>
        <v>0</v>
      </c>
      <c r="M335" s="228">
        <f t="shared" si="227"/>
        <v>0</v>
      </c>
      <c r="N335" s="228">
        <f t="shared" si="227"/>
        <v>0</v>
      </c>
    </row>
    <row r="336" spans="1:14" ht="30" customHeight="1" thickTop="1" thickBot="1" x14ac:dyDescent="0.4">
      <c r="A336" s="287"/>
      <c r="B336" s="227" t="s">
        <v>623</v>
      </c>
      <c r="C336" s="364"/>
      <c r="D336" s="228"/>
      <c r="E336" s="228">
        <f>E332-SUM(E333:E335)</f>
        <v>0</v>
      </c>
      <c r="F336" s="228">
        <f t="shared" ref="F336:N336" si="228">F332-SUM(F333:F335)</f>
        <v>0</v>
      </c>
      <c r="G336" s="228">
        <f t="shared" si="228"/>
        <v>0</v>
      </c>
      <c r="H336" s="228">
        <f t="shared" si="228"/>
        <v>0</v>
      </c>
      <c r="I336" s="228">
        <f t="shared" si="228"/>
        <v>0</v>
      </c>
      <c r="J336" s="228">
        <f t="shared" si="228"/>
        <v>0</v>
      </c>
      <c r="K336" s="228">
        <f t="shared" si="228"/>
        <v>0</v>
      </c>
      <c r="L336" s="228">
        <f t="shared" si="228"/>
        <v>0</v>
      </c>
      <c r="M336" s="228">
        <f t="shared" si="228"/>
        <v>0</v>
      </c>
      <c r="N336" s="228">
        <f t="shared" si="228"/>
        <v>0</v>
      </c>
    </row>
    <row r="337" spans="1:14" ht="30" customHeight="1" thickBot="1" x14ac:dyDescent="0.4"/>
    <row r="338" spans="1:14" ht="30" customHeight="1" thickBot="1" x14ac:dyDescent="0.4">
      <c r="A338" s="208"/>
      <c r="B338" s="207" t="s">
        <v>301</v>
      </c>
      <c r="C338" s="207" t="str">
        <f>+C9</f>
        <v>Ref</v>
      </c>
      <c r="D338" s="208"/>
      <c r="E338" s="207">
        <f t="shared" ref="E338:N338" si="229">+E9</f>
        <v>2009</v>
      </c>
      <c r="F338" s="207">
        <f t="shared" si="229"/>
        <v>2010</v>
      </c>
      <c r="G338" s="207">
        <f t="shared" si="229"/>
        <v>2011</v>
      </c>
      <c r="H338" s="207">
        <f t="shared" si="229"/>
        <v>2012</v>
      </c>
      <c r="I338" s="207">
        <f t="shared" si="229"/>
        <v>2013</v>
      </c>
      <c r="J338" s="207">
        <f t="shared" si="229"/>
        <v>2014</v>
      </c>
      <c r="K338" s="207">
        <f t="shared" si="229"/>
        <v>2015</v>
      </c>
      <c r="L338" s="207">
        <f t="shared" si="229"/>
        <v>2016</v>
      </c>
      <c r="M338" s="207">
        <f t="shared" si="229"/>
        <v>2017</v>
      </c>
      <c r="N338" s="207">
        <f t="shared" si="229"/>
        <v>2018</v>
      </c>
    </row>
    <row r="339" spans="1:14" ht="30" customHeight="1" thickBot="1" x14ac:dyDescent="0.4"/>
    <row r="340" spans="1:14" ht="24.75" thickTop="1" thickBot="1" x14ac:dyDescent="0.4">
      <c r="A340" s="287"/>
      <c r="B340" s="249" t="s">
        <v>374</v>
      </c>
      <c r="C340" s="364"/>
      <c r="D340" s="233"/>
      <c r="E340" s="233">
        <f>SUM(E341:E344)</f>
        <v>0</v>
      </c>
      <c r="F340" s="233">
        <f t="shared" ref="F340:G340" si="230">SUM(F341:F344)</f>
        <v>0</v>
      </c>
      <c r="G340" s="233">
        <f t="shared" si="230"/>
        <v>0</v>
      </c>
      <c r="H340" s="233">
        <f t="shared" ref="H340:N340" si="231">SUM(H341:H344)</f>
        <v>0</v>
      </c>
      <c r="I340" s="233">
        <f t="shared" si="231"/>
        <v>0</v>
      </c>
      <c r="J340" s="233">
        <f t="shared" si="231"/>
        <v>0</v>
      </c>
      <c r="K340" s="233">
        <f t="shared" si="231"/>
        <v>0</v>
      </c>
      <c r="L340" s="233">
        <f t="shared" si="231"/>
        <v>0</v>
      </c>
      <c r="M340" s="233">
        <f t="shared" si="231"/>
        <v>0</v>
      </c>
      <c r="N340" s="233">
        <f t="shared" si="231"/>
        <v>0</v>
      </c>
    </row>
    <row r="341" spans="1:14" ht="30" customHeight="1" thickTop="1" thickBot="1" x14ac:dyDescent="0.4">
      <c r="A341" s="287" t="s">
        <v>583</v>
      </c>
      <c r="B341" s="227" t="s">
        <v>451</v>
      </c>
      <c r="C341" s="375"/>
      <c r="D341" s="227"/>
      <c r="E341" s="228">
        <f t="shared" ref="E341:N341" si="232">+E92-D92</f>
        <v>0</v>
      </c>
      <c r="F341" s="228">
        <f t="shared" si="232"/>
        <v>0</v>
      </c>
      <c r="G341" s="228">
        <f t="shared" si="232"/>
        <v>0</v>
      </c>
      <c r="H341" s="228">
        <f t="shared" si="232"/>
        <v>0</v>
      </c>
      <c r="I341" s="228">
        <f t="shared" si="232"/>
        <v>0</v>
      </c>
      <c r="J341" s="228">
        <f t="shared" si="232"/>
        <v>0</v>
      </c>
      <c r="K341" s="228">
        <f t="shared" si="232"/>
        <v>0</v>
      </c>
      <c r="L341" s="228">
        <f t="shared" si="232"/>
        <v>0</v>
      </c>
      <c r="M341" s="228">
        <f t="shared" si="232"/>
        <v>0</v>
      </c>
      <c r="N341" s="228">
        <f t="shared" si="232"/>
        <v>0</v>
      </c>
    </row>
    <row r="342" spans="1:14" ht="30" customHeight="1" thickTop="1" thickBot="1" x14ac:dyDescent="0.4">
      <c r="A342" s="287" t="s">
        <v>584</v>
      </c>
      <c r="B342" s="227" t="s">
        <v>452</v>
      </c>
      <c r="C342" s="375"/>
      <c r="D342" s="227"/>
      <c r="E342" s="228">
        <f t="shared" ref="E342:N342" si="233">+E93-D93</f>
        <v>0</v>
      </c>
      <c r="F342" s="228">
        <f t="shared" si="233"/>
        <v>0</v>
      </c>
      <c r="G342" s="228">
        <f t="shared" si="233"/>
        <v>0</v>
      </c>
      <c r="H342" s="228">
        <f t="shared" si="233"/>
        <v>0</v>
      </c>
      <c r="I342" s="228">
        <f t="shared" si="233"/>
        <v>0</v>
      </c>
      <c r="J342" s="228">
        <f t="shared" si="233"/>
        <v>0</v>
      </c>
      <c r="K342" s="228">
        <f t="shared" si="233"/>
        <v>0</v>
      </c>
      <c r="L342" s="228">
        <f t="shared" si="233"/>
        <v>0</v>
      </c>
      <c r="M342" s="228">
        <f t="shared" si="233"/>
        <v>0</v>
      </c>
      <c r="N342" s="228">
        <f t="shared" si="233"/>
        <v>0</v>
      </c>
    </row>
    <row r="343" spans="1:14" ht="30" customHeight="1" thickTop="1" thickBot="1" x14ac:dyDescent="0.4">
      <c r="A343" s="287" t="s">
        <v>585</v>
      </c>
      <c r="B343" s="227" t="s">
        <v>453</v>
      </c>
      <c r="C343" s="375"/>
      <c r="D343" s="227"/>
      <c r="E343" s="228">
        <f t="shared" ref="E343:N343" si="234">+E94-D94</f>
        <v>0</v>
      </c>
      <c r="F343" s="228">
        <f t="shared" si="234"/>
        <v>0</v>
      </c>
      <c r="G343" s="228">
        <f t="shared" si="234"/>
        <v>0</v>
      </c>
      <c r="H343" s="228">
        <f t="shared" si="234"/>
        <v>0</v>
      </c>
      <c r="I343" s="228">
        <f t="shared" si="234"/>
        <v>0</v>
      </c>
      <c r="J343" s="228">
        <f t="shared" si="234"/>
        <v>0</v>
      </c>
      <c r="K343" s="228">
        <f t="shared" si="234"/>
        <v>0</v>
      </c>
      <c r="L343" s="228">
        <f t="shared" si="234"/>
        <v>0</v>
      </c>
      <c r="M343" s="228">
        <f t="shared" si="234"/>
        <v>0</v>
      </c>
      <c r="N343" s="228">
        <f t="shared" si="234"/>
        <v>0</v>
      </c>
    </row>
    <row r="344" spans="1:14" ht="30" customHeight="1" thickTop="1" thickBot="1" x14ac:dyDescent="0.4">
      <c r="A344" s="287" t="s">
        <v>586</v>
      </c>
      <c r="B344" s="227" t="s">
        <v>456</v>
      </c>
      <c r="C344" s="375"/>
      <c r="D344" s="227"/>
      <c r="E344" s="228">
        <f t="shared" ref="E344:N344" si="235">+E100-D100</f>
        <v>0</v>
      </c>
      <c r="F344" s="228">
        <f t="shared" si="235"/>
        <v>0</v>
      </c>
      <c r="G344" s="228">
        <f t="shared" si="235"/>
        <v>0</v>
      </c>
      <c r="H344" s="228">
        <f t="shared" si="235"/>
        <v>0</v>
      </c>
      <c r="I344" s="228">
        <f t="shared" si="235"/>
        <v>0</v>
      </c>
      <c r="J344" s="228">
        <f t="shared" si="235"/>
        <v>0</v>
      </c>
      <c r="K344" s="228">
        <f t="shared" si="235"/>
        <v>0</v>
      </c>
      <c r="L344" s="228">
        <f t="shared" si="235"/>
        <v>0</v>
      </c>
      <c r="M344" s="228">
        <f t="shared" si="235"/>
        <v>0</v>
      </c>
      <c r="N344" s="228">
        <f t="shared" si="235"/>
        <v>0</v>
      </c>
    </row>
    <row r="345" spans="1:14" ht="30" customHeight="1" thickTop="1" thickBot="1" x14ac:dyDescent="0.4">
      <c r="A345" s="287"/>
      <c r="B345" s="249" t="s">
        <v>375</v>
      </c>
      <c r="C345" s="364"/>
      <c r="D345" s="233"/>
      <c r="E345" s="233">
        <f>SUM(E346:E347)</f>
        <v>0</v>
      </c>
      <c r="F345" s="233">
        <f>SUM(F346:F347)</f>
        <v>0</v>
      </c>
      <c r="G345" s="233">
        <f>SUM(G346:G347)</f>
        <v>0</v>
      </c>
      <c r="H345" s="233">
        <f t="shared" ref="H345:N345" si="236">SUM(H346:H347)</f>
        <v>0</v>
      </c>
      <c r="I345" s="233">
        <f t="shared" si="236"/>
        <v>0</v>
      </c>
      <c r="J345" s="233">
        <f t="shared" si="236"/>
        <v>0</v>
      </c>
      <c r="K345" s="233">
        <f t="shared" si="236"/>
        <v>0</v>
      </c>
      <c r="L345" s="233">
        <f t="shared" si="236"/>
        <v>0</v>
      </c>
      <c r="M345" s="233">
        <f t="shared" si="236"/>
        <v>0</v>
      </c>
      <c r="N345" s="233">
        <f t="shared" si="236"/>
        <v>0</v>
      </c>
    </row>
    <row r="346" spans="1:14" ht="30" customHeight="1" thickTop="1" thickBot="1" x14ac:dyDescent="0.4">
      <c r="A346" s="287" t="s">
        <v>404</v>
      </c>
      <c r="B346" s="227" t="s">
        <v>407</v>
      </c>
      <c r="C346" s="356"/>
      <c r="D346" s="228"/>
      <c r="E346" s="228">
        <f t="shared" ref="E346:N346" si="237">-E39</f>
        <v>0</v>
      </c>
      <c r="F346" s="228">
        <f t="shared" si="237"/>
        <v>0</v>
      </c>
      <c r="G346" s="228">
        <f t="shared" si="237"/>
        <v>0</v>
      </c>
      <c r="H346" s="228">
        <f t="shared" si="237"/>
        <v>0</v>
      </c>
      <c r="I346" s="228">
        <f t="shared" si="237"/>
        <v>0</v>
      </c>
      <c r="J346" s="228">
        <f t="shared" si="237"/>
        <v>0</v>
      </c>
      <c r="K346" s="228">
        <f t="shared" si="237"/>
        <v>0</v>
      </c>
      <c r="L346" s="228">
        <f t="shared" si="237"/>
        <v>0</v>
      </c>
      <c r="M346" s="228">
        <f t="shared" si="237"/>
        <v>0</v>
      </c>
      <c r="N346" s="228">
        <f t="shared" si="237"/>
        <v>0</v>
      </c>
    </row>
    <row r="347" spans="1:14" ht="30" customHeight="1" thickTop="1" thickBot="1" x14ac:dyDescent="0.4">
      <c r="A347" s="287" t="s">
        <v>406</v>
      </c>
      <c r="B347" s="227" t="s">
        <v>405</v>
      </c>
      <c r="C347" s="356"/>
      <c r="D347" s="228"/>
      <c r="E347" s="228">
        <f t="shared" ref="E347:N347" si="238">-E43</f>
        <v>0</v>
      </c>
      <c r="F347" s="228">
        <f t="shared" si="238"/>
        <v>0</v>
      </c>
      <c r="G347" s="228">
        <f t="shared" si="238"/>
        <v>0</v>
      </c>
      <c r="H347" s="228">
        <f t="shared" si="238"/>
        <v>0</v>
      </c>
      <c r="I347" s="228">
        <f t="shared" si="238"/>
        <v>0</v>
      </c>
      <c r="J347" s="228">
        <f t="shared" si="238"/>
        <v>0</v>
      </c>
      <c r="K347" s="228">
        <f t="shared" si="238"/>
        <v>0</v>
      </c>
      <c r="L347" s="228">
        <f t="shared" si="238"/>
        <v>0</v>
      </c>
      <c r="M347" s="228">
        <f t="shared" si="238"/>
        <v>0</v>
      </c>
      <c r="N347" s="228">
        <f t="shared" si="238"/>
        <v>0</v>
      </c>
    </row>
    <row r="348" spans="1:14" ht="30" customHeight="1" thickTop="1" thickBot="1" x14ac:dyDescent="0.4">
      <c r="A348" s="287" t="s">
        <v>577</v>
      </c>
      <c r="B348" s="249" t="s">
        <v>376</v>
      </c>
      <c r="C348" s="356"/>
      <c r="D348" s="228"/>
      <c r="E348" s="233">
        <f>+E340+E345</f>
        <v>0</v>
      </c>
      <c r="F348" s="233">
        <f>+F340+F345</f>
        <v>0</v>
      </c>
      <c r="G348" s="233">
        <f>+G340+G345</f>
        <v>0</v>
      </c>
      <c r="H348" s="233">
        <f t="shared" ref="H348:N348" si="239">+H340+H345</f>
        <v>0</v>
      </c>
      <c r="I348" s="233">
        <f t="shared" si="239"/>
        <v>0</v>
      </c>
      <c r="J348" s="233">
        <f t="shared" si="239"/>
        <v>0</v>
      </c>
      <c r="K348" s="233">
        <f t="shared" si="239"/>
        <v>0</v>
      </c>
      <c r="L348" s="233">
        <f t="shared" si="239"/>
        <v>0</v>
      </c>
      <c r="M348" s="233">
        <f t="shared" si="239"/>
        <v>0</v>
      </c>
      <c r="N348" s="233">
        <f t="shared" si="239"/>
        <v>0</v>
      </c>
    </row>
    <row r="349" spans="1:14" ht="30" customHeight="1" thickBot="1" x14ac:dyDescent="0.4"/>
    <row r="350" spans="1:14" ht="30" customHeight="1" thickTop="1" thickBot="1" x14ac:dyDescent="0.4">
      <c r="A350" s="287"/>
      <c r="B350" s="249" t="s">
        <v>383</v>
      </c>
      <c r="C350" s="356"/>
      <c r="D350" s="287"/>
      <c r="E350" s="228"/>
      <c r="F350" s="228"/>
      <c r="G350" s="228"/>
      <c r="H350" s="228"/>
      <c r="I350" s="228"/>
      <c r="J350" s="228"/>
      <c r="K350" s="228"/>
      <c r="L350" s="228"/>
      <c r="M350" s="228"/>
      <c r="N350" s="228"/>
    </row>
    <row r="351" spans="1:14" ht="30" customHeight="1" thickTop="1" thickBot="1" x14ac:dyDescent="0.4">
      <c r="A351" s="287" t="s">
        <v>577</v>
      </c>
      <c r="B351" s="250" t="s">
        <v>376</v>
      </c>
      <c r="C351" s="356"/>
      <c r="D351" s="287"/>
      <c r="E351" s="228">
        <f>+E348</f>
        <v>0</v>
      </c>
      <c r="F351" s="228">
        <f t="shared" ref="F351:G351" si="240">+F348</f>
        <v>0</v>
      </c>
      <c r="G351" s="228">
        <f t="shared" si="240"/>
        <v>0</v>
      </c>
      <c r="H351" s="228">
        <f t="shared" ref="H351:N351" si="241">+H348</f>
        <v>0</v>
      </c>
      <c r="I351" s="228">
        <f t="shared" si="241"/>
        <v>0</v>
      </c>
      <c r="J351" s="228">
        <f t="shared" si="241"/>
        <v>0</v>
      </c>
      <c r="K351" s="228">
        <f t="shared" si="241"/>
        <v>0</v>
      </c>
      <c r="L351" s="228">
        <f t="shared" si="241"/>
        <v>0</v>
      </c>
      <c r="M351" s="228">
        <f t="shared" si="241"/>
        <v>0</v>
      </c>
      <c r="N351" s="228">
        <f t="shared" si="241"/>
        <v>0</v>
      </c>
    </row>
    <row r="352" spans="1:14" ht="30" customHeight="1" thickTop="1" thickBot="1" x14ac:dyDescent="0.4">
      <c r="A352" s="287" t="s">
        <v>454</v>
      </c>
      <c r="B352" s="227" t="s">
        <v>581</v>
      </c>
      <c r="C352" s="356"/>
      <c r="D352" s="287"/>
      <c r="E352" s="228">
        <f t="shared" ref="E352:N352" si="242">-E20</f>
        <v>0</v>
      </c>
      <c r="F352" s="228">
        <f t="shared" si="242"/>
        <v>0</v>
      </c>
      <c r="G352" s="228">
        <f t="shared" si="242"/>
        <v>0</v>
      </c>
      <c r="H352" s="228">
        <f t="shared" si="242"/>
        <v>0</v>
      </c>
      <c r="I352" s="228">
        <f t="shared" si="242"/>
        <v>0</v>
      </c>
      <c r="J352" s="228">
        <f t="shared" si="242"/>
        <v>0</v>
      </c>
      <c r="K352" s="228">
        <f t="shared" si="242"/>
        <v>0</v>
      </c>
      <c r="L352" s="228">
        <f t="shared" si="242"/>
        <v>0</v>
      </c>
      <c r="M352" s="228">
        <f t="shared" si="242"/>
        <v>0</v>
      </c>
      <c r="N352" s="228">
        <f t="shared" si="242"/>
        <v>0</v>
      </c>
    </row>
    <row r="353" spans="1:14" ht="48" thickTop="1" thickBot="1" x14ac:dyDescent="0.4">
      <c r="A353" s="287"/>
      <c r="B353" s="249" t="s">
        <v>455</v>
      </c>
      <c r="C353" s="356"/>
      <c r="D353" s="287"/>
      <c r="E353" s="233">
        <f>E351+E352</f>
        <v>0</v>
      </c>
      <c r="F353" s="233">
        <f t="shared" ref="F353:G353" si="243">F351+F352</f>
        <v>0</v>
      </c>
      <c r="G353" s="233">
        <f t="shared" si="243"/>
        <v>0</v>
      </c>
      <c r="H353" s="233">
        <f t="shared" ref="H353:N353" si="244">H351+H352</f>
        <v>0</v>
      </c>
      <c r="I353" s="233">
        <f t="shared" si="244"/>
        <v>0</v>
      </c>
      <c r="J353" s="233">
        <f t="shared" si="244"/>
        <v>0</v>
      </c>
      <c r="K353" s="233">
        <f t="shared" si="244"/>
        <v>0</v>
      </c>
      <c r="L353" s="233">
        <f t="shared" si="244"/>
        <v>0</v>
      </c>
      <c r="M353" s="233">
        <f t="shared" si="244"/>
        <v>0</v>
      </c>
      <c r="N353" s="233">
        <f t="shared" si="244"/>
        <v>0</v>
      </c>
    </row>
    <row r="354" spans="1:14" ht="24" thickBot="1" x14ac:dyDescent="0.4">
      <c r="B354" s="209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</row>
    <row r="355" spans="1:14" ht="48" thickTop="1" thickBot="1" x14ac:dyDescent="0.4">
      <c r="A355" s="287"/>
      <c r="B355" s="250" t="s">
        <v>579</v>
      </c>
      <c r="C355" s="356"/>
      <c r="D355" s="287"/>
      <c r="E355" s="228">
        <f>+E353</f>
        <v>0</v>
      </c>
      <c r="F355" s="228">
        <f t="shared" ref="F355:G355" si="245">+F353</f>
        <v>0</v>
      </c>
      <c r="G355" s="228">
        <f t="shared" si="245"/>
        <v>0</v>
      </c>
      <c r="H355" s="228">
        <f t="shared" ref="H355:N355" si="246">+H353</f>
        <v>0</v>
      </c>
      <c r="I355" s="228">
        <f t="shared" si="246"/>
        <v>0</v>
      </c>
      <c r="J355" s="228">
        <f t="shared" si="246"/>
        <v>0</v>
      </c>
      <c r="K355" s="228">
        <f t="shared" si="246"/>
        <v>0</v>
      </c>
      <c r="L355" s="228">
        <f t="shared" si="246"/>
        <v>0</v>
      </c>
      <c r="M355" s="228">
        <f t="shared" si="246"/>
        <v>0</v>
      </c>
      <c r="N355" s="228">
        <f t="shared" si="246"/>
        <v>0</v>
      </c>
    </row>
    <row r="356" spans="1:14" ht="24.75" thickTop="1" thickBot="1" x14ac:dyDescent="0.4">
      <c r="A356" s="287" t="s">
        <v>457</v>
      </c>
      <c r="B356" s="227" t="s">
        <v>580</v>
      </c>
      <c r="C356" s="356"/>
      <c r="D356" s="287"/>
      <c r="E356" s="228">
        <f t="shared" ref="E356:N356" si="247">+E44</f>
        <v>0</v>
      </c>
      <c r="F356" s="228">
        <f t="shared" si="247"/>
        <v>0</v>
      </c>
      <c r="G356" s="228">
        <f t="shared" si="247"/>
        <v>0</v>
      </c>
      <c r="H356" s="228">
        <f t="shared" si="247"/>
        <v>0</v>
      </c>
      <c r="I356" s="228">
        <f t="shared" si="247"/>
        <v>0</v>
      </c>
      <c r="J356" s="228">
        <f t="shared" si="247"/>
        <v>0</v>
      </c>
      <c r="K356" s="228">
        <f t="shared" si="247"/>
        <v>0</v>
      </c>
      <c r="L356" s="228">
        <f t="shared" si="247"/>
        <v>0</v>
      </c>
      <c r="M356" s="228">
        <f t="shared" si="247"/>
        <v>0</v>
      </c>
      <c r="N356" s="228">
        <f t="shared" si="247"/>
        <v>0</v>
      </c>
    </row>
    <row r="357" spans="1:14" ht="24.75" thickTop="1" thickBot="1" x14ac:dyDescent="0.4">
      <c r="A357" s="287"/>
      <c r="B357" s="249" t="s">
        <v>458</v>
      </c>
      <c r="C357" s="356"/>
      <c r="D357" s="287"/>
      <c r="E357" s="233">
        <f>E355+E356</f>
        <v>0</v>
      </c>
      <c r="F357" s="233">
        <f t="shared" ref="F357:G357" si="248">F355+F356</f>
        <v>0</v>
      </c>
      <c r="G357" s="233">
        <f t="shared" si="248"/>
        <v>0</v>
      </c>
      <c r="H357" s="233">
        <f t="shared" ref="H357:N357" si="249">H355+H356</f>
        <v>0</v>
      </c>
      <c r="I357" s="233">
        <f t="shared" si="249"/>
        <v>0</v>
      </c>
      <c r="J357" s="233">
        <f t="shared" si="249"/>
        <v>0</v>
      </c>
      <c r="K357" s="233">
        <f t="shared" si="249"/>
        <v>0</v>
      </c>
      <c r="L357" s="233">
        <f t="shared" si="249"/>
        <v>0</v>
      </c>
      <c r="M357" s="233">
        <f t="shared" si="249"/>
        <v>0</v>
      </c>
      <c r="N357" s="233">
        <f t="shared" si="249"/>
        <v>0</v>
      </c>
    </row>
    <row r="358" spans="1:14" ht="24.75" thickTop="1" thickBot="1" x14ac:dyDescent="0.4">
      <c r="A358" s="287"/>
      <c r="B358" s="249" t="s">
        <v>459</v>
      </c>
      <c r="C358" s="356"/>
      <c r="D358" s="287"/>
      <c r="E358" s="233">
        <f t="shared" ref="E358:N358" si="250">ROUND(E10*E357,0)</f>
        <v>0</v>
      </c>
      <c r="F358" s="233">
        <f t="shared" si="250"/>
        <v>0</v>
      </c>
      <c r="G358" s="233">
        <f t="shared" si="250"/>
        <v>0</v>
      </c>
      <c r="H358" s="233">
        <f t="shared" si="250"/>
        <v>0</v>
      </c>
      <c r="I358" s="233">
        <f t="shared" si="250"/>
        <v>0</v>
      </c>
      <c r="J358" s="233">
        <f t="shared" si="250"/>
        <v>0</v>
      </c>
      <c r="K358" s="233">
        <f t="shared" si="250"/>
        <v>0</v>
      </c>
      <c r="L358" s="233">
        <f t="shared" si="250"/>
        <v>0</v>
      </c>
      <c r="M358" s="233">
        <f t="shared" si="250"/>
        <v>0</v>
      </c>
      <c r="N358" s="233">
        <f t="shared" si="250"/>
        <v>0</v>
      </c>
    </row>
    <row r="359" spans="1:14" ht="24" thickBot="1" x14ac:dyDescent="0.4">
      <c r="B359" s="209"/>
      <c r="C359" s="376"/>
      <c r="D359" s="211"/>
      <c r="E359" s="211"/>
      <c r="F359" s="211"/>
      <c r="G359" s="211"/>
      <c r="H359" s="211"/>
      <c r="I359" s="211"/>
      <c r="J359" s="211"/>
      <c r="K359" s="211"/>
      <c r="L359" s="211"/>
      <c r="M359" s="211"/>
      <c r="N359" s="211"/>
    </row>
    <row r="360" spans="1:14" ht="30" customHeight="1" thickBot="1" x14ac:dyDescent="0.4">
      <c r="A360" s="208"/>
      <c r="B360" s="208" t="s">
        <v>653</v>
      </c>
      <c r="C360" s="207" t="str">
        <f>+C9</f>
        <v>Ref</v>
      </c>
      <c r="D360" s="208"/>
      <c r="E360" s="207">
        <f t="shared" ref="E360:N360" si="251">+E9</f>
        <v>2009</v>
      </c>
      <c r="F360" s="207">
        <f t="shared" si="251"/>
        <v>2010</v>
      </c>
      <c r="G360" s="207">
        <f t="shared" si="251"/>
        <v>2011</v>
      </c>
      <c r="H360" s="207">
        <f t="shared" si="251"/>
        <v>2012</v>
      </c>
      <c r="I360" s="207">
        <f t="shared" si="251"/>
        <v>2013</v>
      </c>
      <c r="J360" s="207">
        <f t="shared" si="251"/>
        <v>2014</v>
      </c>
      <c r="K360" s="207">
        <f t="shared" si="251"/>
        <v>2015</v>
      </c>
      <c r="L360" s="207">
        <f t="shared" si="251"/>
        <v>2016</v>
      </c>
      <c r="M360" s="207">
        <f t="shared" si="251"/>
        <v>2017</v>
      </c>
      <c r="N360" s="207">
        <f t="shared" si="251"/>
        <v>2018</v>
      </c>
    </row>
    <row r="361" spans="1:14" ht="30" customHeight="1" thickTop="1" thickBot="1" x14ac:dyDescent="0.4">
      <c r="A361" s="287" t="s">
        <v>597</v>
      </c>
      <c r="B361" s="263" t="s">
        <v>598</v>
      </c>
      <c r="C361" s="356"/>
      <c r="D361" s="228"/>
      <c r="E361" s="228">
        <f t="shared" ref="E361:N361" si="252">+E65</f>
        <v>0</v>
      </c>
      <c r="F361" s="228">
        <f t="shared" si="252"/>
        <v>0</v>
      </c>
      <c r="G361" s="228">
        <f t="shared" si="252"/>
        <v>0</v>
      </c>
      <c r="H361" s="228">
        <f t="shared" si="252"/>
        <v>0</v>
      </c>
      <c r="I361" s="228">
        <f t="shared" si="252"/>
        <v>0</v>
      </c>
      <c r="J361" s="228">
        <f t="shared" si="252"/>
        <v>0</v>
      </c>
      <c r="K361" s="228">
        <f t="shared" si="252"/>
        <v>0</v>
      </c>
      <c r="L361" s="228">
        <f t="shared" si="252"/>
        <v>0</v>
      </c>
      <c r="M361" s="228">
        <f t="shared" si="252"/>
        <v>0</v>
      </c>
      <c r="N361" s="228">
        <f t="shared" si="252"/>
        <v>0</v>
      </c>
    </row>
    <row r="362" spans="1:14" ht="30" customHeight="1" thickTop="1" thickBot="1" x14ac:dyDescent="0.4">
      <c r="A362" s="287" t="s">
        <v>637</v>
      </c>
      <c r="B362" s="249" t="s">
        <v>654</v>
      </c>
      <c r="C362" s="356"/>
      <c r="D362" s="287"/>
      <c r="E362" s="233">
        <f>+E361</f>
        <v>0</v>
      </c>
      <c r="F362" s="233">
        <f t="shared" ref="F362:N362" si="253">+F361</f>
        <v>0</v>
      </c>
      <c r="G362" s="233">
        <f t="shared" si="253"/>
        <v>0</v>
      </c>
      <c r="H362" s="233">
        <f t="shared" si="253"/>
        <v>0</v>
      </c>
      <c r="I362" s="233">
        <f t="shared" si="253"/>
        <v>0</v>
      </c>
      <c r="J362" s="233">
        <f t="shared" si="253"/>
        <v>0</v>
      </c>
      <c r="K362" s="233">
        <f t="shared" si="253"/>
        <v>0</v>
      </c>
      <c r="L362" s="233">
        <f t="shared" si="253"/>
        <v>0</v>
      </c>
      <c r="M362" s="233">
        <f t="shared" si="253"/>
        <v>0</v>
      </c>
      <c r="N362" s="233">
        <f t="shared" si="253"/>
        <v>0</v>
      </c>
    </row>
    <row r="363" spans="1:14" ht="30" customHeight="1" thickBot="1" x14ac:dyDescent="0.4">
      <c r="B363" s="209"/>
      <c r="C363" s="376"/>
      <c r="D363" s="211"/>
      <c r="E363" s="211"/>
      <c r="F363" s="211"/>
      <c r="G363" s="211"/>
      <c r="H363" s="211"/>
      <c r="I363" s="211"/>
      <c r="J363" s="211"/>
      <c r="K363" s="211"/>
      <c r="L363" s="211"/>
      <c r="M363" s="211"/>
      <c r="N363" s="211"/>
    </row>
    <row r="364" spans="1:14" ht="30" customHeight="1" thickBot="1" x14ac:dyDescent="0.4">
      <c r="A364" s="208"/>
      <c r="B364" s="208" t="s">
        <v>348</v>
      </c>
      <c r="C364" s="207" t="str">
        <f>+C9</f>
        <v>Ref</v>
      </c>
      <c r="D364" s="208"/>
      <c r="E364" s="207">
        <f t="shared" ref="E364:N364" si="254">+E9</f>
        <v>2009</v>
      </c>
      <c r="F364" s="207">
        <f t="shared" si="254"/>
        <v>2010</v>
      </c>
      <c r="G364" s="207">
        <f t="shared" si="254"/>
        <v>2011</v>
      </c>
      <c r="H364" s="207">
        <f t="shared" si="254"/>
        <v>2012</v>
      </c>
      <c r="I364" s="207">
        <f t="shared" si="254"/>
        <v>2013</v>
      </c>
      <c r="J364" s="207">
        <f t="shared" si="254"/>
        <v>2014</v>
      </c>
      <c r="K364" s="207">
        <f t="shared" si="254"/>
        <v>2015</v>
      </c>
      <c r="L364" s="207">
        <f t="shared" si="254"/>
        <v>2016</v>
      </c>
      <c r="M364" s="207">
        <f t="shared" si="254"/>
        <v>2017</v>
      </c>
      <c r="N364" s="207">
        <f t="shared" si="254"/>
        <v>2018</v>
      </c>
    </row>
    <row r="365" spans="1:14" ht="30" customHeight="1" thickTop="1" thickBot="1" x14ac:dyDescent="0.4">
      <c r="A365" s="287" t="s">
        <v>516</v>
      </c>
      <c r="B365" s="250" t="s">
        <v>352</v>
      </c>
      <c r="C365" s="356"/>
      <c r="D365" s="228"/>
      <c r="E365" s="228">
        <f t="shared" ref="E365:N365" si="255">+E321</f>
        <v>0</v>
      </c>
      <c r="F365" s="228">
        <f t="shared" si="255"/>
        <v>0</v>
      </c>
      <c r="G365" s="228">
        <f t="shared" si="255"/>
        <v>0</v>
      </c>
      <c r="H365" s="228">
        <f t="shared" si="255"/>
        <v>0</v>
      </c>
      <c r="I365" s="228">
        <f t="shared" si="255"/>
        <v>0</v>
      </c>
      <c r="J365" s="228">
        <f t="shared" si="255"/>
        <v>0</v>
      </c>
      <c r="K365" s="228">
        <f t="shared" si="255"/>
        <v>0</v>
      </c>
      <c r="L365" s="228">
        <f t="shared" si="255"/>
        <v>0</v>
      </c>
      <c r="M365" s="228">
        <f t="shared" si="255"/>
        <v>0</v>
      </c>
      <c r="N365" s="228">
        <f t="shared" si="255"/>
        <v>0</v>
      </c>
    </row>
    <row r="366" spans="1:14" ht="30" customHeight="1" thickTop="1" thickBot="1" x14ac:dyDescent="0.4">
      <c r="A366" s="287" t="s">
        <v>538</v>
      </c>
      <c r="B366" s="250" t="s">
        <v>351</v>
      </c>
      <c r="C366" s="356"/>
      <c r="D366" s="228"/>
      <c r="E366" s="228">
        <f t="shared" ref="E366:N366" si="256">-E329</f>
        <v>0</v>
      </c>
      <c r="F366" s="228">
        <f t="shared" si="256"/>
        <v>0</v>
      </c>
      <c r="G366" s="228">
        <f t="shared" si="256"/>
        <v>0</v>
      </c>
      <c r="H366" s="228">
        <f t="shared" si="256"/>
        <v>0</v>
      </c>
      <c r="I366" s="228">
        <f t="shared" si="256"/>
        <v>0</v>
      </c>
      <c r="J366" s="228">
        <f t="shared" si="256"/>
        <v>0</v>
      </c>
      <c r="K366" s="228">
        <f t="shared" si="256"/>
        <v>0</v>
      </c>
      <c r="L366" s="228">
        <f t="shared" si="256"/>
        <v>0</v>
      </c>
      <c r="M366" s="228">
        <f t="shared" si="256"/>
        <v>0</v>
      </c>
      <c r="N366" s="228">
        <f t="shared" si="256"/>
        <v>0</v>
      </c>
    </row>
    <row r="367" spans="1:14" ht="30" customHeight="1" thickTop="1" thickBot="1" x14ac:dyDescent="0.4">
      <c r="A367" s="287" t="s">
        <v>577</v>
      </c>
      <c r="B367" s="227" t="s">
        <v>353</v>
      </c>
      <c r="C367" s="356"/>
      <c r="D367" s="228"/>
      <c r="E367" s="228">
        <f t="shared" ref="E367:N367" si="257">-E348</f>
        <v>0</v>
      </c>
      <c r="F367" s="228">
        <f t="shared" si="257"/>
        <v>0</v>
      </c>
      <c r="G367" s="228">
        <f t="shared" si="257"/>
        <v>0</v>
      </c>
      <c r="H367" s="228">
        <f t="shared" si="257"/>
        <v>0</v>
      </c>
      <c r="I367" s="228">
        <f t="shared" si="257"/>
        <v>0</v>
      </c>
      <c r="J367" s="228">
        <f t="shared" si="257"/>
        <v>0</v>
      </c>
      <c r="K367" s="228">
        <f t="shared" si="257"/>
        <v>0</v>
      </c>
      <c r="L367" s="228">
        <f t="shared" si="257"/>
        <v>0</v>
      </c>
      <c r="M367" s="228">
        <f t="shared" si="257"/>
        <v>0</v>
      </c>
      <c r="N367" s="228">
        <f t="shared" si="257"/>
        <v>0</v>
      </c>
    </row>
    <row r="368" spans="1:14" ht="30" customHeight="1" thickTop="1" thickBot="1" x14ac:dyDescent="0.4">
      <c r="A368" s="287" t="s">
        <v>499</v>
      </c>
      <c r="B368" s="227" t="s">
        <v>354</v>
      </c>
      <c r="C368" s="356"/>
      <c r="D368" s="228"/>
      <c r="E368" s="228">
        <f t="shared" ref="E368:N368" si="258">-E236</f>
        <v>0</v>
      </c>
      <c r="F368" s="228">
        <f t="shared" si="258"/>
        <v>0</v>
      </c>
      <c r="G368" s="228">
        <f t="shared" si="258"/>
        <v>0</v>
      </c>
      <c r="H368" s="228">
        <f t="shared" si="258"/>
        <v>0</v>
      </c>
      <c r="I368" s="228">
        <f t="shared" si="258"/>
        <v>0</v>
      </c>
      <c r="J368" s="228">
        <f t="shared" si="258"/>
        <v>0</v>
      </c>
      <c r="K368" s="228">
        <f t="shared" si="258"/>
        <v>0</v>
      </c>
      <c r="L368" s="228">
        <f t="shared" si="258"/>
        <v>0</v>
      </c>
      <c r="M368" s="228">
        <f t="shared" si="258"/>
        <v>0</v>
      </c>
      <c r="N368" s="228">
        <f t="shared" si="258"/>
        <v>0</v>
      </c>
    </row>
    <row r="369" spans="1:14" ht="30" customHeight="1" thickTop="1" thickBot="1" x14ac:dyDescent="0.4">
      <c r="A369" s="287" t="s">
        <v>637</v>
      </c>
      <c r="B369" s="250" t="s">
        <v>638</v>
      </c>
      <c r="C369" s="356"/>
      <c r="D369" s="228"/>
      <c r="E369" s="228">
        <f>+E362</f>
        <v>0</v>
      </c>
      <c r="F369" s="228">
        <f t="shared" ref="F369:N369" si="259">+F362</f>
        <v>0</v>
      </c>
      <c r="G369" s="228">
        <f t="shared" si="259"/>
        <v>0</v>
      </c>
      <c r="H369" s="228">
        <f t="shared" si="259"/>
        <v>0</v>
      </c>
      <c r="I369" s="228">
        <f t="shared" si="259"/>
        <v>0</v>
      </c>
      <c r="J369" s="228">
        <f t="shared" si="259"/>
        <v>0</v>
      </c>
      <c r="K369" s="228">
        <f t="shared" si="259"/>
        <v>0</v>
      </c>
      <c r="L369" s="228">
        <f t="shared" si="259"/>
        <v>0</v>
      </c>
      <c r="M369" s="228">
        <f t="shared" si="259"/>
        <v>0</v>
      </c>
      <c r="N369" s="228">
        <f t="shared" si="259"/>
        <v>0</v>
      </c>
    </row>
    <row r="370" spans="1:14" ht="30" customHeight="1" thickTop="1" thickBot="1" x14ac:dyDescent="0.4">
      <c r="A370" s="287" t="s">
        <v>578</v>
      </c>
      <c r="B370" s="249" t="s">
        <v>349</v>
      </c>
      <c r="C370" s="356"/>
      <c r="D370" s="228"/>
      <c r="E370" s="233">
        <f>SUM(E365:E369)</f>
        <v>0</v>
      </c>
      <c r="F370" s="233">
        <f t="shared" ref="F370:N370" si="260">SUM(F365:F369)</f>
        <v>0</v>
      </c>
      <c r="G370" s="233">
        <f t="shared" si="260"/>
        <v>0</v>
      </c>
      <c r="H370" s="233">
        <f t="shared" si="260"/>
        <v>0</v>
      </c>
      <c r="I370" s="233">
        <f t="shared" si="260"/>
        <v>0</v>
      </c>
      <c r="J370" s="233">
        <f t="shared" si="260"/>
        <v>0</v>
      </c>
      <c r="K370" s="233">
        <f t="shared" si="260"/>
        <v>0</v>
      </c>
      <c r="L370" s="233">
        <f t="shared" si="260"/>
        <v>0</v>
      </c>
      <c r="M370" s="233">
        <f t="shared" si="260"/>
        <v>0</v>
      </c>
      <c r="N370" s="233">
        <f t="shared" si="260"/>
        <v>0</v>
      </c>
    </row>
    <row r="371" spans="1:14" ht="30" customHeight="1" thickBot="1" x14ac:dyDescent="0.4"/>
    <row r="372" spans="1:14" ht="30" customHeight="1" thickBot="1" x14ac:dyDescent="0.4">
      <c r="A372" s="206"/>
      <c r="B372" s="206" t="s">
        <v>12</v>
      </c>
      <c r="C372" s="206" t="str">
        <f>+C9</f>
        <v>Ref</v>
      </c>
      <c r="D372" s="206"/>
      <c r="E372" s="206">
        <f t="shared" ref="E372:N372" si="261">+E9</f>
        <v>2009</v>
      </c>
      <c r="F372" s="206">
        <f t="shared" si="261"/>
        <v>2010</v>
      </c>
      <c r="G372" s="206">
        <f t="shared" si="261"/>
        <v>2011</v>
      </c>
      <c r="H372" s="206">
        <f t="shared" si="261"/>
        <v>2012</v>
      </c>
      <c r="I372" s="206">
        <f t="shared" si="261"/>
        <v>2013</v>
      </c>
      <c r="J372" s="206">
        <f t="shared" si="261"/>
        <v>2014</v>
      </c>
      <c r="K372" s="206">
        <f t="shared" si="261"/>
        <v>2015</v>
      </c>
      <c r="L372" s="206">
        <f t="shared" si="261"/>
        <v>2016</v>
      </c>
      <c r="M372" s="206">
        <f t="shared" si="261"/>
        <v>2017</v>
      </c>
      <c r="N372" s="206">
        <f t="shared" si="261"/>
        <v>2018</v>
      </c>
    </row>
    <row r="373" spans="1:14" ht="30" customHeight="1" thickBot="1" x14ac:dyDescent="0.4"/>
    <row r="374" spans="1:14" ht="30" customHeight="1" thickBot="1" x14ac:dyDescent="0.4">
      <c r="A374" s="207"/>
      <c r="B374" s="207" t="s">
        <v>13</v>
      </c>
      <c r="C374" s="207" t="str">
        <f>+C9</f>
        <v>Ref</v>
      </c>
      <c r="D374" s="208"/>
      <c r="E374" s="207">
        <f t="shared" ref="E374:N374" si="262">+E9</f>
        <v>2009</v>
      </c>
      <c r="F374" s="207">
        <f t="shared" si="262"/>
        <v>2010</v>
      </c>
      <c r="G374" s="207">
        <f t="shared" si="262"/>
        <v>2011</v>
      </c>
      <c r="H374" s="207">
        <f t="shared" si="262"/>
        <v>2012</v>
      </c>
      <c r="I374" s="207">
        <f t="shared" si="262"/>
        <v>2013</v>
      </c>
      <c r="J374" s="207">
        <f t="shared" si="262"/>
        <v>2014</v>
      </c>
      <c r="K374" s="207">
        <f t="shared" si="262"/>
        <v>2015</v>
      </c>
      <c r="L374" s="207">
        <f t="shared" si="262"/>
        <v>2016</v>
      </c>
      <c r="M374" s="207">
        <f t="shared" si="262"/>
        <v>2017</v>
      </c>
      <c r="N374" s="207">
        <f t="shared" si="262"/>
        <v>2018</v>
      </c>
    </row>
    <row r="375" spans="1:14" ht="30" customHeight="1" thickTop="1" thickBot="1" x14ac:dyDescent="0.4">
      <c r="A375" s="287" t="s">
        <v>546</v>
      </c>
      <c r="B375" s="227" t="s">
        <v>427</v>
      </c>
      <c r="C375" s="356"/>
      <c r="D375" s="228"/>
      <c r="E375" s="228">
        <f t="shared" ref="E375:N375" si="263">+E95-D95</f>
        <v>0</v>
      </c>
      <c r="F375" s="228">
        <f t="shared" si="263"/>
        <v>0</v>
      </c>
      <c r="G375" s="228">
        <f t="shared" si="263"/>
        <v>0</v>
      </c>
      <c r="H375" s="228">
        <f t="shared" si="263"/>
        <v>0</v>
      </c>
      <c r="I375" s="228">
        <f t="shared" si="263"/>
        <v>0</v>
      </c>
      <c r="J375" s="228">
        <f t="shared" si="263"/>
        <v>0</v>
      </c>
      <c r="K375" s="228">
        <f t="shared" si="263"/>
        <v>0</v>
      </c>
      <c r="L375" s="228">
        <f t="shared" si="263"/>
        <v>0</v>
      </c>
      <c r="M375" s="228">
        <f t="shared" si="263"/>
        <v>0</v>
      </c>
      <c r="N375" s="228">
        <f t="shared" si="263"/>
        <v>0</v>
      </c>
    </row>
    <row r="376" spans="1:14" ht="30" customHeight="1" thickTop="1" thickBot="1" x14ac:dyDescent="0.4">
      <c r="A376" s="287" t="s">
        <v>547</v>
      </c>
      <c r="B376" s="227" t="s">
        <v>548</v>
      </c>
      <c r="C376" s="356"/>
      <c r="D376" s="228"/>
      <c r="E376" s="228">
        <f t="shared" ref="E376:N376" si="264">+E96-D96</f>
        <v>0</v>
      </c>
      <c r="F376" s="228">
        <f t="shared" si="264"/>
        <v>0</v>
      </c>
      <c r="G376" s="228">
        <f t="shared" si="264"/>
        <v>0</v>
      </c>
      <c r="H376" s="228">
        <f t="shared" si="264"/>
        <v>0</v>
      </c>
      <c r="I376" s="228">
        <f t="shared" si="264"/>
        <v>0</v>
      </c>
      <c r="J376" s="228">
        <f t="shared" si="264"/>
        <v>0</v>
      </c>
      <c r="K376" s="228">
        <f t="shared" si="264"/>
        <v>0</v>
      </c>
      <c r="L376" s="228">
        <f t="shared" si="264"/>
        <v>0</v>
      </c>
      <c r="M376" s="228">
        <f t="shared" si="264"/>
        <v>0</v>
      </c>
      <c r="N376" s="228">
        <f t="shared" si="264"/>
        <v>0</v>
      </c>
    </row>
    <row r="377" spans="1:14" ht="30" customHeight="1" thickTop="1" thickBot="1" x14ac:dyDescent="0.4">
      <c r="A377" s="287" t="s">
        <v>549</v>
      </c>
      <c r="B377" s="227" t="s">
        <v>428</v>
      </c>
      <c r="C377" s="356"/>
      <c r="D377" s="228"/>
      <c r="E377" s="228">
        <f t="shared" ref="E377:N377" si="265">+E109-D109</f>
        <v>0</v>
      </c>
      <c r="F377" s="228">
        <f t="shared" si="265"/>
        <v>0</v>
      </c>
      <c r="G377" s="228">
        <f t="shared" si="265"/>
        <v>0</v>
      </c>
      <c r="H377" s="228">
        <f t="shared" si="265"/>
        <v>0</v>
      </c>
      <c r="I377" s="228">
        <f t="shared" si="265"/>
        <v>0</v>
      </c>
      <c r="J377" s="228">
        <f t="shared" si="265"/>
        <v>0</v>
      </c>
      <c r="K377" s="228">
        <f t="shared" si="265"/>
        <v>0</v>
      </c>
      <c r="L377" s="228">
        <f t="shared" si="265"/>
        <v>0</v>
      </c>
      <c r="M377" s="228">
        <f t="shared" si="265"/>
        <v>0</v>
      </c>
      <c r="N377" s="228">
        <f t="shared" si="265"/>
        <v>0</v>
      </c>
    </row>
    <row r="378" spans="1:14" ht="30" customHeight="1" thickTop="1" thickBot="1" x14ac:dyDescent="0.4">
      <c r="A378" s="287" t="s">
        <v>550</v>
      </c>
      <c r="B378" s="227" t="s">
        <v>429</v>
      </c>
      <c r="C378" s="356"/>
      <c r="D378" s="228"/>
      <c r="E378" s="228">
        <f t="shared" ref="E378:N378" si="266">+E110-D110</f>
        <v>0</v>
      </c>
      <c r="F378" s="228">
        <f t="shared" si="266"/>
        <v>0</v>
      </c>
      <c r="G378" s="228">
        <f t="shared" si="266"/>
        <v>0</v>
      </c>
      <c r="H378" s="228">
        <f t="shared" si="266"/>
        <v>0</v>
      </c>
      <c r="I378" s="228">
        <f t="shared" si="266"/>
        <v>0</v>
      </c>
      <c r="J378" s="228">
        <f t="shared" si="266"/>
        <v>0</v>
      </c>
      <c r="K378" s="228">
        <f t="shared" si="266"/>
        <v>0</v>
      </c>
      <c r="L378" s="228">
        <f t="shared" si="266"/>
        <v>0</v>
      </c>
      <c r="M378" s="228">
        <f t="shared" si="266"/>
        <v>0</v>
      </c>
      <c r="N378" s="228">
        <f t="shared" si="266"/>
        <v>0</v>
      </c>
    </row>
    <row r="379" spans="1:14" ht="30" customHeight="1" thickTop="1" thickBot="1" x14ac:dyDescent="0.4">
      <c r="A379" s="287" t="s">
        <v>551</v>
      </c>
      <c r="B379" s="227" t="s">
        <v>430</v>
      </c>
      <c r="C379" s="356"/>
      <c r="D379" s="228"/>
      <c r="E379" s="228">
        <f t="shared" ref="E379:N379" si="267">+E112-D112</f>
        <v>0</v>
      </c>
      <c r="F379" s="228">
        <f t="shared" si="267"/>
        <v>0</v>
      </c>
      <c r="G379" s="228">
        <f t="shared" si="267"/>
        <v>0</v>
      </c>
      <c r="H379" s="228">
        <f t="shared" si="267"/>
        <v>0</v>
      </c>
      <c r="I379" s="228">
        <f t="shared" si="267"/>
        <v>0</v>
      </c>
      <c r="J379" s="228">
        <f t="shared" si="267"/>
        <v>0</v>
      </c>
      <c r="K379" s="228">
        <f t="shared" si="267"/>
        <v>0</v>
      </c>
      <c r="L379" s="228">
        <f t="shared" si="267"/>
        <v>0</v>
      </c>
      <c r="M379" s="228">
        <f t="shared" si="267"/>
        <v>0</v>
      </c>
      <c r="N379" s="228">
        <f t="shared" si="267"/>
        <v>0</v>
      </c>
    </row>
    <row r="380" spans="1:14" ht="30" customHeight="1" thickTop="1" thickBot="1" x14ac:dyDescent="0.4">
      <c r="A380" s="287" t="s">
        <v>553</v>
      </c>
      <c r="B380" s="232" t="s">
        <v>362</v>
      </c>
      <c r="C380" s="364"/>
      <c r="D380" s="233"/>
      <c r="E380" s="233">
        <f>SUM(E375:E379)</f>
        <v>0</v>
      </c>
      <c r="F380" s="233">
        <f>SUM(F375:F379)</f>
        <v>0</v>
      </c>
      <c r="G380" s="233">
        <f>SUM(G375:G379)</f>
        <v>0</v>
      </c>
      <c r="H380" s="233">
        <f t="shared" ref="H380:N380" si="268">SUM(H375:H379)</f>
        <v>0</v>
      </c>
      <c r="I380" s="233">
        <f t="shared" si="268"/>
        <v>0</v>
      </c>
      <c r="J380" s="233">
        <f t="shared" si="268"/>
        <v>0</v>
      </c>
      <c r="K380" s="233">
        <f t="shared" si="268"/>
        <v>0</v>
      </c>
      <c r="L380" s="233">
        <f t="shared" si="268"/>
        <v>0</v>
      </c>
      <c r="M380" s="233">
        <f t="shared" si="268"/>
        <v>0</v>
      </c>
      <c r="N380" s="233">
        <f t="shared" si="268"/>
        <v>0</v>
      </c>
    </row>
    <row r="381" spans="1:14" ht="30" customHeight="1" thickTop="1" thickBot="1" x14ac:dyDescent="0.4">
      <c r="A381" s="287" t="s">
        <v>552</v>
      </c>
      <c r="B381" s="227" t="s">
        <v>431</v>
      </c>
      <c r="C381" s="356"/>
      <c r="D381" s="228"/>
      <c r="E381" s="228">
        <f t="shared" ref="E381:N381" si="269">+E97-D97</f>
        <v>0</v>
      </c>
      <c r="F381" s="228">
        <f t="shared" si="269"/>
        <v>0</v>
      </c>
      <c r="G381" s="228">
        <f t="shared" si="269"/>
        <v>0</v>
      </c>
      <c r="H381" s="228">
        <f t="shared" si="269"/>
        <v>0</v>
      </c>
      <c r="I381" s="228">
        <f t="shared" si="269"/>
        <v>0</v>
      </c>
      <c r="J381" s="228">
        <f t="shared" si="269"/>
        <v>0</v>
      </c>
      <c r="K381" s="228">
        <f t="shared" si="269"/>
        <v>0</v>
      </c>
      <c r="L381" s="228">
        <f t="shared" si="269"/>
        <v>0</v>
      </c>
      <c r="M381" s="228">
        <f t="shared" si="269"/>
        <v>0</v>
      </c>
      <c r="N381" s="228">
        <f t="shared" si="269"/>
        <v>0</v>
      </c>
    </row>
    <row r="382" spans="1:14" ht="30" customHeight="1" thickTop="1" thickBot="1" x14ac:dyDescent="0.4">
      <c r="A382" s="287" t="s">
        <v>554</v>
      </c>
      <c r="B382" s="227" t="s">
        <v>432</v>
      </c>
      <c r="C382" s="356"/>
      <c r="D382" s="228"/>
      <c r="E382" s="228">
        <f t="shared" ref="E382:N382" si="270">+E98-D98</f>
        <v>0</v>
      </c>
      <c r="F382" s="228">
        <f t="shared" si="270"/>
        <v>0</v>
      </c>
      <c r="G382" s="228">
        <f t="shared" si="270"/>
        <v>0</v>
      </c>
      <c r="H382" s="228">
        <f t="shared" si="270"/>
        <v>0</v>
      </c>
      <c r="I382" s="228">
        <f t="shared" si="270"/>
        <v>0</v>
      </c>
      <c r="J382" s="228">
        <f t="shared" si="270"/>
        <v>0</v>
      </c>
      <c r="K382" s="228">
        <f t="shared" si="270"/>
        <v>0</v>
      </c>
      <c r="L382" s="228">
        <f t="shared" si="270"/>
        <v>0</v>
      </c>
      <c r="M382" s="228">
        <f t="shared" si="270"/>
        <v>0</v>
      </c>
      <c r="N382" s="228">
        <f t="shared" si="270"/>
        <v>0</v>
      </c>
    </row>
    <row r="383" spans="1:14" ht="30" customHeight="1" thickTop="1" thickBot="1" x14ac:dyDescent="0.4">
      <c r="A383" s="287" t="s">
        <v>555</v>
      </c>
      <c r="B383" s="227" t="s">
        <v>433</v>
      </c>
      <c r="C383" s="364"/>
      <c r="D383" s="233"/>
      <c r="E383" s="228">
        <f t="shared" ref="E383:N383" si="271">+E107-D107</f>
        <v>0</v>
      </c>
      <c r="F383" s="228">
        <f t="shared" si="271"/>
        <v>0</v>
      </c>
      <c r="G383" s="228">
        <f t="shared" si="271"/>
        <v>0</v>
      </c>
      <c r="H383" s="228">
        <f t="shared" si="271"/>
        <v>0</v>
      </c>
      <c r="I383" s="228">
        <f t="shared" si="271"/>
        <v>0</v>
      </c>
      <c r="J383" s="228">
        <f t="shared" si="271"/>
        <v>0</v>
      </c>
      <c r="K383" s="228">
        <f t="shared" si="271"/>
        <v>0</v>
      </c>
      <c r="L383" s="228">
        <f t="shared" si="271"/>
        <v>0</v>
      </c>
      <c r="M383" s="228">
        <f t="shared" si="271"/>
        <v>0</v>
      </c>
      <c r="N383" s="228">
        <f t="shared" si="271"/>
        <v>0</v>
      </c>
    </row>
    <row r="384" spans="1:14" ht="30" customHeight="1" thickTop="1" thickBot="1" x14ac:dyDescent="0.4">
      <c r="A384" s="287" t="s">
        <v>556</v>
      </c>
      <c r="B384" s="227" t="s">
        <v>434</v>
      </c>
      <c r="C384" s="356"/>
      <c r="D384" s="228"/>
      <c r="E384" s="228">
        <f t="shared" ref="E384:N384" si="272">+E108-D108</f>
        <v>0</v>
      </c>
      <c r="F384" s="228">
        <f t="shared" si="272"/>
        <v>0</v>
      </c>
      <c r="G384" s="228">
        <f t="shared" si="272"/>
        <v>0</v>
      </c>
      <c r="H384" s="228">
        <f t="shared" si="272"/>
        <v>0</v>
      </c>
      <c r="I384" s="228">
        <f t="shared" si="272"/>
        <v>0</v>
      </c>
      <c r="J384" s="228">
        <f t="shared" si="272"/>
        <v>0</v>
      </c>
      <c r="K384" s="228">
        <f t="shared" si="272"/>
        <v>0</v>
      </c>
      <c r="L384" s="228">
        <f t="shared" si="272"/>
        <v>0</v>
      </c>
      <c r="M384" s="228">
        <f t="shared" si="272"/>
        <v>0</v>
      </c>
      <c r="N384" s="228">
        <f t="shared" si="272"/>
        <v>0</v>
      </c>
    </row>
    <row r="385" spans="1:14" ht="30" customHeight="1" thickTop="1" thickBot="1" x14ac:dyDescent="0.4">
      <c r="A385" s="287" t="s">
        <v>557</v>
      </c>
      <c r="B385" s="227" t="s">
        <v>435</v>
      </c>
      <c r="C385" s="356"/>
      <c r="D385" s="228"/>
      <c r="E385" s="228">
        <f t="shared" ref="E385:N385" si="273">+E111-D111</f>
        <v>0</v>
      </c>
      <c r="F385" s="228">
        <f t="shared" si="273"/>
        <v>0</v>
      </c>
      <c r="G385" s="228">
        <f t="shared" si="273"/>
        <v>0</v>
      </c>
      <c r="H385" s="228">
        <f t="shared" si="273"/>
        <v>0</v>
      </c>
      <c r="I385" s="228">
        <f t="shared" si="273"/>
        <v>0</v>
      </c>
      <c r="J385" s="228">
        <f t="shared" si="273"/>
        <v>0</v>
      </c>
      <c r="K385" s="228">
        <f t="shared" si="273"/>
        <v>0</v>
      </c>
      <c r="L385" s="228">
        <f t="shared" si="273"/>
        <v>0</v>
      </c>
      <c r="M385" s="228">
        <f t="shared" si="273"/>
        <v>0</v>
      </c>
      <c r="N385" s="228">
        <f t="shared" si="273"/>
        <v>0</v>
      </c>
    </row>
    <row r="386" spans="1:14" ht="30" customHeight="1" thickTop="1" thickBot="1" x14ac:dyDescent="0.4">
      <c r="A386" s="287" t="s">
        <v>558</v>
      </c>
      <c r="B386" s="232" t="s">
        <v>363</v>
      </c>
      <c r="C386" s="364"/>
      <c r="D386" s="233"/>
      <c r="E386" s="233">
        <f>SUM(E381:E385)</f>
        <v>0</v>
      </c>
      <c r="F386" s="233">
        <f t="shared" ref="F386:G386" si="274">SUM(F381:F385)</f>
        <v>0</v>
      </c>
      <c r="G386" s="233">
        <f t="shared" si="274"/>
        <v>0</v>
      </c>
      <c r="H386" s="233">
        <f t="shared" ref="H386:N386" si="275">SUM(H381:H385)</f>
        <v>0</v>
      </c>
      <c r="I386" s="233">
        <f t="shared" si="275"/>
        <v>0</v>
      </c>
      <c r="J386" s="233">
        <f t="shared" si="275"/>
        <v>0</v>
      </c>
      <c r="K386" s="233">
        <f t="shared" si="275"/>
        <v>0</v>
      </c>
      <c r="L386" s="233">
        <f t="shared" si="275"/>
        <v>0</v>
      </c>
      <c r="M386" s="233">
        <f t="shared" si="275"/>
        <v>0</v>
      </c>
      <c r="N386" s="233">
        <f t="shared" si="275"/>
        <v>0</v>
      </c>
    </row>
    <row r="387" spans="1:14" ht="30" customHeight="1" thickTop="1" thickBot="1" x14ac:dyDescent="0.4">
      <c r="A387" s="287" t="s">
        <v>559</v>
      </c>
      <c r="B387" s="249" t="s">
        <v>355</v>
      </c>
      <c r="C387" s="364"/>
      <c r="D387" s="233"/>
      <c r="E387" s="233">
        <f>+E380+E386</f>
        <v>0</v>
      </c>
      <c r="F387" s="233">
        <f>+F380+F386</f>
        <v>0</v>
      </c>
      <c r="G387" s="233">
        <f>+G380+G386</f>
        <v>0</v>
      </c>
      <c r="H387" s="233">
        <f t="shared" ref="H387:N387" si="276">+H380+H386</f>
        <v>0</v>
      </c>
      <c r="I387" s="233">
        <f t="shared" si="276"/>
        <v>0</v>
      </c>
      <c r="J387" s="233">
        <f t="shared" si="276"/>
        <v>0</v>
      </c>
      <c r="K387" s="233">
        <f t="shared" si="276"/>
        <v>0</v>
      </c>
      <c r="L387" s="233">
        <f t="shared" si="276"/>
        <v>0</v>
      </c>
      <c r="M387" s="233">
        <f t="shared" si="276"/>
        <v>0</v>
      </c>
      <c r="N387" s="233">
        <f t="shared" si="276"/>
        <v>0</v>
      </c>
    </row>
    <row r="388" spans="1:14" ht="30" customHeight="1" thickBot="1" x14ac:dyDescent="0.4"/>
    <row r="389" spans="1:14" ht="30" customHeight="1" thickBot="1" x14ac:dyDescent="0.4">
      <c r="A389" s="217"/>
      <c r="B389" s="217" t="s">
        <v>14</v>
      </c>
      <c r="C389" s="207" t="str">
        <f>+C9</f>
        <v>Ref</v>
      </c>
      <c r="D389" s="208"/>
      <c r="E389" s="207">
        <f t="shared" ref="E389:N389" si="277">+E9</f>
        <v>2009</v>
      </c>
      <c r="F389" s="207">
        <f t="shared" si="277"/>
        <v>2010</v>
      </c>
      <c r="G389" s="207">
        <f t="shared" si="277"/>
        <v>2011</v>
      </c>
      <c r="H389" s="207">
        <f t="shared" si="277"/>
        <v>2012</v>
      </c>
      <c r="I389" s="207">
        <f t="shared" si="277"/>
        <v>2013</v>
      </c>
      <c r="J389" s="207">
        <f t="shared" si="277"/>
        <v>2014</v>
      </c>
      <c r="K389" s="207">
        <f t="shared" si="277"/>
        <v>2015</v>
      </c>
      <c r="L389" s="207">
        <f t="shared" si="277"/>
        <v>2016</v>
      </c>
      <c r="M389" s="207">
        <f t="shared" si="277"/>
        <v>2017</v>
      </c>
      <c r="N389" s="207">
        <f t="shared" si="277"/>
        <v>2018</v>
      </c>
    </row>
    <row r="390" spans="1:14" ht="30" customHeight="1" thickTop="1" thickBot="1" x14ac:dyDescent="0.4">
      <c r="A390" s="287" t="s">
        <v>561</v>
      </c>
      <c r="B390" s="227" t="s">
        <v>437</v>
      </c>
      <c r="C390" s="356"/>
      <c r="D390" s="228"/>
      <c r="E390" s="228">
        <f t="shared" ref="E390:N390" si="278">+E134-D134</f>
        <v>0</v>
      </c>
      <c r="F390" s="228">
        <f t="shared" si="278"/>
        <v>0</v>
      </c>
      <c r="G390" s="228">
        <f t="shared" si="278"/>
        <v>0</v>
      </c>
      <c r="H390" s="228">
        <f t="shared" si="278"/>
        <v>0</v>
      </c>
      <c r="I390" s="228">
        <f t="shared" si="278"/>
        <v>0</v>
      </c>
      <c r="J390" s="228">
        <f t="shared" si="278"/>
        <v>0</v>
      </c>
      <c r="K390" s="228">
        <f t="shared" si="278"/>
        <v>0</v>
      </c>
      <c r="L390" s="228">
        <f t="shared" si="278"/>
        <v>0</v>
      </c>
      <c r="M390" s="228">
        <f t="shared" si="278"/>
        <v>0</v>
      </c>
      <c r="N390" s="228">
        <f t="shared" si="278"/>
        <v>0</v>
      </c>
    </row>
    <row r="391" spans="1:14" ht="30" customHeight="1" thickTop="1" thickBot="1" x14ac:dyDescent="0.4">
      <c r="A391" s="287" t="s">
        <v>562</v>
      </c>
      <c r="B391" s="227" t="s">
        <v>439</v>
      </c>
      <c r="C391" s="356"/>
      <c r="D391" s="228"/>
      <c r="E391" s="228">
        <f t="shared" ref="E391:N391" si="279">+E135-D135</f>
        <v>0</v>
      </c>
      <c r="F391" s="228">
        <f t="shared" si="279"/>
        <v>0</v>
      </c>
      <c r="G391" s="228">
        <f t="shared" si="279"/>
        <v>0</v>
      </c>
      <c r="H391" s="228">
        <f t="shared" si="279"/>
        <v>0</v>
      </c>
      <c r="I391" s="228">
        <f t="shared" si="279"/>
        <v>0</v>
      </c>
      <c r="J391" s="228">
        <f t="shared" si="279"/>
        <v>0</v>
      </c>
      <c r="K391" s="228">
        <f t="shared" si="279"/>
        <v>0</v>
      </c>
      <c r="L391" s="228">
        <f t="shared" si="279"/>
        <v>0</v>
      </c>
      <c r="M391" s="228">
        <f t="shared" si="279"/>
        <v>0</v>
      </c>
      <c r="N391" s="228">
        <f t="shared" si="279"/>
        <v>0</v>
      </c>
    </row>
    <row r="392" spans="1:14" ht="30" customHeight="1" thickTop="1" thickBot="1" x14ac:dyDescent="0.4">
      <c r="A392" s="287" t="s">
        <v>566</v>
      </c>
      <c r="B392" s="227" t="s">
        <v>438</v>
      </c>
      <c r="C392" s="356"/>
      <c r="D392" s="228"/>
      <c r="E392" s="228">
        <f t="shared" ref="E392:N392" si="280">+E139-D139</f>
        <v>0</v>
      </c>
      <c r="F392" s="228">
        <f t="shared" si="280"/>
        <v>0</v>
      </c>
      <c r="G392" s="228">
        <f t="shared" si="280"/>
        <v>0</v>
      </c>
      <c r="H392" s="228">
        <f t="shared" si="280"/>
        <v>0</v>
      </c>
      <c r="I392" s="228">
        <f t="shared" si="280"/>
        <v>0</v>
      </c>
      <c r="J392" s="228">
        <f t="shared" si="280"/>
        <v>0</v>
      </c>
      <c r="K392" s="228">
        <f t="shared" si="280"/>
        <v>0</v>
      </c>
      <c r="L392" s="228">
        <f t="shared" si="280"/>
        <v>0</v>
      </c>
      <c r="M392" s="228">
        <f t="shared" si="280"/>
        <v>0</v>
      </c>
      <c r="N392" s="228">
        <f t="shared" si="280"/>
        <v>0</v>
      </c>
    </row>
    <row r="393" spans="1:14" ht="30" customHeight="1" thickTop="1" thickBot="1" x14ac:dyDescent="0.4">
      <c r="A393" s="287" t="s">
        <v>567</v>
      </c>
      <c r="B393" s="227" t="s">
        <v>440</v>
      </c>
      <c r="C393" s="356"/>
      <c r="D393" s="228"/>
      <c r="E393" s="228">
        <f t="shared" ref="E393:N393" si="281">+E141-D141</f>
        <v>0</v>
      </c>
      <c r="F393" s="228">
        <f t="shared" si="281"/>
        <v>0</v>
      </c>
      <c r="G393" s="228">
        <f t="shared" si="281"/>
        <v>0</v>
      </c>
      <c r="H393" s="228">
        <f t="shared" si="281"/>
        <v>0</v>
      </c>
      <c r="I393" s="228">
        <f t="shared" si="281"/>
        <v>0</v>
      </c>
      <c r="J393" s="228">
        <f t="shared" si="281"/>
        <v>0</v>
      </c>
      <c r="K393" s="228">
        <f t="shared" si="281"/>
        <v>0</v>
      </c>
      <c r="L393" s="228">
        <f t="shared" si="281"/>
        <v>0</v>
      </c>
      <c r="M393" s="228">
        <f t="shared" si="281"/>
        <v>0</v>
      </c>
      <c r="N393" s="228">
        <f t="shared" si="281"/>
        <v>0</v>
      </c>
    </row>
    <row r="394" spans="1:14" ht="30" customHeight="1" thickTop="1" thickBot="1" x14ac:dyDescent="0.4">
      <c r="A394" s="287" t="s">
        <v>569</v>
      </c>
      <c r="B394" s="227" t="s">
        <v>441</v>
      </c>
      <c r="C394" s="356"/>
      <c r="D394" s="228"/>
      <c r="E394" s="228">
        <f t="shared" ref="E394:N394" si="282">+E143-D143</f>
        <v>0</v>
      </c>
      <c r="F394" s="228">
        <f t="shared" si="282"/>
        <v>0</v>
      </c>
      <c r="G394" s="228">
        <f t="shared" si="282"/>
        <v>0</v>
      </c>
      <c r="H394" s="228">
        <f t="shared" si="282"/>
        <v>0</v>
      </c>
      <c r="I394" s="228">
        <f t="shared" si="282"/>
        <v>0</v>
      </c>
      <c r="J394" s="228">
        <f t="shared" si="282"/>
        <v>0</v>
      </c>
      <c r="K394" s="228">
        <f t="shared" si="282"/>
        <v>0</v>
      </c>
      <c r="L394" s="228">
        <f t="shared" si="282"/>
        <v>0</v>
      </c>
      <c r="M394" s="228">
        <f t="shared" si="282"/>
        <v>0</v>
      </c>
      <c r="N394" s="228">
        <f t="shared" si="282"/>
        <v>0</v>
      </c>
    </row>
    <row r="395" spans="1:14" ht="30" customHeight="1" thickTop="1" thickBot="1" x14ac:dyDescent="0.4">
      <c r="A395" s="287" t="s">
        <v>570</v>
      </c>
      <c r="B395" s="227" t="s">
        <v>539</v>
      </c>
      <c r="C395" s="356"/>
      <c r="D395" s="228"/>
      <c r="E395" s="228">
        <f t="shared" ref="E395:N395" si="283">+E144-D144</f>
        <v>0</v>
      </c>
      <c r="F395" s="228">
        <f t="shared" si="283"/>
        <v>0</v>
      </c>
      <c r="G395" s="228">
        <f t="shared" si="283"/>
        <v>0</v>
      </c>
      <c r="H395" s="228">
        <f t="shared" si="283"/>
        <v>0</v>
      </c>
      <c r="I395" s="228">
        <f t="shared" si="283"/>
        <v>0</v>
      </c>
      <c r="J395" s="228">
        <f t="shared" si="283"/>
        <v>0</v>
      </c>
      <c r="K395" s="228">
        <f t="shared" si="283"/>
        <v>0</v>
      </c>
      <c r="L395" s="228">
        <f t="shared" si="283"/>
        <v>0</v>
      </c>
      <c r="M395" s="228">
        <f t="shared" si="283"/>
        <v>0</v>
      </c>
      <c r="N395" s="228">
        <f t="shared" si="283"/>
        <v>0</v>
      </c>
    </row>
    <row r="396" spans="1:14" ht="30" customHeight="1" thickTop="1" thickBot="1" x14ac:dyDescent="0.4">
      <c r="A396" s="287" t="s">
        <v>571</v>
      </c>
      <c r="B396" s="227" t="s">
        <v>442</v>
      </c>
      <c r="C396" s="356"/>
      <c r="D396" s="228"/>
      <c r="E396" s="228">
        <f t="shared" ref="E396:N396" si="284">+E147-D147</f>
        <v>0</v>
      </c>
      <c r="F396" s="228">
        <f t="shared" si="284"/>
        <v>0</v>
      </c>
      <c r="G396" s="228">
        <f t="shared" si="284"/>
        <v>0</v>
      </c>
      <c r="H396" s="228">
        <f t="shared" si="284"/>
        <v>0</v>
      </c>
      <c r="I396" s="228">
        <f t="shared" si="284"/>
        <v>0</v>
      </c>
      <c r="J396" s="228">
        <f t="shared" si="284"/>
        <v>0</v>
      </c>
      <c r="K396" s="228">
        <f t="shared" si="284"/>
        <v>0</v>
      </c>
      <c r="L396" s="228">
        <f t="shared" si="284"/>
        <v>0</v>
      </c>
      <c r="M396" s="228">
        <f t="shared" si="284"/>
        <v>0</v>
      </c>
      <c r="N396" s="228">
        <f t="shared" si="284"/>
        <v>0</v>
      </c>
    </row>
    <row r="397" spans="1:14" ht="30" customHeight="1" thickTop="1" thickBot="1" x14ac:dyDescent="0.4">
      <c r="A397" s="287" t="s">
        <v>574</v>
      </c>
      <c r="B397" s="232" t="s">
        <v>364</v>
      </c>
      <c r="C397" s="364"/>
      <c r="D397" s="233"/>
      <c r="E397" s="233">
        <f t="shared" ref="E397:N397" si="285">SUM(E390:E396)</f>
        <v>0</v>
      </c>
      <c r="F397" s="233">
        <f t="shared" si="285"/>
        <v>0</v>
      </c>
      <c r="G397" s="233">
        <f t="shared" si="285"/>
        <v>0</v>
      </c>
      <c r="H397" s="233">
        <f t="shared" si="285"/>
        <v>0</v>
      </c>
      <c r="I397" s="233">
        <f t="shared" si="285"/>
        <v>0</v>
      </c>
      <c r="J397" s="233">
        <f t="shared" si="285"/>
        <v>0</v>
      </c>
      <c r="K397" s="233">
        <f t="shared" si="285"/>
        <v>0</v>
      </c>
      <c r="L397" s="233">
        <f t="shared" si="285"/>
        <v>0</v>
      </c>
      <c r="M397" s="233">
        <f t="shared" si="285"/>
        <v>0</v>
      </c>
      <c r="N397" s="233">
        <f t="shared" si="285"/>
        <v>0</v>
      </c>
    </row>
    <row r="398" spans="1:14" ht="30" customHeight="1" thickTop="1" thickBot="1" x14ac:dyDescent="0.4">
      <c r="A398" s="287" t="s">
        <v>560</v>
      </c>
      <c r="B398" s="227" t="s">
        <v>436</v>
      </c>
      <c r="C398" s="356"/>
      <c r="D398" s="228"/>
      <c r="E398" s="228">
        <f t="shared" ref="E398:N398" si="286">+E133-D133</f>
        <v>0</v>
      </c>
      <c r="F398" s="228">
        <f t="shared" si="286"/>
        <v>0</v>
      </c>
      <c r="G398" s="228">
        <f t="shared" si="286"/>
        <v>0</v>
      </c>
      <c r="H398" s="228">
        <f t="shared" si="286"/>
        <v>0</v>
      </c>
      <c r="I398" s="228">
        <f t="shared" si="286"/>
        <v>0</v>
      </c>
      <c r="J398" s="228">
        <f t="shared" si="286"/>
        <v>0</v>
      </c>
      <c r="K398" s="228">
        <f t="shared" si="286"/>
        <v>0</v>
      </c>
      <c r="L398" s="228">
        <f t="shared" si="286"/>
        <v>0</v>
      </c>
      <c r="M398" s="228">
        <f t="shared" si="286"/>
        <v>0</v>
      </c>
      <c r="N398" s="228">
        <f t="shared" si="286"/>
        <v>0</v>
      </c>
    </row>
    <row r="399" spans="1:14" ht="30" customHeight="1" thickTop="1" thickBot="1" x14ac:dyDescent="0.4">
      <c r="A399" s="287" t="s">
        <v>563</v>
      </c>
      <c r="B399" s="227" t="s">
        <v>540</v>
      </c>
      <c r="C399" s="356"/>
      <c r="D399" s="228"/>
      <c r="E399" s="228">
        <f t="shared" ref="E399:N399" si="287">+E136-D136</f>
        <v>0</v>
      </c>
      <c r="F399" s="228">
        <f t="shared" si="287"/>
        <v>0</v>
      </c>
      <c r="G399" s="228">
        <f t="shared" si="287"/>
        <v>0</v>
      </c>
      <c r="H399" s="228">
        <f t="shared" si="287"/>
        <v>0</v>
      </c>
      <c r="I399" s="228">
        <f t="shared" si="287"/>
        <v>0</v>
      </c>
      <c r="J399" s="228">
        <f t="shared" si="287"/>
        <v>0</v>
      </c>
      <c r="K399" s="228">
        <f t="shared" si="287"/>
        <v>0</v>
      </c>
      <c r="L399" s="228">
        <f t="shared" si="287"/>
        <v>0</v>
      </c>
      <c r="M399" s="228">
        <f t="shared" si="287"/>
        <v>0</v>
      </c>
      <c r="N399" s="228">
        <f t="shared" si="287"/>
        <v>0</v>
      </c>
    </row>
    <row r="400" spans="1:14" ht="30" customHeight="1" thickTop="1" thickBot="1" x14ac:dyDescent="0.4">
      <c r="A400" s="287" t="s">
        <v>564</v>
      </c>
      <c r="B400" s="227" t="s">
        <v>541</v>
      </c>
      <c r="C400" s="356"/>
      <c r="D400" s="228"/>
      <c r="E400" s="228">
        <f t="shared" ref="E400:N400" si="288">+E137-D137</f>
        <v>0</v>
      </c>
      <c r="F400" s="228">
        <f t="shared" si="288"/>
        <v>0</v>
      </c>
      <c r="G400" s="228">
        <f t="shared" si="288"/>
        <v>0</v>
      </c>
      <c r="H400" s="228">
        <f t="shared" si="288"/>
        <v>0</v>
      </c>
      <c r="I400" s="228">
        <f t="shared" si="288"/>
        <v>0</v>
      </c>
      <c r="J400" s="228">
        <f t="shared" si="288"/>
        <v>0</v>
      </c>
      <c r="K400" s="228">
        <f t="shared" si="288"/>
        <v>0</v>
      </c>
      <c r="L400" s="228">
        <f t="shared" si="288"/>
        <v>0</v>
      </c>
      <c r="M400" s="228">
        <f t="shared" si="288"/>
        <v>0</v>
      </c>
      <c r="N400" s="228">
        <f t="shared" si="288"/>
        <v>0</v>
      </c>
    </row>
    <row r="401" spans="1:14" ht="30" customHeight="1" thickTop="1" thickBot="1" x14ac:dyDescent="0.4">
      <c r="A401" s="287" t="s">
        <v>565</v>
      </c>
      <c r="B401" s="227" t="s">
        <v>542</v>
      </c>
      <c r="C401" s="356"/>
      <c r="D401" s="228"/>
      <c r="E401" s="228">
        <f t="shared" ref="E401:N401" si="289">+E138-D138</f>
        <v>0</v>
      </c>
      <c r="F401" s="228">
        <f t="shared" si="289"/>
        <v>0</v>
      </c>
      <c r="G401" s="228">
        <f t="shared" si="289"/>
        <v>0</v>
      </c>
      <c r="H401" s="228">
        <f t="shared" si="289"/>
        <v>0</v>
      </c>
      <c r="I401" s="228">
        <f t="shared" si="289"/>
        <v>0</v>
      </c>
      <c r="J401" s="228">
        <f t="shared" si="289"/>
        <v>0</v>
      </c>
      <c r="K401" s="228">
        <f t="shared" si="289"/>
        <v>0</v>
      </c>
      <c r="L401" s="228">
        <f t="shared" si="289"/>
        <v>0</v>
      </c>
      <c r="M401" s="228">
        <f t="shared" si="289"/>
        <v>0</v>
      </c>
      <c r="N401" s="228">
        <f t="shared" si="289"/>
        <v>0</v>
      </c>
    </row>
    <row r="402" spans="1:14" ht="30" customHeight="1" thickTop="1" thickBot="1" x14ac:dyDescent="0.4">
      <c r="A402" s="287" t="s">
        <v>568</v>
      </c>
      <c r="B402" s="227" t="s">
        <v>543</v>
      </c>
      <c r="C402" s="356"/>
      <c r="D402" s="228"/>
      <c r="E402" s="228">
        <f t="shared" ref="E402:N402" si="290">+E142-D142</f>
        <v>0</v>
      </c>
      <c r="F402" s="228">
        <f t="shared" si="290"/>
        <v>0</v>
      </c>
      <c r="G402" s="228">
        <f t="shared" si="290"/>
        <v>0</v>
      </c>
      <c r="H402" s="228">
        <f t="shared" si="290"/>
        <v>0</v>
      </c>
      <c r="I402" s="228">
        <f t="shared" si="290"/>
        <v>0</v>
      </c>
      <c r="J402" s="228">
        <f t="shared" si="290"/>
        <v>0</v>
      </c>
      <c r="K402" s="228">
        <f t="shared" si="290"/>
        <v>0</v>
      </c>
      <c r="L402" s="228">
        <f t="shared" si="290"/>
        <v>0</v>
      </c>
      <c r="M402" s="228">
        <f t="shared" si="290"/>
        <v>0</v>
      </c>
      <c r="N402" s="228">
        <f t="shared" si="290"/>
        <v>0</v>
      </c>
    </row>
    <row r="403" spans="1:14" ht="30" customHeight="1" thickTop="1" thickBot="1" x14ac:dyDescent="0.4">
      <c r="A403" s="287" t="s">
        <v>572</v>
      </c>
      <c r="B403" s="227" t="s">
        <v>544</v>
      </c>
      <c r="C403" s="375"/>
      <c r="D403" s="227"/>
      <c r="E403" s="228">
        <f t="shared" ref="E403:N403" si="291">+E145-D145</f>
        <v>0</v>
      </c>
      <c r="F403" s="228">
        <f t="shared" si="291"/>
        <v>0</v>
      </c>
      <c r="G403" s="228">
        <f t="shared" si="291"/>
        <v>0</v>
      </c>
      <c r="H403" s="228">
        <f t="shared" si="291"/>
        <v>0</v>
      </c>
      <c r="I403" s="228">
        <f t="shared" si="291"/>
        <v>0</v>
      </c>
      <c r="J403" s="228">
        <f t="shared" si="291"/>
        <v>0</v>
      </c>
      <c r="K403" s="228">
        <f t="shared" si="291"/>
        <v>0</v>
      </c>
      <c r="L403" s="228">
        <f t="shared" si="291"/>
        <v>0</v>
      </c>
      <c r="M403" s="228">
        <f t="shared" si="291"/>
        <v>0</v>
      </c>
      <c r="N403" s="228">
        <f t="shared" si="291"/>
        <v>0</v>
      </c>
    </row>
    <row r="404" spans="1:14" ht="30" customHeight="1" thickTop="1" thickBot="1" x14ac:dyDescent="0.4">
      <c r="A404" s="287" t="s">
        <v>573</v>
      </c>
      <c r="B404" s="227" t="s">
        <v>545</v>
      </c>
      <c r="C404" s="356"/>
      <c r="D404" s="228"/>
      <c r="E404" s="228">
        <f t="shared" ref="E404:N404" si="292">+E146-D146</f>
        <v>0</v>
      </c>
      <c r="F404" s="228">
        <f t="shared" si="292"/>
        <v>0</v>
      </c>
      <c r="G404" s="228">
        <f t="shared" si="292"/>
        <v>0</v>
      </c>
      <c r="H404" s="228">
        <f t="shared" si="292"/>
        <v>0</v>
      </c>
      <c r="I404" s="228">
        <f t="shared" si="292"/>
        <v>0</v>
      </c>
      <c r="J404" s="228">
        <f t="shared" si="292"/>
        <v>0</v>
      </c>
      <c r="K404" s="228">
        <f t="shared" si="292"/>
        <v>0</v>
      </c>
      <c r="L404" s="228">
        <f t="shared" si="292"/>
        <v>0</v>
      </c>
      <c r="M404" s="228">
        <f t="shared" si="292"/>
        <v>0</v>
      </c>
      <c r="N404" s="228">
        <f t="shared" si="292"/>
        <v>0</v>
      </c>
    </row>
    <row r="405" spans="1:14" ht="30" customHeight="1" thickTop="1" thickBot="1" x14ac:dyDescent="0.4">
      <c r="A405" s="287" t="s">
        <v>575</v>
      </c>
      <c r="B405" s="232" t="s">
        <v>377</v>
      </c>
      <c r="C405" s="364"/>
      <c r="D405" s="233"/>
      <c r="E405" s="233">
        <f>SUM(E398:E404)</f>
        <v>0</v>
      </c>
      <c r="F405" s="233">
        <f t="shared" ref="F405:N405" si="293">SUM(F398:F404)</f>
        <v>0</v>
      </c>
      <c r="G405" s="233">
        <f t="shared" si="293"/>
        <v>0</v>
      </c>
      <c r="H405" s="233">
        <f t="shared" si="293"/>
        <v>0</v>
      </c>
      <c r="I405" s="233">
        <f t="shared" si="293"/>
        <v>0</v>
      </c>
      <c r="J405" s="233">
        <f t="shared" si="293"/>
        <v>0</v>
      </c>
      <c r="K405" s="233">
        <f t="shared" si="293"/>
        <v>0</v>
      </c>
      <c r="L405" s="233">
        <f t="shared" si="293"/>
        <v>0</v>
      </c>
      <c r="M405" s="233">
        <f t="shared" si="293"/>
        <v>0</v>
      </c>
      <c r="N405" s="233">
        <f t="shared" si="293"/>
        <v>0</v>
      </c>
    </row>
    <row r="406" spans="1:14" ht="30" customHeight="1" thickTop="1" thickBot="1" x14ac:dyDescent="0.4">
      <c r="A406" s="287" t="s">
        <v>576</v>
      </c>
      <c r="B406" s="249" t="s">
        <v>356</v>
      </c>
      <c r="C406" s="364"/>
      <c r="D406" s="233"/>
      <c r="E406" s="233">
        <f t="shared" ref="E406:N406" si="294">+E397+E405</f>
        <v>0</v>
      </c>
      <c r="F406" s="233">
        <f t="shared" si="294"/>
        <v>0</v>
      </c>
      <c r="G406" s="233">
        <f t="shared" si="294"/>
        <v>0</v>
      </c>
      <c r="H406" s="233">
        <f t="shared" si="294"/>
        <v>0</v>
      </c>
      <c r="I406" s="233">
        <f t="shared" si="294"/>
        <v>0</v>
      </c>
      <c r="J406" s="233">
        <f t="shared" si="294"/>
        <v>0</v>
      </c>
      <c r="K406" s="233">
        <f t="shared" si="294"/>
        <v>0</v>
      </c>
      <c r="L406" s="233">
        <f t="shared" si="294"/>
        <v>0</v>
      </c>
      <c r="M406" s="233">
        <f t="shared" si="294"/>
        <v>0</v>
      </c>
      <c r="N406" s="233">
        <f t="shared" si="294"/>
        <v>0</v>
      </c>
    </row>
    <row r="407" spans="1:14" ht="30" customHeight="1" thickBot="1" x14ac:dyDescent="0.4"/>
    <row r="408" spans="1:14" ht="30" customHeight="1" thickBot="1" x14ac:dyDescent="0.4">
      <c r="A408" s="208"/>
      <c r="B408" s="207" t="s">
        <v>357</v>
      </c>
      <c r="C408" s="207" t="str">
        <f>+C9</f>
        <v>Ref</v>
      </c>
      <c r="D408" s="208"/>
      <c r="E408" s="218">
        <f t="shared" ref="E408:N408" si="295">+E387-E406</f>
        <v>0</v>
      </c>
      <c r="F408" s="218">
        <f t="shared" si="295"/>
        <v>0</v>
      </c>
      <c r="G408" s="218">
        <f t="shared" si="295"/>
        <v>0</v>
      </c>
      <c r="H408" s="218">
        <f t="shared" si="295"/>
        <v>0</v>
      </c>
      <c r="I408" s="218">
        <f t="shared" si="295"/>
        <v>0</v>
      </c>
      <c r="J408" s="218">
        <f t="shared" si="295"/>
        <v>0</v>
      </c>
      <c r="K408" s="218">
        <f t="shared" si="295"/>
        <v>0</v>
      </c>
      <c r="L408" s="218">
        <f t="shared" si="295"/>
        <v>0</v>
      </c>
      <c r="M408" s="218">
        <f t="shared" si="295"/>
        <v>0</v>
      </c>
      <c r="N408" s="218">
        <f t="shared" si="295"/>
        <v>0</v>
      </c>
    </row>
    <row r="410" spans="1:14" ht="30" customHeight="1" x14ac:dyDescent="0.35">
      <c r="A410" s="177"/>
      <c r="B410" s="188" t="s">
        <v>350</v>
      </c>
      <c r="C410" s="363"/>
      <c r="D410" s="219"/>
      <c r="E410" s="220">
        <f t="shared" ref="E410:N410" si="296">+E408-E370</f>
        <v>0</v>
      </c>
      <c r="F410" s="220">
        <f t="shared" si="296"/>
        <v>0</v>
      </c>
      <c r="G410" s="221">
        <f t="shared" si="296"/>
        <v>0</v>
      </c>
      <c r="H410" s="221">
        <f t="shared" si="296"/>
        <v>0</v>
      </c>
      <c r="I410" s="221">
        <f t="shared" si="296"/>
        <v>0</v>
      </c>
      <c r="J410" s="221">
        <f t="shared" si="296"/>
        <v>0</v>
      </c>
      <c r="K410" s="221">
        <f t="shared" si="296"/>
        <v>0</v>
      </c>
      <c r="L410" s="221">
        <f t="shared" si="296"/>
        <v>0</v>
      </c>
      <c r="M410" s="221">
        <f t="shared" si="296"/>
        <v>0</v>
      </c>
      <c r="N410" s="221">
        <f t="shared" si="296"/>
        <v>0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8:Y48">
    <cfRule type="cellIs" dxfId="23" priority="22" operator="notEqual">
      <formula>0</formula>
    </cfRule>
  </conditionalFormatting>
  <conditionalFormatting sqref="O53:Y53">
    <cfRule type="cellIs" dxfId="22" priority="21" operator="notEqual">
      <formula>0</formula>
    </cfRule>
  </conditionalFormatting>
  <conditionalFormatting sqref="O56:Y56">
    <cfRule type="cellIs" dxfId="21" priority="20" operator="notEqual">
      <formula>0</formula>
    </cfRule>
  </conditionalFormatting>
  <conditionalFormatting sqref="O60:Y60">
    <cfRule type="cellIs" dxfId="20" priority="19" operator="notEqual">
      <formula>0</formula>
    </cfRule>
  </conditionalFormatting>
  <conditionalFormatting sqref="O61:Y61">
    <cfRule type="cellIs" dxfId="19" priority="18" operator="notEqual">
      <formula>0</formula>
    </cfRule>
  </conditionalFormatting>
  <conditionalFormatting sqref="O63:Y63">
    <cfRule type="cellIs" dxfId="18" priority="17" operator="notEqual">
      <formula>0</formula>
    </cfRule>
  </conditionalFormatting>
  <conditionalFormatting sqref="O66:Y66">
    <cfRule type="cellIs" dxfId="17" priority="16" operator="notEqual">
      <formula>0</formula>
    </cfRule>
  </conditionalFormatting>
  <conditionalFormatting sqref="O91:Y91">
    <cfRule type="cellIs" dxfId="16" priority="15" operator="notEqual">
      <formula>0</formula>
    </cfRule>
  </conditionalFormatting>
  <conditionalFormatting sqref="O99:Y99">
    <cfRule type="cellIs" dxfId="15" priority="14" operator="notEqual">
      <formula>0</formula>
    </cfRule>
  </conditionalFormatting>
  <conditionalFormatting sqref="O101:Y101">
    <cfRule type="cellIs" dxfId="14" priority="13" operator="notEqual">
      <formula>0</formula>
    </cfRule>
  </conditionalFormatting>
  <conditionalFormatting sqref="O113:Y113">
    <cfRule type="cellIs" dxfId="13" priority="12" operator="notEqual">
      <formula>0</formula>
    </cfRule>
  </conditionalFormatting>
  <conditionalFormatting sqref="O117:Y117">
    <cfRule type="cellIs" dxfId="12" priority="11" operator="notEqual">
      <formula>0</formula>
    </cfRule>
  </conditionalFormatting>
  <conditionalFormatting sqref="O123:Y123">
    <cfRule type="cellIs" dxfId="11" priority="10" operator="notEqual">
      <formula>0</formula>
    </cfRule>
  </conditionalFormatting>
  <conditionalFormatting sqref="O132:Y132">
    <cfRule type="cellIs" dxfId="10" priority="9" operator="notEqual">
      <formula>0</formula>
    </cfRule>
  </conditionalFormatting>
  <conditionalFormatting sqref="O140:Y140">
    <cfRule type="cellIs" dxfId="9" priority="8" operator="notEqual">
      <formula>0</formula>
    </cfRule>
  </conditionalFormatting>
  <conditionalFormatting sqref="O148:Y148">
    <cfRule type="cellIs" dxfId="8" priority="7" operator="notEqual">
      <formula>0</formula>
    </cfRule>
  </conditionalFormatting>
  <conditionalFormatting sqref="O164:Y164">
    <cfRule type="cellIs" dxfId="7" priority="6" operator="notEqual">
      <formula>0</formula>
    </cfRule>
  </conditionalFormatting>
  <conditionalFormatting sqref="O171:Y171">
    <cfRule type="cellIs" dxfId="6" priority="5" operator="notEqual">
      <formula>0</formula>
    </cfRule>
  </conditionalFormatting>
  <conditionalFormatting sqref="O172:Y172">
    <cfRule type="cellIs" dxfId="5" priority="4" operator="notEqual">
      <formula>0</formula>
    </cfRule>
  </conditionalFormatting>
  <conditionalFormatting sqref="E181:N181">
    <cfRule type="cellIs" dxfId="4" priority="3" operator="notEqual">
      <formula>0</formula>
    </cfRule>
  </conditionalFormatting>
  <conditionalFormatting sqref="E410:N410">
    <cfRule type="cellIs" dxfId="3" priority="2" operator="notEqual">
      <formula>0</formula>
    </cfRule>
  </conditionalFormatting>
  <conditionalFormatting sqref="E336:N336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opLeftCell="G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+Data!D150</f>
        <v>0</v>
      </c>
      <c r="C5" s="379">
        <f>+Data!E150</f>
        <v>0</v>
      </c>
      <c r="D5" s="379">
        <f>+Data!F150</f>
        <v>0</v>
      </c>
      <c r="E5" s="379">
        <f>+Data!G150</f>
        <v>0</v>
      </c>
      <c r="F5" s="379">
        <f>+Data!H150</f>
        <v>0</v>
      </c>
      <c r="G5" s="379">
        <f>+Data!I150</f>
        <v>0</v>
      </c>
      <c r="H5" s="379">
        <f>+Data!J150</f>
        <v>0</v>
      </c>
      <c r="I5" s="379">
        <f>+Data!K150</f>
        <v>0</v>
      </c>
      <c r="J5" s="379">
        <f>+Data!L150</f>
        <v>0</v>
      </c>
      <c r="K5" s="379">
        <f>+Data!M150</f>
        <v>0</v>
      </c>
      <c r="L5" s="379">
        <f>+Data!N150</f>
        <v>0</v>
      </c>
    </row>
    <row r="6" spans="1:29" x14ac:dyDescent="0.2">
      <c r="A6" s="381" t="s">
        <v>614</v>
      </c>
      <c r="B6" s="379">
        <f>+Data!D151</f>
        <v>0</v>
      </c>
      <c r="C6" s="379">
        <f>+Data!E151</f>
        <v>0</v>
      </c>
      <c r="D6" s="379">
        <f>+Data!F151</f>
        <v>0</v>
      </c>
      <c r="E6" s="379">
        <f>+Data!G151</f>
        <v>0</v>
      </c>
      <c r="F6" s="379">
        <f>+Data!H151</f>
        <v>0</v>
      </c>
      <c r="G6" s="379">
        <f>+Data!I151</f>
        <v>0</v>
      </c>
      <c r="H6" s="379">
        <f>+Data!J151</f>
        <v>0</v>
      </c>
      <c r="I6" s="379">
        <f>+Data!K151</f>
        <v>0</v>
      </c>
      <c r="J6" s="379">
        <f>+Data!L151</f>
        <v>0</v>
      </c>
      <c r="K6" s="379">
        <f>+Data!M151</f>
        <v>0</v>
      </c>
      <c r="L6" s="379">
        <f>+Data!N151</f>
        <v>0</v>
      </c>
    </row>
    <row r="7" spans="1:29" ht="25.5" x14ac:dyDescent="0.2">
      <c r="A7" s="382" t="s">
        <v>617</v>
      </c>
      <c r="C7" s="380">
        <f>+Data!E181</f>
        <v>0</v>
      </c>
      <c r="D7" s="380">
        <f>+Data!F181</f>
        <v>0</v>
      </c>
      <c r="E7" s="380">
        <f>+Data!G181</f>
        <v>0</v>
      </c>
      <c r="F7" s="380">
        <f>+Data!H181</f>
        <v>0</v>
      </c>
      <c r="G7" s="380">
        <f>+Data!I181</f>
        <v>0</v>
      </c>
      <c r="H7" s="380">
        <f>+Data!J181</f>
        <v>0</v>
      </c>
      <c r="I7" s="380">
        <f>+Data!K181</f>
        <v>0</v>
      </c>
      <c r="J7" s="380">
        <f>+Data!L181</f>
        <v>0</v>
      </c>
      <c r="K7" s="380">
        <f>+Data!M181</f>
        <v>0</v>
      </c>
      <c r="L7" s="380">
        <f>+Data!N181</f>
        <v>0</v>
      </c>
    </row>
    <row r="8" spans="1:29" x14ac:dyDescent="0.2">
      <c r="A8" s="382" t="s">
        <v>623</v>
      </c>
      <c r="C8" s="380">
        <f>+Data!E336</f>
        <v>0</v>
      </c>
      <c r="D8" s="380">
        <f>+Data!F336</f>
        <v>0</v>
      </c>
      <c r="E8" s="380">
        <f>+Data!G336</f>
        <v>0</v>
      </c>
      <c r="F8" s="380">
        <f>+Data!H336</f>
        <v>0</v>
      </c>
      <c r="G8" s="380">
        <f>+Data!I336</f>
        <v>0</v>
      </c>
      <c r="H8" s="380">
        <f>+Data!J336</f>
        <v>0</v>
      </c>
      <c r="I8" s="380">
        <f>+Data!K336</f>
        <v>0</v>
      </c>
      <c r="J8" s="380">
        <f>+Data!L336</f>
        <v>0</v>
      </c>
      <c r="K8" s="380">
        <f>+Data!M336</f>
        <v>0</v>
      </c>
      <c r="L8" s="380">
        <f>+Data!N336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+Data!E410</f>
        <v>0</v>
      </c>
      <c r="D10" s="380">
        <f>+Data!F410</f>
        <v>0</v>
      </c>
      <c r="E10" s="380">
        <f>+Data!G410</f>
        <v>0</v>
      </c>
      <c r="F10" s="380">
        <f>+Data!H410</f>
        <v>0</v>
      </c>
      <c r="G10" s="380">
        <f>+Data!I410</f>
        <v>0</v>
      </c>
      <c r="H10" s="380">
        <f>+Data!J410</f>
        <v>0</v>
      </c>
      <c r="I10" s="380">
        <f>+Data!K410</f>
        <v>0</v>
      </c>
      <c r="J10" s="380">
        <f>+Data!L410</f>
        <v>0</v>
      </c>
      <c r="K10" s="380">
        <f>+Data!M410</f>
        <v>0</v>
      </c>
      <c r="L10" s="380">
        <f>+Data!N410</f>
        <v>0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0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0</v>
      </c>
      <c r="AB18" s="403">
        <f>+MdBAM_year1!AE35</f>
        <v>0</v>
      </c>
      <c r="AC18" s="403">
        <f>+MdBAM_year1!AF35</f>
        <v>0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0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0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0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0</v>
      </c>
      <c r="AB20" s="403">
        <f>+MdBAM_year3!AE35</f>
        <v>0</v>
      </c>
      <c r="AC20" s="403">
        <f>+MdBAM_year3!AF35</f>
        <v>0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0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0</v>
      </c>
      <c r="AB21" s="403">
        <f>+MdBAM_year4!AE35</f>
        <v>0</v>
      </c>
      <c r="AC21" s="403">
        <f>+MdBAM_year4!AF35</f>
        <v>0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0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0</v>
      </c>
      <c r="AB22" s="403">
        <f>+MdBAM_year5!AE35</f>
        <v>0</v>
      </c>
      <c r="AC22" s="403">
        <f>+MdBAM_year5!AF35</f>
        <v>0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0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0</v>
      </c>
      <c r="AB23" s="403">
        <f>+MdBAM_year6!AE35</f>
        <v>0</v>
      </c>
      <c r="AC23" s="403">
        <f>+MdBAM_year6!AF35</f>
        <v>0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0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0</v>
      </c>
      <c r="AB24" s="403">
        <f>+MdBAM_year7!AE35</f>
        <v>0</v>
      </c>
      <c r="AC24" s="403">
        <f>+MdBAM_year7!AF35</f>
        <v>0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0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0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0</v>
      </c>
      <c r="W26" s="403">
        <f>+MdBAM_year9!Z35</f>
        <v>0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0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0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0</v>
      </c>
      <c r="AB27" s="403">
        <f>+MdBAM_year10!AE35</f>
        <v>0</v>
      </c>
      <c r="AC27" s="403">
        <f>+MdBAM_year10!AF35</f>
        <v>0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tabSelected="1" zoomScale="110" zoomScaleNormal="110" workbookViewId="0">
      <pane xSplit="4" ySplit="4" topLeftCell="V8" activePane="bottomRight" state="frozen"/>
      <selection pane="topRight" activeCell="E1" sqref="E1"/>
      <selection pane="bottomLeft" activeCell="A5" sqref="A5"/>
      <selection pane="bottomRight" activeCell="D24" sqref="D2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+Data!E211</f>
        <v>0</v>
      </c>
      <c r="W5" s="289">
        <f>+Data!E213</f>
        <v>0</v>
      </c>
      <c r="X5" s="289"/>
      <c r="Y5" s="46"/>
      <c r="Z5" s="46"/>
      <c r="AA5" s="290"/>
      <c r="AB5" s="291">
        <f>Data!E209+Data!E210+Data!E212+Data!E81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+Data!E324+Data!E325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+Data!E254+Data!E255+Data!E256+Data!E82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+Data!E310</f>
        <v>0</v>
      </c>
      <c r="AC20" s="48"/>
      <c r="AD20" s="303">
        <f>+Data!E300+Data!E301+Data!E302+Data!E303+Data!E304+Data!E309+Data!E312+Data!E313+Data!E314+Data!E315+Data!E316</f>
        <v>0</v>
      </c>
      <c r="AE20" s="304">
        <f>+Data!E305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Data!E405</f>
        <v>0</v>
      </c>
      <c r="AA25" s="305">
        <f>Data!E397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-(Data!E231+Data!E83)</f>
        <v>0</v>
      </c>
      <c r="G28" s="64"/>
      <c r="H28" s="64"/>
      <c r="I28" s="65"/>
      <c r="J28" s="65"/>
      <c r="K28" s="315">
        <f>-Data!E246</f>
        <v>0</v>
      </c>
      <c r="L28" s="64"/>
      <c r="M28" s="315">
        <f>-Data!E248</f>
        <v>0</v>
      </c>
      <c r="N28" s="64"/>
      <c r="O28" s="64"/>
      <c r="P28" s="316">
        <f>-(Data!E257+Data!E84)</f>
        <v>0</v>
      </c>
      <c r="Q28" s="314">
        <f>-(Data!E262)</f>
        <v>0</v>
      </c>
      <c r="R28" s="314">
        <f>-Data!E268</f>
        <v>0</v>
      </c>
      <c r="S28" s="64"/>
      <c r="T28" s="314">
        <f>-Data!E308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Data!E81-Data!E214</f>
        <v>0</v>
      </c>
      <c r="F29" s="318">
        <f>Data!E83</f>
        <v>0</v>
      </c>
      <c r="G29" s="48"/>
      <c r="H29" s="67"/>
      <c r="I29" s="43"/>
      <c r="J29" s="43"/>
      <c r="K29" s="48"/>
      <c r="L29" s="319">
        <f>-Data!E247</f>
        <v>0</v>
      </c>
      <c r="M29" s="44"/>
      <c r="N29" s="293">
        <f>-Data!E249</f>
        <v>0</v>
      </c>
      <c r="O29" s="48"/>
      <c r="P29" s="320">
        <f>(Data!E82+Data!E84)</f>
        <v>0</v>
      </c>
      <c r="Q29" s="321">
        <f>-Data!E263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Data!E353+Data!E358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-(Data!E311+Data!E317+Data!E318+Data!E319+Data!E320)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AD21" sqref="AD2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+Data!F211</f>
        <v>0</v>
      </c>
      <c r="W5" s="289">
        <f>+Data!F213</f>
        <v>0</v>
      </c>
      <c r="X5" s="289"/>
      <c r="Y5" s="46"/>
      <c r="Z5" s="46"/>
      <c r="AA5" s="290"/>
      <c r="AB5" s="291">
        <f>Data!F209+Data!F210+Data!F212+Data!F81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+Data!F324+Data!F325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+Data!F254+Data!F255+Data!F256+Data!F82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+Data!F310</f>
        <v>0</v>
      </c>
      <c r="AC20" s="48"/>
      <c r="AD20" s="303">
        <f>+Data!F300+Data!F301+Data!F302+Data!F303+Data!F304+Data!F309+Data!F312+Data!F313+Data!F314+Data!F315+Data!F316</f>
        <v>0</v>
      </c>
      <c r="AE20" s="304">
        <f>+Data!F305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Data!F405</f>
        <v>0</v>
      </c>
      <c r="AA25" s="305">
        <f>Data!F397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-(Data!F231+Data!F83)</f>
        <v>0</v>
      </c>
      <c r="G28" s="64"/>
      <c r="H28" s="64"/>
      <c r="I28" s="65"/>
      <c r="J28" s="65"/>
      <c r="K28" s="315">
        <f>-Data!F246</f>
        <v>0</v>
      </c>
      <c r="L28" s="64"/>
      <c r="M28" s="315">
        <f>-Data!F248</f>
        <v>0</v>
      </c>
      <c r="N28" s="64"/>
      <c r="O28" s="64"/>
      <c r="P28" s="316">
        <f>-(Data!F257+Data!F84)</f>
        <v>0</v>
      </c>
      <c r="Q28" s="314">
        <f>-(Data!F262)</f>
        <v>0</v>
      </c>
      <c r="R28" s="314">
        <f>-Data!F268</f>
        <v>0</v>
      </c>
      <c r="S28" s="64"/>
      <c r="T28" s="314">
        <f>-Data!F308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Data!F81-Data!F214</f>
        <v>0</v>
      </c>
      <c r="F29" s="318">
        <f>Data!F83</f>
        <v>0</v>
      </c>
      <c r="G29" s="48"/>
      <c r="H29" s="67"/>
      <c r="I29" s="43"/>
      <c r="J29" s="43"/>
      <c r="K29" s="48"/>
      <c r="L29" s="319">
        <f>-Data!F247</f>
        <v>0</v>
      </c>
      <c r="M29" s="44"/>
      <c r="N29" s="293">
        <f>-Data!F249</f>
        <v>0</v>
      </c>
      <c r="O29" s="48"/>
      <c r="P29" s="320">
        <f>(Data!F82+Data!F84)</f>
        <v>0</v>
      </c>
      <c r="Q29" s="321">
        <f>-Data!F263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Data!F353+Data!F358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-(Data!F311+Data!F317+Data!F318+Data!F319+Data!F320)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K7" workbookViewId="0">
      <selection activeCell="AD21" sqref="AD2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+Data!G211</f>
        <v>0</v>
      </c>
      <c r="W5" s="289">
        <f>+Data!G213</f>
        <v>0</v>
      </c>
      <c r="X5" s="289"/>
      <c r="Y5" s="46"/>
      <c r="Z5" s="46"/>
      <c r="AA5" s="290"/>
      <c r="AB5" s="291">
        <f>Data!G209+Data!G210+Data!G212+Data!G81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+Data!G324+Data!G325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+Data!G254+Data!G255+Data!G256+Data!G82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+Data!G310</f>
        <v>0</v>
      </c>
      <c r="AC20" s="48"/>
      <c r="AD20" s="303">
        <f>+Data!G300+Data!G301+Data!G302+Data!G303+Data!G304+Data!G309+Data!G312+Data!G313+Data!G314+Data!G315+Data!G316</f>
        <v>0</v>
      </c>
      <c r="AE20" s="304">
        <f>+Data!G305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Data!G405</f>
        <v>0</v>
      </c>
      <c r="AA25" s="305">
        <f>Data!G397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-(Data!G231+Data!G83)</f>
        <v>0</v>
      </c>
      <c r="G28" s="64"/>
      <c r="H28" s="64"/>
      <c r="I28" s="65"/>
      <c r="J28" s="65"/>
      <c r="K28" s="315">
        <f>-Data!G246</f>
        <v>0</v>
      </c>
      <c r="L28" s="64"/>
      <c r="M28" s="315">
        <f>-Data!G248</f>
        <v>0</v>
      </c>
      <c r="N28" s="64"/>
      <c r="O28" s="64"/>
      <c r="P28" s="316">
        <f>-(Data!G257+Data!G84)</f>
        <v>0</v>
      </c>
      <c r="Q28" s="314">
        <f>-(Data!G262)</f>
        <v>0</v>
      </c>
      <c r="R28" s="314">
        <f>-Data!G268</f>
        <v>0</v>
      </c>
      <c r="S28" s="64"/>
      <c r="T28" s="314">
        <f>-Data!G308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Data!G81-Data!G214</f>
        <v>0</v>
      </c>
      <c r="F29" s="318">
        <f>Data!G83</f>
        <v>0</v>
      </c>
      <c r="G29" s="48"/>
      <c r="H29" s="67"/>
      <c r="I29" s="43"/>
      <c r="J29" s="43"/>
      <c r="K29" s="48"/>
      <c r="L29" s="319">
        <f>-Data!G247</f>
        <v>0</v>
      </c>
      <c r="M29" s="44"/>
      <c r="N29" s="293">
        <f>-Data!G249</f>
        <v>0</v>
      </c>
      <c r="O29" s="48"/>
      <c r="P29" s="320">
        <f>(Data!G82+Data!G84)</f>
        <v>0</v>
      </c>
      <c r="Q29" s="321">
        <f>-Data!G263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Data!G353+Data!G358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-(Data!G311+Data!G317+Data!G318+Data!G319+Data!G320)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L10" workbookViewId="0">
      <selection activeCell="AD21" sqref="AD2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+Data!H211</f>
        <v>0</v>
      </c>
      <c r="W5" s="289">
        <f>+Data!H213</f>
        <v>0</v>
      </c>
      <c r="X5" s="289"/>
      <c r="Y5" s="46"/>
      <c r="Z5" s="46"/>
      <c r="AA5" s="290"/>
      <c r="AB5" s="291">
        <f>Data!H209+Data!H210+Data!H212+Data!H81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+Data!H324+Data!H325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+Data!H254+Data!H255+Data!H256+Data!H82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+Data!H310</f>
        <v>0</v>
      </c>
      <c r="AC20" s="48"/>
      <c r="AD20" s="303">
        <f>+Data!H300+Data!H301+Data!H302+Data!H303+Data!H304+Data!H309+Data!H312+Data!H313+Data!H314+Data!H315+Data!H316</f>
        <v>0</v>
      </c>
      <c r="AE20" s="304">
        <f>+Data!H305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Data!H405</f>
        <v>0</v>
      </c>
      <c r="AA25" s="305">
        <f>Data!H397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-(Data!H231+Data!H83)</f>
        <v>0</v>
      </c>
      <c r="G28" s="64"/>
      <c r="H28" s="64"/>
      <c r="I28" s="65"/>
      <c r="J28" s="65"/>
      <c r="K28" s="315">
        <f>-Data!H246</f>
        <v>0</v>
      </c>
      <c r="L28" s="64"/>
      <c r="M28" s="315">
        <f>-Data!H248</f>
        <v>0</v>
      </c>
      <c r="N28" s="64"/>
      <c r="O28" s="64"/>
      <c r="P28" s="316">
        <f>-(Data!H257+Data!H84)</f>
        <v>0</v>
      </c>
      <c r="Q28" s="314">
        <f>-(Data!H262)</f>
        <v>0</v>
      </c>
      <c r="R28" s="314">
        <f>-Data!H268</f>
        <v>0</v>
      </c>
      <c r="S28" s="64"/>
      <c r="T28" s="314">
        <f>-Data!H308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Data!H81-Data!H214</f>
        <v>0</v>
      </c>
      <c r="F29" s="318">
        <f>Data!H83</f>
        <v>0</v>
      </c>
      <c r="G29" s="48"/>
      <c r="H29" s="67"/>
      <c r="I29" s="43"/>
      <c r="J29" s="43"/>
      <c r="K29" s="48"/>
      <c r="L29" s="319">
        <f>-Data!H247</f>
        <v>0</v>
      </c>
      <c r="M29" s="44"/>
      <c r="N29" s="293">
        <f>-Data!H249</f>
        <v>0</v>
      </c>
      <c r="O29" s="48"/>
      <c r="P29" s="320">
        <f>(Data!H82+Data!H84)</f>
        <v>0</v>
      </c>
      <c r="Q29" s="321">
        <f>-Data!H263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Data!H353+Data!H358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-(Data!H311+Data!H317+Data!H318+Data!H319+Data!H320)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M10" workbookViewId="0">
      <selection activeCell="AD21" sqref="AD2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+Data!I211</f>
        <v>0</v>
      </c>
      <c r="W5" s="289">
        <f>+Data!I213</f>
        <v>0</v>
      </c>
      <c r="X5" s="289"/>
      <c r="Y5" s="46"/>
      <c r="Z5" s="46"/>
      <c r="AA5" s="290"/>
      <c r="AB5" s="291">
        <f>Data!I209+Data!I210+Data!I212+Data!I81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+Data!I324+Data!I325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+Data!I254+Data!I255+Data!I256+Data!I82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+Data!I310</f>
        <v>0</v>
      </c>
      <c r="AC20" s="48"/>
      <c r="AD20" s="303">
        <f>+Data!I300+Data!I301+Data!I302+Data!I303+Data!I304+Data!I309+Data!I312+Data!I313+Data!I314+Data!I315+Data!I316</f>
        <v>0</v>
      </c>
      <c r="AE20" s="304">
        <f>+Data!I305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Data!I405</f>
        <v>0</v>
      </c>
      <c r="AA25" s="305">
        <f>Data!I397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-(Data!I231+Data!I83)</f>
        <v>0</v>
      </c>
      <c r="G28" s="64"/>
      <c r="H28" s="64"/>
      <c r="I28" s="65"/>
      <c r="J28" s="65"/>
      <c r="K28" s="315">
        <f>-Data!I246</f>
        <v>0</v>
      </c>
      <c r="L28" s="64"/>
      <c r="M28" s="315">
        <f>-Data!I248</f>
        <v>0</v>
      </c>
      <c r="N28" s="64"/>
      <c r="O28" s="64"/>
      <c r="P28" s="316">
        <f>-(Data!I257+Data!I84)</f>
        <v>0</v>
      </c>
      <c r="Q28" s="314">
        <f>-(Data!I262)</f>
        <v>0</v>
      </c>
      <c r="R28" s="314">
        <f>-Data!I268</f>
        <v>0</v>
      </c>
      <c r="S28" s="64"/>
      <c r="T28" s="314">
        <f>-Data!I308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Data!I81-Data!I214</f>
        <v>0</v>
      </c>
      <c r="F29" s="318">
        <f>Data!I83</f>
        <v>0</v>
      </c>
      <c r="G29" s="48"/>
      <c r="H29" s="67"/>
      <c r="I29" s="43"/>
      <c r="J29" s="43"/>
      <c r="K29" s="48"/>
      <c r="L29" s="319">
        <f>-Data!I247</f>
        <v>0</v>
      </c>
      <c r="M29" s="44"/>
      <c r="N29" s="293">
        <f>-Data!I249</f>
        <v>0</v>
      </c>
      <c r="O29" s="48"/>
      <c r="P29" s="320">
        <f>(Data!I82+Data!I84)</f>
        <v>0</v>
      </c>
      <c r="Q29" s="321">
        <f>-Data!I263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Data!I353+Data!I358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-(Data!I311+Data!I317+Data!I318+Data!I319+Data!I320)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K7" workbookViewId="0">
      <selection activeCell="AD20" sqref="AD2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+Data!J211</f>
        <v>0</v>
      </c>
      <c r="W5" s="289">
        <f>+Data!J213</f>
        <v>0</v>
      </c>
      <c r="X5" s="289"/>
      <c r="Y5" s="46"/>
      <c r="Z5" s="46"/>
      <c r="AA5" s="290"/>
      <c r="AB5" s="291">
        <f>Data!J209+Data!J210+Data!J212+Data!J81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-Data!J225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+Data!J324+Data!J325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+Data!J353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+Data!J215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-Data!J246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-Data!J247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-Data!J248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-Data!J249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+Data!J254+Data!J255+Data!J256+Data!J82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+Data!J278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+Data!J284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+Data!J310</f>
        <v>0</v>
      </c>
      <c r="AC20" s="48"/>
      <c r="AD20" s="303">
        <f>+Data!J300+Data!J301+Data!J302+Data!J303+Data!J304+Data!J309+Data!J312+Data!J313+Data!J314+Data!J315+Data!J316</f>
        <v>0</v>
      </c>
      <c r="AE20" s="304">
        <f>+Data!J305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-Data!J236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-Data!J361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Data!J405</f>
        <v>0</v>
      </c>
      <c r="AA25" s="305">
        <f>Data!J397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Data!J386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Data!J380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-(Data!J231+Data!J83)</f>
        <v>0</v>
      </c>
      <c r="G28" s="64"/>
      <c r="H28" s="64"/>
      <c r="I28" s="65"/>
      <c r="J28" s="65"/>
      <c r="K28" s="315">
        <f>-Data!J246</f>
        <v>0</v>
      </c>
      <c r="L28" s="64"/>
      <c r="M28" s="315">
        <f>-Data!J248</f>
        <v>0</v>
      </c>
      <c r="N28" s="64"/>
      <c r="O28" s="64"/>
      <c r="P28" s="316">
        <f>-(Data!J257+Data!J84)</f>
        <v>0</v>
      </c>
      <c r="Q28" s="314">
        <f>-(Data!J262)</f>
        <v>0</v>
      </c>
      <c r="R28" s="314">
        <f>-Data!J268</f>
        <v>0</v>
      </c>
      <c r="S28" s="64"/>
      <c r="T28" s="314">
        <f>-Data!J308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Data!J81-Data!J214</f>
        <v>0</v>
      </c>
      <c r="F29" s="318">
        <f>Data!J83</f>
        <v>0</v>
      </c>
      <c r="G29" s="48"/>
      <c r="H29" s="67"/>
      <c r="I29" s="43"/>
      <c r="J29" s="43"/>
      <c r="K29" s="48"/>
      <c r="L29" s="319">
        <f>-Data!J247</f>
        <v>0</v>
      </c>
      <c r="M29" s="44"/>
      <c r="N29" s="293">
        <f>-Data!J249</f>
        <v>0</v>
      </c>
      <c r="O29" s="48"/>
      <c r="P29" s="320">
        <f>(Data!J82+Data!J84)</f>
        <v>0</v>
      </c>
      <c r="Q29" s="321">
        <f>-Data!J263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Data!J353+Data!J358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-(Data!J311+Data!J317+Data!J318+Data!J319+Data!J320)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-Data!J358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-Data!J306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2020-06-17T12:15:01Z</dcterms:modified>
</cp:coreProperties>
</file>