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USB\Teletrabajo\Costos I\Costos I CP\"/>
    </mc:Choice>
  </mc:AlternateContent>
  <bookViews>
    <workbookView xWindow="-120" yWindow="-120" windowWidth="20730" windowHeight="11160"/>
  </bookViews>
  <sheets>
    <sheet name="Nómi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H11" i="1" l="1"/>
  <c r="G11" i="1"/>
  <c r="I10" i="1"/>
  <c r="L18" i="1"/>
  <c r="L16" i="1" l="1"/>
  <c r="L10" i="1" l="1"/>
  <c r="M10" i="1" s="1"/>
  <c r="L19" i="1"/>
  <c r="M9" i="1" l="1"/>
  <c r="J20" i="1"/>
  <c r="E20" i="1"/>
  <c r="F11" i="1" l="1"/>
  <c r="I11" i="1" l="1"/>
  <c r="G13" i="1" s="1"/>
  <c r="K19" i="1" s="1"/>
  <c r="J11" i="1"/>
  <c r="K16" i="1" l="1"/>
  <c r="K18" i="1" s="1"/>
  <c r="K17" i="1"/>
  <c r="K11" i="1"/>
  <c r="M8" i="1"/>
  <c r="F18" i="1" l="1"/>
  <c r="F17" i="1"/>
  <c r="F16" i="1"/>
  <c r="M7" i="1"/>
  <c r="M11" i="1" s="1"/>
  <c r="L11" i="1"/>
  <c r="K20" i="1"/>
  <c r="F20" i="1" l="1"/>
  <c r="H23" i="1" s="1"/>
</calcChain>
</file>

<file path=xl/comments1.xml><?xml version="1.0" encoding="utf-8"?>
<comments xmlns="http://schemas.openxmlformats.org/spreadsheetml/2006/main">
  <authors>
    <author>Marleny F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Básico+AuxT+HEyR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4% sobre el IBC
(TD-Aux.T)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4% sobre el IBC
(TD-Aux.T)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Salud+Pensión 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TD-Auix.Tr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Ingreso Base de Cotización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El % varía según el nivel del riesgo al que esté expuesto el trabajador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Marleny F:</t>
        </r>
        <r>
          <rPr>
            <sz val="9"/>
            <color indexed="81"/>
            <rFont val="Tahoma"/>
            <family val="2"/>
          </rPr>
          <t xml:space="preserve">
La liquidación de vacaciones se realiza sobre el IBC - HEyR
</t>
        </r>
      </text>
    </comment>
  </commentList>
</comments>
</file>

<file path=xl/sharedStrings.xml><?xml version="1.0" encoding="utf-8"?>
<sst xmlns="http://schemas.openxmlformats.org/spreadsheetml/2006/main" count="37" uniqueCount="34">
  <si>
    <t>NÓMINA DE MOD</t>
  </si>
  <si>
    <t>Cargo</t>
  </si>
  <si>
    <t>SUELDO BÁSICO</t>
  </si>
  <si>
    <t>AUXILIO TRANSPORTE</t>
  </si>
  <si>
    <t>TOTAL DEVENGADO</t>
  </si>
  <si>
    <t>PENSIÓN</t>
  </si>
  <si>
    <t>NETO A PAGAR</t>
  </si>
  <si>
    <t>Provsión de prestaciones sociales</t>
  </si>
  <si>
    <t xml:space="preserve">Pensión </t>
  </si>
  <si>
    <t>Cesantías</t>
  </si>
  <si>
    <t>CCF</t>
  </si>
  <si>
    <t>RL</t>
  </si>
  <si>
    <t>Prima de Ss</t>
  </si>
  <si>
    <t>Vaciones</t>
  </si>
  <si>
    <t>TOTAL</t>
  </si>
  <si>
    <t>DT</t>
  </si>
  <si>
    <t>TOTAL DEDUCIDO</t>
  </si>
  <si>
    <t>Apropiaciones y parafiscales</t>
  </si>
  <si>
    <t>Intereses Cesantía</t>
  </si>
  <si>
    <t>BÁSICO</t>
  </si>
  <si>
    <t xml:space="preserve">SALUD </t>
  </si>
  <si>
    <t>1 salario por cada año de prestación de servicios</t>
  </si>
  <si>
    <t>12% anual de las cesantías</t>
  </si>
  <si>
    <t>15 días de descanso remunerado por cada año</t>
  </si>
  <si>
    <t>DEVENGADOS</t>
  </si>
  <si>
    <t>DEDUCCIONES</t>
  </si>
  <si>
    <t>Nombre y CC o TI</t>
  </si>
  <si>
    <r>
      <rPr>
        <b/>
        <sz val="11"/>
        <color theme="1"/>
        <rFont val="Calibri"/>
        <family val="2"/>
        <scheme val="minor"/>
      </rPr>
      <t>IBC</t>
    </r>
    <r>
      <rPr>
        <sz val="11"/>
        <color theme="1"/>
        <rFont val="Calibri"/>
        <family val="2"/>
        <scheme val="minor"/>
      </rPr>
      <t xml:space="preserve"> = TD - Auxilio de transporte</t>
    </r>
  </si>
  <si>
    <t xml:space="preserve">Se calculan sobre el todal devengado </t>
  </si>
  <si>
    <t>GRAN TOTAL = TD+Toatal aprop. + Total prov. Prest.Soc.</t>
  </si>
  <si>
    <t xml:space="preserve">COMISIONES </t>
  </si>
  <si>
    <t>Frimas:</t>
  </si>
  <si>
    <t>periodo</t>
  </si>
  <si>
    <t xml:space="preserve">NOMBRE O RAZÓN SOCIAL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</si>
</sst>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%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1" xfId="0" applyNumberFormat="1" applyBorder="1"/>
    <xf numFmtId="10" fontId="0" fillId="0" borderId="1" xfId="2" applyNumberFormat="1" applyFont="1" applyBorder="1"/>
    <xf numFmtId="3" fontId="3" fillId="0" borderId="1" xfId="0" applyNumberFormat="1" applyFont="1" applyBorder="1"/>
    <xf numFmtId="3" fontId="3" fillId="3" borderId="1" xfId="0" applyNumberFormat="1" applyFont="1" applyFill="1" applyBorder="1"/>
    <xf numFmtId="3" fontId="3" fillId="0" borderId="0" xfId="0" applyNumberFormat="1" applyFont="1"/>
    <xf numFmtId="9" fontId="0" fillId="0" borderId="1" xfId="2" applyFont="1" applyBorder="1"/>
    <xf numFmtId="165" fontId="3" fillId="0" borderId="1" xfId="2" applyNumberFormat="1" applyFont="1" applyBorder="1"/>
    <xf numFmtId="10" fontId="4" fillId="4" borderId="1" xfId="2" applyNumberFormat="1" applyFont="1" applyFill="1" applyBorder="1"/>
    <xf numFmtId="166" fontId="0" fillId="0" borderId="1" xfId="1" applyNumberFormat="1" applyFont="1" applyBorder="1"/>
    <xf numFmtId="165" fontId="2" fillId="4" borderId="1" xfId="2" applyNumberFormat="1" applyFont="1" applyFill="1" applyBorder="1"/>
    <xf numFmtId="10" fontId="2" fillId="0" borderId="1" xfId="2" applyNumberFormat="1" applyFont="1" applyBorder="1"/>
    <xf numFmtId="3" fontId="3" fillId="0" borderId="4" xfId="0" applyNumberFormat="1" applyFont="1" applyBorder="1"/>
    <xf numFmtId="3" fontId="0" fillId="0" borderId="5" xfId="0" applyNumberFormat="1" applyBorder="1"/>
    <xf numFmtId="3" fontId="3" fillId="3" borderId="6" xfId="0" applyNumberFormat="1" applyFont="1" applyFill="1" applyBorder="1"/>
    <xf numFmtId="3" fontId="0" fillId="0" borderId="3" xfId="0" applyNumberFormat="1" applyBorder="1"/>
    <xf numFmtId="3" fontId="3" fillId="0" borderId="5" xfId="0" applyNumberFormat="1" applyFont="1" applyBorder="1"/>
    <xf numFmtId="3" fontId="0" fillId="0" borderId="7" xfId="0" applyNumberFormat="1" applyBorder="1"/>
    <xf numFmtId="3" fontId="3" fillId="0" borderId="2" xfId="0" applyNumberFormat="1" applyFont="1" applyBorder="1"/>
    <xf numFmtId="10" fontId="0" fillId="0" borderId="0" xfId="2" applyNumberFormat="1" applyFont="1"/>
    <xf numFmtId="3" fontId="0" fillId="0" borderId="1" xfId="0" applyNumberFormat="1" applyBorder="1" applyAlignment="1">
      <alignment horizontal="center" vertical="center"/>
    </xf>
    <xf numFmtId="3" fontId="0" fillId="0" borderId="9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3" fontId="0" fillId="0" borderId="11" xfId="0" applyNumberFormat="1" applyBorder="1"/>
    <xf numFmtId="3" fontId="3" fillId="6" borderId="1" xfId="0" applyNumberFormat="1" applyFont="1" applyFill="1" applyBorder="1"/>
    <xf numFmtId="10" fontId="0" fillId="5" borderId="2" xfId="2" applyNumberFormat="1" applyFont="1" applyFill="1" applyBorder="1"/>
    <xf numFmtId="9" fontId="0" fillId="5" borderId="2" xfId="2" applyFont="1" applyFill="1" applyBorder="1"/>
    <xf numFmtId="9" fontId="0" fillId="0" borderId="0" xfId="2" applyFont="1"/>
    <xf numFmtId="3" fontId="0" fillId="5" borderId="10" xfId="0" applyNumberFormat="1" applyFill="1" applyBorder="1" applyAlignment="1">
      <alignment horizontal="center" vertical="center" wrapText="1"/>
    </xf>
    <xf numFmtId="3" fontId="0" fillId="5" borderId="12" xfId="0" applyNumberFormat="1" applyFill="1" applyBorder="1" applyAlignment="1">
      <alignment horizontal="center" vertical="center" wrapText="1"/>
    </xf>
    <xf numFmtId="3" fontId="0" fillId="5" borderId="14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3" fontId="0" fillId="5" borderId="8" xfId="0" applyNumberForma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658089</xdr:colOff>
      <xdr:row>3</xdr:row>
      <xdr:rowOff>77931</xdr:rowOff>
    </xdr:from>
    <xdr:to>
      <xdr:col>25</xdr:col>
      <xdr:colOff>558509</xdr:colOff>
      <xdr:row>14</xdr:row>
      <xdr:rowOff>82261</xdr:rowOff>
    </xdr:to>
    <xdr:sp macro="" textlink="">
      <xdr:nvSpPr>
        <xdr:cNvPr id="2" name="CuadroTexto 5">
          <a:extLst>
            <a:ext uri="{FF2B5EF4-FFF2-40B4-BE49-F238E27FC236}">
              <a16:creationId xmlns:a16="http://schemas.microsoft.com/office/drawing/2014/main" id="{490F878E-8559-417D-A7B5-40E0D598B43A}"/>
            </a:ext>
          </a:extLst>
        </xdr:cNvPr>
        <xdr:cNvSpPr txBox="1"/>
      </xdr:nvSpPr>
      <xdr:spPr>
        <a:xfrm>
          <a:off x="15326589" y="701386"/>
          <a:ext cx="4351193" cy="2290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 b="1">
              <a:latin typeface="Lato" panose="020F0502020204030203" pitchFamily="34" charset="0"/>
            </a:rPr>
            <a:t>Exoneración de parafiscales</a:t>
          </a:r>
          <a:r>
            <a:rPr lang="es-ES" sz="1400">
              <a:latin typeface="Lato" panose="020F0502020204030203" pitchFamily="34" charset="0"/>
            </a:rPr>
            <a:t> </a:t>
          </a:r>
          <a:r>
            <a:rPr lang="es-ES" sz="1200">
              <a:latin typeface="Lato" panose="020F0502020204030203" pitchFamily="34" charset="0"/>
            </a:rPr>
            <a:t>SENA e ICBF </a:t>
          </a:r>
          <a:r>
            <a:rPr lang="es-ES" sz="1200" b="1">
              <a:latin typeface="Lato" panose="020F0502020204030203" pitchFamily="34" charset="0"/>
            </a:rPr>
            <a:t> – </a:t>
          </a:r>
          <a:r>
            <a:rPr lang="es-ES" sz="1200">
              <a:latin typeface="Lato" panose="020F0502020204030203" pitchFamily="34" charset="0"/>
            </a:rPr>
            <a:t>Art. 114-1 ET </a:t>
          </a:r>
        </a:p>
        <a:p>
          <a:r>
            <a:rPr lang="es-ES" sz="1200">
              <a:latin typeface="Lato" panose="020F0502020204030203" pitchFamily="34" charset="0"/>
            </a:rPr>
            <a:t>Y </a:t>
          </a:r>
          <a:r>
            <a:rPr lang="es-ES" sz="1200" b="1">
              <a:latin typeface="Lato" panose="020F0502020204030203" pitchFamily="34" charset="0"/>
            </a:rPr>
            <a:t>salud</a:t>
          </a:r>
          <a:r>
            <a:rPr lang="es-ES" sz="1200">
              <a:latin typeface="Lato" panose="020F0502020204030203" pitchFamily="34" charset="0"/>
            </a:rPr>
            <a:t> </a:t>
          </a:r>
        </a:p>
        <a:p>
          <a:endParaRPr lang="es-ES" sz="1200">
            <a:latin typeface="Lato" panose="020F0502020204030203" pitchFamily="34" charset="0"/>
          </a:endParaRPr>
        </a:p>
        <a:p>
          <a:pPr marL="457200" indent="-457200">
            <a:buFont typeface="Wingdings" panose="05000000000000000000" pitchFamily="2" charset="2"/>
            <a:buChar char="ü"/>
          </a:pPr>
          <a:r>
            <a:rPr lang="es-ES" sz="1200">
              <a:latin typeface="Lato" panose="020F0502020204030203" pitchFamily="34" charset="0"/>
            </a:rPr>
            <a:t>Las Personas Jurídicas exoneradas que tengan</a:t>
          </a:r>
        </a:p>
        <a:p>
          <a:r>
            <a:rPr lang="es-ES" sz="1200">
              <a:latin typeface="Lato" panose="020F0502020204030203" pitchFamily="34" charset="0"/>
            </a:rPr>
            <a:t>     trabajadores que devenguen &lt; 10 SMML</a:t>
          </a:r>
        </a:p>
        <a:p>
          <a:endParaRPr lang="es-ES" sz="1200">
            <a:latin typeface="Lato" panose="020F0502020204030203" pitchFamily="34" charset="0"/>
          </a:endParaRPr>
        </a:p>
        <a:p>
          <a:pPr marL="457200" indent="-457200">
            <a:buFont typeface="Wingdings" panose="05000000000000000000" pitchFamily="2" charset="2"/>
            <a:buChar char="ü"/>
          </a:pPr>
          <a:r>
            <a:rPr lang="es-ES" sz="1200">
              <a:latin typeface="Lato" panose="020F0502020204030203" pitchFamily="34" charset="0"/>
            </a:rPr>
            <a:t>Las personas Naturales exoneradas que tengan</a:t>
          </a:r>
        </a:p>
        <a:p>
          <a:r>
            <a:rPr lang="es-ES" sz="1200">
              <a:latin typeface="Lato" panose="020F0502020204030203" pitchFamily="34" charset="0"/>
            </a:rPr>
            <a:t>     trabajadores que devenguen&lt; 10 SMML</a:t>
          </a:r>
        </a:p>
        <a:p>
          <a:r>
            <a:rPr lang="es-ES" sz="1200">
              <a:latin typeface="Lato" panose="020F0502020204030203" pitchFamily="34" charset="0"/>
            </a:rPr>
            <a:t>    a </a:t>
          </a:r>
          <a:r>
            <a:rPr lang="es-ES" sz="1200" b="1">
              <a:latin typeface="Lato" panose="020F0502020204030203" pitchFamily="34" charset="0"/>
            </a:rPr>
            <a:t>partir 2</a:t>
          </a:r>
          <a:r>
            <a:rPr lang="es-ES" sz="1200">
              <a:latin typeface="Lato" panose="020F0502020204030203" pitchFamily="34" charset="0"/>
            </a:rPr>
            <a:t> trabajadores</a:t>
          </a:r>
        </a:p>
        <a:p>
          <a:pPr marL="457200" indent="-457200">
            <a:buFont typeface="Wingdings" panose="05000000000000000000" pitchFamily="2" charset="2"/>
            <a:buChar char="ü"/>
          </a:pPr>
          <a:endParaRPr lang="es-ES" sz="2800">
            <a:latin typeface="Lato" panose="020F050202020403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5"/>
  <sheetViews>
    <sheetView tabSelected="1" zoomScale="110" zoomScaleNormal="110" workbookViewId="0">
      <selection activeCell="C4" sqref="C4"/>
    </sheetView>
  </sheetViews>
  <sheetFormatPr baseColWidth="10" defaultRowHeight="15" x14ac:dyDescent="0.25"/>
  <cols>
    <col min="1" max="1" width="6" style="1" customWidth="1"/>
    <col min="2" max="2" width="18.140625" style="1" customWidth="1"/>
    <col min="3" max="4" width="12.42578125" style="1" customWidth="1"/>
    <col min="5" max="5" width="8" style="1" customWidth="1"/>
    <col min="6" max="6" width="13.85546875" style="1" customWidth="1"/>
    <col min="7" max="7" width="15.28515625" style="1" customWidth="1"/>
    <col min="8" max="8" width="13.140625" style="1" customWidth="1"/>
    <col min="9" max="9" width="14.28515625" style="1" customWidth="1"/>
    <col min="10" max="10" width="10.42578125" style="1" customWidth="1"/>
    <col min="11" max="11" width="11" style="1" customWidth="1"/>
    <col min="12" max="12" width="11.140625" style="1" customWidth="1"/>
    <col min="13" max="21" width="10.5703125" style="1" customWidth="1"/>
    <col min="22" max="16384" width="11.42578125" style="1"/>
  </cols>
  <sheetData>
    <row r="1" spans="2:21" x14ac:dyDescent="0.25">
      <c r="C1" s="36" t="s">
        <v>33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2:21" ht="18.75" x14ac:dyDescent="0.3">
      <c r="C2" s="37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2"/>
      <c r="O2" s="2"/>
      <c r="P2" s="2"/>
      <c r="Q2" s="2"/>
      <c r="R2" s="2"/>
      <c r="S2" s="2"/>
      <c r="T2" s="2"/>
      <c r="U2" s="2"/>
    </row>
    <row r="3" spans="2:21" x14ac:dyDescent="0.25">
      <c r="C3" s="36" t="s">
        <v>32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2"/>
      <c r="O3" s="2"/>
      <c r="P3" s="2"/>
      <c r="Q3" s="2"/>
      <c r="R3" s="2"/>
      <c r="S3" s="2"/>
      <c r="T3" s="2"/>
      <c r="U3" s="2"/>
    </row>
    <row r="4" spans="2:2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1" x14ac:dyDescent="0.25">
      <c r="F5" s="38" t="s">
        <v>24</v>
      </c>
      <c r="G5" s="38"/>
      <c r="H5" s="38"/>
      <c r="J5" s="38" t="s">
        <v>25</v>
      </c>
      <c r="K5" s="38"/>
    </row>
    <row r="6" spans="2:21" ht="30" x14ac:dyDescent="0.25">
      <c r="B6" s="24" t="s">
        <v>26</v>
      </c>
      <c r="C6" s="3" t="s">
        <v>1</v>
      </c>
      <c r="D6" s="3" t="s">
        <v>2</v>
      </c>
      <c r="E6" s="3" t="s">
        <v>15</v>
      </c>
      <c r="F6" s="3" t="s">
        <v>19</v>
      </c>
      <c r="G6" s="3" t="s">
        <v>3</v>
      </c>
      <c r="H6" s="3" t="s">
        <v>30</v>
      </c>
      <c r="I6" s="3" t="s">
        <v>4</v>
      </c>
      <c r="J6" s="3" t="s">
        <v>20</v>
      </c>
      <c r="K6" s="3" t="s">
        <v>5</v>
      </c>
      <c r="L6" s="3" t="s">
        <v>16</v>
      </c>
      <c r="M6" s="3" t="s">
        <v>6</v>
      </c>
      <c r="N6" s="4"/>
      <c r="O6" s="4"/>
      <c r="P6" s="4"/>
      <c r="Q6" s="4"/>
      <c r="R6" s="4"/>
      <c r="S6" s="4"/>
      <c r="T6" s="4"/>
      <c r="U6" s="4"/>
    </row>
    <row r="7" spans="2:2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>
        <f>+I7-L7</f>
        <v>0</v>
      </c>
    </row>
    <row r="8" spans="2:2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f t="shared" ref="M8" si="0">+I8-L8</f>
        <v>0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f t="shared" ref="M9" si="1">+I9-L9</f>
        <v>0</v>
      </c>
    </row>
    <row r="10" spans="2:21" x14ac:dyDescent="0.25">
      <c r="B10" s="5"/>
      <c r="C10" s="5"/>
      <c r="D10" s="5"/>
      <c r="E10" s="5"/>
      <c r="F10" s="5"/>
      <c r="G10" s="5"/>
      <c r="H10" s="5">
        <v>0</v>
      </c>
      <c r="I10" s="5">
        <f t="shared" ref="I8:I10" si="2">SUM(F10:H10)</f>
        <v>0</v>
      </c>
      <c r="J10" s="5"/>
      <c r="K10" s="5"/>
      <c r="L10" s="5">
        <f t="shared" ref="L10" si="3">+J10+K10</f>
        <v>0</v>
      </c>
      <c r="M10" s="5">
        <f t="shared" ref="M10" si="4">+I10-L10</f>
        <v>0</v>
      </c>
    </row>
    <row r="11" spans="2:21" x14ac:dyDescent="0.25">
      <c r="B11" s="5"/>
      <c r="C11" s="7" t="s">
        <v>14</v>
      </c>
      <c r="D11" s="5"/>
      <c r="E11" s="5"/>
      <c r="F11" s="7">
        <f>SUM(F7:F10)</f>
        <v>0</v>
      </c>
      <c r="G11" s="7">
        <f t="shared" ref="G11:M11" si="5">SUM(G7:G10)</f>
        <v>0</v>
      </c>
      <c r="H11" s="7">
        <f t="shared" si="5"/>
        <v>0</v>
      </c>
      <c r="I11" s="29">
        <f t="shared" si="5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9"/>
      <c r="O11" s="9"/>
      <c r="P11" s="9"/>
      <c r="Q11" s="9"/>
      <c r="R11" s="9"/>
      <c r="S11" s="9"/>
      <c r="T11" s="9"/>
      <c r="U11" s="9"/>
    </row>
    <row r="13" spans="2:21" x14ac:dyDescent="0.25">
      <c r="C13" s="19" t="s">
        <v>27</v>
      </c>
      <c r="D13" s="21"/>
      <c r="E13" s="21"/>
      <c r="F13" s="21"/>
      <c r="G13" s="22">
        <f>+I11-G11</f>
        <v>0</v>
      </c>
    </row>
    <row r="14" spans="2:21" x14ac:dyDescent="0.25">
      <c r="G14" s="9"/>
    </row>
    <row r="15" spans="2:21" ht="15.75" thickBot="1" x14ac:dyDescent="0.3">
      <c r="D15" s="9" t="s">
        <v>17</v>
      </c>
      <c r="G15" s="9"/>
      <c r="I15" s="9" t="s">
        <v>7</v>
      </c>
    </row>
    <row r="16" spans="2:21" x14ac:dyDescent="0.25">
      <c r="D16" s="5" t="s">
        <v>8</v>
      </c>
      <c r="E16" s="10">
        <v>0.12</v>
      </c>
      <c r="F16" s="5">
        <f>+G13*E16</f>
        <v>0</v>
      </c>
      <c r="H16" s="33" t="s">
        <v>28</v>
      </c>
      <c r="I16" s="28" t="s">
        <v>9</v>
      </c>
      <c r="J16" s="30">
        <v>8.3299999999999999E-2</v>
      </c>
      <c r="K16" s="5">
        <f>+I11*J16</f>
        <v>0</v>
      </c>
      <c r="L16" s="23">
        <f>1/12</f>
        <v>8.3333333333333329E-2</v>
      </c>
      <c r="M16" s="1" t="s">
        <v>21</v>
      </c>
    </row>
    <row r="17" spans="2:13" x14ac:dyDescent="0.25">
      <c r="D17" s="5" t="s">
        <v>10</v>
      </c>
      <c r="E17" s="10">
        <v>0.04</v>
      </c>
      <c r="F17" s="5">
        <f>+G13*E17</f>
        <v>0</v>
      </c>
      <c r="H17" s="34"/>
      <c r="I17" s="26" t="s">
        <v>18</v>
      </c>
      <c r="J17" s="31">
        <v>0.01</v>
      </c>
      <c r="K17" s="5">
        <f>+I11*J17</f>
        <v>0</v>
      </c>
      <c r="L17" s="32">
        <f>(12/12)/100</f>
        <v>0.01</v>
      </c>
      <c r="M17" s="1" t="s">
        <v>22</v>
      </c>
    </row>
    <row r="18" spans="2:13" ht="15.75" thickBot="1" x14ac:dyDescent="0.3">
      <c r="D18" s="5" t="s">
        <v>11</v>
      </c>
      <c r="E18" s="11">
        <v>2.436E-2</v>
      </c>
      <c r="F18" s="5">
        <f>+G13*E18</f>
        <v>0</v>
      </c>
      <c r="H18" s="35"/>
      <c r="I18" s="27" t="s">
        <v>12</v>
      </c>
      <c r="J18" s="30">
        <v>8.3299999999999999E-2</v>
      </c>
      <c r="K18" s="5">
        <f>+K16</f>
        <v>0</v>
      </c>
      <c r="L18" s="23">
        <f>1/12</f>
        <v>8.3333333333333329E-2</v>
      </c>
      <c r="M18" s="1" t="s">
        <v>21</v>
      </c>
    </row>
    <row r="19" spans="2:13" x14ac:dyDescent="0.25">
      <c r="D19" s="5"/>
      <c r="E19" s="12"/>
      <c r="F19" s="5"/>
      <c r="I19" s="25" t="s">
        <v>13</v>
      </c>
      <c r="J19" s="6">
        <v>4.1700000000000001E-2</v>
      </c>
      <c r="K19" s="13">
        <f>+G13*J19</f>
        <v>0</v>
      </c>
      <c r="L19" s="23">
        <f>0.5/12</f>
        <v>4.1666666666666664E-2</v>
      </c>
      <c r="M19" s="1" t="s">
        <v>23</v>
      </c>
    </row>
    <row r="20" spans="2:13" x14ac:dyDescent="0.25">
      <c r="D20" s="5" t="s">
        <v>14</v>
      </c>
      <c r="E20" s="14">
        <f>SUM(E16:E19)</f>
        <v>0.18436</v>
      </c>
      <c r="F20" s="8">
        <f>SUM(F16:F19)</f>
        <v>0</v>
      </c>
      <c r="I20" s="5" t="s">
        <v>14</v>
      </c>
      <c r="J20" s="15">
        <f>SUM(J16:J18)</f>
        <v>0.17659999999999998</v>
      </c>
      <c r="K20" s="8">
        <f>SUM(K16:K19)</f>
        <v>0</v>
      </c>
    </row>
    <row r="22" spans="2:13" ht="15.75" thickBot="1" x14ac:dyDescent="0.3">
      <c r="C22" s="9"/>
      <c r="D22" s="9"/>
      <c r="E22" s="9"/>
      <c r="G22" s="9"/>
    </row>
    <row r="23" spans="2:13" ht="15.75" thickBot="1" x14ac:dyDescent="0.3">
      <c r="D23" s="16" t="s">
        <v>29</v>
      </c>
      <c r="E23" s="20"/>
      <c r="F23" s="20"/>
      <c r="G23" s="17"/>
      <c r="H23" s="18">
        <f>+I11+F20+K20</f>
        <v>0</v>
      </c>
    </row>
    <row r="25" spans="2:13" x14ac:dyDescent="0.25">
      <c r="B25" s="1" t="s">
        <v>31</v>
      </c>
    </row>
  </sheetData>
  <mergeCells count="6">
    <mergeCell ref="H16:H18"/>
    <mergeCell ref="C1:M1"/>
    <mergeCell ref="C2:M2"/>
    <mergeCell ref="C3:M3"/>
    <mergeCell ref="F5:H5"/>
    <mergeCell ref="J5:K5"/>
  </mergeCells>
  <phoneticPr fontId="8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 F</dc:creator>
  <cp:lastModifiedBy>ASUS</cp:lastModifiedBy>
  <dcterms:created xsi:type="dcterms:W3CDTF">2020-04-04T00:48:12Z</dcterms:created>
  <dcterms:modified xsi:type="dcterms:W3CDTF">2023-10-25T22:48:54Z</dcterms:modified>
</cp:coreProperties>
</file>