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35191\Desktop\Reefolution\R\excel\"/>
    </mc:Choice>
  </mc:AlternateContent>
  <bookViews>
    <workbookView xWindow="-120" yWindow="-120" windowWidth="20730" windowHeight="11160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Z42" i="1" l="1"/>
  <c r="DO26" i="1"/>
  <c r="DI61" i="1"/>
  <c r="DH39" i="1"/>
  <c r="DI39" i="1"/>
  <c r="DK39" i="1"/>
  <c r="DG39" i="1"/>
  <c r="DP26" i="1"/>
  <c r="DQ26" i="1"/>
  <c r="DR26" i="1"/>
  <c r="DS26" i="1"/>
  <c r="DU26" i="1"/>
  <c r="DO27" i="1"/>
  <c r="DP27" i="1"/>
  <c r="DR27" i="1"/>
  <c r="DU27" i="1"/>
  <c r="DO28" i="1"/>
  <c r="DP28" i="1"/>
  <c r="DQ28" i="1"/>
  <c r="DR28" i="1"/>
  <c r="DS28" i="1"/>
  <c r="DT28" i="1"/>
  <c r="DU28" i="1"/>
  <c r="DO29" i="1"/>
  <c r="DP29" i="1"/>
  <c r="DQ29" i="1"/>
  <c r="DR29" i="1"/>
  <c r="DS29" i="1"/>
  <c r="DT29" i="1"/>
  <c r="DO30" i="1"/>
  <c r="DP30" i="1"/>
  <c r="DR30" i="1"/>
  <c r="DS30" i="1"/>
  <c r="DU30" i="1"/>
  <c r="DO31" i="1"/>
  <c r="DP31" i="1"/>
  <c r="DQ31" i="1"/>
  <c r="DS31" i="1"/>
  <c r="DT31" i="1"/>
  <c r="DU31" i="1"/>
  <c r="DO32" i="1"/>
  <c r="DP32" i="1"/>
  <c r="DQ32" i="1"/>
  <c r="DR32" i="1"/>
  <c r="DS32" i="1"/>
  <c r="DT32" i="1"/>
  <c r="DU32" i="1"/>
  <c r="DO33" i="1"/>
  <c r="DP33" i="1"/>
  <c r="DQ33" i="1"/>
  <c r="DR33" i="1"/>
  <c r="DS33" i="1"/>
  <c r="DT33" i="1"/>
  <c r="DU33" i="1"/>
  <c r="DO34" i="1"/>
  <c r="DP34" i="1"/>
  <c r="DQ34" i="1"/>
  <c r="DR34" i="1"/>
  <c r="DS34" i="1"/>
  <c r="DT34" i="1"/>
  <c r="DP35" i="1"/>
  <c r="DQ35" i="1"/>
  <c r="DS35" i="1"/>
  <c r="DT35" i="1"/>
  <c r="DO36" i="1"/>
  <c r="DP36" i="1"/>
  <c r="DR36" i="1"/>
  <c r="DS36" i="1"/>
  <c r="DU36" i="1"/>
  <c r="DP37" i="1"/>
  <c r="DR37" i="1"/>
  <c r="DT37" i="1"/>
  <c r="DO38" i="1"/>
  <c r="DP38" i="1"/>
  <c r="DQ38" i="1"/>
  <c r="DR38" i="1"/>
  <c r="DS38" i="1"/>
  <c r="DT38" i="1"/>
  <c r="DU38" i="1"/>
  <c r="DO39" i="1"/>
  <c r="DP39" i="1"/>
  <c r="DQ39" i="1"/>
  <c r="DS39" i="1"/>
  <c r="DP40" i="1"/>
  <c r="DQ40" i="1"/>
  <c r="DR40" i="1"/>
  <c r="DS40" i="1"/>
  <c r="DU40" i="1"/>
  <c r="DO41" i="1"/>
  <c r="DQ41" i="1"/>
  <c r="DR41" i="1"/>
  <c r="DS41" i="1"/>
  <c r="DT41" i="1"/>
  <c r="DU41" i="1"/>
  <c r="DO42" i="1"/>
  <c r="DP42" i="1"/>
  <c r="DQ42" i="1"/>
  <c r="DR42" i="1"/>
  <c r="DS42" i="1"/>
  <c r="DT42" i="1"/>
  <c r="DU42" i="1"/>
  <c r="DO43" i="1"/>
  <c r="DP43" i="1"/>
  <c r="DQ43" i="1"/>
  <c r="DR43" i="1"/>
  <c r="DS43" i="1"/>
  <c r="DT43" i="1"/>
  <c r="DO44" i="1"/>
  <c r="DQ44" i="1"/>
  <c r="DR44" i="1"/>
  <c r="DS44" i="1"/>
  <c r="DT44" i="1"/>
  <c r="DU44" i="1"/>
  <c r="DP45" i="1"/>
  <c r="DQ45" i="1"/>
  <c r="DR45" i="1"/>
  <c r="DS45" i="1"/>
  <c r="DT45" i="1"/>
  <c r="DU45" i="1"/>
  <c r="DO46" i="1"/>
  <c r="DP46" i="1"/>
  <c r="DQ46" i="1"/>
  <c r="DR46" i="1"/>
  <c r="DS46" i="1"/>
  <c r="DT46" i="1"/>
  <c r="DU46" i="1"/>
  <c r="DO47" i="1"/>
  <c r="DP47" i="1"/>
  <c r="DQ47" i="1"/>
  <c r="DS47" i="1"/>
  <c r="DT47" i="1"/>
  <c r="DU47" i="1"/>
  <c r="DO48" i="1"/>
  <c r="DQ48" i="1"/>
  <c r="DR48" i="1"/>
  <c r="DS48" i="1"/>
  <c r="DU48" i="1"/>
  <c r="DO49" i="1"/>
  <c r="DP49" i="1"/>
  <c r="DQ49" i="1"/>
  <c r="DR49" i="1"/>
  <c r="DS49" i="1"/>
  <c r="DT49" i="1"/>
  <c r="DO50" i="1"/>
  <c r="DP50" i="1"/>
  <c r="DQ50" i="1"/>
  <c r="DS50" i="1"/>
  <c r="DT50" i="1"/>
  <c r="DU50" i="1"/>
  <c r="DO51" i="1"/>
  <c r="DP51" i="1"/>
  <c r="DQ51" i="1"/>
  <c r="DR51" i="1"/>
  <c r="DS51" i="1"/>
  <c r="DT51" i="1"/>
  <c r="DU51" i="1"/>
  <c r="DO52" i="1"/>
  <c r="DP52" i="1"/>
  <c r="DQ52" i="1"/>
  <c r="DR52" i="1"/>
  <c r="DS52" i="1"/>
  <c r="DT52" i="1"/>
  <c r="DU52" i="1"/>
  <c r="DO53" i="1"/>
  <c r="DP53" i="1"/>
  <c r="DQ53" i="1"/>
  <c r="DR53" i="1"/>
  <c r="DS53" i="1"/>
  <c r="DT53" i="1"/>
  <c r="DU53" i="1"/>
  <c r="DO54" i="1"/>
  <c r="DP54" i="1"/>
  <c r="DQ54" i="1"/>
  <c r="DR54" i="1"/>
  <c r="DS54" i="1"/>
  <c r="DT54" i="1"/>
  <c r="DU54" i="1"/>
  <c r="DO55" i="1"/>
  <c r="DS55" i="1"/>
  <c r="DU55" i="1"/>
  <c r="DO56" i="1"/>
  <c r="DP56" i="1"/>
  <c r="DQ56" i="1"/>
  <c r="DR56" i="1"/>
  <c r="DS56" i="1"/>
  <c r="DT56" i="1"/>
  <c r="DU56" i="1"/>
  <c r="DP57" i="1"/>
  <c r="DQ57" i="1"/>
  <c r="DS57" i="1"/>
  <c r="DT57" i="1"/>
  <c r="DU57" i="1"/>
  <c r="DO58" i="1"/>
  <c r="DP58" i="1"/>
  <c r="DQ58" i="1"/>
  <c r="DR58" i="1"/>
  <c r="DS58" i="1"/>
  <c r="DT58" i="1"/>
  <c r="DO59" i="1"/>
  <c r="DP59" i="1"/>
  <c r="DQ59" i="1"/>
  <c r="DR59" i="1"/>
  <c r="DS59" i="1"/>
  <c r="DT59" i="1"/>
  <c r="DU59" i="1"/>
  <c r="DO60" i="1"/>
  <c r="DP60" i="1"/>
  <c r="DQ60" i="1"/>
  <c r="DR60" i="1"/>
  <c r="DS60" i="1"/>
  <c r="DT60" i="1"/>
  <c r="DU60" i="1"/>
  <c r="DO61" i="1"/>
  <c r="DP61" i="1"/>
  <c r="DQ61" i="1"/>
  <c r="DR61" i="1"/>
  <c r="DS61" i="1"/>
  <c r="DU61" i="1"/>
  <c r="DP25" i="1"/>
  <c r="DT25" i="1"/>
  <c r="DU25" i="1"/>
  <c r="DO24" i="1"/>
  <c r="DQ24" i="1"/>
  <c r="DR24" i="1"/>
  <c r="DS24" i="1"/>
  <c r="DU24" i="1"/>
  <c r="DO23" i="1"/>
  <c r="DR23" i="1"/>
  <c r="DU23" i="1"/>
  <c r="DO22" i="1"/>
  <c r="DP22" i="1"/>
  <c r="DQ22" i="1"/>
  <c r="DU22" i="1"/>
  <c r="DO21" i="1"/>
  <c r="DP21" i="1"/>
  <c r="DQ21" i="1"/>
  <c r="DR21" i="1"/>
  <c r="DT21" i="1"/>
  <c r="DU21" i="1"/>
  <c r="DO20" i="1"/>
  <c r="DP20" i="1"/>
  <c r="DQ20" i="1"/>
  <c r="DR20" i="1"/>
  <c r="DS20" i="1"/>
  <c r="DT20" i="1"/>
  <c r="DO19" i="1"/>
  <c r="DP19" i="1"/>
  <c r="DQ19" i="1"/>
  <c r="DR19" i="1"/>
  <c r="DS19" i="1"/>
  <c r="DT19" i="1"/>
  <c r="DU19" i="1"/>
  <c r="DO18" i="1"/>
  <c r="DP18" i="1"/>
  <c r="DR18" i="1"/>
  <c r="DS18" i="1"/>
  <c r="DT18" i="1"/>
  <c r="DP17" i="1"/>
  <c r="DR17" i="1"/>
  <c r="DU17" i="1"/>
  <c r="DO16" i="1"/>
  <c r="DP16" i="1"/>
  <c r="DQ16" i="1"/>
  <c r="DR16" i="1"/>
  <c r="DS16" i="1"/>
  <c r="DO15" i="1"/>
  <c r="DP15" i="1"/>
  <c r="DQ15" i="1"/>
  <c r="DR15" i="1"/>
  <c r="DT15" i="1"/>
  <c r="DU15" i="1"/>
  <c r="DO14" i="1"/>
  <c r="DP14" i="1"/>
  <c r="DQ14" i="1"/>
  <c r="DR14" i="1"/>
  <c r="DT14" i="1"/>
  <c r="DU14" i="1"/>
  <c r="DP3" i="1"/>
  <c r="DR3" i="1"/>
  <c r="DS3" i="1"/>
  <c r="DT3" i="1"/>
  <c r="DV61" i="1"/>
  <c r="DV59" i="1"/>
  <c r="DV56" i="1"/>
  <c r="DV55" i="1"/>
  <c r="DV50" i="1"/>
  <c r="DV49" i="1"/>
  <c r="DV45" i="1"/>
  <c r="DV46" i="1"/>
  <c r="DV47" i="1"/>
  <c r="DV44" i="1"/>
  <c r="DV42" i="1"/>
  <c r="DV15" i="1"/>
  <c r="DV16" i="1"/>
  <c r="DV17" i="1"/>
  <c r="DV18" i="1"/>
  <c r="DV19" i="1"/>
  <c r="DV20" i="1"/>
  <c r="DV21" i="1"/>
  <c r="DV24" i="1"/>
  <c r="DV27" i="1"/>
  <c r="DV28" i="1"/>
  <c r="DV29" i="1"/>
  <c r="DV30" i="1"/>
  <c r="DV31" i="1"/>
  <c r="DV14" i="1"/>
  <c r="DV3" i="1"/>
  <c r="DV41" i="1"/>
  <c r="DV40" i="1"/>
  <c r="DV33" i="1"/>
  <c r="DV34" i="1"/>
  <c r="DV35" i="1"/>
  <c r="DV36" i="1"/>
  <c r="DV37" i="1"/>
  <c r="DV38" i="1"/>
  <c r="DV32" i="1"/>
  <c r="DU4" i="1"/>
  <c r="DG60" i="1"/>
  <c r="DH60" i="1"/>
  <c r="DI60" i="1"/>
  <c r="DJ60" i="1"/>
  <c r="DK60" i="1"/>
  <c r="DL60" i="1"/>
  <c r="DM60" i="1"/>
  <c r="DG61" i="1"/>
  <c r="DH61" i="1"/>
  <c r="DJ61" i="1"/>
  <c r="DK61" i="1"/>
  <c r="DN61" i="1"/>
  <c r="DH59" i="1"/>
  <c r="DI59" i="1"/>
  <c r="DJ59" i="1"/>
  <c r="DK59" i="1"/>
  <c r="DL59" i="1"/>
  <c r="DM59" i="1"/>
  <c r="DN59" i="1"/>
  <c r="DG59" i="1"/>
  <c r="DN58" i="1"/>
  <c r="DL58" i="1"/>
  <c r="DK58" i="1"/>
  <c r="DJ58" i="1"/>
  <c r="DI58" i="1"/>
  <c r="DM57" i="1"/>
  <c r="DK57" i="1"/>
  <c r="DL57" i="1"/>
  <c r="DI57" i="1"/>
  <c r="DG56" i="1"/>
  <c r="DH56" i="1"/>
  <c r="DI56" i="1"/>
  <c r="DJ56" i="1"/>
  <c r="DK56" i="1"/>
  <c r="DL56" i="1"/>
  <c r="DM56" i="1"/>
  <c r="DN56" i="1"/>
  <c r="DK55" i="1"/>
  <c r="DM55" i="1"/>
  <c r="DN55" i="1"/>
  <c r="DG55" i="1"/>
  <c r="DG52" i="1"/>
  <c r="DH52" i="1"/>
  <c r="DI52" i="1"/>
  <c r="DJ52" i="1"/>
  <c r="DK52" i="1"/>
  <c r="DL52" i="1"/>
  <c r="DG53" i="1"/>
  <c r="DH53" i="1"/>
  <c r="DI53" i="1"/>
  <c r="DJ53" i="1"/>
  <c r="DK53" i="1"/>
  <c r="DL53" i="1"/>
  <c r="DM53" i="1"/>
  <c r="DN53" i="1"/>
  <c r="DG54" i="1"/>
  <c r="DH54" i="1"/>
  <c r="DI54" i="1"/>
  <c r="DJ54" i="1"/>
  <c r="DK54" i="1"/>
  <c r="DL54" i="1"/>
  <c r="DM54" i="1"/>
  <c r="DN54" i="1"/>
  <c r="DH51" i="1"/>
  <c r="DI51" i="1"/>
  <c r="DJ51" i="1"/>
  <c r="DK51" i="1"/>
  <c r="DL51" i="1"/>
  <c r="DM51" i="1"/>
  <c r="DN51" i="1"/>
  <c r="DG51" i="1"/>
  <c r="DH50" i="1"/>
  <c r="DI50" i="1"/>
  <c r="DK50" i="1"/>
  <c r="DL50" i="1"/>
  <c r="DM50" i="1"/>
  <c r="DN50" i="1"/>
  <c r="DG50" i="1"/>
  <c r="DH49" i="1"/>
  <c r="DI49" i="1"/>
  <c r="DJ49" i="1"/>
  <c r="DK49" i="1"/>
  <c r="DL49" i="1"/>
  <c r="DN49" i="1"/>
  <c r="DG49" i="1"/>
  <c r="DI45" i="1"/>
  <c r="DJ45" i="1"/>
  <c r="DK45" i="1"/>
  <c r="DL45" i="1"/>
  <c r="DM45" i="1"/>
  <c r="DN45" i="1"/>
  <c r="DG46" i="1"/>
  <c r="DH46" i="1"/>
  <c r="DI46" i="1"/>
  <c r="DJ46" i="1"/>
  <c r="DK46" i="1"/>
  <c r="DL46" i="1"/>
  <c r="DM46" i="1"/>
  <c r="DN46" i="1"/>
  <c r="DG47" i="1"/>
  <c r="DH47" i="1"/>
  <c r="DI47" i="1"/>
  <c r="DK47" i="1"/>
  <c r="DL47" i="1"/>
  <c r="DM47" i="1"/>
  <c r="DN47" i="1"/>
  <c r="DI44" i="1"/>
  <c r="DJ44" i="1"/>
  <c r="DK44" i="1"/>
  <c r="DL44" i="1"/>
  <c r="DM44" i="1"/>
  <c r="DN44" i="1"/>
  <c r="DG44" i="1"/>
  <c r="DG42" i="1"/>
  <c r="DH42" i="1"/>
  <c r="DI42" i="1"/>
  <c r="DJ42" i="1"/>
  <c r="DK42" i="1"/>
  <c r="DL42" i="1"/>
  <c r="DM42" i="1"/>
  <c r="DN42" i="1"/>
  <c r="DH43" i="1"/>
  <c r="DI43" i="1"/>
  <c r="DJ43" i="1"/>
  <c r="DK43" i="1"/>
  <c r="DL43" i="1"/>
  <c r="DI41" i="1"/>
  <c r="DJ41" i="1"/>
  <c r="DK41" i="1"/>
  <c r="DL41" i="1"/>
  <c r="DM41" i="1"/>
  <c r="DN41" i="1"/>
  <c r="DG41" i="1"/>
  <c r="DJ40" i="1"/>
  <c r="DK40" i="1"/>
  <c r="DM40" i="1"/>
  <c r="DN40" i="1"/>
  <c r="DI40" i="1"/>
  <c r="DH37" i="1"/>
  <c r="DJ37" i="1"/>
  <c r="DL37" i="1"/>
  <c r="DN37" i="1"/>
  <c r="DG38" i="1"/>
  <c r="DH38" i="1"/>
  <c r="DI38" i="1"/>
  <c r="DJ38" i="1"/>
  <c r="DK38" i="1"/>
  <c r="DL38" i="1"/>
  <c r="DM38" i="1"/>
  <c r="DN38" i="1"/>
  <c r="DG33" i="1"/>
  <c r="DH33" i="1"/>
  <c r="DI33" i="1"/>
  <c r="DJ33" i="1"/>
  <c r="DK33" i="1"/>
  <c r="DL33" i="1"/>
  <c r="DM33" i="1"/>
  <c r="DN33" i="1"/>
  <c r="DG34" i="1"/>
  <c r="DH34" i="1"/>
  <c r="DI34" i="1"/>
  <c r="DJ34" i="1"/>
  <c r="DK34" i="1"/>
  <c r="DL34" i="1"/>
  <c r="DH35" i="1"/>
  <c r="DI35" i="1"/>
  <c r="DK35" i="1"/>
  <c r="DL35" i="1"/>
  <c r="DN35" i="1"/>
  <c r="DG36" i="1"/>
  <c r="DH36" i="1"/>
  <c r="DJ36" i="1"/>
  <c r="DK36" i="1"/>
  <c r="DM36" i="1"/>
  <c r="DN36" i="1"/>
  <c r="DH32" i="1"/>
  <c r="DI32" i="1"/>
  <c r="DJ32" i="1"/>
  <c r="DK32" i="1"/>
  <c r="DL32" i="1"/>
  <c r="DM32" i="1"/>
  <c r="DN32" i="1"/>
  <c r="DG32" i="1"/>
  <c r="CY61" i="1"/>
  <c r="CY60" i="1"/>
  <c r="CZ60" i="1"/>
  <c r="DA60" i="1"/>
  <c r="DB60" i="1"/>
  <c r="DC60" i="1"/>
  <c r="DD60" i="1"/>
  <c r="DE60" i="1"/>
  <c r="DF60" i="1"/>
  <c r="CZ61" i="1"/>
  <c r="DA61" i="1"/>
  <c r="DB61" i="1"/>
  <c r="DC61" i="1"/>
  <c r="DD61" i="1"/>
  <c r="DF61" i="1"/>
  <c r="CZ59" i="1"/>
  <c r="DA59" i="1"/>
  <c r="DB59" i="1"/>
  <c r="DC59" i="1"/>
  <c r="DD59" i="1"/>
  <c r="DE59" i="1"/>
  <c r="DF59" i="1"/>
  <c r="CY59" i="1"/>
  <c r="CY52" i="1"/>
  <c r="CZ52" i="1"/>
  <c r="DA52" i="1"/>
  <c r="DB52" i="1"/>
  <c r="DC52" i="1"/>
  <c r="DD52" i="1"/>
  <c r="DF52" i="1"/>
  <c r="CY53" i="1"/>
  <c r="CZ53" i="1"/>
  <c r="DA53" i="1"/>
  <c r="DB53" i="1"/>
  <c r="DC53" i="1"/>
  <c r="DD53" i="1"/>
  <c r="DE53" i="1"/>
  <c r="DF53" i="1"/>
  <c r="CY54" i="1"/>
  <c r="CZ54" i="1"/>
  <c r="DA54" i="1"/>
  <c r="DB54" i="1"/>
  <c r="DC54" i="1"/>
  <c r="DD54" i="1"/>
  <c r="DE54" i="1"/>
  <c r="DF54" i="1"/>
  <c r="CY55" i="1"/>
  <c r="CZ55" i="1"/>
  <c r="DA55" i="1"/>
  <c r="DB55" i="1"/>
  <c r="DC55" i="1"/>
  <c r="DD55" i="1"/>
  <c r="DE55" i="1"/>
  <c r="DF55" i="1"/>
  <c r="CY56" i="1"/>
  <c r="CZ56" i="1"/>
  <c r="DA56" i="1"/>
  <c r="DB56" i="1"/>
  <c r="DC56" i="1"/>
  <c r="DD56" i="1"/>
  <c r="DE56" i="1"/>
  <c r="DF56" i="1"/>
  <c r="CY57" i="1"/>
  <c r="DA57" i="1"/>
  <c r="DB57" i="1"/>
  <c r="DC57" i="1"/>
  <c r="DD57" i="1"/>
  <c r="DE57" i="1"/>
  <c r="CY58" i="1"/>
  <c r="CZ58" i="1"/>
  <c r="DA58" i="1"/>
  <c r="DB58" i="1"/>
  <c r="DC58" i="1"/>
  <c r="DD58" i="1"/>
  <c r="DE58" i="1"/>
  <c r="DF58" i="1"/>
  <c r="CZ51" i="1"/>
  <c r="DA51" i="1"/>
  <c r="DB51" i="1"/>
  <c r="DC51" i="1"/>
  <c r="DD51" i="1"/>
  <c r="DE51" i="1"/>
  <c r="DF51" i="1"/>
  <c r="CY51" i="1"/>
  <c r="CY50" i="1"/>
  <c r="CZ50" i="1"/>
  <c r="DA50" i="1"/>
  <c r="DB50" i="1"/>
  <c r="DC50" i="1"/>
  <c r="DD50" i="1"/>
  <c r="DE50" i="1"/>
  <c r="DF50" i="1"/>
  <c r="CY48" i="1"/>
  <c r="CZ48" i="1"/>
  <c r="DA48" i="1"/>
  <c r="DB48" i="1"/>
  <c r="DC48" i="1"/>
  <c r="DD48" i="1"/>
  <c r="DE48" i="1"/>
  <c r="DF48" i="1"/>
  <c r="CY49" i="1"/>
  <c r="CZ49" i="1"/>
  <c r="DA49" i="1"/>
  <c r="DB49" i="1"/>
  <c r="DC49" i="1"/>
  <c r="DD49" i="1"/>
  <c r="DE49" i="1"/>
  <c r="DF49" i="1"/>
  <c r="CY45" i="1"/>
  <c r="DA45" i="1"/>
  <c r="DB45" i="1"/>
  <c r="DC45" i="1"/>
  <c r="DD45" i="1"/>
  <c r="DE45" i="1"/>
  <c r="DF45" i="1"/>
  <c r="CY46" i="1"/>
  <c r="CZ46" i="1"/>
  <c r="DA46" i="1"/>
  <c r="DB46" i="1"/>
  <c r="DC46" i="1"/>
  <c r="DD46" i="1"/>
  <c r="DE46" i="1"/>
  <c r="DF46" i="1"/>
  <c r="CY47" i="1"/>
  <c r="CZ47" i="1"/>
  <c r="DA47" i="1"/>
  <c r="DB47" i="1"/>
  <c r="DC47" i="1"/>
  <c r="DD47" i="1"/>
  <c r="DE47" i="1"/>
  <c r="DF47" i="1"/>
  <c r="CZ44" i="1"/>
  <c r="DA44" i="1"/>
  <c r="DB44" i="1"/>
  <c r="DC44" i="1"/>
  <c r="DD44" i="1"/>
  <c r="DE44" i="1"/>
  <c r="DF44" i="1"/>
  <c r="CY44" i="1"/>
  <c r="CY39" i="1"/>
  <c r="DA43" i="1"/>
  <c r="DB43" i="1"/>
  <c r="DC43" i="1"/>
  <c r="DD43" i="1"/>
  <c r="DE43" i="1"/>
  <c r="DF43" i="1"/>
  <c r="CZ43" i="1"/>
  <c r="DA42" i="1"/>
  <c r="DB42" i="1"/>
  <c r="DC42" i="1"/>
  <c r="DD42" i="1"/>
  <c r="DE42" i="1"/>
  <c r="DF42" i="1"/>
  <c r="CY42" i="1"/>
  <c r="CY41" i="1"/>
  <c r="CZ41" i="1"/>
  <c r="DA41" i="1"/>
  <c r="DB41" i="1"/>
  <c r="DC41" i="1"/>
  <c r="DD41" i="1"/>
  <c r="DE41" i="1"/>
  <c r="DF41" i="1"/>
  <c r="DA40" i="1"/>
  <c r="DB40" i="1"/>
  <c r="DC40" i="1"/>
  <c r="DD40" i="1"/>
  <c r="DE40" i="1"/>
  <c r="DF40" i="1"/>
  <c r="CY40" i="1"/>
  <c r="CZ39" i="1"/>
  <c r="DA39" i="1"/>
  <c r="DB39" i="1"/>
  <c r="DC39" i="1"/>
  <c r="DD39" i="1"/>
  <c r="DE39" i="1"/>
  <c r="DF39" i="1"/>
  <c r="CY37" i="1"/>
  <c r="CZ37" i="1"/>
  <c r="DA37" i="1"/>
  <c r="DB37" i="1"/>
  <c r="DC37" i="1"/>
  <c r="DD37" i="1"/>
  <c r="DE37" i="1"/>
  <c r="DF37" i="1"/>
  <c r="CY38" i="1"/>
  <c r="CZ38" i="1"/>
  <c r="DA38" i="1"/>
  <c r="DB38" i="1"/>
  <c r="DC38" i="1"/>
  <c r="DD38" i="1"/>
  <c r="DE38" i="1"/>
  <c r="DF38" i="1"/>
  <c r="CY33" i="1"/>
  <c r="CZ33" i="1"/>
  <c r="DA33" i="1"/>
  <c r="DB33" i="1"/>
  <c r="DC33" i="1"/>
  <c r="DD33" i="1"/>
  <c r="DE33" i="1"/>
  <c r="DF33" i="1"/>
  <c r="CY34" i="1"/>
  <c r="CZ34" i="1"/>
  <c r="DA34" i="1"/>
  <c r="DB34" i="1"/>
  <c r="DC34" i="1"/>
  <c r="DD34" i="1"/>
  <c r="DE34" i="1"/>
  <c r="CY35" i="1"/>
  <c r="CZ35" i="1"/>
  <c r="DA35" i="1"/>
  <c r="DB35" i="1"/>
  <c r="DC35" i="1"/>
  <c r="DD35" i="1"/>
  <c r="DE35" i="1"/>
  <c r="DF35" i="1"/>
  <c r="CY36" i="1"/>
  <c r="CZ36" i="1"/>
  <c r="DA36" i="1"/>
  <c r="DB36" i="1"/>
  <c r="DC36" i="1"/>
  <c r="DD36" i="1"/>
  <c r="DE36" i="1"/>
  <c r="DF36" i="1"/>
  <c r="DF32" i="1"/>
  <c r="DE32" i="1"/>
  <c r="DD32" i="1"/>
  <c r="DC32" i="1"/>
  <c r="DB32" i="1"/>
  <c r="DA32" i="1"/>
  <c r="CZ32" i="1"/>
  <c r="CY32" i="1"/>
  <c r="DN31" i="1"/>
  <c r="DG15" i="1"/>
  <c r="DH15" i="1"/>
  <c r="DI15" i="1"/>
  <c r="DJ15" i="1"/>
  <c r="DL15" i="1"/>
  <c r="DM15" i="1"/>
  <c r="DN15" i="1"/>
  <c r="DG16" i="1"/>
  <c r="DH16" i="1"/>
  <c r="DI16" i="1"/>
  <c r="DJ16" i="1"/>
  <c r="DK16" i="1"/>
  <c r="DN16" i="1"/>
  <c r="DJ17" i="1"/>
  <c r="DM17" i="1"/>
  <c r="DN17" i="1"/>
  <c r="DG18" i="1"/>
  <c r="DH18" i="1"/>
  <c r="DJ18" i="1"/>
  <c r="DK18" i="1"/>
  <c r="DL18" i="1"/>
  <c r="DN18" i="1"/>
  <c r="DG19" i="1"/>
  <c r="DH19" i="1"/>
  <c r="DI19" i="1"/>
  <c r="DJ19" i="1"/>
  <c r="DK19" i="1"/>
  <c r="DL19" i="1"/>
  <c r="DM19" i="1"/>
  <c r="DN19" i="1"/>
  <c r="DG20" i="1"/>
  <c r="DH20" i="1"/>
  <c r="DI20" i="1"/>
  <c r="DJ20" i="1"/>
  <c r="DK20" i="1"/>
  <c r="DL20" i="1"/>
  <c r="DN20" i="1"/>
  <c r="DG21" i="1"/>
  <c r="DH21" i="1"/>
  <c r="DI21" i="1"/>
  <c r="DJ21" i="1"/>
  <c r="DL21" i="1"/>
  <c r="DM21" i="1"/>
  <c r="DN21" i="1"/>
  <c r="DG22" i="1"/>
  <c r="DH22" i="1"/>
  <c r="DM22" i="1"/>
  <c r="DG23" i="1"/>
  <c r="DJ23" i="1"/>
  <c r="DM23" i="1"/>
  <c r="DI24" i="1"/>
  <c r="DJ24" i="1"/>
  <c r="DK24" i="1"/>
  <c r="DM24" i="1"/>
  <c r="DN24" i="1"/>
  <c r="DH25" i="1"/>
  <c r="DL25" i="1"/>
  <c r="DM25" i="1"/>
  <c r="DG26" i="1"/>
  <c r="DH26" i="1"/>
  <c r="DI26" i="1"/>
  <c r="DJ26" i="1"/>
  <c r="DK26" i="1"/>
  <c r="DM26" i="1"/>
  <c r="DG27" i="1"/>
  <c r="DH27" i="1"/>
  <c r="DJ27" i="1"/>
  <c r="DM27" i="1"/>
  <c r="DN27" i="1"/>
  <c r="DG28" i="1"/>
  <c r="DH28" i="1"/>
  <c r="DI28" i="1"/>
  <c r="DJ28" i="1"/>
  <c r="DK28" i="1"/>
  <c r="DL28" i="1"/>
  <c r="DM28" i="1"/>
  <c r="DN28" i="1"/>
  <c r="DG29" i="1"/>
  <c r="DH29" i="1"/>
  <c r="DI29" i="1"/>
  <c r="DJ29" i="1"/>
  <c r="DK29" i="1"/>
  <c r="DL29" i="1"/>
  <c r="DN29" i="1"/>
  <c r="DG30" i="1"/>
  <c r="DH30" i="1"/>
  <c r="DJ30" i="1"/>
  <c r="DK30" i="1"/>
  <c r="DM30" i="1"/>
  <c r="DN30" i="1"/>
  <c r="DG31" i="1"/>
  <c r="DH31" i="1"/>
  <c r="DI31" i="1"/>
  <c r="DK31" i="1"/>
  <c r="DL31" i="1"/>
  <c r="DM31" i="1"/>
  <c r="DH14" i="1"/>
  <c r="DI14" i="1"/>
  <c r="DJ14" i="1"/>
  <c r="DL14" i="1"/>
  <c r="DM14" i="1"/>
  <c r="DN14" i="1"/>
  <c r="DG14" i="1"/>
  <c r="CY15" i="1"/>
  <c r="CZ15" i="1"/>
  <c r="DA15" i="1"/>
  <c r="DB15" i="1"/>
  <c r="DC15" i="1"/>
  <c r="DD15" i="1"/>
  <c r="DE15" i="1"/>
  <c r="DF15" i="1"/>
  <c r="CY16" i="1"/>
  <c r="CZ16" i="1"/>
  <c r="DA16" i="1"/>
  <c r="DB16" i="1"/>
  <c r="DC16" i="1"/>
  <c r="DD16" i="1"/>
  <c r="DE16" i="1"/>
  <c r="DF16" i="1"/>
  <c r="CY17" i="1"/>
  <c r="DA17" i="1"/>
  <c r="DB17" i="1"/>
  <c r="DD17" i="1"/>
  <c r="DE17" i="1"/>
  <c r="DF17" i="1"/>
  <c r="CY18" i="1"/>
  <c r="CZ18" i="1"/>
  <c r="DA18" i="1"/>
  <c r="DB18" i="1"/>
  <c r="DC18" i="1"/>
  <c r="DD18" i="1"/>
  <c r="DE18" i="1"/>
  <c r="DF18" i="1"/>
  <c r="CY19" i="1"/>
  <c r="CZ19" i="1"/>
  <c r="DA19" i="1"/>
  <c r="DB19" i="1"/>
  <c r="DC19" i="1"/>
  <c r="DD19" i="1"/>
  <c r="DE19" i="1"/>
  <c r="DF19" i="1"/>
  <c r="CY20" i="1"/>
  <c r="CZ20" i="1"/>
  <c r="DA20" i="1"/>
  <c r="DB20" i="1"/>
  <c r="DC20" i="1"/>
  <c r="DD20" i="1"/>
  <c r="DE20" i="1"/>
  <c r="DF20" i="1"/>
  <c r="CY21" i="1"/>
  <c r="CZ21" i="1"/>
  <c r="DA21" i="1"/>
  <c r="DB21" i="1"/>
  <c r="DC21" i="1"/>
  <c r="DD21" i="1"/>
  <c r="DE21" i="1"/>
  <c r="DF21" i="1"/>
  <c r="CY22" i="1"/>
  <c r="CZ22" i="1"/>
  <c r="DB22" i="1"/>
  <c r="DC22" i="1"/>
  <c r="DD22" i="1"/>
  <c r="DE22" i="1"/>
  <c r="DF22" i="1"/>
  <c r="CY23" i="1"/>
  <c r="CZ23" i="1"/>
  <c r="DA23" i="1"/>
  <c r="DB23" i="1"/>
  <c r="DC23" i="1"/>
  <c r="DE23" i="1"/>
  <c r="CZ24" i="1"/>
  <c r="DA24" i="1"/>
  <c r="DB24" i="1"/>
  <c r="DC24" i="1"/>
  <c r="DD24" i="1"/>
  <c r="DE24" i="1"/>
  <c r="DF24" i="1"/>
  <c r="CY25" i="1"/>
  <c r="CZ25" i="1"/>
  <c r="DA25" i="1"/>
  <c r="DB25" i="1"/>
  <c r="DC25" i="1"/>
  <c r="DD25" i="1"/>
  <c r="DE25" i="1"/>
  <c r="DF25" i="1"/>
  <c r="CY26" i="1"/>
  <c r="CZ26" i="1"/>
  <c r="DA26" i="1"/>
  <c r="DB26" i="1"/>
  <c r="DC26" i="1"/>
  <c r="DD26" i="1"/>
  <c r="DE26" i="1"/>
  <c r="DF26" i="1"/>
  <c r="CY27" i="1"/>
  <c r="CZ27" i="1"/>
  <c r="DA27" i="1"/>
  <c r="DB27" i="1"/>
  <c r="DC27" i="1"/>
  <c r="DE27" i="1"/>
  <c r="DF27" i="1"/>
  <c r="CY28" i="1"/>
  <c r="CZ28" i="1"/>
  <c r="DA28" i="1"/>
  <c r="DB28" i="1"/>
  <c r="DC28" i="1"/>
  <c r="DD28" i="1"/>
  <c r="DE28" i="1"/>
  <c r="DF28" i="1"/>
  <c r="CY29" i="1"/>
  <c r="CZ29" i="1"/>
  <c r="DA29" i="1"/>
  <c r="DB29" i="1"/>
  <c r="DC29" i="1"/>
  <c r="DD29" i="1"/>
  <c r="DE29" i="1"/>
  <c r="DF29" i="1"/>
  <c r="CY30" i="1"/>
  <c r="CZ30" i="1"/>
  <c r="DA30" i="1"/>
  <c r="DB30" i="1"/>
  <c r="DC30" i="1"/>
  <c r="DD30" i="1"/>
  <c r="DE30" i="1"/>
  <c r="DF30" i="1"/>
  <c r="CY31" i="1"/>
  <c r="CZ31" i="1"/>
  <c r="DA31" i="1"/>
  <c r="DB31" i="1"/>
  <c r="DC31" i="1"/>
  <c r="DD31" i="1"/>
  <c r="DE31" i="1"/>
  <c r="DF31" i="1"/>
  <c r="DF14" i="1"/>
  <c r="CZ14" i="1"/>
  <c r="DA14" i="1"/>
  <c r="DB14" i="1"/>
  <c r="DC14" i="1"/>
  <c r="DD14" i="1"/>
  <c r="DE14" i="1"/>
  <c r="CY14" i="1"/>
  <c r="DN13" i="1"/>
  <c r="DH13" i="1"/>
  <c r="DM13" i="1"/>
  <c r="DL13" i="1"/>
  <c r="DK13" i="1"/>
  <c r="DJ13" i="1"/>
  <c r="DI13" i="1"/>
  <c r="DN12" i="1"/>
  <c r="DL12" i="1"/>
  <c r="DK12" i="1"/>
  <c r="DJ12" i="1"/>
  <c r="DI12" i="1"/>
  <c r="DN11" i="1"/>
  <c r="DM11" i="1"/>
  <c r="DL11" i="1"/>
  <c r="DJ11" i="1"/>
  <c r="DH11" i="1"/>
  <c r="DN10" i="1"/>
  <c r="DM10" i="1"/>
  <c r="DL10" i="1"/>
  <c r="DK10" i="1"/>
  <c r="DJ10" i="1"/>
  <c r="DI10" i="1"/>
  <c r="DH10" i="1"/>
  <c r="DM9" i="1"/>
  <c r="DL9" i="1"/>
  <c r="DK9" i="1"/>
  <c r="DI9" i="1"/>
  <c r="DN8" i="1"/>
  <c r="DM8" i="1"/>
  <c r="DK8" i="1"/>
  <c r="DJ8" i="1"/>
  <c r="DI8" i="1"/>
  <c r="DH8" i="1"/>
  <c r="DN7" i="1"/>
  <c r="DM7" i="1"/>
  <c r="DL7" i="1"/>
  <c r="DK7" i="1"/>
  <c r="DJ7" i="1"/>
  <c r="DI7" i="1"/>
  <c r="DH7" i="1"/>
  <c r="DN6" i="1"/>
  <c r="DM6" i="1"/>
  <c r="DL6" i="1"/>
  <c r="DK6" i="1"/>
  <c r="DJ6" i="1"/>
  <c r="DN5" i="1"/>
  <c r="DL5" i="1"/>
  <c r="DK5" i="1"/>
  <c r="DI5" i="1"/>
  <c r="DH5" i="1"/>
  <c r="DG13" i="1"/>
  <c r="DG6" i="1"/>
  <c r="DG7" i="1"/>
  <c r="DG8" i="1"/>
  <c r="DG9" i="1"/>
  <c r="DG10" i="1"/>
  <c r="DG11" i="1"/>
  <c r="DG12" i="1"/>
  <c r="DG5" i="1"/>
  <c r="DM4" i="1"/>
  <c r="DD4" i="1"/>
  <c r="CZ4" i="1"/>
  <c r="DA4" i="1"/>
  <c r="DE4" i="1"/>
  <c r="DF4" i="1"/>
  <c r="DL3" i="1"/>
  <c r="DK3" i="1"/>
  <c r="DJ3" i="1"/>
  <c r="CY3" i="1"/>
  <c r="DB3" i="1"/>
  <c r="DA3" i="1"/>
  <c r="DK2" i="1"/>
  <c r="CY4" i="1"/>
  <c r="DI2" i="1"/>
  <c r="DE3" i="1"/>
  <c r="DD3" i="1"/>
  <c r="DC3" i="1"/>
  <c r="CA4" i="1" l="1"/>
  <c r="CI4" i="1"/>
  <c r="CF24" i="1"/>
  <c r="CR8" i="1"/>
  <c r="CL8" i="1"/>
  <c r="CJ7" i="1"/>
  <c r="CA3" i="1"/>
  <c r="CW4" i="1"/>
  <c r="CX3" i="1"/>
  <c r="CX5" i="1"/>
  <c r="CX6" i="1"/>
  <c r="CX7" i="1"/>
  <c r="CX8" i="1"/>
  <c r="CX10" i="1"/>
  <c r="CX11" i="1"/>
  <c r="CX12" i="1"/>
  <c r="CX13" i="1"/>
  <c r="CX14" i="1"/>
  <c r="CX15" i="1"/>
  <c r="CX16" i="1"/>
  <c r="CX17" i="1"/>
  <c r="CX18" i="1"/>
  <c r="CX19" i="1"/>
  <c r="CX20" i="1"/>
  <c r="CX21" i="1"/>
  <c r="CX24" i="1"/>
  <c r="CX27" i="1"/>
  <c r="CX28" i="1"/>
  <c r="CX29" i="1"/>
  <c r="CX30" i="1"/>
  <c r="CX31" i="1"/>
  <c r="CX32" i="1"/>
  <c r="CX33" i="1"/>
  <c r="CX34" i="1"/>
  <c r="CX35" i="1"/>
  <c r="CX36" i="1"/>
  <c r="CX37" i="1"/>
  <c r="CX38" i="1"/>
  <c r="CX40" i="1"/>
  <c r="CX41" i="1"/>
  <c r="CX42" i="1"/>
  <c r="CX44" i="1"/>
  <c r="CX45" i="1"/>
  <c r="CX46" i="1"/>
  <c r="CX47" i="1"/>
  <c r="CX48" i="1"/>
  <c r="CX49" i="1"/>
  <c r="CX50" i="1"/>
  <c r="CX51" i="1"/>
  <c r="CX53" i="1"/>
  <c r="CX54" i="1"/>
  <c r="CX55" i="1"/>
  <c r="CX56" i="1"/>
  <c r="CX57" i="1"/>
  <c r="CX58" i="1"/>
  <c r="CX59" i="1"/>
  <c r="CX61" i="1"/>
  <c r="CW6" i="1"/>
  <c r="CW7" i="1"/>
  <c r="CW8" i="1"/>
  <c r="CW9" i="1"/>
  <c r="CW10" i="1"/>
  <c r="CW11" i="1"/>
  <c r="CW13" i="1"/>
  <c r="CW14" i="1"/>
  <c r="CW15" i="1"/>
  <c r="CW17" i="1"/>
  <c r="CW19" i="1"/>
  <c r="CW21" i="1"/>
  <c r="CW22" i="1"/>
  <c r="CW23" i="1"/>
  <c r="CW24" i="1"/>
  <c r="CW25" i="1"/>
  <c r="CW26" i="1"/>
  <c r="CW27" i="1"/>
  <c r="CW28" i="1"/>
  <c r="CW30" i="1"/>
  <c r="CW31" i="1"/>
  <c r="CW32" i="1"/>
  <c r="CW33" i="1"/>
  <c r="CW36" i="1"/>
  <c r="CW38" i="1"/>
  <c r="CW40" i="1"/>
  <c r="CW41" i="1"/>
  <c r="CW42" i="1"/>
  <c r="CW44" i="1"/>
  <c r="CW45" i="1"/>
  <c r="CW46" i="1"/>
  <c r="CW47" i="1"/>
  <c r="CW48" i="1"/>
  <c r="CW50" i="1"/>
  <c r="CW51" i="1"/>
  <c r="CW52" i="1"/>
  <c r="CW53" i="1"/>
  <c r="CW54" i="1"/>
  <c r="CW55" i="1"/>
  <c r="CW56" i="1"/>
  <c r="CW57" i="1"/>
  <c r="CW59" i="1"/>
  <c r="CW60" i="1"/>
  <c r="CW61" i="1"/>
  <c r="CV3" i="1"/>
  <c r="CV5" i="1"/>
  <c r="CV6" i="1"/>
  <c r="CV7" i="1"/>
  <c r="CV9" i="1"/>
  <c r="CV10" i="1"/>
  <c r="CV11" i="1"/>
  <c r="CV12" i="1"/>
  <c r="CV13" i="1"/>
  <c r="CV14" i="1"/>
  <c r="CV15" i="1"/>
  <c r="CV18" i="1"/>
  <c r="CV19" i="1"/>
  <c r="CV20" i="1"/>
  <c r="CV21" i="1"/>
  <c r="CV25" i="1"/>
  <c r="CV28" i="1"/>
  <c r="CV29" i="1"/>
  <c r="CV31" i="1"/>
  <c r="CV32" i="1"/>
  <c r="CV33" i="1"/>
  <c r="CV34" i="1"/>
  <c r="CV35" i="1"/>
  <c r="CV37" i="1"/>
  <c r="CV38" i="1"/>
  <c r="CV41" i="1"/>
  <c r="CV42" i="1"/>
  <c r="CV43" i="1"/>
  <c r="CV44" i="1"/>
  <c r="CV45" i="1"/>
  <c r="CV46" i="1"/>
  <c r="CV47" i="1"/>
  <c r="CV49" i="1"/>
  <c r="CV50" i="1"/>
  <c r="CV51" i="1"/>
  <c r="CV52" i="1"/>
  <c r="CV53" i="1"/>
  <c r="CV54" i="1"/>
  <c r="CV56" i="1"/>
  <c r="CV57" i="1"/>
  <c r="CV58" i="1"/>
  <c r="CV59" i="1"/>
  <c r="CV60" i="1"/>
  <c r="CR3" i="1"/>
  <c r="CT3" i="1"/>
  <c r="CU3" i="1"/>
  <c r="CU5" i="1"/>
  <c r="CU6" i="1"/>
  <c r="CU7" i="1"/>
  <c r="CU8" i="1"/>
  <c r="CU9" i="1"/>
  <c r="CU10" i="1"/>
  <c r="CU12" i="1"/>
  <c r="CU13" i="1"/>
  <c r="CU16" i="1"/>
  <c r="CU18" i="1"/>
  <c r="CU19" i="1"/>
  <c r="CU20" i="1"/>
  <c r="CU24" i="1"/>
  <c r="CU26" i="1"/>
  <c r="CU28" i="1"/>
  <c r="CU29" i="1"/>
  <c r="CU30" i="1"/>
  <c r="CU31" i="1"/>
  <c r="CU32" i="1"/>
  <c r="CU33" i="1"/>
  <c r="CU34" i="1"/>
  <c r="CU35" i="1"/>
  <c r="CU36" i="1"/>
  <c r="CU38" i="1"/>
  <c r="CU39" i="1"/>
  <c r="CU40" i="1"/>
  <c r="CU41" i="1"/>
  <c r="CU42" i="1"/>
  <c r="CU43" i="1"/>
  <c r="CU44" i="1"/>
  <c r="CU45" i="1"/>
  <c r="CU46" i="1"/>
  <c r="CU47" i="1"/>
  <c r="CU48" i="1"/>
  <c r="CU49" i="1"/>
  <c r="CU50" i="1"/>
  <c r="CU51" i="1"/>
  <c r="CU52" i="1"/>
  <c r="CU53" i="1"/>
  <c r="CU54" i="1"/>
  <c r="CU55" i="1"/>
  <c r="CU56" i="1"/>
  <c r="CU57" i="1"/>
  <c r="CU58" i="1"/>
  <c r="CU59" i="1"/>
  <c r="CU60" i="1"/>
  <c r="CU61" i="1"/>
  <c r="CU2" i="1"/>
  <c r="CT6" i="1"/>
  <c r="CT7" i="1"/>
  <c r="CT8" i="1"/>
  <c r="CT10" i="1"/>
  <c r="CT11" i="1"/>
  <c r="CT12" i="1"/>
  <c r="CT13" i="1"/>
  <c r="CT14" i="1"/>
  <c r="CT15" i="1"/>
  <c r="CT16" i="1"/>
  <c r="CT17" i="1"/>
  <c r="CT18" i="1"/>
  <c r="CT19" i="1"/>
  <c r="CT20" i="1"/>
  <c r="CT21" i="1"/>
  <c r="CT23" i="1"/>
  <c r="CT24" i="1"/>
  <c r="CT26" i="1"/>
  <c r="CT27" i="1"/>
  <c r="CT28" i="1"/>
  <c r="CT29" i="1"/>
  <c r="CT30" i="1"/>
  <c r="CT32" i="1"/>
  <c r="CT33" i="1"/>
  <c r="CT34" i="1"/>
  <c r="CT36" i="1"/>
  <c r="CT37" i="1"/>
  <c r="CT38" i="1"/>
  <c r="CT40" i="1"/>
  <c r="CT41" i="1"/>
  <c r="CT42" i="1"/>
  <c r="CT43" i="1"/>
  <c r="CT44" i="1"/>
  <c r="CT45" i="1"/>
  <c r="CT46" i="1"/>
  <c r="CT48" i="1"/>
  <c r="CT49" i="1"/>
  <c r="CT51" i="1"/>
  <c r="CT52" i="1"/>
  <c r="CT53" i="1"/>
  <c r="CT54" i="1"/>
  <c r="CT56" i="1"/>
  <c r="CT58" i="1"/>
  <c r="CT59" i="1"/>
  <c r="CT60" i="1"/>
  <c r="CT61" i="1"/>
  <c r="CS5" i="1"/>
  <c r="CS7" i="1"/>
  <c r="CS8" i="1"/>
  <c r="CS9" i="1"/>
  <c r="CS10" i="1"/>
  <c r="CS12" i="1"/>
  <c r="CS13" i="1"/>
  <c r="CS14" i="1"/>
  <c r="CS15" i="1"/>
  <c r="CS16" i="1"/>
  <c r="CS19" i="1"/>
  <c r="CS20" i="1"/>
  <c r="CS21" i="1"/>
  <c r="CS22" i="1"/>
  <c r="CS24" i="1"/>
  <c r="CS26" i="1"/>
  <c r="CS28" i="1"/>
  <c r="CS29" i="1"/>
  <c r="CS31" i="1"/>
  <c r="CS32" i="1"/>
  <c r="CS33" i="1"/>
  <c r="CS34" i="1"/>
  <c r="CS35" i="1"/>
  <c r="CS38" i="1"/>
  <c r="CS39" i="1"/>
  <c r="CS40" i="1"/>
  <c r="CS41" i="1"/>
  <c r="CS42" i="1"/>
  <c r="CS43" i="1"/>
  <c r="CS44" i="1"/>
  <c r="CS45" i="1"/>
  <c r="CS46" i="1"/>
  <c r="CS47" i="1"/>
  <c r="CS48" i="1"/>
  <c r="CS49" i="1"/>
  <c r="CS50" i="1"/>
  <c r="CS51" i="1"/>
  <c r="CS52" i="1"/>
  <c r="CS53" i="1"/>
  <c r="CS54" i="1"/>
  <c r="CS56" i="1"/>
  <c r="CS57" i="1"/>
  <c r="CS58" i="1"/>
  <c r="CS59" i="1"/>
  <c r="CS60" i="1"/>
  <c r="CS61" i="1"/>
  <c r="CR5" i="1"/>
  <c r="CR7" i="1"/>
  <c r="CR10" i="1"/>
  <c r="CR11" i="1"/>
  <c r="CR13" i="1"/>
  <c r="CR14" i="1"/>
  <c r="CR15" i="1"/>
  <c r="CR16" i="1"/>
  <c r="CR17" i="1"/>
  <c r="CR18" i="1"/>
  <c r="CR19" i="1"/>
  <c r="CR20" i="1"/>
  <c r="CR21" i="1"/>
  <c r="CR22" i="1"/>
  <c r="CR25" i="1"/>
  <c r="CR26" i="1"/>
  <c r="CR27" i="1"/>
  <c r="CR28" i="1"/>
  <c r="CR29" i="1"/>
  <c r="CR30" i="1"/>
  <c r="CR31" i="1"/>
  <c r="CR32" i="1"/>
  <c r="CR33" i="1"/>
  <c r="CR34" i="1"/>
  <c r="CR35" i="1"/>
  <c r="CR36" i="1"/>
  <c r="CR37" i="1"/>
  <c r="CR38" i="1"/>
  <c r="CR39" i="1"/>
  <c r="CR40" i="1"/>
  <c r="CR42" i="1"/>
  <c r="CR43" i="1"/>
  <c r="CR45" i="1"/>
  <c r="CR46" i="1"/>
  <c r="CR47" i="1"/>
  <c r="CR49" i="1"/>
  <c r="CR50" i="1"/>
  <c r="CR51" i="1"/>
  <c r="CR52" i="1"/>
  <c r="CR53" i="1"/>
  <c r="CR54" i="1"/>
  <c r="CR56" i="1"/>
  <c r="CR57" i="1"/>
  <c r="CR58" i="1"/>
  <c r="CR59" i="1"/>
  <c r="CR60" i="1"/>
  <c r="CR61" i="1"/>
  <c r="CQ5" i="1"/>
  <c r="CQ6" i="1"/>
  <c r="CQ7" i="1"/>
  <c r="CQ8" i="1"/>
  <c r="CQ9" i="1"/>
  <c r="CQ10" i="1"/>
  <c r="CQ11" i="1"/>
  <c r="CQ12" i="1"/>
  <c r="CQ13" i="1"/>
  <c r="CQ14" i="1"/>
  <c r="CQ15" i="1"/>
  <c r="CQ16" i="1"/>
  <c r="CQ18" i="1"/>
  <c r="CQ19" i="1"/>
  <c r="CQ20" i="1"/>
  <c r="CQ21" i="1"/>
  <c r="CQ22" i="1"/>
  <c r="CQ23" i="1"/>
  <c r="CQ24" i="1"/>
  <c r="CQ26" i="1"/>
  <c r="CQ27" i="1"/>
  <c r="CQ28" i="1"/>
  <c r="CQ29" i="1"/>
  <c r="CQ30" i="1"/>
  <c r="CQ31" i="1"/>
  <c r="CQ32" i="1"/>
  <c r="CQ33" i="1"/>
  <c r="CQ34" i="1"/>
  <c r="CQ36" i="1"/>
  <c r="CQ38" i="1"/>
  <c r="CQ39" i="1"/>
  <c r="CQ41" i="1"/>
  <c r="CQ42" i="1"/>
  <c r="CQ43" i="1"/>
  <c r="CQ44" i="1"/>
  <c r="CQ46" i="1"/>
  <c r="CQ47" i="1"/>
  <c r="CQ48" i="1"/>
  <c r="CQ49" i="1"/>
  <c r="CQ50" i="1"/>
  <c r="CQ51" i="1"/>
  <c r="CQ52" i="1"/>
  <c r="CQ53" i="1"/>
  <c r="CQ54" i="1"/>
  <c r="CQ55" i="1"/>
  <c r="CQ56" i="1"/>
  <c r="CQ58" i="1"/>
  <c r="CQ59" i="1"/>
  <c r="CQ60" i="1"/>
  <c r="CQ61" i="1"/>
  <c r="CS2" i="1"/>
  <c r="CP2" i="1"/>
  <c r="CM5" i="1"/>
  <c r="CO4" i="1"/>
  <c r="CP4" i="1"/>
  <c r="CP5" i="1"/>
  <c r="CP6" i="1"/>
  <c r="CP7" i="1"/>
  <c r="CP8" i="1"/>
  <c r="CP9" i="1"/>
  <c r="CP10" i="1"/>
  <c r="CP11" i="1"/>
  <c r="CP12" i="1"/>
  <c r="CP13" i="1"/>
  <c r="CP14" i="1"/>
  <c r="CP15" i="1"/>
  <c r="CP16" i="1"/>
  <c r="CP17" i="1"/>
  <c r="CP18" i="1"/>
  <c r="CP19" i="1"/>
  <c r="CP20" i="1"/>
  <c r="CP21" i="1"/>
  <c r="CP22" i="1"/>
  <c r="CP24" i="1"/>
  <c r="CP25" i="1"/>
  <c r="CP26" i="1"/>
  <c r="CP27" i="1"/>
  <c r="CP28" i="1"/>
  <c r="CP29" i="1"/>
  <c r="CP30" i="1"/>
  <c r="CP31" i="1"/>
  <c r="CP32" i="1"/>
  <c r="CP33" i="1"/>
  <c r="CP35" i="1"/>
  <c r="CP36" i="1"/>
  <c r="CP37" i="1"/>
  <c r="CP38" i="1"/>
  <c r="CP39" i="1"/>
  <c r="CP40" i="1"/>
  <c r="CP41" i="1"/>
  <c r="CP42" i="1"/>
  <c r="CP43" i="1"/>
  <c r="CP44" i="1"/>
  <c r="CP45" i="1"/>
  <c r="CP46" i="1"/>
  <c r="CP47" i="1"/>
  <c r="CP48" i="1"/>
  <c r="CP49" i="1"/>
  <c r="CP50" i="1"/>
  <c r="CP51" i="1"/>
  <c r="CP52" i="1"/>
  <c r="CP53" i="1"/>
  <c r="CP54" i="1"/>
  <c r="CP55" i="1"/>
  <c r="CP56" i="1"/>
  <c r="CP58" i="1"/>
  <c r="CP59" i="1"/>
  <c r="CP60" i="1"/>
  <c r="CP61" i="1"/>
  <c r="CO3" i="1"/>
  <c r="CO5" i="1"/>
  <c r="CO6" i="1"/>
  <c r="CO7" i="1"/>
  <c r="CO8" i="1"/>
  <c r="CO9" i="1"/>
  <c r="CO10" i="1"/>
  <c r="CO11" i="1"/>
  <c r="CO12" i="1"/>
  <c r="CO13" i="1"/>
  <c r="CO14" i="1"/>
  <c r="CO15" i="1"/>
  <c r="CO16" i="1"/>
  <c r="CO17" i="1"/>
  <c r="CO18" i="1"/>
  <c r="CO19" i="1"/>
  <c r="CO20" i="1"/>
  <c r="CO21" i="1"/>
  <c r="CO22" i="1"/>
  <c r="CO23" i="1"/>
  <c r="CO24" i="1"/>
  <c r="CO25" i="1"/>
  <c r="CO26" i="1"/>
  <c r="CO27" i="1"/>
  <c r="CO28" i="1"/>
  <c r="CO29" i="1"/>
  <c r="CO30" i="1"/>
  <c r="CO31" i="1"/>
  <c r="CO32" i="1"/>
  <c r="CO33" i="1"/>
  <c r="CO34" i="1"/>
  <c r="CO35" i="1"/>
  <c r="CO36" i="1"/>
  <c r="CO37" i="1"/>
  <c r="CO38" i="1"/>
  <c r="CO39" i="1"/>
  <c r="CO40" i="1"/>
  <c r="CO41" i="1"/>
  <c r="CO42" i="1"/>
  <c r="CO43" i="1"/>
  <c r="CO44" i="1"/>
  <c r="CO45" i="1"/>
  <c r="CO46" i="1"/>
  <c r="CO47" i="1"/>
  <c r="CO48" i="1"/>
  <c r="CO49" i="1"/>
  <c r="CO50" i="1"/>
  <c r="CO51" i="1"/>
  <c r="CO53" i="1"/>
  <c r="CO54" i="1"/>
  <c r="CO55" i="1"/>
  <c r="CO56" i="1"/>
  <c r="CO57" i="1"/>
  <c r="CO58" i="1"/>
  <c r="CO59" i="1"/>
  <c r="CO60" i="1"/>
  <c r="CO2" i="1"/>
  <c r="CN3" i="1"/>
  <c r="CN4" i="1"/>
  <c r="CN5" i="1"/>
  <c r="CN6" i="1"/>
  <c r="CN7" i="1"/>
  <c r="CN8" i="1"/>
  <c r="CN9" i="1"/>
  <c r="CN10" i="1"/>
  <c r="CN11" i="1"/>
  <c r="CN12" i="1"/>
  <c r="CN13" i="1"/>
  <c r="CN14" i="1"/>
  <c r="CN15" i="1"/>
  <c r="CN16" i="1"/>
  <c r="CN17" i="1"/>
  <c r="CN18" i="1"/>
  <c r="CN19" i="1"/>
  <c r="CN20" i="1"/>
  <c r="CN21" i="1"/>
  <c r="CN22" i="1"/>
  <c r="CN24" i="1"/>
  <c r="CN25" i="1"/>
  <c r="CN26" i="1"/>
  <c r="CN28" i="1"/>
  <c r="CN29" i="1"/>
  <c r="CN30" i="1"/>
  <c r="CN31" i="1"/>
  <c r="CN32" i="1"/>
  <c r="CN33" i="1"/>
  <c r="CN34" i="1"/>
  <c r="CN35" i="1"/>
  <c r="CN36" i="1"/>
  <c r="CN37" i="1"/>
  <c r="CN38" i="1"/>
  <c r="CN39" i="1"/>
  <c r="CN40" i="1"/>
  <c r="CN41" i="1"/>
  <c r="CN42" i="1"/>
  <c r="CN43" i="1"/>
  <c r="CN44" i="1"/>
  <c r="CN45" i="1"/>
  <c r="CN46" i="1"/>
  <c r="CN47" i="1"/>
  <c r="CN48" i="1"/>
  <c r="CN49" i="1"/>
  <c r="CN50" i="1"/>
  <c r="CN51" i="1"/>
  <c r="CN52" i="1"/>
  <c r="CN53" i="1"/>
  <c r="CN54" i="1"/>
  <c r="CN55" i="1"/>
  <c r="CN56" i="1"/>
  <c r="CN57" i="1"/>
  <c r="CN58" i="1"/>
  <c r="CN59" i="1"/>
  <c r="CN60" i="1"/>
  <c r="CN61" i="1"/>
  <c r="CN2" i="1"/>
  <c r="CM3" i="1"/>
  <c r="CM6" i="1"/>
  <c r="CM7" i="1"/>
  <c r="CM8" i="1"/>
  <c r="CM9" i="1"/>
  <c r="CM10" i="1"/>
  <c r="CM11" i="1"/>
  <c r="CM12" i="1"/>
  <c r="CM13" i="1"/>
  <c r="CM14" i="1"/>
  <c r="CM15" i="1"/>
  <c r="CM16" i="1"/>
  <c r="CM18" i="1"/>
  <c r="CM19" i="1"/>
  <c r="CM20" i="1"/>
  <c r="CM21" i="1"/>
  <c r="CM22" i="1"/>
  <c r="CM23" i="1"/>
  <c r="CM24" i="1"/>
  <c r="CM25" i="1"/>
  <c r="CM26" i="1"/>
  <c r="CM27" i="1"/>
  <c r="CM28" i="1"/>
  <c r="CM29" i="1"/>
  <c r="CM30" i="1"/>
  <c r="CM31" i="1"/>
  <c r="CM32" i="1"/>
  <c r="CM33" i="1"/>
  <c r="CM34" i="1"/>
  <c r="CM35" i="1"/>
  <c r="CM36" i="1"/>
  <c r="CM37" i="1"/>
  <c r="CM38" i="1"/>
  <c r="CM39" i="1"/>
  <c r="CM40" i="1"/>
  <c r="CM41" i="1"/>
  <c r="CM42" i="1"/>
  <c r="CM43" i="1"/>
  <c r="CM44" i="1"/>
  <c r="CM45" i="1"/>
  <c r="CM46" i="1"/>
  <c r="CM47" i="1"/>
  <c r="CM48" i="1"/>
  <c r="CM49" i="1"/>
  <c r="CM50" i="1"/>
  <c r="CM51" i="1"/>
  <c r="CM52" i="1"/>
  <c r="CM53" i="1"/>
  <c r="CM54" i="1"/>
  <c r="CM55" i="1"/>
  <c r="CM56" i="1"/>
  <c r="CM57" i="1"/>
  <c r="CM58" i="1"/>
  <c r="CM59" i="1"/>
  <c r="CM60" i="1"/>
  <c r="CM61" i="1"/>
  <c r="CM2" i="1"/>
  <c r="CL2" i="1"/>
  <c r="CL3" i="1"/>
  <c r="CL5" i="1"/>
  <c r="CL6" i="1"/>
  <c r="CL7" i="1"/>
  <c r="CL9" i="1"/>
  <c r="CL10" i="1"/>
  <c r="CL11" i="1"/>
  <c r="CL12" i="1"/>
  <c r="CL13" i="1"/>
  <c r="CL14" i="1"/>
  <c r="CL15" i="1"/>
  <c r="CL16" i="1"/>
  <c r="CL17" i="1"/>
  <c r="CL18" i="1"/>
  <c r="CL19" i="1"/>
  <c r="CL20" i="1"/>
  <c r="CL21" i="1"/>
  <c r="CL22" i="1"/>
  <c r="CL23" i="1"/>
  <c r="CL24" i="1"/>
  <c r="CL25" i="1"/>
  <c r="CL26" i="1"/>
  <c r="CL27" i="1"/>
  <c r="CL28" i="1"/>
  <c r="CL29" i="1"/>
  <c r="CL30" i="1"/>
  <c r="CL31" i="1"/>
  <c r="CL32" i="1"/>
  <c r="CL33" i="1"/>
  <c r="CL34" i="1"/>
  <c r="CL35" i="1"/>
  <c r="CL36" i="1"/>
  <c r="CL37" i="1"/>
  <c r="CL38" i="1"/>
  <c r="CL39" i="1"/>
  <c r="CL40" i="1"/>
  <c r="CL41" i="1"/>
  <c r="CL42" i="1"/>
  <c r="CL43" i="1"/>
  <c r="CL44" i="1"/>
  <c r="CL45" i="1"/>
  <c r="CL46" i="1"/>
  <c r="CL47" i="1"/>
  <c r="CL48" i="1"/>
  <c r="CL49" i="1"/>
  <c r="CL50" i="1"/>
  <c r="CL51" i="1"/>
  <c r="CL52" i="1"/>
  <c r="CL53" i="1"/>
  <c r="CL54" i="1"/>
  <c r="CL55" i="1"/>
  <c r="CL56" i="1"/>
  <c r="CL57" i="1"/>
  <c r="CL58" i="1"/>
  <c r="CL59" i="1"/>
  <c r="CL60" i="1"/>
  <c r="CL61" i="1"/>
  <c r="CK2" i="1"/>
  <c r="CK3" i="1"/>
  <c r="CK4" i="1"/>
  <c r="CK5" i="1"/>
  <c r="CK6" i="1"/>
  <c r="CK7" i="1"/>
  <c r="CK8" i="1"/>
  <c r="CK9" i="1"/>
  <c r="CK10" i="1"/>
  <c r="CK11" i="1"/>
  <c r="CK12" i="1"/>
  <c r="CK13" i="1"/>
  <c r="CK14" i="1"/>
  <c r="CK15" i="1"/>
  <c r="CK16" i="1"/>
  <c r="CK17" i="1"/>
  <c r="CK18" i="1"/>
  <c r="CK19" i="1"/>
  <c r="CK20" i="1"/>
  <c r="CK21" i="1"/>
  <c r="CK23" i="1"/>
  <c r="CK24" i="1"/>
  <c r="CK25" i="1"/>
  <c r="CK26" i="1"/>
  <c r="CK27" i="1"/>
  <c r="CK28" i="1"/>
  <c r="CK29" i="1"/>
  <c r="CK30" i="1"/>
  <c r="CK31" i="1"/>
  <c r="CK32" i="1"/>
  <c r="CK33" i="1"/>
  <c r="CK34" i="1"/>
  <c r="CK35" i="1"/>
  <c r="CK36" i="1"/>
  <c r="CK37" i="1"/>
  <c r="CK38" i="1"/>
  <c r="CK39" i="1"/>
  <c r="CK40" i="1"/>
  <c r="CK41" i="1"/>
  <c r="CK42" i="1"/>
  <c r="CK43" i="1"/>
  <c r="CK44" i="1"/>
  <c r="CK45" i="1"/>
  <c r="CK46" i="1"/>
  <c r="CK47" i="1"/>
  <c r="CK48" i="1"/>
  <c r="CK49" i="1"/>
  <c r="CK50" i="1"/>
  <c r="CK51" i="1"/>
  <c r="CK52" i="1"/>
  <c r="CK53" i="1"/>
  <c r="CK54" i="1"/>
  <c r="CK55" i="1"/>
  <c r="CK56" i="1"/>
  <c r="CK57" i="1"/>
  <c r="CK58" i="1"/>
  <c r="CK59" i="1"/>
  <c r="CK60" i="1"/>
  <c r="CK61" i="1"/>
  <c r="CJ4" i="1"/>
  <c r="CJ5" i="1"/>
  <c r="CJ6" i="1"/>
  <c r="CJ8" i="1"/>
  <c r="CJ9" i="1"/>
  <c r="CJ10" i="1"/>
  <c r="CJ11" i="1"/>
  <c r="CJ12" i="1"/>
  <c r="CJ13" i="1"/>
  <c r="CJ14" i="1"/>
  <c r="CJ15" i="1"/>
  <c r="CJ16" i="1"/>
  <c r="CJ18" i="1"/>
  <c r="CJ19" i="1"/>
  <c r="CJ20" i="1"/>
  <c r="CJ21" i="1"/>
  <c r="CJ22" i="1"/>
  <c r="CJ23" i="1"/>
  <c r="CJ24" i="1"/>
  <c r="CJ25" i="1"/>
  <c r="CJ26" i="1"/>
  <c r="CJ27" i="1"/>
  <c r="CJ28" i="1"/>
  <c r="CJ29" i="1"/>
  <c r="CJ30" i="1"/>
  <c r="CJ31" i="1"/>
  <c r="CJ32" i="1"/>
  <c r="CJ33" i="1"/>
  <c r="CJ34" i="1"/>
  <c r="CJ35" i="1"/>
  <c r="CJ36" i="1"/>
  <c r="CJ37" i="1"/>
  <c r="CJ38" i="1"/>
  <c r="CJ39" i="1"/>
  <c r="CJ41" i="1"/>
  <c r="CJ42" i="1"/>
  <c r="CJ43" i="1"/>
  <c r="CJ44" i="1"/>
  <c r="CJ46" i="1"/>
  <c r="CJ47" i="1"/>
  <c r="CJ48" i="1"/>
  <c r="CJ49" i="1"/>
  <c r="CJ50" i="1"/>
  <c r="CJ51" i="1"/>
  <c r="CJ52" i="1"/>
  <c r="CJ53" i="1"/>
  <c r="CJ54" i="1"/>
  <c r="CJ55" i="1"/>
  <c r="CJ56" i="1"/>
  <c r="CJ58" i="1"/>
  <c r="CJ59" i="1"/>
  <c r="CJ60" i="1"/>
  <c r="CJ61" i="1"/>
  <c r="CJ2" i="1"/>
  <c r="CI3" i="1"/>
  <c r="CI5" i="1"/>
  <c r="CI6" i="1"/>
  <c r="CI7" i="1"/>
  <c r="CI8" i="1"/>
  <c r="CI9" i="1"/>
  <c r="CI10" i="1"/>
  <c r="CI11" i="1"/>
  <c r="CI12" i="1"/>
  <c r="CI13" i="1"/>
  <c r="CI14" i="1"/>
  <c r="CI15" i="1"/>
  <c r="CI16" i="1"/>
  <c r="CI17" i="1"/>
  <c r="CI18" i="1"/>
  <c r="CI19" i="1"/>
  <c r="CI20" i="1"/>
  <c r="CI21" i="1"/>
  <c r="CI22" i="1"/>
  <c r="CI23" i="1"/>
  <c r="CI25" i="1"/>
  <c r="CI26" i="1"/>
  <c r="CI27" i="1"/>
  <c r="CI28" i="1"/>
  <c r="CI29" i="1"/>
  <c r="CI30" i="1"/>
  <c r="CI31" i="1"/>
  <c r="CI32" i="1"/>
  <c r="CI33" i="1"/>
  <c r="CI34" i="1"/>
  <c r="CI35" i="1"/>
  <c r="CI36" i="1"/>
  <c r="CI37" i="1"/>
  <c r="CI38" i="1"/>
  <c r="CI39" i="1"/>
  <c r="CI40" i="1"/>
  <c r="CI41" i="1"/>
  <c r="CI42" i="1"/>
  <c r="CI44" i="1"/>
  <c r="CI45" i="1"/>
  <c r="CI46" i="1"/>
  <c r="CI47" i="1"/>
  <c r="CI48" i="1"/>
  <c r="CI49" i="1"/>
  <c r="CI50" i="1"/>
  <c r="CI51" i="1"/>
  <c r="CI52" i="1"/>
  <c r="CI53" i="1"/>
  <c r="CI54" i="1"/>
  <c r="CI55" i="1"/>
  <c r="CI56" i="1"/>
  <c r="CI57" i="1"/>
  <c r="CI58" i="1"/>
  <c r="CI59" i="1"/>
  <c r="CI60" i="1"/>
  <c r="CI61" i="1"/>
  <c r="CI2" i="1"/>
  <c r="CF51" i="1"/>
  <c r="CH3" i="1"/>
  <c r="CG3" i="1"/>
  <c r="CF3" i="1"/>
  <c r="CE3" i="1"/>
  <c r="CD3" i="1"/>
  <c r="CC3" i="1"/>
  <c r="CB3" i="1"/>
  <c r="CH4" i="1"/>
  <c r="CH14" i="1"/>
  <c r="CH15" i="1"/>
  <c r="CH16" i="1"/>
  <c r="CH17" i="1"/>
  <c r="CH18" i="1"/>
  <c r="CH19" i="1"/>
  <c r="CH20" i="1"/>
  <c r="CH21" i="1"/>
  <c r="CH22" i="1"/>
  <c r="CH24" i="1"/>
  <c r="CH25" i="1"/>
  <c r="CH26" i="1"/>
  <c r="CH27" i="1"/>
  <c r="CH28" i="1"/>
  <c r="CH29" i="1"/>
  <c r="CH30" i="1"/>
  <c r="CH31" i="1"/>
  <c r="CH32" i="1"/>
  <c r="CH33" i="1"/>
  <c r="CH34" i="1"/>
  <c r="CH35" i="1"/>
  <c r="CH36" i="1"/>
  <c r="CH37" i="1"/>
  <c r="CH38" i="1"/>
  <c r="CH39" i="1"/>
  <c r="CH40" i="1"/>
  <c r="CH41" i="1"/>
  <c r="CH42" i="1"/>
  <c r="CH43" i="1"/>
  <c r="CH44" i="1"/>
  <c r="CH45" i="1"/>
  <c r="CH46" i="1"/>
  <c r="CH47" i="1"/>
  <c r="CH48" i="1"/>
  <c r="CH49" i="1"/>
  <c r="CH50" i="1"/>
  <c r="CH51" i="1"/>
  <c r="CH52" i="1"/>
  <c r="CH53" i="1"/>
  <c r="CH54" i="1"/>
  <c r="CH55" i="1"/>
  <c r="CH56" i="1"/>
  <c r="CH57" i="1"/>
  <c r="CH58" i="1"/>
  <c r="CH59" i="1"/>
  <c r="CH60" i="1"/>
  <c r="CH61" i="1"/>
  <c r="CG4" i="1"/>
  <c r="CG14" i="1"/>
  <c r="CG15" i="1"/>
  <c r="CG16" i="1"/>
  <c r="CG17" i="1"/>
  <c r="CG18" i="1"/>
  <c r="CG19" i="1"/>
  <c r="CG20" i="1"/>
  <c r="CG21" i="1"/>
  <c r="CG22" i="1"/>
  <c r="CG23" i="1"/>
  <c r="CG24" i="1"/>
  <c r="CG25" i="1"/>
  <c r="CG26" i="1"/>
  <c r="CG27" i="1"/>
  <c r="CG28" i="1"/>
  <c r="CG29" i="1"/>
  <c r="CG30" i="1"/>
  <c r="CG31" i="1"/>
  <c r="CG32" i="1"/>
  <c r="CG33" i="1"/>
  <c r="CG34" i="1"/>
  <c r="CG35" i="1"/>
  <c r="CG36" i="1"/>
  <c r="CG37" i="1"/>
  <c r="CG38" i="1"/>
  <c r="CG39" i="1"/>
  <c r="CG40" i="1"/>
  <c r="CG41" i="1"/>
  <c r="CG42" i="1"/>
  <c r="CG43" i="1"/>
  <c r="CG44" i="1"/>
  <c r="CG45" i="1"/>
  <c r="CG46" i="1"/>
  <c r="CG47" i="1"/>
  <c r="CG48" i="1"/>
  <c r="CG49" i="1"/>
  <c r="CG50" i="1"/>
  <c r="CG51" i="1"/>
  <c r="CG52" i="1"/>
  <c r="CG53" i="1"/>
  <c r="CG54" i="1"/>
  <c r="CG55" i="1"/>
  <c r="CG56" i="1"/>
  <c r="CG57" i="1"/>
  <c r="CG58" i="1"/>
  <c r="CG59" i="1"/>
  <c r="CG60" i="1"/>
  <c r="CG61" i="1"/>
  <c r="CF4" i="1"/>
  <c r="CF14" i="1"/>
  <c r="CF15" i="1"/>
  <c r="CF16" i="1"/>
  <c r="CF17" i="1"/>
  <c r="CF18" i="1"/>
  <c r="CF19" i="1"/>
  <c r="CF20" i="1"/>
  <c r="CF21" i="1"/>
  <c r="CF22" i="1"/>
  <c r="CF25" i="1"/>
  <c r="CF26" i="1"/>
  <c r="CF27" i="1"/>
  <c r="CF28" i="1"/>
  <c r="CF29" i="1"/>
  <c r="CF30" i="1"/>
  <c r="CF31" i="1"/>
  <c r="CF32" i="1"/>
  <c r="CF33" i="1"/>
  <c r="CF34" i="1"/>
  <c r="CF35" i="1"/>
  <c r="CF36" i="1"/>
  <c r="CF37" i="1"/>
  <c r="CF38" i="1"/>
  <c r="CF39" i="1"/>
  <c r="CF40" i="1"/>
  <c r="CF41" i="1"/>
  <c r="CF42" i="1"/>
  <c r="CF43" i="1"/>
  <c r="CF44" i="1"/>
  <c r="CF45" i="1"/>
  <c r="CF46" i="1"/>
  <c r="CF47" i="1"/>
  <c r="CF48" i="1"/>
  <c r="CF49" i="1"/>
  <c r="CF50" i="1"/>
  <c r="CF52" i="1"/>
  <c r="CF53" i="1"/>
  <c r="CF54" i="1"/>
  <c r="CF55" i="1"/>
  <c r="CF56" i="1"/>
  <c r="CF57" i="1"/>
  <c r="CF58" i="1"/>
  <c r="CF59" i="1"/>
  <c r="CF60" i="1"/>
  <c r="CF61" i="1"/>
  <c r="CE4" i="1"/>
  <c r="CE14" i="1"/>
  <c r="CE15" i="1"/>
  <c r="CE16" i="1"/>
  <c r="CE17" i="1"/>
  <c r="CE18" i="1"/>
  <c r="CE19" i="1"/>
  <c r="CE20" i="1"/>
  <c r="CE21" i="1"/>
  <c r="CE22" i="1"/>
  <c r="CE23" i="1"/>
  <c r="CE24" i="1"/>
  <c r="CE25" i="1"/>
  <c r="CE26" i="1"/>
  <c r="CE27" i="1"/>
  <c r="CE28" i="1"/>
  <c r="CE29" i="1"/>
  <c r="CE30" i="1"/>
  <c r="CE31" i="1"/>
  <c r="CE32" i="1"/>
  <c r="CE33" i="1"/>
  <c r="CE34" i="1"/>
  <c r="CE35" i="1"/>
  <c r="CE36" i="1"/>
  <c r="CE37" i="1"/>
  <c r="CE38" i="1"/>
  <c r="CE39" i="1"/>
  <c r="CE40" i="1"/>
  <c r="CE41" i="1"/>
  <c r="CE42" i="1"/>
  <c r="CE43" i="1"/>
  <c r="CE44" i="1"/>
  <c r="CE45" i="1"/>
  <c r="CE46" i="1"/>
  <c r="CE47" i="1"/>
  <c r="CE48" i="1"/>
  <c r="CE49" i="1"/>
  <c r="CE50" i="1"/>
  <c r="CE51" i="1"/>
  <c r="CE52" i="1"/>
  <c r="CE53" i="1"/>
  <c r="CE54" i="1"/>
  <c r="CE55" i="1"/>
  <c r="CE56" i="1"/>
  <c r="CE57" i="1"/>
  <c r="CE58" i="1"/>
  <c r="CE59" i="1"/>
  <c r="CE60" i="1"/>
  <c r="CE61" i="1"/>
  <c r="CD14" i="1"/>
  <c r="CD15" i="1"/>
  <c r="CD16" i="1"/>
  <c r="CD17" i="1"/>
  <c r="CD18" i="1"/>
  <c r="CD19" i="1"/>
  <c r="CD20" i="1"/>
  <c r="CD21" i="1"/>
  <c r="CD22" i="1"/>
  <c r="CD23" i="1"/>
  <c r="CD24" i="1"/>
  <c r="CD25" i="1"/>
  <c r="CD26" i="1"/>
  <c r="CD27" i="1"/>
  <c r="CD28" i="1"/>
  <c r="CD29" i="1"/>
  <c r="CD30" i="1"/>
  <c r="CD31" i="1"/>
  <c r="CD32" i="1"/>
  <c r="CD33" i="1"/>
  <c r="CD34" i="1"/>
  <c r="CD35" i="1"/>
  <c r="CD36" i="1"/>
  <c r="CD37" i="1"/>
  <c r="CD38" i="1"/>
  <c r="CD39" i="1"/>
  <c r="CD40" i="1"/>
  <c r="CD41" i="1"/>
  <c r="CD42" i="1"/>
  <c r="CD43" i="1"/>
  <c r="CD44" i="1"/>
  <c r="CD45" i="1"/>
  <c r="CD46" i="1"/>
  <c r="CD47" i="1"/>
  <c r="CD48" i="1"/>
  <c r="CD49" i="1"/>
  <c r="CD50" i="1"/>
  <c r="CD51" i="1"/>
  <c r="CD52" i="1"/>
  <c r="CD53" i="1"/>
  <c r="CD54" i="1"/>
  <c r="CD55" i="1"/>
  <c r="CD56" i="1"/>
  <c r="CD57" i="1"/>
  <c r="CD58" i="1"/>
  <c r="CD59" i="1"/>
  <c r="CD60" i="1"/>
  <c r="CD61" i="1"/>
  <c r="CC4" i="1"/>
  <c r="CC14" i="1"/>
  <c r="CC15" i="1"/>
  <c r="CC16" i="1"/>
  <c r="CC17" i="1"/>
  <c r="CC18" i="1"/>
  <c r="CC19" i="1"/>
  <c r="CC20" i="1"/>
  <c r="CC21" i="1"/>
  <c r="CC22" i="1"/>
  <c r="CC23" i="1"/>
  <c r="CC24" i="1"/>
  <c r="CC25" i="1"/>
  <c r="CC26" i="1"/>
  <c r="CC27" i="1"/>
  <c r="CC28" i="1"/>
  <c r="CC29" i="1"/>
  <c r="CC30" i="1"/>
  <c r="CC31" i="1"/>
  <c r="CC32" i="1"/>
  <c r="CC33" i="1"/>
  <c r="CC34" i="1"/>
  <c r="CC35" i="1"/>
  <c r="CC36" i="1"/>
  <c r="CC37" i="1"/>
  <c r="CC38" i="1"/>
  <c r="CC39" i="1"/>
  <c r="CC40" i="1"/>
  <c r="CC41" i="1"/>
  <c r="CC42" i="1"/>
  <c r="CC43" i="1"/>
  <c r="CC44" i="1"/>
  <c r="CC45" i="1"/>
  <c r="CC46" i="1"/>
  <c r="CC47" i="1"/>
  <c r="CC48" i="1"/>
  <c r="CC49" i="1"/>
  <c r="CC50" i="1"/>
  <c r="CC51" i="1"/>
  <c r="CC52" i="1"/>
  <c r="CC53" i="1"/>
  <c r="CC54" i="1"/>
  <c r="CC55" i="1"/>
  <c r="CC56" i="1"/>
  <c r="CC57" i="1"/>
  <c r="CC58" i="1"/>
  <c r="CC59" i="1"/>
  <c r="CC60" i="1"/>
  <c r="CC61" i="1"/>
  <c r="CB4" i="1"/>
  <c r="CB14" i="1"/>
  <c r="CB15" i="1"/>
  <c r="CB16" i="1"/>
  <c r="CB17" i="1"/>
  <c r="CB18" i="1"/>
  <c r="CB19" i="1"/>
  <c r="CB20" i="1"/>
  <c r="CB21" i="1"/>
  <c r="CB22" i="1"/>
  <c r="CB23" i="1"/>
  <c r="CB24" i="1"/>
  <c r="CB25" i="1"/>
  <c r="CB26" i="1"/>
  <c r="CB27" i="1"/>
  <c r="CB28" i="1"/>
  <c r="CB29" i="1"/>
  <c r="CB30" i="1"/>
  <c r="CB31" i="1"/>
  <c r="CB32" i="1"/>
  <c r="CB33" i="1"/>
  <c r="CB34" i="1"/>
  <c r="CB35" i="1"/>
  <c r="CB36" i="1"/>
  <c r="CB37" i="1"/>
  <c r="CB38" i="1"/>
  <c r="CB39" i="1"/>
  <c r="CB40" i="1"/>
  <c r="CB41" i="1"/>
  <c r="CB42" i="1"/>
  <c r="CB43" i="1"/>
  <c r="CB44" i="1"/>
  <c r="CB45" i="1"/>
  <c r="CB46" i="1"/>
  <c r="CB47" i="1"/>
  <c r="CB48" i="1"/>
  <c r="CB49" i="1"/>
  <c r="CB50" i="1"/>
  <c r="CB51" i="1"/>
  <c r="CB52" i="1"/>
  <c r="CB53" i="1"/>
  <c r="CB54" i="1"/>
  <c r="CB55" i="1"/>
  <c r="CB56" i="1"/>
  <c r="CB57" i="1"/>
  <c r="CB58" i="1"/>
  <c r="CB59" i="1"/>
  <c r="CB60" i="1"/>
  <c r="CB61" i="1"/>
  <c r="CA17" i="1"/>
  <c r="CA14" i="1"/>
  <c r="CA15" i="1"/>
  <c r="CA16" i="1"/>
  <c r="CA18" i="1"/>
  <c r="CA19" i="1"/>
  <c r="CA20" i="1"/>
  <c r="CA21" i="1"/>
  <c r="CA22" i="1"/>
  <c r="CA23" i="1"/>
  <c r="CA24" i="1"/>
  <c r="CA25" i="1"/>
  <c r="CA26" i="1"/>
  <c r="CA27" i="1"/>
  <c r="CA28" i="1"/>
  <c r="CA29" i="1"/>
  <c r="CA30" i="1"/>
  <c r="CA31" i="1"/>
  <c r="CA32" i="1"/>
  <c r="CA33" i="1"/>
  <c r="CA34" i="1"/>
  <c r="CA35" i="1"/>
  <c r="CA36" i="1"/>
  <c r="CA37" i="1"/>
  <c r="CA38" i="1"/>
  <c r="CA39" i="1"/>
  <c r="CA40" i="1"/>
  <c r="CA41" i="1"/>
  <c r="CA42" i="1"/>
  <c r="CA43" i="1"/>
  <c r="CA44" i="1"/>
  <c r="CA45" i="1"/>
  <c r="CA46" i="1"/>
  <c r="CA47" i="1"/>
  <c r="CA48" i="1"/>
  <c r="CA49" i="1"/>
  <c r="CA50" i="1"/>
  <c r="CA51" i="1"/>
  <c r="CA52" i="1"/>
  <c r="CA53" i="1"/>
  <c r="CA54" i="1"/>
  <c r="CA55" i="1"/>
  <c r="CA56" i="1"/>
  <c r="CA57" i="1"/>
  <c r="CA58" i="1"/>
  <c r="CA59" i="1"/>
  <c r="CA60" i="1"/>
  <c r="CA61" i="1"/>
  <c r="DK48" i="1" l="1"/>
  <c r="DV51" i="1"/>
  <c r="DG48" i="1"/>
  <c r="DI48" i="1"/>
  <c r="DJ48" i="1"/>
  <c r="DV58" i="1"/>
  <c r="DV54" i="1"/>
  <c r="DM48" i="1"/>
  <c r="DV57" i="1"/>
  <c r="DV53" i="1"/>
  <c r="DV48" i="1"/>
  <c r="DN48" i="1"/>
</calcChain>
</file>

<file path=xl/sharedStrings.xml><?xml version="1.0" encoding="utf-8"?>
<sst xmlns="http://schemas.openxmlformats.org/spreadsheetml/2006/main" count="1614" uniqueCount="137">
  <si>
    <t>tree</t>
  </si>
  <si>
    <t>intsub</t>
  </si>
  <si>
    <t>int</t>
  </si>
  <si>
    <t>sub</t>
  </si>
  <si>
    <t>no</t>
  </si>
  <si>
    <t>treatment</t>
  </si>
  <si>
    <t>origin</t>
  </si>
  <si>
    <t>culture</t>
  </si>
  <si>
    <t>stressed</t>
  </si>
  <si>
    <t>c1L0</t>
  </si>
  <si>
    <t>c1L1</t>
  </si>
  <si>
    <t>c1W1</t>
  </si>
  <si>
    <t>c1W2</t>
  </si>
  <si>
    <t>c2L0</t>
  </si>
  <si>
    <t>c2W1</t>
  </si>
  <si>
    <t>c2W2</t>
  </si>
  <si>
    <t>c3L0</t>
  </si>
  <si>
    <t>c3W1</t>
  </si>
  <si>
    <t>c3W2</t>
  </si>
  <si>
    <t>c4L0</t>
  </si>
  <si>
    <t>c4W1</t>
  </si>
  <si>
    <t>c4W2</t>
  </si>
  <si>
    <t>c5L0</t>
  </si>
  <si>
    <t>c5W1</t>
  </si>
  <si>
    <t>c5W2</t>
  </si>
  <si>
    <t>c6L0</t>
  </si>
  <si>
    <t>c6W1</t>
  </si>
  <si>
    <t>c6W2</t>
  </si>
  <si>
    <t>c7L0</t>
  </si>
  <si>
    <t>c7W1</t>
  </si>
  <si>
    <t>c7W2</t>
  </si>
  <si>
    <t>c8L0</t>
  </si>
  <si>
    <t>c8W1</t>
  </si>
  <si>
    <t>c8W2</t>
  </si>
  <si>
    <t xml:space="preserve">serie </t>
  </si>
  <si>
    <t>replacement</t>
  </si>
  <si>
    <t>subsub</t>
  </si>
  <si>
    <t>original</t>
  </si>
  <si>
    <t>yes</t>
  </si>
  <si>
    <t>intint</t>
  </si>
  <si>
    <t>subint</t>
  </si>
  <si>
    <t>NA</t>
  </si>
  <si>
    <t>c1W11</t>
  </si>
  <si>
    <t>c1W21</t>
  </si>
  <si>
    <t>c2L1</t>
  </si>
  <si>
    <t>c2W11</t>
  </si>
  <si>
    <t>c2W21</t>
  </si>
  <si>
    <t>c3L1</t>
  </si>
  <si>
    <t>c3W11</t>
  </si>
  <si>
    <t>c3W21</t>
  </si>
  <si>
    <t>c4L1</t>
  </si>
  <si>
    <t>c4W11</t>
  </si>
  <si>
    <t>c4W21</t>
  </si>
  <si>
    <t>c5L1</t>
  </si>
  <si>
    <t>c5W11</t>
  </si>
  <si>
    <t>c5W21</t>
  </si>
  <si>
    <t>c6L1</t>
  </si>
  <si>
    <t>c6W11</t>
  </si>
  <si>
    <t>c6W21</t>
  </si>
  <si>
    <t>c7L1</t>
  </si>
  <si>
    <t>c7W11</t>
  </si>
  <si>
    <t>c7W21</t>
  </si>
  <si>
    <t>c8L1</t>
  </si>
  <si>
    <t>c8W11</t>
  </si>
  <si>
    <t>c8W21</t>
  </si>
  <si>
    <t>c1L3</t>
  </si>
  <si>
    <t>c1W13</t>
  </si>
  <si>
    <t>c1W23</t>
  </si>
  <si>
    <t>c2L3</t>
  </si>
  <si>
    <t>c2W13</t>
  </si>
  <si>
    <t>c2W23</t>
  </si>
  <si>
    <t>c3L3</t>
  </si>
  <si>
    <t>c3W13</t>
  </si>
  <si>
    <t>c3W23</t>
  </si>
  <si>
    <t>c4L3</t>
  </si>
  <si>
    <t>c4W13</t>
  </si>
  <si>
    <t>c4W23</t>
  </si>
  <si>
    <t>c5L3</t>
  </si>
  <si>
    <t>c5W13</t>
  </si>
  <si>
    <t>c5W23</t>
  </si>
  <si>
    <t>c6L3</t>
  </si>
  <si>
    <t>c6W13</t>
  </si>
  <si>
    <t>c6W23</t>
  </si>
  <si>
    <t>c7L3</t>
  </si>
  <si>
    <t>c7W13</t>
  </si>
  <si>
    <t>c7W23</t>
  </si>
  <si>
    <t>c8L3</t>
  </si>
  <si>
    <t>c8W13</t>
  </si>
  <si>
    <t>c8W23</t>
  </si>
  <si>
    <t>c1EV0</t>
  </si>
  <si>
    <t>c2EV0</t>
  </si>
  <si>
    <t>c3EV0</t>
  </si>
  <si>
    <t>c4EV0</t>
  </si>
  <si>
    <t>c5EV0</t>
  </si>
  <si>
    <t>c6EV0</t>
  </si>
  <si>
    <t>c7EV0</t>
  </si>
  <si>
    <t>c8EV0</t>
  </si>
  <si>
    <t>c1EV1</t>
  </si>
  <si>
    <t>c3EV3</t>
  </si>
  <si>
    <t>c2EV1</t>
  </si>
  <si>
    <t>c3EV1</t>
  </si>
  <si>
    <t>c4EV1</t>
  </si>
  <si>
    <t>c5EV1</t>
  </si>
  <si>
    <t>c6EV1</t>
  </si>
  <si>
    <t>c7EV1</t>
  </si>
  <si>
    <t>c8EV1</t>
  </si>
  <si>
    <t>c1EV3</t>
  </si>
  <si>
    <t>c2EV3</t>
  </si>
  <si>
    <t>c4EV3</t>
  </si>
  <si>
    <t>c5EV3</t>
  </si>
  <si>
    <t>c6EV3</t>
  </si>
  <si>
    <t>c7EV3</t>
  </si>
  <si>
    <t>c8EV3</t>
  </si>
  <si>
    <t>c1oct-dec</t>
  </si>
  <si>
    <t>c2oct-dec</t>
  </si>
  <si>
    <t>c3oct-dec</t>
  </si>
  <si>
    <t>c4oct-dec</t>
  </si>
  <si>
    <t>c5oct-dec</t>
  </si>
  <si>
    <t>c8oct-dec</t>
  </si>
  <si>
    <t>c7oct-dec</t>
  </si>
  <si>
    <t>c6oct-dec</t>
  </si>
  <si>
    <t>c1dec-mar</t>
  </si>
  <si>
    <t>c2dec-mar</t>
  </si>
  <si>
    <t>c3dec-mar</t>
  </si>
  <si>
    <t>c4dec-mar</t>
  </si>
  <si>
    <t>c5dec-mar</t>
  </si>
  <si>
    <t>c6dec-mar</t>
  </si>
  <si>
    <t>c7dec-mar</t>
  </si>
  <si>
    <t>c8dec-mar</t>
  </si>
  <si>
    <t>c1oct-mar</t>
  </si>
  <si>
    <t>c2oct-mar</t>
  </si>
  <si>
    <t>c3oct-mar</t>
  </si>
  <si>
    <t>c4oct-mar</t>
  </si>
  <si>
    <t>c5oct-mar</t>
  </si>
  <si>
    <t>c6oct-mar</t>
  </si>
  <si>
    <t>c7oct-mar</t>
  </si>
  <si>
    <t>c8oct-mar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</si>
</sst>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61"/>
  <sheetViews>
    <sheetView tabSelected="1" topLeftCell="CQ1" zoomScale="60" zoomScaleNormal="60" workbookViewId="0">
      <selection activeCell="DE61" sqref="DE61"/>
    </sheetView>
  </sheetViews>
  <sheetFormatPr defaultRowHeight="15" x14ac:dyDescent="0.25"/>
  <cols>
    <col min="1" max="1" width="5.42578125" bestFit="1" customWidth="1"/>
    <col min="2" max="2" width="11.140625" bestFit="1" customWidth="1"/>
    <col min="3" max="3" width="7" customWidth="1"/>
    <col min="4" max="4" width="8.28515625" bestFit="1" customWidth="1"/>
    <col min="5" max="5" width="10.140625" customWidth="1"/>
    <col min="6" max="6" width="13.7109375" customWidth="1"/>
    <col min="7" max="7" width="5.85546875" bestFit="1" customWidth="1"/>
    <col min="8" max="8" width="6.140625" bestFit="1" customWidth="1"/>
    <col min="9" max="9" width="6.5703125" bestFit="1" customWidth="1"/>
    <col min="10" max="10" width="6.28515625" bestFit="1" customWidth="1"/>
    <col min="11" max="11" width="6.5703125" bestFit="1" customWidth="1"/>
    <col min="12" max="12" width="7" customWidth="1"/>
    <col min="13" max="13" width="6.28515625" bestFit="1" customWidth="1"/>
    <col min="14" max="14" width="6.5703125" bestFit="1" customWidth="1"/>
    <col min="15" max="15" width="7" bestFit="1" customWidth="1"/>
    <col min="16" max="16" width="6.28515625" bestFit="1" customWidth="1"/>
    <col min="17" max="17" width="6.5703125" bestFit="1" customWidth="1"/>
    <col min="18" max="18" width="7" bestFit="1" customWidth="1"/>
    <col min="19" max="19" width="6.28515625" bestFit="1" customWidth="1"/>
    <col min="20" max="20" width="6.5703125" bestFit="1" customWidth="1"/>
    <col min="21" max="21" width="7" bestFit="1" customWidth="1"/>
    <col min="22" max="22" width="6.28515625" bestFit="1" customWidth="1"/>
    <col min="23" max="23" width="6.5703125" bestFit="1" customWidth="1"/>
    <col min="24" max="24" width="7" bestFit="1" customWidth="1"/>
    <col min="25" max="25" width="6.28515625" bestFit="1" customWidth="1"/>
    <col min="26" max="26" width="6.5703125" bestFit="1" customWidth="1"/>
    <col min="27" max="27" width="7" bestFit="1" customWidth="1"/>
    <col min="28" max="28" width="6.28515625" bestFit="1" customWidth="1"/>
    <col min="29" max="29" width="6.5703125" bestFit="1" customWidth="1"/>
    <col min="30" max="30" width="7" customWidth="1"/>
    <col min="31" max="31" width="5.42578125" bestFit="1" customWidth="1"/>
    <col min="32" max="32" width="6.85546875" bestFit="1" customWidth="1"/>
    <col min="33" max="33" width="7.28515625" customWidth="1"/>
    <col min="34" max="34" width="5.85546875" customWidth="1"/>
    <col min="35" max="35" width="7.28515625" customWidth="1"/>
    <col min="36" max="36" width="7.7109375" customWidth="1"/>
    <col min="37" max="37" width="5.85546875" customWidth="1"/>
    <col min="38" max="38" width="7.28515625" bestFit="1" customWidth="1"/>
    <col min="39" max="39" width="7.7109375" customWidth="1"/>
    <col min="40" max="40" width="5.85546875" customWidth="1"/>
    <col min="41" max="41" width="7.28515625" customWidth="1"/>
    <col min="42" max="42" width="7.7109375" customWidth="1"/>
    <col min="43" max="43" width="5.85546875" bestFit="1" customWidth="1"/>
    <col min="44" max="44" width="7.28515625" bestFit="1" customWidth="1"/>
    <col min="45" max="45" width="7.7109375" bestFit="1" customWidth="1"/>
    <col min="46" max="46" width="5.85546875" bestFit="1" customWidth="1"/>
    <col min="47" max="47" width="7.28515625" bestFit="1" customWidth="1"/>
    <col min="48" max="48" width="7.7109375" bestFit="1" customWidth="1"/>
    <col min="49" max="49" width="5.85546875" bestFit="1" customWidth="1"/>
    <col min="50" max="50" width="7.28515625" bestFit="1" customWidth="1"/>
    <col min="51" max="51" width="7.7109375" customWidth="1"/>
    <col min="52" max="52" width="5.85546875" customWidth="1"/>
    <col min="53" max="53" width="7.28515625" customWidth="1"/>
    <col min="54" max="54" width="7.7109375" customWidth="1"/>
    <col min="55" max="55" width="6.28515625" bestFit="1" customWidth="1"/>
    <col min="56" max="56" width="7.28515625" bestFit="1" customWidth="1"/>
    <col min="57" max="57" width="7.7109375" bestFit="1" customWidth="1"/>
    <col min="58" max="58" width="6.28515625" bestFit="1" customWidth="1"/>
    <col min="59" max="59" width="7.7109375" customWidth="1"/>
    <col min="60" max="60" width="8.28515625" bestFit="1" customWidth="1"/>
    <col min="61" max="61" width="6.28515625" customWidth="1"/>
    <col min="62" max="62" width="7.7109375" customWidth="1"/>
    <col min="63" max="63" width="8.28515625" bestFit="1" customWidth="1"/>
    <col min="64" max="64" width="6.28515625" bestFit="1" customWidth="1"/>
    <col min="65" max="65" width="7.7109375" bestFit="1" customWidth="1"/>
    <col min="66" max="66" width="8.28515625" bestFit="1" customWidth="1"/>
    <col min="67" max="67" width="6.28515625" bestFit="1" customWidth="1"/>
    <col min="68" max="68" width="7.7109375" bestFit="1" customWidth="1"/>
    <col min="69" max="69" width="8.28515625" bestFit="1" customWidth="1"/>
    <col min="70" max="70" width="6.28515625" bestFit="1" customWidth="1"/>
    <col min="71" max="71" width="7.7109375" bestFit="1" customWidth="1"/>
    <col min="72" max="72" width="8.28515625" bestFit="1" customWidth="1"/>
    <col min="73" max="73" width="6.28515625" bestFit="1" customWidth="1"/>
    <col min="74" max="74" width="7.7109375" bestFit="1" customWidth="1"/>
    <col min="75" max="75" width="8.28515625" bestFit="1" customWidth="1"/>
    <col min="76" max="76" width="6.28515625" bestFit="1" customWidth="1"/>
    <col min="77" max="77" width="7.7109375" bestFit="1" customWidth="1"/>
    <col min="78" max="78" width="8.28515625" bestFit="1" customWidth="1"/>
    <col min="79" max="94" width="9" customWidth="1"/>
    <col min="95" max="95" width="9.140625" customWidth="1"/>
    <col min="103" max="103" width="10.7109375" style="1" customWidth="1"/>
    <col min="104" max="110" width="9.140625" style="1"/>
    <col min="111" max="111" width="9.140625" style="1" customWidth="1"/>
    <col min="112" max="125" width="9.140625" style="1"/>
    <col min="126" max="126" width="15.42578125" style="1" bestFit="1" customWidth="1"/>
  </cols>
  <sheetData>
    <row r="1" spans="1:126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34</v>
      </c>
      <c r="G1" t="s">
        <v>9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10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  <c r="BJ1" t="s">
        <v>72</v>
      </c>
      <c r="BK1" t="s">
        <v>73</v>
      </c>
      <c r="BL1" t="s">
        <v>74</v>
      </c>
      <c r="BM1" t="s">
        <v>75</v>
      </c>
      <c r="BN1" t="s">
        <v>76</v>
      </c>
      <c r="BO1" t="s">
        <v>77</v>
      </c>
      <c r="BP1" t="s">
        <v>78</v>
      </c>
      <c r="BQ1" t="s">
        <v>79</v>
      </c>
      <c r="BR1" t="s">
        <v>80</v>
      </c>
      <c r="BS1" t="s">
        <v>81</v>
      </c>
      <c r="BT1" t="s">
        <v>82</v>
      </c>
      <c r="BU1" t="s">
        <v>83</v>
      </c>
      <c r="BV1" t="s">
        <v>84</v>
      </c>
      <c r="BW1" t="s">
        <v>85</v>
      </c>
      <c r="BX1" t="s">
        <v>86</v>
      </c>
      <c r="BY1" t="s">
        <v>87</v>
      </c>
      <c r="BZ1" t="s">
        <v>88</v>
      </c>
      <c r="CA1" t="s">
        <v>89</v>
      </c>
      <c r="CB1" t="s">
        <v>90</v>
      </c>
      <c r="CC1" t="s">
        <v>91</v>
      </c>
      <c r="CD1" t="s">
        <v>92</v>
      </c>
      <c r="CE1" t="s">
        <v>93</v>
      </c>
      <c r="CF1" t="s">
        <v>94</v>
      </c>
      <c r="CG1" t="s">
        <v>95</v>
      </c>
      <c r="CH1" t="s">
        <v>96</v>
      </c>
      <c r="CI1" t="s">
        <v>97</v>
      </c>
      <c r="CJ1" t="s">
        <v>99</v>
      </c>
      <c r="CK1" t="s">
        <v>100</v>
      </c>
      <c r="CL1" t="s">
        <v>101</v>
      </c>
      <c r="CM1" t="s">
        <v>102</v>
      </c>
      <c r="CN1" t="s">
        <v>103</v>
      </c>
      <c r="CO1" t="s">
        <v>104</v>
      </c>
      <c r="CP1" t="s">
        <v>105</v>
      </c>
      <c r="CQ1" t="s">
        <v>106</v>
      </c>
      <c r="CR1" t="s">
        <v>107</v>
      </c>
      <c r="CS1" t="s">
        <v>98</v>
      </c>
      <c r="CT1" t="s">
        <v>108</v>
      </c>
      <c r="CU1" t="s">
        <v>109</v>
      </c>
      <c r="CV1" t="s">
        <v>110</v>
      </c>
      <c r="CW1" t="s">
        <v>111</v>
      </c>
      <c r="CX1" t="s">
        <v>112</v>
      </c>
      <c r="CY1" s="1" t="s">
        <v>113</v>
      </c>
      <c r="CZ1" s="1" t="s">
        <v>114</v>
      </c>
      <c r="DA1" s="1" t="s">
        <v>115</v>
      </c>
      <c r="DB1" s="1" t="s">
        <v>116</v>
      </c>
      <c r="DC1" s="1" t="s">
        <v>117</v>
      </c>
      <c r="DD1" s="1" t="s">
        <v>120</v>
      </c>
      <c r="DE1" s="1" t="s">
        <v>119</v>
      </c>
      <c r="DF1" s="1" t="s">
        <v>118</v>
      </c>
      <c r="DG1" s="1" t="s">
        <v>121</v>
      </c>
      <c r="DH1" s="1" t="s">
        <v>122</v>
      </c>
      <c r="DI1" s="1" t="s">
        <v>123</v>
      </c>
      <c r="DJ1" s="1" t="s">
        <v>124</v>
      </c>
      <c r="DK1" s="1" t="s">
        <v>125</v>
      </c>
      <c r="DL1" s="1" t="s">
        <v>126</v>
      </c>
      <c r="DM1" s="1" t="s">
        <v>127</v>
      </c>
      <c r="DN1" s="1" t="s">
        <v>128</v>
      </c>
      <c r="DO1" s="1" t="s">
        <v>129</v>
      </c>
      <c r="DP1" s="1" t="s">
        <v>130</v>
      </c>
      <c r="DQ1" s="1" t="s">
        <v>131</v>
      </c>
      <c r="DR1" s="1" t="s">
        <v>132</v>
      </c>
      <c r="DS1" s="1" t="s">
        <v>133</v>
      </c>
      <c r="DT1" s="1" t="s">
        <v>134</v>
      </c>
      <c r="DU1" s="1" t="s">
        <v>135</v>
      </c>
      <c r="DV1" s="1" t="s">
        <v>136</v>
      </c>
    </row>
    <row r="2" spans="1:126" x14ac:dyDescent="0.25">
      <c r="A2">
        <v>1</v>
      </c>
      <c r="B2" t="s">
        <v>1</v>
      </c>
      <c r="C2" t="s">
        <v>2</v>
      </c>
      <c r="D2" t="s">
        <v>3</v>
      </c>
      <c r="E2" t="s">
        <v>4</v>
      </c>
      <c r="F2" t="s">
        <v>35</v>
      </c>
      <c r="G2" t="s">
        <v>41</v>
      </c>
      <c r="H2" t="s">
        <v>41</v>
      </c>
      <c r="I2" t="s">
        <v>41</v>
      </c>
      <c r="J2" t="s">
        <v>41</v>
      </c>
      <c r="K2" t="s">
        <v>41</v>
      </c>
      <c r="L2" t="s">
        <v>41</v>
      </c>
      <c r="M2" t="s">
        <v>41</v>
      </c>
      <c r="N2" t="s">
        <v>41</v>
      </c>
      <c r="O2" t="s">
        <v>41</v>
      </c>
      <c r="P2" t="s">
        <v>41</v>
      </c>
      <c r="Q2" t="s">
        <v>41</v>
      </c>
      <c r="R2" t="s">
        <v>41</v>
      </c>
      <c r="S2" t="s">
        <v>41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  <c r="AA2" t="s">
        <v>41</v>
      </c>
      <c r="AB2" t="s">
        <v>41</v>
      </c>
      <c r="AC2" t="s">
        <v>41</v>
      </c>
      <c r="AD2" t="s">
        <v>41</v>
      </c>
      <c r="AE2">
        <v>4.3</v>
      </c>
      <c r="AF2">
        <v>4.4000000000000004</v>
      </c>
      <c r="AG2">
        <v>3.8</v>
      </c>
      <c r="AH2">
        <v>4.0999999999999996</v>
      </c>
      <c r="AI2">
        <v>3.5</v>
      </c>
      <c r="AJ2">
        <v>3.2</v>
      </c>
      <c r="AK2">
        <v>4.9000000000000004</v>
      </c>
      <c r="AL2">
        <v>2.8</v>
      </c>
      <c r="AM2">
        <v>2.2000000000000002</v>
      </c>
      <c r="AN2">
        <v>5.0999999999999996</v>
      </c>
      <c r="AO2">
        <v>3.9</v>
      </c>
      <c r="AP2">
        <v>1.9</v>
      </c>
      <c r="AQ2">
        <v>4.5999999999999996</v>
      </c>
      <c r="AR2">
        <v>2.8</v>
      </c>
      <c r="AS2">
        <v>1.8</v>
      </c>
      <c r="AT2">
        <v>4.3</v>
      </c>
      <c r="AU2">
        <v>2.2999999999999998</v>
      </c>
      <c r="AV2">
        <v>1.9</v>
      </c>
      <c r="AW2">
        <v>4.9000000000000004</v>
      </c>
      <c r="AX2">
        <v>2.2999999999999998</v>
      </c>
      <c r="AY2">
        <v>2.2000000000000002</v>
      </c>
      <c r="AZ2">
        <v>3.9</v>
      </c>
      <c r="BA2">
        <v>3.4</v>
      </c>
      <c r="BB2">
        <v>3.3</v>
      </c>
      <c r="BC2" t="s">
        <v>41</v>
      </c>
      <c r="BD2" t="s">
        <v>41</v>
      </c>
      <c r="BE2" t="s">
        <v>41</v>
      </c>
      <c r="BF2" t="s">
        <v>41</v>
      </c>
      <c r="BG2" t="s">
        <v>41</v>
      </c>
      <c r="BH2" t="s">
        <v>41</v>
      </c>
      <c r="BI2">
        <v>5.7</v>
      </c>
      <c r="BJ2">
        <v>6.4</v>
      </c>
      <c r="BK2">
        <v>4.9000000000000004</v>
      </c>
      <c r="BL2" t="s">
        <v>41</v>
      </c>
      <c r="BM2" t="s">
        <v>41</v>
      </c>
      <c r="BN2" t="s">
        <v>41</v>
      </c>
      <c r="BO2">
        <v>5.2</v>
      </c>
      <c r="BP2">
        <v>5.3</v>
      </c>
      <c r="BQ2">
        <v>5.3</v>
      </c>
      <c r="BR2" t="s">
        <v>41</v>
      </c>
      <c r="BS2" t="s">
        <v>41</v>
      </c>
      <c r="BT2" t="s">
        <v>41</v>
      </c>
      <c r="BU2" t="s">
        <v>41</v>
      </c>
      <c r="BV2" t="s">
        <v>41</v>
      </c>
      <c r="BW2" t="s">
        <v>41</v>
      </c>
      <c r="BX2" t="s">
        <v>41</v>
      </c>
      <c r="BY2" t="s">
        <v>41</v>
      </c>
      <c r="BZ2" t="s">
        <v>41</v>
      </c>
      <c r="CA2" t="s">
        <v>41</v>
      </c>
      <c r="CB2" t="s">
        <v>41</v>
      </c>
      <c r="CC2" t="s">
        <v>41</v>
      </c>
      <c r="CD2" t="s">
        <v>41</v>
      </c>
      <c r="CE2" t="s">
        <v>41</v>
      </c>
      <c r="CF2" t="s">
        <v>41</v>
      </c>
      <c r="CG2" t="s">
        <v>41</v>
      </c>
      <c r="CH2" t="s">
        <v>41</v>
      </c>
      <c r="CI2">
        <f t="shared" ref="CI2:CI23" si="0">PI()*(((AF2+AG2)/4)^2)*AE2</f>
        <v>56.770935444857749</v>
      </c>
      <c r="CJ2">
        <f>PI()*(((AI2+AJ2)/4)^2)*AH2</f>
        <v>36.137936643784236</v>
      </c>
      <c r="CK2">
        <f t="shared" ref="CK2:CK21" si="1">PI()*(((AL2+AM2)/4)^2)*AK2</f>
        <v>24.052818754046857</v>
      </c>
      <c r="CL2">
        <f>PI()*(((AO2+AP2)/4)^2)*AN2</f>
        <v>33.686512626279956</v>
      </c>
      <c r="CM2">
        <f>PI()*(((AR2+AS2)/4)^2)*AQ2</f>
        <v>19.1118789081135</v>
      </c>
      <c r="CN2">
        <f t="shared" ref="CN2:CN22" si="2">PI()*(((AU2+AV2)/4)^2)*AT2</f>
        <v>14.893505372505805</v>
      </c>
      <c r="CO2">
        <f t="shared" ref="CO2:CO33" si="3">PI()*(((AX2+AY2)/4)^2)*AW2</f>
        <v>19.482783190777951</v>
      </c>
      <c r="CP2">
        <f>PI()*(((BA2+BB2)/4)^2)*AZ2</f>
        <v>34.375110466038656</v>
      </c>
      <c r="CQ2" t="s">
        <v>41</v>
      </c>
      <c r="CR2" t="s">
        <v>41</v>
      </c>
      <c r="CS2">
        <f>PI()*(((BJ2+BK2)/4)^2)*BI2</f>
        <v>142.90967536501375</v>
      </c>
      <c r="CT2" t="s">
        <v>41</v>
      </c>
      <c r="CU2">
        <f>PI()*(((BP2+BQ2)/4)^2)*BO2</f>
        <v>114.72153893113848</v>
      </c>
      <c r="CV2" t="s">
        <v>41</v>
      </c>
      <c r="CW2" t="s">
        <v>41</v>
      </c>
      <c r="CX2" t="s">
        <v>41</v>
      </c>
      <c r="CY2" s="1" t="s">
        <v>41</v>
      </c>
      <c r="CZ2" s="1" t="s">
        <v>41</v>
      </c>
      <c r="DA2" s="1" t="s">
        <v>41</v>
      </c>
      <c r="DB2" s="1" t="s">
        <v>41</v>
      </c>
      <c r="DC2" s="1" t="s">
        <v>41</v>
      </c>
      <c r="DD2" s="1" t="s">
        <v>41</v>
      </c>
      <c r="DE2" s="1" t="s">
        <v>41</v>
      </c>
      <c r="DF2" s="1" t="s">
        <v>41</v>
      </c>
      <c r="DG2" s="1" t="s">
        <v>41</v>
      </c>
      <c r="DH2" s="1" t="s">
        <v>41</v>
      </c>
      <c r="DI2" s="1">
        <f>LN(CS2/CK2)/105</f>
        <v>1.6971053298022024E-2</v>
      </c>
      <c r="DJ2" s="1" t="s">
        <v>41</v>
      </c>
      <c r="DK2" s="1">
        <f>LN(CU2/CM2)/105</f>
        <v>1.7068549688935973E-2</v>
      </c>
      <c r="DL2" s="1" t="s">
        <v>41</v>
      </c>
      <c r="DM2" s="1" t="s">
        <v>41</v>
      </c>
      <c r="DN2" s="1" t="s">
        <v>41</v>
      </c>
      <c r="DO2" s="1" t="s">
        <v>41</v>
      </c>
      <c r="DP2" s="1" t="s">
        <v>41</v>
      </c>
      <c r="DQ2" s="1" t="s">
        <v>41</v>
      </c>
      <c r="DR2" s="1" t="s">
        <v>41</v>
      </c>
      <c r="DS2" s="1" t="s">
        <v>41</v>
      </c>
      <c r="DT2" s="1" t="s">
        <v>41</v>
      </c>
      <c r="DU2" s="1" t="s">
        <v>41</v>
      </c>
      <c r="DV2" s="1" t="s">
        <v>41</v>
      </c>
    </row>
    <row r="3" spans="1:126" x14ac:dyDescent="0.25">
      <c r="A3">
        <v>2</v>
      </c>
      <c r="B3" t="s">
        <v>36</v>
      </c>
      <c r="C3" t="s">
        <v>3</v>
      </c>
      <c r="D3" t="s">
        <v>3</v>
      </c>
      <c r="E3" t="s">
        <v>4</v>
      </c>
      <c r="F3" t="s">
        <v>37</v>
      </c>
      <c r="G3">
        <v>3.2</v>
      </c>
      <c r="H3">
        <v>3.4</v>
      </c>
      <c r="I3">
        <v>2.5</v>
      </c>
      <c r="J3">
        <v>3.2</v>
      </c>
      <c r="K3">
        <v>3.2</v>
      </c>
      <c r="L3">
        <v>2.6</v>
      </c>
      <c r="M3">
        <v>3.9</v>
      </c>
      <c r="N3">
        <v>2.2999999999999998</v>
      </c>
      <c r="O3">
        <v>1.6</v>
      </c>
      <c r="P3">
        <v>4.2</v>
      </c>
      <c r="Q3">
        <v>3.7</v>
      </c>
      <c r="R3">
        <v>2.6</v>
      </c>
      <c r="S3">
        <v>5.3</v>
      </c>
      <c r="T3">
        <v>4.3</v>
      </c>
      <c r="U3">
        <v>4</v>
      </c>
      <c r="V3">
        <v>4.4000000000000004</v>
      </c>
      <c r="W3">
        <v>4.0999999999999996</v>
      </c>
      <c r="X3">
        <v>2.8</v>
      </c>
      <c r="Y3">
        <v>5.2</v>
      </c>
      <c r="Z3">
        <v>3</v>
      </c>
      <c r="AA3">
        <v>1.7</v>
      </c>
      <c r="AB3">
        <v>5.2</v>
      </c>
      <c r="AC3">
        <v>2.8</v>
      </c>
      <c r="AD3">
        <v>3.7</v>
      </c>
      <c r="AE3">
        <v>4.5</v>
      </c>
      <c r="AF3">
        <v>4.2</v>
      </c>
      <c r="AG3">
        <v>4</v>
      </c>
      <c r="AH3" t="s">
        <v>41</v>
      </c>
      <c r="AI3" t="s">
        <v>41</v>
      </c>
      <c r="AJ3" t="s">
        <v>41</v>
      </c>
      <c r="AK3">
        <v>4.8</v>
      </c>
      <c r="AL3">
        <v>2.5</v>
      </c>
      <c r="AM3">
        <v>2</v>
      </c>
      <c r="AN3">
        <v>4.5999999999999996</v>
      </c>
      <c r="AO3">
        <v>2.4</v>
      </c>
      <c r="AP3">
        <v>2.2000000000000002</v>
      </c>
      <c r="AQ3">
        <v>6.7</v>
      </c>
      <c r="AR3">
        <v>5.0999999999999996</v>
      </c>
      <c r="AS3">
        <v>3.1</v>
      </c>
      <c r="AT3">
        <v>5.7</v>
      </c>
      <c r="AU3">
        <v>5.4</v>
      </c>
      <c r="AV3">
        <v>3.3</v>
      </c>
      <c r="AW3">
        <v>5.5</v>
      </c>
      <c r="AX3">
        <v>3</v>
      </c>
      <c r="AY3">
        <v>2.2999999999999998</v>
      </c>
      <c r="AZ3" t="s">
        <v>41</v>
      </c>
      <c r="BA3" t="s">
        <v>41</v>
      </c>
      <c r="BB3" t="s">
        <v>41</v>
      </c>
      <c r="BC3" t="s">
        <v>41</v>
      </c>
      <c r="BD3" t="s">
        <v>41</v>
      </c>
      <c r="BE3" t="s">
        <v>41</v>
      </c>
      <c r="BF3">
        <v>8.1999999999999993</v>
      </c>
      <c r="BG3">
        <v>6.7</v>
      </c>
      <c r="BH3">
        <v>6.7</v>
      </c>
      <c r="BI3" t="s">
        <v>41</v>
      </c>
      <c r="BJ3" t="s">
        <v>41</v>
      </c>
      <c r="BK3" t="s">
        <v>41</v>
      </c>
      <c r="BL3">
        <v>7.2</v>
      </c>
      <c r="BM3">
        <v>4.7</v>
      </c>
      <c r="BN3">
        <v>4.5999999999999996</v>
      </c>
      <c r="BO3">
        <v>8.9</v>
      </c>
      <c r="BP3">
        <v>7.4</v>
      </c>
      <c r="BQ3">
        <v>5.7</v>
      </c>
      <c r="BR3">
        <v>9.1999999999999993</v>
      </c>
      <c r="BS3">
        <v>7.4</v>
      </c>
      <c r="BT3">
        <v>6.3</v>
      </c>
      <c r="BU3" t="s">
        <v>41</v>
      </c>
      <c r="BV3" t="s">
        <v>41</v>
      </c>
      <c r="BW3" t="s">
        <v>41</v>
      </c>
      <c r="BX3">
        <v>8.1</v>
      </c>
      <c r="BY3">
        <v>5.5</v>
      </c>
      <c r="BZ3">
        <v>5.2</v>
      </c>
      <c r="CA3">
        <f>PI()*(((H3+I3)/4)^2)*G3</f>
        <v>21.871768054292144</v>
      </c>
      <c r="CB3">
        <f>PI()*(((K3+L3)/4)^2)*J3</f>
        <v>21.136635373352135</v>
      </c>
      <c r="CC3">
        <f>PI()*(((N3+O3)/4)^2)*M3</f>
        <v>11.647258413643307</v>
      </c>
      <c r="CD3">
        <f>PI()*(((Q3+R3)/4)^2)*P3</f>
        <v>32.731075760506968</v>
      </c>
      <c r="CE3">
        <f>PI()*(((T3+U3)/4)^2)*S3</f>
        <v>71.690555306296545</v>
      </c>
      <c r="CF3">
        <f>PI()*(((W3+X3)/4)^2)*V3</f>
        <v>41.132087215287761</v>
      </c>
      <c r="CG3">
        <f>PI()*(((Z3+AA3)/4)^2)*Y3</f>
        <v>22.554279058284525</v>
      </c>
      <c r="CH3">
        <f>PI()*(((AC3+AD3)/4)^2)*AB3</f>
        <v>43.137994124604852</v>
      </c>
      <c r="CI3">
        <f t="shared" si="0"/>
        <v>59.41144407019997</v>
      </c>
      <c r="CJ3" t="s">
        <v>41</v>
      </c>
      <c r="CK3">
        <f t="shared" si="1"/>
        <v>19.085175370557991</v>
      </c>
      <c r="CL3">
        <f>PI()*(((AO3+AP3)/4)^2)*AN3</f>
        <v>19.1118789081135</v>
      </c>
      <c r="CM3">
        <f>PI()*(((AR3+AS3)/4)^2)*AQ3</f>
        <v>88.457038948964396</v>
      </c>
      <c r="CN3">
        <f t="shared" si="2"/>
        <v>84.71167145726281</v>
      </c>
      <c r="CO3">
        <f t="shared" si="3"/>
        <v>30.335022313522192</v>
      </c>
      <c r="CP3" t="s">
        <v>41</v>
      </c>
      <c r="CQ3" t="s">
        <v>41</v>
      </c>
      <c r="CR3">
        <f>PI()*(((BG3+BH3)/4)^2)*BF3</f>
        <v>289.10349315027389</v>
      </c>
      <c r="CS3" t="s">
        <v>41</v>
      </c>
      <c r="CT3">
        <f>PI()*(((BM3+BN3)/4)^2)*BL3</f>
        <v>122.27235687404155</v>
      </c>
      <c r="CU3">
        <f>PI()*(((BP3+BQ3)/4)^2)*BO3</f>
        <v>299.89034787591538</v>
      </c>
      <c r="CV3">
        <f>PI()*(((BS3+BT3)/4)^2)*BR3</f>
        <v>339.04617696255417</v>
      </c>
      <c r="CW3" t="s">
        <v>41</v>
      </c>
      <c r="CX3">
        <f>PI()*(((BY3+BZ3)/4)^2)*BX3</f>
        <v>182.08847734793201</v>
      </c>
      <c r="CY3" s="1">
        <f>LN(CI3/CA3)/57</f>
        <v>1.7531406906801057E-2</v>
      </c>
      <c r="CZ3" s="1" t="s">
        <v>41</v>
      </c>
      <c r="DA3" s="1">
        <f>LN(CK3/CC3)/57</f>
        <v>8.663878106308618E-3</v>
      </c>
      <c r="DB3" s="1">
        <f>LN(CL3/CD3)/57</f>
        <v>-9.438857571914901E-3</v>
      </c>
      <c r="DC3" s="1">
        <f>LN(CM3/CE3)/57</f>
        <v>3.6869821890202505E-3</v>
      </c>
      <c r="DD3" s="1">
        <f>LN(CN3/CF3)/57</f>
        <v>1.2674822140893639E-2</v>
      </c>
      <c r="DE3" s="1">
        <f>LN(CO3/CG3)/57</f>
        <v>5.1996156199152609E-3</v>
      </c>
      <c r="DF3" s="1" t="s">
        <v>41</v>
      </c>
      <c r="DG3" s="1" t="s">
        <v>41</v>
      </c>
      <c r="DH3" s="1" t="s">
        <v>41</v>
      </c>
      <c r="DI3" s="1" t="s">
        <v>41</v>
      </c>
      <c r="DJ3" s="1">
        <f>LN(CT3/CL3)/92</f>
        <v>2.0173270824513943E-2</v>
      </c>
      <c r="DK3" s="1">
        <f>LN(CU3/CM3)/92</f>
        <v>1.3270651111032292E-2</v>
      </c>
      <c r="DL3" s="1">
        <f>LN(CV3/CN3)/92</f>
        <v>1.5074814386538831E-2</v>
      </c>
      <c r="DM3" s="1" t="s">
        <v>41</v>
      </c>
      <c r="DN3" s="1" t="s">
        <v>41</v>
      </c>
      <c r="DO3" s="1" t="s">
        <v>41</v>
      </c>
      <c r="DP3" s="1">
        <f t="shared" ref="DP3" si="4">LN(CR3/CB3)/147</f>
        <v>1.779440083859531E-2</v>
      </c>
      <c r="DQ3" s="1" t="s">
        <v>41</v>
      </c>
      <c r="DR3" s="1">
        <f t="shared" ref="DR3" si="5">LN(CT3/CD3)/147</f>
        <v>8.9654832262321994E-3</v>
      </c>
      <c r="DS3" s="1">
        <f t="shared" ref="DS3" si="6">LN(CU3/CE3)/147</f>
        <v>9.7350876665926872E-3</v>
      </c>
      <c r="DT3" s="1">
        <f t="shared" ref="DT3" si="7">LN(CV3/CF3)/147</f>
        <v>1.4349304663894625E-2</v>
      </c>
      <c r="DU3" s="1" t="s">
        <v>41</v>
      </c>
      <c r="DV3" s="1">
        <f t="shared" ref="DQ3:DV3" si="8">LN(CX3/CH3)/147</f>
        <v>9.79652085186088E-3</v>
      </c>
    </row>
    <row r="4" spans="1:126" x14ac:dyDescent="0.25">
      <c r="A4">
        <v>3</v>
      </c>
      <c r="B4" t="s">
        <v>1</v>
      </c>
      <c r="C4" t="s">
        <v>2</v>
      </c>
      <c r="D4" t="s">
        <v>3</v>
      </c>
      <c r="E4" t="s">
        <v>4</v>
      </c>
      <c r="F4" t="s">
        <v>37</v>
      </c>
      <c r="G4">
        <v>2.9</v>
      </c>
      <c r="H4">
        <v>1.6</v>
      </c>
      <c r="I4">
        <v>1.5</v>
      </c>
      <c r="J4">
        <v>4.0999999999999996</v>
      </c>
      <c r="K4">
        <v>4.2</v>
      </c>
      <c r="L4">
        <v>2.8</v>
      </c>
      <c r="M4">
        <v>3.7</v>
      </c>
      <c r="N4">
        <v>3.9</v>
      </c>
      <c r="O4">
        <v>3.5</v>
      </c>
      <c r="P4" t="s">
        <v>41</v>
      </c>
      <c r="Q4" t="s">
        <v>41</v>
      </c>
      <c r="R4" t="s">
        <v>41</v>
      </c>
      <c r="S4">
        <v>5.2</v>
      </c>
      <c r="T4">
        <v>4.3</v>
      </c>
      <c r="U4">
        <v>2.9</v>
      </c>
      <c r="V4">
        <v>5.5</v>
      </c>
      <c r="W4">
        <v>5.2</v>
      </c>
      <c r="X4">
        <v>3.6</v>
      </c>
      <c r="Y4">
        <v>3.9</v>
      </c>
      <c r="Z4">
        <v>2.4</v>
      </c>
      <c r="AA4">
        <v>3</v>
      </c>
      <c r="AB4">
        <v>3.8</v>
      </c>
      <c r="AC4">
        <v>3.1</v>
      </c>
      <c r="AD4">
        <v>1.6</v>
      </c>
      <c r="AE4">
        <v>3.2</v>
      </c>
      <c r="AF4">
        <v>2.8</v>
      </c>
      <c r="AG4">
        <v>1.6</v>
      </c>
      <c r="AH4">
        <v>4.8</v>
      </c>
      <c r="AI4">
        <v>4.7</v>
      </c>
      <c r="AJ4">
        <v>3.4</v>
      </c>
      <c r="AK4">
        <v>4.3</v>
      </c>
      <c r="AL4">
        <v>4.3</v>
      </c>
      <c r="AM4">
        <v>3.9</v>
      </c>
      <c r="AN4" t="s">
        <v>41</v>
      </c>
      <c r="AO4" t="s">
        <v>41</v>
      </c>
      <c r="AP4" t="s">
        <v>41</v>
      </c>
      <c r="AQ4" t="s">
        <v>41</v>
      </c>
      <c r="AR4" t="s">
        <v>41</v>
      </c>
      <c r="AS4" t="s">
        <v>41</v>
      </c>
      <c r="AT4">
        <v>6.3</v>
      </c>
      <c r="AU4">
        <v>4</v>
      </c>
      <c r="AV4">
        <v>2.6</v>
      </c>
      <c r="AW4">
        <v>4.4000000000000004</v>
      </c>
      <c r="AX4">
        <v>3.1</v>
      </c>
      <c r="AY4">
        <v>3.2</v>
      </c>
      <c r="AZ4">
        <v>4.4000000000000004</v>
      </c>
      <c r="BA4">
        <v>3.4</v>
      </c>
      <c r="BB4">
        <v>2.4</v>
      </c>
      <c r="BC4" t="s">
        <v>41</v>
      </c>
      <c r="BD4" t="s">
        <v>41</v>
      </c>
      <c r="BE4" t="s">
        <v>41</v>
      </c>
      <c r="BF4" t="s">
        <v>41</v>
      </c>
      <c r="BG4" t="s">
        <v>41</v>
      </c>
      <c r="BH4" t="s">
        <v>41</v>
      </c>
      <c r="BI4" t="s">
        <v>41</v>
      </c>
      <c r="BJ4" t="s">
        <v>41</v>
      </c>
      <c r="BK4" t="s">
        <v>41</v>
      </c>
      <c r="BL4" t="s">
        <v>41</v>
      </c>
      <c r="BM4" t="s">
        <v>41</v>
      </c>
      <c r="BN4" t="s">
        <v>41</v>
      </c>
      <c r="BO4" t="s">
        <v>41</v>
      </c>
      <c r="BP4" t="s">
        <v>41</v>
      </c>
      <c r="BQ4" t="s">
        <v>41</v>
      </c>
      <c r="BR4" t="s">
        <v>41</v>
      </c>
      <c r="BS4" t="s">
        <v>41</v>
      </c>
      <c r="BT4" t="s">
        <v>41</v>
      </c>
      <c r="BU4">
        <v>5.6</v>
      </c>
      <c r="BV4">
        <v>4.4000000000000004</v>
      </c>
      <c r="BW4">
        <v>3.5</v>
      </c>
      <c r="BX4" t="s">
        <v>41</v>
      </c>
      <c r="BY4" t="s">
        <v>41</v>
      </c>
      <c r="BZ4" t="s">
        <v>41</v>
      </c>
      <c r="CA4">
        <f>PI()*(((H4+I4)/4)^2)*G4</f>
        <v>5.4720653539308719</v>
      </c>
      <c r="CB4">
        <f>PI()*(((K4+L4)/4)^2)*J4</f>
        <v>39.446622756636835</v>
      </c>
      <c r="CC4">
        <f>PI()*(((N4+O4)/4)^2)*M4</f>
        <v>39.782773170570955</v>
      </c>
      <c r="CD4" t="s">
        <v>41</v>
      </c>
      <c r="CE4">
        <f>PI()*(((T4+U4)/4)^2)*S4</f>
        <v>52.929553027680825</v>
      </c>
      <c r="CF4">
        <f>PI()*(((W4+X4)/4)^2)*V4</f>
        <v>83.629196438560314</v>
      </c>
      <c r="CG4">
        <f>PI()*(((Z4+AA4)/4)^2)*Y4</f>
        <v>22.329655183552855</v>
      </c>
      <c r="CH4">
        <f>PI()*(((AC4+AD4)/4)^2)*AB4</f>
        <v>16.481973157977151</v>
      </c>
      <c r="CI4">
        <f t="shared" si="0"/>
        <v>12.164246754699683</v>
      </c>
      <c r="CJ4">
        <f t="shared" ref="CJ4:CJ16" si="9">PI()*(((AI4+AJ4)/4)^2)*AH4</f>
        <v>61.835968200607894</v>
      </c>
      <c r="CK4">
        <f t="shared" si="1"/>
        <v>56.770935444857749</v>
      </c>
      <c r="CL4" t="s">
        <v>41</v>
      </c>
      <c r="CM4" t="s">
        <v>41</v>
      </c>
      <c r="CN4">
        <f t="shared" si="2"/>
        <v>53.883811796208718</v>
      </c>
      <c r="CO4">
        <f t="shared" si="3"/>
        <v>34.289698415769209</v>
      </c>
      <c r="CP4">
        <f t="shared" ref="CP4:CP22" si="10">PI()*(((BA4+BB4)/4)^2)*AZ4</f>
        <v>29.062873638359179</v>
      </c>
      <c r="CQ4" t="s">
        <v>41</v>
      </c>
      <c r="CR4" t="s">
        <v>41</v>
      </c>
      <c r="CS4" t="s">
        <v>41</v>
      </c>
      <c r="CT4" t="s">
        <v>41</v>
      </c>
      <c r="CU4" t="s">
        <v>41</v>
      </c>
      <c r="CV4" t="s">
        <v>41</v>
      </c>
      <c r="CW4">
        <f>PI()*(((BV4+BW4)/4)^2)*BU4</f>
        <v>68.62337912868864</v>
      </c>
      <c r="CX4" t="s">
        <v>41</v>
      </c>
      <c r="CY4" s="1">
        <f>LN(CI4/CA4)/57</f>
        <v>1.4014823362797942E-2</v>
      </c>
      <c r="CZ4" s="1">
        <f t="shared" ref="CZ4:DF4" si="11">LN(CJ4/CB4)/57</f>
        <v>7.8866099903463632E-3</v>
      </c>
      <c r="DA4" s="1">
        <f t="shared" si="11"/>
        <v>6.2384300205176211E-3</v>
      </c>
      <c r="DB4" s="1" t="s">
        <v>41</v>
      </c>
      <c r="DC4" s="1" t="s">
        <v>41</v>
      </c>
      <c r="DD4" s="1">
        <f>LN(CN4/CF4)/57</f>
        <v>-7.7116246270965026E-3</v>
      </c>
      <c r="DE4" s="1">
        <f t="shared" si="11"/>
        <v>7.5250762709321347E-3</v>
      </c>
      <c r="DF4" s="1">
        <f t="shared" si="11"/>
        <v>9.9507770502560867E-3</v>
      </c>
      <c r="DG4" s="1" t="s">
        <v>41</v>
      </c>
      <c r="DH4" s="1" t="s">
        <v>41</v>
      </c>
      <c r="DI4" s="1" t="s">
        <v>41</v>
      </c>
      <c r="DJ4" s="1" t="s">
        <v>41</v>
      </c>
      <c r="DK4" s="1" t="s">
        <v>41</v>
      </c>
      <c r="DL4" s="1" t="s">
        <v>41</v>
      </c>
      <c r="DM4" s="1">
        <f>LN(CW4/CO4)/92</f>
        <v>7.5411772713898373E-3</v>
      </c>
      <c r="DN4" s="1" t="s">
        <v>41</v>
      </c>
      <c r="DO4" s="1" t="s">
        <v>41</v>
      </c>
      <c r="DP4" s="1" t="s">
        <v>41</v>
      </c>
      <c r="DQ4" s="1" t="s">
        <v>41</v>
      </c>
      <c r="DR4" s="1" t="s">
        <v>41</v>
      </c>
      <c r="DS4" s="1" t="s">
        <v>41</v>
      </c>
      <c r="DT4" s="1" t="s">
        <v>41</v>
      </c>
      <c r="DU4" s="1">
        <f>LN(CW4/CG4)/148</f>
        <v>7.5859301108851139E-3</v>
      </c>
      <c r="DV4" s="1" t="s">
        <v>41</v>
      </c>
    </row>
    <row r="5" spans="1:126" x14ac:dyDescent="0.25">
      <c r="A5">
        <v>4</v>
      </c>
      <c r="B5" t="s">
        <v>36</v>
      </c>
      <c r="C5" t="s">
        <v>3</v>
      </c>
      <c r="D5" t="s">
        <v>3</v>
      </c>
      <c r="E5" t="s">
        <v>4</v>
      </c>
      <c r="F5" t="s">
        <v>35</v>
      </c>
      <c r="G5" t="s">
        <v>41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 t="s">
        <v>41</v>
      </c>
      <c r="AA5" t="s">
        <v>41</v>
      </c>
      <c r="AB5" t="s">
        <v>41</v>
      </c>
      <c r="AC5" t="s">
        <v>41</v>
      </c>
      <c r="AD5" t="s">
        <v>41</v>
      </c>
      <c r="AE5">
        <v>4.0999999999999996</v>
      </c>
      <c r="AF5">
        <v>2.4</v>
      </c>
      <c r="AG5">
        <v>3.1</v>
      </c>
      <c r="AH5">
        <v>4.2</v>
      </c>
      <c r="AI5">
        <v>3.3</v>
      </c>
      <c r="AJ5">
        <v>2</v>
      </c>
      <c r="AK5">
        <v>3.9</v>
      </c>
      <c r="AL5">
        <v>2.7</v>
      </c>
      <c r="AM5">
        <v>3.4</v>
      </c>
      <c r="AN5">
        <v>4.2</v>
      </c>
      <c r="AO5">
        <v>2.1</v>
      </c>
      <c r="AP5">
        <v>2.5</v>
      </c>
      <c r="AQ5">
        <v>4.5</v>
      </c>
      <c r="AR5">
        <v>2.5</v>
      </c>
      <c r="AS5">
        <v>1.6</v>
      </c>
      <c r="AT5">
        <v>3.4</v>
      </c>
      <c r="AU5">
        <v>1.4</v>
      </c>
      <c r="AV5">
        <v>3.7</v>
      </c>
      <c r="AW5">
        <v>3.8</v>
      </c>
      <c r="AX5">
        <v>2.9</v>
      </c>
      <c r="AY5">
        <v>2.5</v>
      </c>
      <c r="AZ5">
        <v>3.4</v>
      </c>
      <c r="BA5">
        <v>1.7</v>
      </c>
      <c r="BB5">
        <v>1.7</v>
      </c>
      <c r="BC5">
        <v>4.3</v>
      </c>
      <c r="BD5">
        <v>4.3</v>
      </c>
      <c r="BE5">
        <v>3.1</v>
      </c>
      <c r="BF5">
        <v>5.2</v>
      </c>
      <c r="BG5">
        <v>4.7</v>
      </c>
      <c r="BH5">
        <v>3.9</v>
      </c>
      <c r="BI5">
        <v>5</v>
      </c>
      <c r="BJ5">
        <v>4</v>
      </c>
      <c r="BK5">
        <v>3.7</v>
      </c>
      <c r="BL5" t="s">
        <v>41</v>
      </c>
      <c r="BM5" t="s">
        <v>41</v>
      </c>
      <c r="BN5" t="s">
        <v>41</v>
      </c>
      <c r="BO5">
        <v>6.7</v>
      </c>
      <c r="BP5">
        <v>5.0999999999999996</v>
      </c>
      <c r="BQ5">
        <v>4.0999999999999996</v>
      </c>
      <c r="BR5">
        <v>4</v>
      </c>
      <c r="BS5">
        <v>2.2000000000000002</v>
      </c>
      <c r="BT5">
        <v>2.5</v>
      </c>
      <c r="BU5" t="s">
        <v>41</v>
      </c>
      <c r="BV5" t="s">
        <v>41</v>
      </c>
      <c r="BW5" t="s">
        <v>41</v>
      </c>
      <c r="BX5">
        <v>4.5</v>
      </c>
      <c r="BY5">
        <v>4</v>
      </c>
      <c r="BZ5">
        <v>2.6</v>
      </c>
      <c r="CA5" t="s">
        <v>41</v>
      </c>
      <c r="CB5" t="s">
        <v>41</v>
      </c>
      <c r="CC5" t="s">
        <v>41</v>
      </c>
      <c r="CD5" t="s">
        <v>41</v>
      </c>
      <c r="CE5" t="s">
        <v>41</v>
      </c>
      <c r="CF5" t="s">
        <v>41</v>
      </c>
      <c r="CG5" t="s">
        <v>41</v>
      </c>
      <c r="CH5" t="s">
        <v>41</v>
      </c>
      <c r="CI5">
        <f t="shared" si="0"/>
        <v>24.35225180384213</v>
      </c>
      <c r="CJ5">
        <f t="shared" si="9"/>
        <v>23.164926130326041</v>
      </c>
      <c r="CK5">
        <f t="shared" si="1"/>
        <v>28.49404901851857</v>
      </c>
      <c r="CL5">
        <f t="shared" ref="CL5:CL36" si="12">PI()*(((AO5+AP5)/4)^2)*AN5</f>
        <v>17.449976394364501</v>
      </c>
      <c r="CM5">
        <f t="shared" ref="CM5:CM16" si="13">PI()*(((AR5+AS5)/4)^2)*AQ5</f>
        <v>14.852861017549992</v>
      </c>
      <c r="CN5">
        <f t="shared" si="2"/>
        <v>17.363975295472482</v>
      </c>
      <c r="CO5">
        <f t="shared" si="3"/>
        <v>21.757099922436115</v>
      </c>
      <c r="CP5">
        <f t="shared" si="10"/>
        <v>7.7173223535433255</v>
      </c>
      <c r="CQ5">
        <f t="shared" ref="CQ5:CQ16" si="14">PI()*(((BD5+BE5)/4)^2)*BC5</f>
        <v>46.234033684717595</v>
      </c>
      <c r="CR5">
        <f>PI()*(((BG5+BH5)/4)^2)*BF5</f>
        <v>75.514462614337845</v>
      </c>
      <c r="CS5">
        <f>PI()*(((BJ5+BK5)/4)^2)*BI5</f>
        <v>58.207821384793391</v>
      </c>
      <c r="CT5" t="s">
        <v>41</v>
      </c>
      <c r="CU5">
        <f t="shared" ref="CU5:CU10" si="15">PI()*(((BP5+BQ5)/4)^2)*BO5</f>
        <v>111.34746842118302</v>
      </c>
      <c r="CV5">
        <f>PI()*(((BS5+BT5)/4)^2)*BR5</f>
        <v>17.349445429449634</v>
      </c>
      <c r="CW5" t="s">
        <v>41</v>
      </c>
      <c r="CX5">
        <f>PI()*(((BY5+BZ5)/4)^2)*BX5</f>
        <v>38.488436997291942</v>
      </c>
      <c r="CY5" s="1" t="s">
        <v>41</v>
      </c>
      <c r="CZ5" s="1" t="s">
        <v>41</v>
      </c>
      <c r="DA5" s="1" t="s">
        <v>41</v>
      </c>
      <c r="DB5" s="1" t="s">
        <v>41</v>
      </c>
      <c r="DC5" s="1" t="s">
        <v>41</v>
      </c>
      <c r="DD5" s="1" t="s">
        <v>41</v>
      </c>
      <c r="DE5" s="1" t="s">
        <v>41</v>
      </c>
      <c r="DF5" s="1" t="s">
        <v>41</v>
      </c>
      <c r="DG5" s="1">
        <f>LN(CQ5/CI5)/105</f>
        <v>6.1056368088824049E-3</v>
      </c>
      <c r="DH5" s="1">
        <f t="shared" ref="DH5:DN13" si="16">LN(CR5/CJ5)/105</f>
        <v>1.1254141578103147E-2</v>
      </c>
      <c r="DI5" s="1">
        <f t="shared" si="16"/>
        <v>6.8030902348499532E-3</v>
      </c>
      <c r="DJ5" s="1" t="s">
        <v>41</v>
      </c>
      <c r="DK5" s="1">
        <f t="shared" si="16"/>
        <v>1.9185363336286773E-2</v>
      </c>
      <c r="DL5" s="1">
        <f t="shared" si="16"/>
        <v>-7.9726907691348847E-6</v>
      </c>
      <c r="DM5" s="1" t="s">
        <v>41</v>
      </c>
      <c r="DN5" s="1">
        <f t="shared" si="16"/>
        <v>1.5303718094997016E-2</v>
      </c>
      <c r="DO5" s="1" t="s">
        <v>41</v>
      </c>
      <c r="DP5" s="1" t="s">
        <v>41</v>
      </c>
      <c r="DQ5" s="1" t="s">
        <v>41</v>
      </c>
      <c r="DR5" s="1" t="s">
        <v>41</v>
      </c>
      <c r="DS5" s="1" t="s">
        <v>41</v>
      </c>
      <c r="DT5" s="1" t="s">
        <v>41</v>
      </c>
      <c r="DU5" s="1" t="s">
        <v>41</v>
      </c>
      <c r="DV5" s="1" t="s">
        <v>41</v>
      </c>
    </row>
    <row r="6" spans="1:126" x14ac:dyDescent="0.25">
      <c r="A6">
        <v>5</v>
      </c>
      <c r="B6" t="s">
        <v>1</v>
      </c>
      <c r="C6" t="s">
        <v>2</v>
      </c>
      <c r="D6" t="s">
        <v>3</v>
      </c>
      <c r="E6" t="s">
        <v>4</v>
      </c>
      <c r="F6" t="s">
        <v>35</v>
      </c>
      <c r="G6" t="s">
        <v>41</v>
      </c>
      <c r="H6" t="s">
        <v>41</v>
      </c>
      <c r="I6" t="s">
        <v>41</v>
      </c>
      <c r="J6" t="s">
        <v>41</v>
      </c>
      <c r="K6" t="s">
        <v>41</v>
      </c>
      <c r="L6" t="s">
        <v>41</v>
      </c>
      <c r="M6" t="s">
        <v>41</v>
      </c>
      <c r="N6" t="s">
        <v>41</v>
      </c>
      <c r="O6" t="s">
        <v>41</v>
      </c>
      <c r="P6" t="s">
        <v>41</v>
      </c>
      <c r="Q6" t="s">
        <v>41</v>
      </c>
      <c r="R6" t="s">
        <v>41</v>
      </c>
      <c r="S6" t="s">
        <v>41</v>
      </c>
      <c r="T6" t="s">
        <v>41</v>
      </c>
      <c r="U6" t="s">
        <v>41</v>
      </c>
      <c r="V6" t="s">
        <v>41</v>
      </c>
      <c r="W6" t="s">
        <v>41</v>
      </c>
      <c r="X6" t="s">
        <v>41</v>
      </c>
      <c r="Y6" t="s">
        <v>41</v>
      </c>
      <c r="Z6" t="s">
        <v>41</v>
      </c>
      <c r="AA6" t="s">
        <v>41</v>
      </c>
      <c r="AB6" t="s">
        <v>41</v>
      </c>
      <c r="AC6" t="s">
        <v>41</v>
      </c>
      <c r="AD6" t="s">
        <v>41</v>
      </c>
      <c r="AE6">
        <v>4.7</v>
      </c>
      <c r="AF6">
        <v>2</v>
      </c>
      <c r="AG6">
        <v>1.4</v>
      </c>
      <c r="AH6">
        <v>4</v>
      </c>
      <c r="AI6">
        <v>3.9</v>
      </c>
      <c r="AJ6">
        <v>2.8</v>
      </c>
      <c r="AK6">
        <v>4</v>
      </c>
      <c r="AL6">
        <v>4.7</v>
      </c>
      <c r="AM6">
        <v>1.8</v>
      </c>
      <c r="AN6">
        <v>4.0999999999999996</v>
      </c>
      <c r="AO6">
        <v>3.7</v>
      </c>
      <c r="AP6">
        <v>2.8</v>
      </c>
      <c r="AQ6">
        <v>4.7</v>
      </c>
      <c r="AR6">
        <v>3</v>
      </c>
      <c r="AS6">
        <v>2.1</v>
      </c>
      <c r="AT6">
        <v>3.7</v>
      </c>
      <c r="AU6">
        <v>3</v>
      </c>
      <c r="AV6">
        <v>2.7</v>
      </c>
      <c r="AW6">
        <v>3.8</v>
      </c>
      <c r="AX6">
        <v>4.5999999999999996</v>
      </c>
      <c r="AY6">
        <v>2.9</v>
      </c>
      <c r="AZ6">
        <v>5.2</v>
      </c>
      <c r="BA6">
        <v>3.7</v>
      </c>
      <c r="BB6">
        <v>2.7</v>
      </c>
      <c r="BC6">
        <v>8.4</v>
      </c>
      <c r="BD6">
        <v>5.5</v>
      </c>
      <c r="BE6">
        <v>5.5</v>
      </c>
      <c r="BF6" t="s">
        <v>41</v>
      </c>
      <c r="BG6" t="s">
        <v>41</v>
      </c>
      <c r="BH6" t="s">
        <v>41</v>
      </c>
      <c r="BI6" t="s">
        <v>41</v>
      </c>
      <c r="BJ6" t="s">
        <v>41</v>
      </c>
      <c r="BK6" t="s">
        <v>41</v>
      </c>
      <c r="BL6">
        <v>7.8</v>
      </c>
      <c r="BM6">
        <v>4.9000000000000004</v>
      </c>
      <c r="BN6">
        <v>4.8</v>
      </c>
      <c r="BO6">
        <v>4.9000000000000004</v>
      </c>
      <c r="BP6">
        <v>3.4</v>
      </c>
      <c r="BQ6">
        <v>3.2</v>
      </c>
      <c r="BR6">
        <v>4.5</v>
      </c>
      <c r="BS6">
        <v>2.2999999999999998</v>
      </c>
      <c r="BT6">
        <v>2.8</v>
      </c>
      <c r="BU6">
        <v>3.8</v>
      </c>
      <c r="BV6">
        <v>2.4</v>
      </c>
      <c r="BW6">
        <v>3.6</v>
      </c>
      <c r="BX6">
        <v>7.2</v>
      </c>
      <c r="BY6">
        <v>4.3</v>
      </c>
      <c r="BZ6">
        <v>4</v>
      </c>
      <c r="CA6" t="s">
        <v>41</v>
      </c>
      <c r="CB6" t="s">
        <v>41</v>
      </c>
      <c r="CC6" t="s">
        <v>41</v>
      </c>
      <c r="CD6" t="s">
        <v>41</v>
      </c>
      <c r="CE6" t="s">
        <v>41</v>
      </c>
      <c r="CF6" t="s">
        <v>41</v>
      </c>
      <c r="CG6" t="s">
        <v>41</v>
      </c>
      <c r="CH6" t="s">
        <v>41</v>
      </c>
      <c r="CI6">
        <f t="shared" si="0"/>
        <v>10.668063253427539</v>
      </c>
      <c r="CJ6">
        <f t="shared" si="9"/>
        <v>35.256523554911446</v>
      </c>
      <c r="CK6">
        <f t="shared" si="1"/>
        <v>33.183072403542191</v>
      </c>
      <c r="CL6">
        <f t="shared" si="12"/>
        <v>34.012649213630745</v>
      </c>
      <c r="CM6">
        <f t="shared" si="13"/>
        <v>24.003142320211964</v>
      </c>
      <c r="CN6">
        <f t="shared" si="2"/>
        <v>23.603767354124365</v>
      </c>
      <c r="CO6">
        <f t="shared" si="3"/>
        <v>41.969714356551137</v>
      </c>
      <c r="CP6">
        <f t="shared" si="10"/>
        <v>41.820881404587332</v>
      </c>
      <c r="CQ6">
        <f t="shared" si="14"/>
        <v>199.56967331929164</v>
      </c>
      <c r="CR6" t="s">
        <v>41</v>
      </c>
      <c r="CS6" t="s">
        <v>41</v>
      </c>
      <c r="CT6">
        <f>PI()*(((BM6+BN6)/4)^2)*BL6</f>
        <v>144.1013207284285</v>
      </c>
      <c r="CU6">
        <f t="shared" si="15"/>
        <v>41.909631397051236</v>
      </c>
      <c r="CV6">
        <f>PI()*(((BS6+BT6)/4)^2)*BR6</f>
        <v>22.981732008713582</v>
      </c>
      <c r="CW6">
        <f t="shared" ref="CW6:CW11" si="17">PI()*(((BV6+BW6)/4)^2)*BU6</f>
        <v>26.86061718819273</v>
      </c>
      <c r="CX6">
        <f>PI()*(((BY6+BZ6)/4)^2)*BX6</f>
        <v>97.390943057610414</v>
      </c>
      <c r="CY6" s="1" t="s">
        <v>41</v>
      </c>
      <c r="CZ6" s="1" t="s">
        <v>41</v>
      </c>
      <c r="DA6" s="1" t="s">
        <v>41</v>
      </c>
      <c r="DB6" s="1" t="s">
        <v>41</v>
      </c>
      <c r="DC6" s="1" t="s">
        <v>41</v>
      </c>
      <c r="DD6" s="1" t="s">
        <v>41</v>
      </c>
      <c r="DE6" s="1" t="s">
        <v>41</v>
      </c>
      <c r="DF6" s="1" t="s">
        <v>41</v>
      </c>
      <c r="DG6" s="1">
        <f t="shared" ref="DG6:DG13" si="18">LN(CQ6/CI6)/105</f>
        <v>2.7894370280816809E-2</v>
      </c>
      <c r="DH6" s="1" t="s">
        <v>41</v>
      </c>
      <c r="DI6" s="1" t="s">
        <v>41</v>
      </c>
      <c r="DJ6" s="1">
        <f t="shared" si="16"/>
        <v>1.3750325497150242E-2</v>
      </c>
      <c r="DK6" s="1">
        <f t="shared" si="16"/>
        <v>5.3079134762358824E-3</v>
      </c>
      <c r="DL6" s="1">
        <f t="shared" si="16"/>
        <v>-2.5434945804146295E-4</v>
      </c>
      <c r="DM6" s="1">
        <f t="shared" si="16"/>
        <v>-4.2503533583658996E-3</v>
      </c>
      <c r="DN6" s="1">
        <f t="shared" si="16"/>
        <v>8.0508328505569555E-3</v>
      </c>
      <c r="DO6" s="1" t="s">
        <v>41</v>
      </c>
      <c r="DP6" s="1" t="s">
        <v>41</v>
      </c>
      <c r="DQ6" s="1" t="s">
        <v>41</v>
      </c>
      <c r="DR6" s="1" t="s">
        <v>41</v>
      </c>
      <c r="DS6" s="1" t="s">
        <v>41</v>
      </c>
      <c r="DT6" s="1" t="s">
        <v>41</v>
      </c>
      <c r="DU6" s="1" t="s">
        <v>41</v>
      </c>
      <c r="DV6" s="1" t="s">
        <v>41</v>
      </c>
    </row>
    <row r="7" spans="1:126" x14ac:dyDescent="0.25">
      <c r="A7">
        <v>6</v>
      </c>
      <c r="B7" t="s">
        <v>36</v>
      </c>
      <c r="C7" t="s">
        <v>3</v>
      </c>
      <c r="D7" t="s">
        <v>3</v>
      </c>
      <c r="E7" t="s">
        <v>4</v>
      </c>
      <c r="F7" t="s">
        <v>35</v>
      </c>
      <c r="G7" t="s">
        <v>41</v>
      </c>
      <c r="H7" t="s">
        <v>41</v>
      </c>
      <c r="I7" t="s">
        <v>41</v>
      </c>
      <c r="J7" t="s">
        <v>41</v>
      </c>
      <c r="K7" t="s">
        <v>41</v>
      </c>
      <c r="L7" t="s">
        <v>41</v>
      </c>
      <c r="M7" t="s">
        <v>41</v>
      </c>
      <c r="N7" t="s">
        <v>41</v>
      </c>
      <c r="O7" t="s">
        <v>41</v>
      </c>
      <c r="P7" t="s">
        <v>41</v>
      </c>
      <c r="Q7" t="s">
        <v>41</v>
      </c>
      <c r="R7" t="s">
        <v>41</v>
      </c>
      <c r="S7" t="s">
        <v>41</v>
      </c>
      <c r="T7" t="s">
        <v>41</v>
      </c>
      <c r="U7" t="s">
        <v>41</v>
      </c>
      <c r="V7" t="s">
        <v>41</v>
      </c>
      <c r="W7" t="s">
        <v>41</v>
      </c>
      <c r="X7" t="s">
        <v>41</v>
      </c>
      <c r="Y7" t="s">
        <v>41</v>
      </c>
      <c r="Z7" t="s">
        <v>41</v>
      </c>
      <c r="AA7" t="s">
        <v>41</v>
      </c>
      <c r="AB7" t="s">
        <v>41</v>
      </c>
      <c r="AC7" t="s">
        <v>41</v>
      </c>
      <c r="AD7" t="s">
        <v>41</v>
      </c>
      <c r="AE7">
        <v>3.4</v>
      </c>
      <c r="AF7">
        <v>2.6</v>
      </c>
      <c r="AG7">
        <v>2.2000000000000002</v>
      </c>
      <c r="AH7">
        <v>4.5999999999999996</v>
      </c>
      <c r="AI7">
        <v>3.5</v>
      </c>
      <c r="AJ7">
        <v>2.7</v>
      </c>
      <c r="AK7">
        <v>4.2</v>
      </c>
      <c r="AL7">
        <v>2.5</v>
      </c>
      <c r="AM7">
        <v>2.4</v>
      </c>
      <c r="AN7">
        <v>3.5</v>
      </c>
      <c r="AO7">
        <v>2.2000000000000002</v>
      </c>
      <c r="AP7">
        <v>2.4</v>
      </c>
      <c r="AQ7">
        <v>3.6</v>
      </c>
      <c r="AR7">
        <v>3</v>
      </c>
      <c r="AS7">
        <v>2.2000000000000002</v>
      </c>
      <c r="AT7">
        <v>3.4</v>
      </c>
      <c r="AU7">
        <v>1.9</v>
      </c>
      <c r="AV7">
        <v>1.6</v>
      </c>
      <c r="AW7">
        <v>4.4000000000000004</v>
      </c>
      <c r="AX7">
        <v>3.3</v>
      </c>
      <c r="AY7">
        <v>2.2000000000000002</v>
      </c>
      <c r="AZ7">
        <v>3.5</v>
      </c>
      <c r="BA7">
        <v>2.9</v>
      </c>
      <c r="BB7">
        <v>1.7</v>
      </c>
      <c r="BC7">
        <v>5.7</v>
      </c>
      <c r="BD7">
        <v>4.5999999999999996</v>
      </c>
      <c r="BE7">
        <v>4.7</v>
      </c>
      <c r="BF7">
        <v>5.7</v>
      </c>
      <c r="BG7">
        <v>5</v>
      </c>
      <c r="BH7">
        <v>4.3</v>
      </c>
      <c r="BI7">
        <v>5.7</v>
      </c>
      <c r="BJ7">
        <v>4.9000000000000004</v>
      </c>
      <c r="BK7">
        <v>3.8</v>
      </c>
      <c r="BL7">
        <v>5</v>
      </c>
      <c r="BM7">
        <v>4.5999999999999996</v>
      </c>
      <c r="BN7">
        <v>4.0999999999999996</v>
      </c>
      <c r="BO7">
        <v>4.0999999999999996</v>
      </c>
      <c r="BP7">
        <v>3.8</v>
      </c>
      <c r="BQ7">
        <v>3.3</v>
      </c>
      <c r="BR7">
        <v>5.2</v>
      </c>
      <c r="BS7">
        <v>3.8</v>
      </c>
      <c r="BT7">
        <v>3.3</v>
      </c>
      <c r="BU7">
        <v>3.4</v>
      </c>
      <c r="BV7">
        <v>3.1</v>
      </c>
      <c r="BW7">
        <v>2</v>
      </c>
      <c r="BX7">
        <v>5.9</v>
      </c>
      <c r="BY7">
        <v>4.2</v>
      </c>
      <c r="BZ7">
        <v>3.9</v>
      </c>
      <c r="CA7" t="s">
        <v>41</v>
      </c>
      <c r="CB7" t="s">
        <v>41</v>
      </c>
      <c r="CC7" t="s">
        <v>41</v>
      </c>
      <c r="CD7" t="s">
        <v>41</v>
      </c>
      <c r="CE7" t="s">
        <v>41</v>
      </c>
      <c r="CF7" t="s">
        <v>41</v>
      </c>
      <c r="CG7" t="s">
        <v>41</v>
      </c>
      <c r="CH7" t="s">
        <v>41</v>
      </c>
      <c r="CI7">
        <f t="shared" si="0"/>
        <v>15.38123763197563</v>
      </c>
      <c r="CJ7">
        <f t="shared" si="9"/>
        <v>34.719311211147598</v>
      </c>
      <c r="CK7">
        <f t="shared" si="1"/>
        <v>19.800280398331374</v>
      </c>
      <c r="CL7">
        <f t="shared" si="12"/>
        <v>14.541646995303752</v>
      </c>
      <c r="CM7">
        <f t="shared" si="13"/>
        <v>19.113449704440303</v>
      </c>
      <c r="CN7">
        <f t="shared" si="2"/>
        <v>8.1779583763759298</v>
      </c>
      <c r="CO7">
        <f t="shared" si="3"/>
        <v>26.134123887050094</v>
      </c>
      <c r="CP7">
        <f t="shared" si="10"/>
        <v>14.541646995303752</v>
      </c>
      <c r="CQ7">
        <f t="shared" si="14"/>
        <v>96.798949191949561</v>
      </c>
      <c r="CR7">
        <f>PI()*(((BG7+BH7)/4)^2)*BF7</f>
        <v>96.798949191949561</v>
      </c>
      <c r="CS7">
        <f>PI()*(((BJ7+BK7)/4)^2)*BI7</f>
        <v>84.71167145726281</v>
      </c>
      <c r="CT7">
        <f>PI()*(((BM7+BN7)/4)^2)*BL7</f>
        <v>74.308483734441054</v>
      </c>
      <c r="CU7">
        <f t="shared" si="15"/>
        <v>40.581719452286997</v>
      </c>
      <c r="CV7">
        <f>PI()*(((BS7+BT7)/4)^2)*BR7</f>
        <v>51.469497841924984</v>
      </c>
      <c r="CW7">
        <f t="shared" si="17"/>
        <v>17.363975295472482</v>
      </c>
      <c r="CX7">
        <f>PI()*(((BY7+BZ7)/4)^2)*BX7</f>
        <v>76.006710913247204</v>
      </c>
      <c r="CY7" s="1" t="s">
        <v>41</v>
      </c>
      <c r="CZ7" s="1" t="s">
        <v>41</v>
      </c>
      <c r="DA7" s="1" t="s">
        <v>41</v>
      </c>
      <c r="DB7" s="1" t="s">
        <v>41</v>
      </c>
      <c r="DC7" s="1" t="s">
        <v>41</v>
      </c>
      <c r="DD7" s="1" t="s">
        <v>41</v>
      </c>
      <c r="DE7" s="1" t="s">
        <v>41</v>
      </c>
      <c r="DF7" s="1" t="s">
        <v>41</v>
      </c>
      <c r="DG7" s="1">
        <f t="shared" si="18"/>
        <v>1.7518930549610654E-2</v>
      </c>
      <c r="DH7" s="1">
        <f t="shared" si="16"/>
        <v>9.7651436910646087E-3</v>
      </c>
      <c r="DI7" s="1">
        <f t="shared" si="16"/>
        <v>1.3843402767991387E-2</v>
      </c>
      <c r="DJ7" s="1">
        <f t="shared" si="16"/>
        <v>1.5535317983521044E-2</v>
      </c>
      <c r="DK7" s="1">
        <f t="shared" si="16"/>
        <v>7.1707185254092738E-3</v>
      </c>
      <c r="DL7" s="1">
        <f t="shared" si="16"/>
        <v>1.7519493572086379E-2</v>
      </c>
      <c r="DM7" s="1">
        <f t="shared" si="16"/>
        <v>-3.8937544220799076E-3</v>
      </c>
      <c r="DN7" s="1">
        <f t="shared" si="16"/>
        <v>1.5750522845552319E-2</v>
      </c>
      <c r="DO7" s="1" t="s">
        <v>41</v>
      </c>
      <c r="DP7" s="1" t="s">
        <v>41</v>
      </c>
      <c r="DQ7" s="1" t="s">
        <v>41</v>
      </c>
      <c r="DR7" s="1" t="s">
        <v>41</v>
      </c>
      <c r="DS7" s="1" t="s">
        <v>41</v>
      </c>
      <c r="DT7" s="1" t="s">
        <v>41</v>
      </c>
      <c r="DU7" s="1" t="s">
        <v>41</v>
      </c>
      <c r="DV7" s="1" t="s">
        <v>41</v>
      </c>
    </row>
    <row r="8" spans="1:126" x14ac:dyDescent="0.25">
      <c r="A8">
        <v>7</v>
      </c>
      <c r="B8" t="s">
        <v>36</v>
      </c>
      <c r="C8" t="s">
        <v>3</v>
      </c>
      <c r="D8" t="s">
        <v>3</v>
      </c>
      <c r="E8" t="s">
        <v>4</v>
      </c>
      <c r="F8" t="s">
        <v>35</v>
      </c>
      <c r="G8" t="s">
        <v>41</v>
      </c>
      <c r="H8" t="s">
        <v>41</v>
      </c>
      <c r="I8" t="s">
        <v>41</v>
      </c>
      <c r="J8" t="s">
        <v>41</v>
      </c>
      <c r="K8" t="s">
        <v>41</v>
      </c>
      <c r="L8" t="s">
        <v>41</v>
      </c>
      <c r="M8" t="s">
        <v>41</v>
      </c>
      <c r="N8" t="s">
        <v>41</v>
      </c>
      <c r="O8" t="s">
        <v>41</v>
      </c>
      <c r="P8" t="s">
        <v>41</v>
      </c>
      <c r="Q8" t="s">
        <v>41</v>
      </c>
      <c r="R8" t="s">
        <v>41</v>
      </c>
      <c r="S8" t="s">
        <v>41</v>
      </c>
      <c r="T8" t="s">
        <v>41</v>
      </c>
      <c r="U8" t="s">
        <v>41</v>
      </c>
      <c r="V8" t="s">
        <v>41</v>
      </c>
      <c r="W8" t="s">
        <v>41</v>
      </c>
      <c r="X8" t="s">
        <v>41</v>
      </c>
      <c r="Y8" t="s">
        <v>41</v>
      </c>
      <c r="Z8" t="s">
        <v>41</v>
      </c>
      <c r="AA8" t="s">
        <v>41</v>
      </c>
      <c r="AB8" t="s">
        <v>41</v>
      </c>
      <c r="AC8" t="s">
        <v>41</v>
      </c>
      <c r="AD8" t="s">
        <v>41</v>
      </c>
      <c r="AE8">
        <v>3.7</v>
      </c>
      <c r="AF8">
        <v>3.4</v>
      </c>
      <c r="AG8">
        <v>2.5</v>
      </c>
      <c r="AH8">
        <v>2.1</v>
      </c>
      <c r="AI8">
        <v>2.1</v>
      </c>
      <c r="AJ8">
        <v>1.6</v>
      </c>
      <c r="AK8">
        <v>4.4000000000000004</v>
      </c>
      <c r="AL8">
        <v>3.6</v>
      </c>
      <c r="AM8">
        <v>2.4</v>
      </c>
      <c r="AN8">
        <v>4.2</v>
      </c>
      <c r="AO8">
        <v>2.1</v>
      </c>
      <c r="AP8">
        <v>2.2999999999999998</v>
      </c>
      <c r="AQ8">
        <v>3.4</v>
      </c>
      <c r="AR8">
        <v>1.9</v>
      </c>
      <c r="AS8">
        <v>1.4</v>
      </c>
      <c r="AT8">
        <v>4.4000000000000004</v>
      </c>
      <c r="AU8">
        <v>3.8</v>
      </c>
      <c r="AV8">
        <v>2.2999999999999998</v>
      </c>
      <c r="AW8">
        <v>2.6</v>
      </c>
      <c r="AX8">
        <v>1.2</v>
      </c>
      <c r="AY8">
        <v>1</v>
      </c>
      <c r="AZ8">
        <v>3.7</v>
      </c>
      <c r="BA8">
        <v>2.7</v>
      </c>
      <c r="BB8">
        <v>2</v>
      </c>
      <c r="BC8">
        <v>5.7</v>
      </c>
      <c r="BD8">
        <v>4.3</v>
      </c>
      <c r="BE8">
        <v>4.2</v>
      </c>
      <c r="BF8">
        <v>5.4</v>
      </c>
      <c r="BG8">
        <v>4.9000000000000004</v>
      </c>
      <c r="BH8">
        <v>3.8</v>
      </c>
      <c r="BI8">
        <v>3.6</v>
      </c>
      <c r="BJ8">
        <v>3.5</v>
      </c>
      <c r="BK8">
        <v>2.1</v>
      </c>
      <c r="BL8">
        <v>6.3</v>
      </c>
      <c r="BM8">
        <v>5.5</v>
      </c>
      <c r="BN8">
        <v>4.3</v>
      </c>
      <c r="BO8">
        <v>5.7</v>
      </c>
      <c r="BP8">
        <v>4.4000000000000004</v>
      </c>
      <c r="BQ8">
        <v>3.8</v>
      </c>
      <c r="BR8" t="s">
        <v>41</v>
      </c>
      <c r="BS8" t="s">
        <v>41</v>
      </c>
      <c r="BT8" t="s">
        <v>41</v>
      </c>
      <c r="BU8">
        <v>5.5</v>
      </c>
      <c r="BV8">
        <v>4.3</v>
      </c>
      <c r="BW8">
        <v>3.9</v>
      </c>
      <c r="BX8">
        <v>4.2</v>
      </c>
      <c r="BY8">
        <v>2.5</v>
      </c>
      <c r="BZ8">
        <v>2.2999999999999998</v>
      </c>
      <c r="CA8" t="s">
        <v>41</v>
      </c>
      <c r="CB8" t="s">
        <v>41</v>
      </c>
      <c r="CC8" t="s">
        <v>41</v>
      </c>
      <c r="CD8" t="s">
        <v>41</v>
      </c>
      <c r="CE8" t="s">
        <v>41</v>
      </c>
      <c r="CF8" t="s">
        <v>41</v>
      </c>
      <c r="CG8" t="s">
        <v>41</v>
      </c>
      <c r="CH8" t="s">
        <v>41</v>
      </c>
      <c r="CI8">
        <f t="shared" si="0"/>
        <v>25.289231812775288</v>
      </c>
      <c r="CJ8">
        <f t="shared" si="9"/>
        <v>5.6448529498783113</v>
      </c>
      <c r="CK8">
        <f t="shared" si="1"/>
        <v>31.101767270538954</v>
      </c>
      <c r="CL8">
        <f t="shared" si="12"/>
        <v>15.965573865543332</v>
      </c>
      <c r="CM8">
        <f t="shared" si="13"/>
        <v>7.2700380994884783</v>
      </c>
      <c r="CN8">
        <f t="shared" si="2"/>
        <v>32.14713222602095</v>
      </c>
      <c r="CO8">
        <f t="shared" si="3"/>
        <v>2.4708626220483727</v>
      </c>
      <c r="CP8">
        <f t="shared" si="10"/>
        <v>16.048237022240912</v>
      </c>
      <c r="CQ8">
        <f t="shared" si="14"/>
        <v>80.861649660288535</v>
      </c>
      <c r="CR8">
        <f>PI()*(((BG8+BH8)/4)^2)*BF8</f>
        <v>80.253162433196351</v>
      </c>
      <c r="CS8">
        <f>PI()*(((BJ8+BK8)/4)^2)*BI8</f>
        <v>22.167077763729576</v>
      </c>
      <c r="CT8">
        <f>PI()*(((BM8+BN8)/4)^2)*BL8</f>
        <v>118.80168238998824</v>
      </c>
      <c r="CU8">
        <f t="shared" si="15"/>
        <v>75.25449582225329</v>
      </c>
      <c r="CV8" t="s">
        <v>41</v>
      </c>
      <c r="CW8">
        <f t="shared" si="17"/>
        <v>72.613987196911069</v>
      </c>
      <c r="CX8">
        <f>PI()*(((BY8+BZ8)/4)^2)*BX8</f>
        <v>19.00035236891107</v>
      </c>
      <c r="CY8" s="1" t="s">
        <v>41</v>
      </c>
      <c r="CZ8" s="1" t="s">
        <v>41</v>
      </c>
      <c r="DA8" s="1" t="s">
        <v>41</v>
      </c>
      <c r="DB8" s="1" t="s">
        <v>41</v>
      </c>
      <c r="DC8" s="1" t="s">
        <v>41</v>
      </c>
      <c r="DD8" s="1" t="s">
        <v>41</v>
      </c>
      <c r="DE8" s="1" t="s">
        <v>41</v>
      </c>
      <c r="DF8" s="1" t="s">
        <v>41</v>
      </c>
      <c r="DG8" s="1">
        <f t="shared" si="18"/>
        <v>1.1070104574852567E-2</v>
      </c>
      <c r="DH8" s="1">
        <f t="shared" si="16"/>
        <v>2.5280400198681618E-2</v>
      </c>
      <c r="DI8" s="1">
        <f t="shared" si="16"/>
        <v>-3.2252994136767075E-3</v>
      </c>
      <c r="DJ8" s="1">
        <f t="shared" si="16"/>
        <v>1.9114483786788438E-2</v>
      </c>
      <c r="DK8" s="1">
        <f t="shared" si="16"/>
        <v>2.2258229664894616E-2</v>
      </c>
      <c r="DL8" s="1" t="s">
        <v>41</v>
      </c>
      <c r="DM8" s="1">
        <f t="shared" si="16"/>
        <v>3.2196097476408218E-2</v>
      </c>
      <c r="DN8" s="1">
        <f t="shared" si="16"/>
        <v>1.608176419379128E-3</v>
      </c>
      <c r="DO8" s="1" t="s">
        <v>41</v>
      </c>
      <c r="DP8" s="1" t="s">
        <v>41</v>
      </c>
      <c r="DQ8" s="1" t="s">
        <v>41</v>
      </c>
      <c r="DR8" s="1" t="s">
        <v>41</v>
      </c>
      <c r="DS8" s="1" t="s">
        <v>41</v>
      </c>
      <c r="DT8" s="1" t="s">
        <v>41</v>
      </c>
      <c r="DU8" s="1" t="s">
        <v>41</v>
      </c>
      <c r="DV8" s="1" t="s">
        <v>41</v>
      </c>
    </row>
    <row r="9" spans="1:126" x14ac:dyDescent="0.25">
      <c r="A9">
        <v>8</v>
      </c>
      <c r="B9" t="s">
        <v>1</v>
      </c>
      <c r="C9" t="s">
        <v>2</v>
      </c>
      <c r="D9" t="s">
        <v>3</v>
      </c>
      <c r="E9" t="s">
        <v>4</v>
      </c>
      <c r="F9" t="s">
        <v>35</v>
      </c>
      <c r="G9" t="s">
        <v>41</v>
      </c>
      <c r="H9" t="s">
        <v>41</v>
      </c>
      <c r="I9" t="s">
        <v>41</v>
      </c>
      <c r="J9" t="s">
        <v>41</v>
      </c>
      <c r="K9" t="s">
        <v>41</v>
      </c>
      <c r="L9" t="s">
        <v>41</v>
      </c>
      <c r="M9" t="s">
        <v>41</v>
      </c>
      <c r="N9" t="s">
        <v>41</v>
      </c>
      <c r="O9" t="s">
        <v>41</v>
      </c>
      <c r="P9" t="s">
        <v>41</v>
      </c>
      <c r="Q9" t="s">
        <v>41</v>
      </c>
      <c r="R9" t="s">
        <v>41</v>
      </c>
      <c r="S9" t="s">
        <v>41</v>
      </c>
      <c r="T9" t="s">
        <v>41</v>
      </c>
      <c r="U9" t="s">
        <v>41</v>
      </c>
      <c r="V9" t="s">
        <v>41</v>
      </c>
      <c r="W9" t="s">
        <v>41</v>
      </c>
      <c r="X9" t="s">
        <v>41</v>
      </c>
      <c r="Y9" t="s">
        <v>41</v>
      </c>
      <c r="Z9" t="s">
        <v>41</v>
      </c>
      <c r="AA9" t="s">
        <v>41</v>
      </c>
      <c r="AB9" t="s">
        <v>41</v>
      </c>
      <c r="AC9" t="s">
        <v>41</v>
      </c>
      <c r="AD9" t="s">
        <v>41</v>
      </c>
      <c r="AE9">
        <v>5.3</v>
      </c>
      <c r="AF9">
        <v>2.2999999999999998</v>
      </c>
      <c r="AG9">
        <v>2.5</v>
      </c>
      <c r="AH9">
        <v>4.5</v>
      </c>
      <c r="AI9">
        <v>3.1</v>
      </c>
      <c r="AJ9">
        <v>2.7</v>
      </c>
      <c r="AK9">
        <v>4.7</v>
      </c>
      <c r="AL9">
        <v>3</v>
      </c>
      <c r="AM9">
        <v>2.5</v>
      </c>
      <c r="AN9">
        <v>5.8</v>
      </c>
      <c r="AO9">
        <v>2.7</v>
      </c>
      <c r="AP9">
        <v>2.7</v>
      </c>
      <c r="AQ9">
        <v>5.3</v>
      </c>
      <c r="AR9">
        <v>4.2</v>
      </c>
      <c r="AS9">
        <v>3.1</v>
      </c>
      <c r="AT9">
        <v>4.0999999999999996</v>
      </c>
      <c r="AU9">
        <v>2.1</v>
      </c>
      <c r="AV9">
        <v>2.2000000000000002</v>
      </c>
      <c r="AW9">
        <v>5</v>
      </c>
      <c r="AX9">
        <v>2.6</v>
      </c>
      <c r="AY9">
        <v>2</v>
      </c>
      <c r="AZ9">
        <v>4.9000000000000004</v>
      </c>
      <c r="BA9">
        <v>3.2</v>
      </c>
      <c r="BB9">
        <v>3.1</v>
      </c>
      <c r="BC9">
        <v>6.6</v>
      </c>
      <c r="BD9">
        <v>6.1</v>
      </c>
      <c r="BE9">
        <v>5.6</v>
      </c>
      <c r="BF9" t="s">
        <v>41</v>
      </c>
      <c r="BG9" t="s">
        <v>41</v>
      </c>
      <c r="BH9" t="s">
        <v>41</v>
      </c>
      <c r="BI9">
        <v>1.8</v>
      </c>
      <c r="BJ9">
        <v>0.9</v>
      </c>
      <c r="BK9">
        <v>1</v>
      </c>
      <c r="BL9" t="s">
        <v>41</v>
      </c>
      <c r="BM9" t="s">
        <v>41</v>
      </c>
      <c r="BN9" t="s">
        <v>41</v>
      </c>
      <c r="BO9">
        <v>1.7</v>
      </c>
      <c r="BP9">
        <v>2.1</v>
      </c>
      <c r="BQ9">
        <v>2.4</v>
      </c>
      <c r="BR9">
        <v>6.1</v>
      </c>
      <c r="BS9">
        <v>4.4000000000000004</v>
      </c>
      <c r="BT9">
        <v>4.5</v>
      </c>
      <c r="BU9">
        <v>6.6</v>
      </c>
      <c r="BV9">
        <v>5.0999999999999996</v>
      </c>
      <c r="BW9">
        <v>5.0999999999999996</v>
      </c>
      <c r="BX9" t="s">
        <v>41</v>
      </c>
      <c r="BY9" t="s">
        <v>41</v>
      </c>
      <c r="BZ9" t="s">
        <v>41</v>
      </c>
      <c r="CA9" t="s">
        <v>41</v>
      </c>
      <c r="CB9" t="s">
        <v>41</v>
      </c>
      <c r="CC9" t="s">
        <v>41</v>
      </c>
      <c r="CD9" t="s">
        <v>41</v>
      </c>
      <c r="CE9" t="s">
        <v>41</v>
      </c>
      <c r="CF9" t="s">
        <v>41</v>
      </c>
      <c r="CG9" t="s">
        <v>41</v>
      </c>
      <c r="CH9" t="s">
        <v>41</v>
      </c>
      <c r="CI9">
        <f t="shared" si="0"/>
        <v>23.976635132197302</v>
      </c>
      <c r="CJ9">
        <f t="shared" si="9"/>
        <v>29.723393493776435</v>
      </c>
      <c r="CK9">
        <f t="shared" si="1"/>
        <v>27.915995970258056</v>
      </c>
      <c r="CL9">
        <f t="shared" si="12"/>
        <v>33.208205144770915</v>
      </c>
      <c r="CM9">
        <f t="shared" si="13"/>
        <v>55.456375268871284</v>
      </c>
      <c r="CN9">
        <f t="shared" si="2"/>
        <v>14.885062342249292</v>
      </c>
      <c r="CO9">
        <f t="shared" si="3"/>
        <v>20.773781421862502</v>
      </c>
      <c r="CP9">
        <f t="shared" si="10"/>
        <v>38.186255053924796</v>
      </c>
      <c r="CQ9">
        <f t="shared" si="14"/>
        <v>177.39670506933652</v>
      </c>
      <c r="CR9" t="s">
        <v>41</v>
      </c>
      <c r="CS9">
        <f>PI()*(((BJ9+BK9)/4)^2)*BI9</f>
        <v>1.2758793164391546</v>
      </c>
      <c r="CT9" t="s">
        <v>41</v>
      </c>
      <c r="CU9">
        <f t="shared" si="15"/>
        <v>6.7593329437392891</v>
      </c>
      <c r="CV9">
        <f t="shared" ref="CV9:CV15" si="19">PI()*(((BS9+BT9)/4)^2)*BR9</f>
        <v>94.872367497135613</v>
      </c>
      <c r="CW9">
        <f t="shared" si="17"/>
        <v>134.82616111778634</v>
      </c>
      <c r="CX9" t="s">
        <v>41</v>
      </c>
      <c r="CY9" s="1" t="s">
        <v>41</v>
      </c>
      <c r="CZ9" s="1" t="s">
        <v>41</v>
      </c>
      <c r="DA9" s="1" t="s">
        <v>41</v>
      </c>
      <c r="DB9" s="1" t="s">
        <v>41</v>
      </c>
      <c r="DC9" s="1" t="s">
        <v>41</v>
      </c>
      <c r="DD9" s="1" t="s">
        <v>41</v>
      </c>
      <c r="DE9" s="1" t="s">
        <v>41</v>
      </c>
      <c r="DF9" s="1" t="s">
        <v>41</v>
      </c>
      <c r="DG9" s="1">
        <f t="shared" si="18"/>
        <v>1.90600826309908E-2</v>
      </c>
      <c r="DH9" s="1" t="s">
        <v>41</v>
      </c>
      <c r="DI9" s="1">
        <f t="shared" si="16"/>
        <v>-2.9386326247104331E-2</v>
      </c>
      <c r="DJ9" s="1" t="s">
        <v>41</v>
      </c>
      <c r="DK9" s="1">
        <f t="shared" si="16"/>
        <v>-2.0044499735733801E-2</v>
      </c>
      <c r="DL9" s="1">
        <f t="shared" si="16"/>
        <v>1.7639755290915791E-2</v>
      </c>
      <c r="DM9" s="1">
        <f t="shared" si="16"/>
        <v>1.781232923989173E-2</v>
      </c>
      <c r="DN9" s="1" t="s">
        <v>41</v>
      </c>
      <c r="DO9" s="1" t="s">
        <v>41</v>
      </c>
      <c r="DP9" s="1" t="s">
        <v>41</v>
      </c>
      <c r="DQ9" s="1" t="s">
        <v>41</v>
      </c>
      <c r="DR9" s="1" t="s">
        <v>41</v>
      </c>
      <c r="DS9" s="1" t="s">
        <v>41</v>
      </c>
      <c r="DT9" s="1" t="s">
        <v>41</v>
      </c>
      <c r="DU9" s="1" t="s">
        <v>41</v>
      </c>
      <c r="DV9" s="1" t="s">
        <v>41</v>
      </c>
    </row>
    <row r="10" spans="1:126" x14ac:dyDescent="0.25">
      <c r="A10">
        <v>9</v>
      </c>
      <c r="B10" t="s">
        <v>36</v>
      </c>
      <c r="C10" t="s">
        <v>3</v>
      </c>
      <c r="D10" t="s">
        <v>3</v>
      </c>
      <c r="E10" t="s">
        <v>4</v>
      </c>
      <c r="F10" t="s">
        <v>35</v>
      </c>
      <c r="G10" t="s">
        <v>41</v>
      </c>
      <c r="H10" t="s">
        <v>41</v>
      </c>
      <c r="I10" t="s">
        <v>41</v>
      </c>
      <c r="J10" t="s">
        <v>41</v>
      </c>
      <c r="K10" t="s">
        <v>41</v>
      </c>
      <c r="L10" t="s">
        <v>41</v>
      </c>
      <c r="M10" t="s">
        <v>41</v>
      </c>
      <c r="N10" t="s">
        <v>41</v>
      </c>
      <c r="O10" t="s">
        <v>41</v>
      </c>
      <c r="P10" t="s">
        <v>41</v>
      </c>
      <c r="Q10" t="s">
        <v>41</v>
      </c>
      <c r="R10" t="s">
        <v>41</v>
      </c>
      <c r="S10" t="s">
        <v>41</v>
      </c>
      <c r="T10" t="s">
        <v>41</v>
      </c>
      <c r="U10" t="s">
        <v>41</v>
      </c>
      <c r="V10" t="s">
        <v>41</v>
      </c>
      <c r="W10" t="s">
        <v>41</v>
      </c>
      <c r="X10" t="s">
        <v>41</v>
      </c>
      <c r="Y10" t="s">
        <v>41</v>
      </c>
      <c r="Z10" t="s">
        <v>41</v>
      </c>
      <c r="AA10" t="s">
        <v>41</v>
      </c>
      <c r="AB10" t="s">
        <v>41</v>
      </c>
      <c r="AC10" t="s">
        <v>41</v>
      </c>
      <c r="AD10" t="s">
        <v>41</v>
      </c>
      <c r="AE10">
        <v>2.7</v>
      </c>
      <c r="AF10">
        <v>2.8</v>
      </c>
      <c r="AG10">
        <v>2.5</v>
      </c>
      <c r="AH10">
        <v>3.6</v>
      </c>
      <c r="AI10">
        <v>2.2999999999999998</v>
      </c>
      <c r="AJ10">
        <v>1.9</v>
      </c>
      <c r="AK10">
        <v>4.7</v>
      </c>
      <c r="AL10">
        <v>3.3</v>
      </c>
      <c r="AM10">
        <v>2.4</v>
      </c>
      <c r="AN10">
        <v>3.3</v>
      </c>
      <c r="AO10">
        <v>2.9</v>
      </c>
      <c r="AP10">
        <v>1.8</v>
      </c>
      <c r="AQ10">
        <v>3.6</v>
      </c>
      <c r="AR10">
        <v>2.2000000000000002</v>
      </c>
      <c r="AS10">
        <v>1.6</v>
      </c>
      <c r="AT10">
        <v>2.7</v>
      </c>
      <c r="AU10">
        <v>3</v>
      </c>
      <c r="AV10">
        <v>2.1</v>
      </c>
      <c r="AW10">
        <v>3.1</v>
      </c>
      <c r="AX10">
        <v>2.9</v>
      </c>
      <c r="AY10">
        <v>1.4</v>
      </c>
      <c r="AZ10">
        <v>2.2999999999999998</v>
      </c>
      <c r="BA10">
        <v>2.2000000000000002</v>
      </c>
      <c r="BB10">
        <v>1.2</v>
      </c>
      <c r="BC10">
        <v>4.0999999999999996</v>
      </c>
      <c r="BD10">
        <v>3</v>
      </c>
      <c r="BE10">
        <v>3.7</v>
      </c>
      <c r="BF10">
        <v>6.1</v>
      </c>
      <c r="BG10">
        <v>5.7</v>
      </c>
      <c r="BH10">
        <v>5</v>
      </c>
      <c r="BI10">
        <v>5.2</v>
      </c>
      <c r="BJ10">
        <v>3.7</v>
      </c>
      <c r="BK10">
        <v>4</v>
      </c>
      <c r="BL10">
        <v>4.9000000000000004</v>
      </c>
      <c r="BM10">
        <v>3</v>
      </c>
      <c r="BN10">
        <v>3.7</v>
      </c>
      <c r="BO10">
        <v>3.2</v>
      </c>
      <c r="BP10">
        <v>2.8</v>
      </c>
      <c r="BQ10">
        <v>2.9</v>
      </c>
      <c r="BR10">
        <v>4.9000000000000004</v>
      </c>
      <c r="BS10">
        <v>4</v>
      </c>
      <c r="BT10">
        <v>3.9</v>
      </c>
      <c r="BU10">
        <v>4.4000000000000004</v>
      </c>
      <c r="BV10">
        <v>3.9</v>
      </c>
      <c r="BW10">
        <v>3.2</v>
      </c>
      <c r="BX10">
        <v>4.0999999999999996</v>
      </c>
      <c r="BY10">
        <v>3.9</v>
      </c>
      <c r="BZ10">
        <v>2.5</v>
      </c>
      <c r="CA10" t="s">
        <v>41</v>
      </c>
      <c r="CB10" t="s">
        <v>41</v>
      </c>
      <c r="CC10" t="s">
        <v>41</v>
      </c>
      <c r="CD10" t="s">
        <v>41</v>
      </c>
      <c r="CE10" t="s">
        <v>41</v>
      </c>
      <c r="CF10" t="s">
        <v>41</v>
      </c>
      <c r="CG10" t="s">
        <v>41</v>
      </c>
      <c r="CH10" t="s">
        <v>41</v>
      </c>
      <c r="CI10">
        <f t="shared" si="0"/>
        <v>14.891738226638168</v>
      </c>
      <c r="CJ10">
        <f t="shared" si="9"/>
        <v>12.468981242097884</v>
      </c>
      <c r="CK10">
        <f t="shared" si="1"/>
        <v>29.983163936320132</v>
      </c>
      <c r="CL10">
        <f t="shared" si="12"/>
        <v>14.313292479295948</v>
      </c>
      <c r="CM10">
        <f t="shared" si="13"/>
        <v>10.207034531513239</v>
      </c>
      <c r="CN10">
        <f t="shared" si="2"/>
        <v>13.78903920522815</v>
      </c>
      <c r="CO10">
        <f t="shared" si="3"/>
        <v>11.254559331944584</v>
      </c>
      <c r="CP10">
        <f t="shared" si="10"/>
        <v>5.2205415921028395</v>
      </c>
      <c r="CQ10">
        <f t="shared" si="14"/>
        <v>36.137936643784236</v>
      </c>
      <c r="CR10">
        <f>PI()*(((BG10+BH10)/4)^2)*BF10</f>
        <v>137.1283594842451</v>
      </c>
      <c r="CS10">
        <f>PI()*(((BJ10+BK10)/4)^2)*BI10</f>
        <v>60.536134240185135</v>
      </c>
      <c r="CT10">
        <f t="shared" ref="CT10:CT21" si="20">PI()*(((BM10+BN10)/4)^2)*BL10</f>
        <v>43.18924135476653</v>
      </c>
      <c r="CU10">
        <f t="shared" si="15"/>
        <v>20.414069063026474</v>
      </c>
      <c r="CV10">
        <f t="shared" si="19"/>
        <v>60.045456737602578</v>
      </c>
      <c r="CW10">
        <f t="shared" si="17"/>
        <v>43.551113558551911</v>
      </c>
      <c r="CX10">
        <f t="shared" ref="CX10:CX21" si="21">PI()*(((BY10+BZ10)/4)^2)*BX10</f>
        <v>32.974156492078471</v>
      </c>
      <c r="CY10" s="1" t="s">
        <v>41</v>
      </c>
      <c r="CZ10" s="1" t="s">
        <v>41</v>
      </c>
      <c r="DA10" s="1" t="s">
        <v>41</v>
      </c>
      <c r="DB10" s="1" t="s">
        <v>41</v>
      </c>
      <c r="DC10" s="1" t="s">
        <v>41</v>
      </c>
      <c r="DD10" s="1" t="s">
        <v>41</v>
      </c>
      <c r="DE10" s="1" t="s">
        <v>41</v>
      </c>
      <c r="DF10" s="1" t="s">
        <v>41</v>
      </c>
      <c r="DG10" s="1">
        <f t="shared" si="18"/>
        <v>8.4432058321682567E-3</v>
      </c>
      <c r="DH10" s="1">
        <f t="shared" si="16"/>
        <v>2.2834984362612162E-2</v>
      </c>
      <c r="DI10" s="1">
        <f t="shared" si="16"/>
        <v>6.6914707134251104E-3</v>
      </c>
      <c r="DJ10" s="1">
        <f t="shared" si="16"/>
        <v>1.0518121638152012E-2</v>
      </c>
      <c r="DK10" s="1">
        <f t="shared" si="16"/>
        <v>6.6014017196185243E-3</v>
      </c>
      <c r="DL10" s="1">
        <f t="shared" si="16"/>
        <v>1.4011694015158945E-2</v>
      </c>
      <c r="DM10" s="1">
        <f t="shared" si="16"/>
        <v>1.2887256686939248E-2</v>
      </c>
      <c r="DN10" s="1">
        <f t="shared" si="16"/>
        <v>1.7553552078687418E-2</v>
      </c>
      <c r="DO10" s="1" t="s">
        <v>41</v>
      </c>
      <c r="DP10" s="1" t="s">
        <v>41</v>
      </c>
      <c r="DQ10" s="1" t="s">
        <v>41</v>
      </c>
      <c r="DR10" s="1" t="s">
        <v>41</v>
      </c>
      <c r="DS10" s="1" t="s">
        <v>41</v>
      </c>
      <c r="DT10" s="1" t="s">
        <v>41</v>
      </c>
      <c r="DU10" s="1" t="s">
        <v>41</v>
      </c>
      <c r="DV10" s="1" t="s">
        <v>41</v>
      </c>
    </row>
    <row r="11" spans="1:126" x14ac:dyDescent="0.25">
      <c r="A11">
        <v>10</v>
      </c>
      <c r="B11" t="s">
        <v>1</v>
      </c>
      <c r="C11" t="s">
        <v>2</v>
      </c>
      <c r="D11" t="s">
        <v>3</v>
      </c>
      <c r="E11" t="s">
        <v>4</v>
      </c>
      <c r="F11" t="s">
        <v>35</v>
      </c>
      <c r="G11" t="s">
        <v>41</v>
      </c>
      <c r="H11" t="s">
        <v>41</v>
      </c>
      <c r="I11" t="s">
        <v>41</v>
      </c>
      <c r="J11" t="s">
        <v>41</v>
      </c>
      <c r="K11" t="s">
        <v>41</v>
      </c>
      <c r="L11" t="s">
        <v>41</v>
      </c>
      <c r="M11" t="s">
        <v>41</v>
      </c>
      <c r="N11" t="s">
        <v>41</v>
      </c>
      <c r="O11" t="s">
        <v>41</v>
      </c>
      <c r="P11" t="s">
        <v>41</v>
      </c>
      <c r="Q11" t="s">
        <v>41</v>
      </c>
      <c r="R11" t="s">
        <v>41</v>
      </c>
      <c r="S11" t="s">
        <v>41</v>
      </c>
      <c r="T11" t="s">
        <v>41</v>
      </c>
      <c r="U11" t="s">
        <v>41</v>
      </c>
      <c r="V11" t="s">
        <v>41</v>
      </c>
      <c r="W11" t="s">
        <v>41</v>
      </c>
      <c r="X11" t="s">
        <v>41</v>
      </c>
      <c r="Y11" t="s">
        <v>41</v>
      </c>
      <c r="Z11" t="s">
        <v>41</v>
      </c>
      <c r="AA11" t="s">
        <v>41</v>
      </c>
      <c r="AB11" t="s">
        <v>41</v>
      </c>
      <c r="AC11" t="s">
        <v>41</v>
      </c>
      <c r="AD11" t="s">
        <v>41</v>
      </c>
      <c r="AE11">
        <v>3</v>
      </c>
      <c r="AF11">
        <v>1.3</v>
      </c>
      <c r="AG11">
        <v>1.1000000000000001</v>
      </c>
      <c r="AH11">
        <v>2.6</v>
      </c>
      <c r="AI11">
        <v>2.7</v>
      </c>
      <c r="AJ11">
        <v>2.2999999999999998</v>
      </c>
      <c r="AK11">
        <v>3.5</v>
      </c>
      <c r="AL11">
        <v>3</v>
      </c>
      <c r="AM11">
        <v>2</v>
      </c>
      <c r="AN11">
        <v>4.9000000000000004</v>
      </c>
      <c r="AO11">
        <v>3.8</v>
      </c>
      <c r="AP11">
        <v>4.0999999999999996</v>
      </c>
      <c r="AQ11">
        <v>3.5</v>
      </c>
      <c r="AR11">
        <v>3.4</v>
      </c>
      <c r="AS11">
        <v>2.7</v>
      </c>
      <c r="AT11">
        <v>3.5</v>
      </c>
      <c r="AU11">
        <v>2.6</v>
      </c>
      <c r="AV11">
        <v>1.8</v>
      </c>
      <c r="AW11">
        <v>3.7</v>
      </c>
      <c r="AX11">
        <v>1.8</v>
      </c>
      <c r="AY11">
        <v>2.7</v>
      </c>
      <c r="AZ11">
        <v>3.7</v>
      </c>
      <c r="BA11">
        <v>2.2000000000000002</v>
      </c>
      <c r="BB11">
        <v>1.7</v>
      </c>
      <c r="BC11">
        <v>6.1</v>
      </c>
      <c r="BD11">
        <v>5.0999999999999996</v>
      </c>
      <c r="BE11">
        <v>4.3</v>
      </c>
      <c r="BF11">
        <v>3.1</v>
      </c>
      <c r="BG11">
        <v>2.1</v>
      </c>
      <c r="BH11">
        <v>2.2999999999999998</v>
      </c>
      <c r="BI11" t="s">
        <v>41</v>
      </c>
      <c r="BJ11" t="s">
        <v>41</v>
      </c>
      <c r="BK11" t="s">
        <v>41</v>
      </c>
      <c r="BL11">
        <v>6</v>
      </c>
      <c r="BM11">
        <v>4.3</v>
      </c>
      <c r="BN11">
        <v>4.7</v>
      </c>
      <c r="BO11" t="s">
        <v>41</v>
      </c>
      <c r="BP11" t="s">
        <v>41</v>
      </c>
      <c r="BQ11" t="s">
        <v>41</v>
      </c>
      <c r="BR11">
        <v>7.1</v>
      </c>
      <c r="BS11">
        <v>5.6</v>
      </c>
      <c r="BT11">
        <v>5.4</v>
      </c>
      <c r="BU11">
        <v>7</v>
      </c>
      <c r="BV11">
        <v>5.4</v>
      </c>
      <c r="BW11">
        <v>4.8</v>
      </c>
      <c r="BX11">
        <v>5.9</v>
      </c>
      <c r="BY11">
        <v>4.7</v>
      </c>
      <c r="BZ11">
        <v>3.2</v>
      </c>
      <c r="CA11" t="s">
        <v>41</v>
      </c>
      <c r="CB11" t="s">
        <v>41</v>
      </c>
      <c r="CC11" t="s">
        <v>41</v>
      </c>
      <c r="CD11" t="s">
        <v>41</v>
      </c>
      <c r="CE11" t="s">
        <v>41</v>
      </c>
      <c r="CF11" t="s">
        <v>41</v>
      </c>
      <c r="CG11" t="s">
        <v>41</v>
      </c>
      <c r="CH11" t="s">
        <v>41</v>
      </c>
      <c r="CI11">
        <f t="shared" si="0"/>
        <v>3.3929200658769774</v>
      </c>
      <c r="CJ11">
        <f t="shared" si="9"/>
        <v>12.762720155208536</v>
      </c>
      <c r="CK11">
        <f t="shared" si="1"/>
        <v>17.180584824319183</v>
      </c>
      <c r="CL11">
        <f t="shared" si="12"/>
        <v>60.045456737602557</v>
      </c>
      <c r="CM11">
        <f t="shared" si="13"/>
        <v>25.571582452516665</v>
      </c>
      <c r="CN11">
        <f t="shared" si="2"/>
        <v>13.304644887952776</v>
      </c>
      <c r="CO11">
        <f t="shared" si="3"/>
        <v>14.711489348138453</v>
      </c>
      <c r="CP11">
        <f t="shared" si="10"/>
        <v>11.049963110379553</v>
      </c>
      <c r="CQ11">
        <f t="shared" si="14"/>
        <v>105.83161711964271</v>
      </c>
      <c r="CR11">
        <f>PI()*(((BG11+BH11)/4)^2)*BF11</f>
        <v>11.784114043615316</v>
      </c>
      <c r="CS11" t="s">
        <v>41</v>
      </c>
      <c r="CT11">
        <f t="shared" si="20"/>
        <v>95.425876852789969</v>
      </c>
      <c r="CU11" t="s">
        <v>41</v>
      </c>
      <c r="CV11">
        <f t="shared" si="19"/>
        <v>168.68389054368694</v>
      </c>
      <c r="CW11">
        <f t="shared" si="17"/>
        <v>142.9974436097734</v>
      </c>
      <c r="CX11">
        <f t="shared" si="21"/>
        <v>72.299631582011259</v>
      </c>
      <c r="CY11" s="1" t="s">
        <v>41</v>
      </c>
      <c r="CZ11" s="1" t="s">
        <v>41</v>
      </c>
      <c r="DA11" s="1" t="s">
        <v>41</v>
      </c>
      <c r="DB11" s="1" t="s">
        <v>41</v>
      </c>
      <c r="DC11" s="1" t="s">
        <v>41</v>
      </c>
      <c r="DD11" s="1" t="s">
        <v>41</v>
      </c>
      <c r="DE11" s="1" t="s">
        <v>41</v>
      </c>
      <c r="DF11" s="1" t="s">
        <v>41</v>
      </c>
      <c r="DG11" s="1">
        <f t="shared" si="18"/>
        <v>3.2763413203383537E-2</v>
      </c>
      <c r="DH11" s="1">
        <f t="shared" si="16"/>
        <v>-7.5977215767719512E-4</v>
      </c>
      <c r="DI11" s="1" t="s">
        <v>41</v>
      </c>
      <c r="DJ11" s="1">
        <f t="shared" si="16"/>
        <v>4.4118847603615364E-3</v>
      </c>
      <c r="DK11" s="1" t="s">
        <v>41</v>
      </c>
      <c r="DL11" s="1">
        <f t="shared" si="16"/>
        <v>2.4189650279049634E-2</v>
      </c>
      <c r="DM11" s="1">
        <f t="shared" si="16"/>
        <v>2.1659028346981305E-2</v>
      </c>
      <c r="DN11" s="1">
        <f t="shared" si="16"/>
        <v>1.7889447085107094E-2</v>
      </c>
      <c r="DO11" s="1" t="s">
        <v>41</v>
      </c>
      <c r="DP11" s="1" t="s">
        <v>41</v>
      </c>
      <c r="DQ11" s="1" t="s">
        <v>41</v>
      </c>
      <c r="DR11" s="1" t="s">
        <v>41</v>
      </c>
      <c r="DS11" s="1" t="s">
        <v>41</v>
      </c>
      <c r="DT11" s="1" t="s">
        <v>41</v>
      </c>
      <c r="DU11" s="1" t="s">
        <v>41</v>
      </c>
      <c r="DV11" s="1" t="s">
        <v>41</v>
      </c>
    </row>
    <row r="12" spans="1:126" x14ac:dyDescent="0.25">
      <c r="A12">
        <v>11</v>
      </c>
      <c r="B12" t="s">
        <v>36</v>
      </c>
      <c r="C12" t="s">
        <v>3</v>
      </c>
      <c r="D12" t="s">
        <v>3</v>
      </c>
      <c r="E12" t="s">
        <v>4</v>
      </c>
      <c r="F12" t="s">
        <v>35</v>
      </c>
      <c r="G12" t="s">
        <v>41</v>
      </c>
      <c r="H12" t="s">
        <v>41</v>
      </c>
      <c r="I12" t="s">
        <v>41</v>
      </c>
      <c r="J12" t="s">
        <v>41</v>
      </c>
      <c r="K12" t="s">
        <v>41</v>
      </c>
      <c r="L12" t="s">
        <v>41</v>
      </c>
      <c r="M12" t="s">
        <v>41</v>
      </c>
      <c r="N12" t="s">
        <v>41</v>
      </c>
      <c r="O12" t="s">
        <v>41</v>
      </c>
      <c r="P12" t="s">
        <v>41</v>
      </c>
      <c r="Q12" t="s">
        <v>41</v>
      </c>
      <c r="R12" t="s">
        <v>41</v>
      </c>
      <c r="S12" t="s">
        <v>41</v>
      </c>
      <c r="T12" t="s">
        <v>41</v>
      </c>
      <c r="U12" t="s">
        <v>41</v>
      </c>
      <c r="V12" t="s">
        <v>41</v>
      </c>
      <c r="W12" t="s">
        <v>41</v>
      </c>
      <c r="X12" t="s">
        <v>41</v>
      </c>
      <c r="Y12" t="s">
        <v>41</v>
      </c>
      <c r="Z12" t="s">
        <v>41</v>
      </c>
      <c r="AA12" t="s">
        <v>41</v>
      </c>
      <c r="AB12" t="s">
        <v>41</v>
      </c>
      <c r="AC12" t="s">
        <v>41</v>
      </c>
      <c r="AD12" t="s">
        <v>41</v>
      </c>
      <c r="AE12">
        <v>5.6</v>
      </c>
      <c r="AF12">
        <v>3</v>
      </c>
      <c r="AG12">
        <v>2.8</v>
      </c>
      <c r="AH12">
        <v>4.3</v>
      </c>
      <c r="AI12">
        <v>3.1</v>
      </c>
      <c r="AJ12">
        <v>1.7</v>
      </c>
      <c r="AK12">
        <v>3</v>
      </c>
      <c r="AL12">
        <v>1.8</v>
      </c>
      <c r="AM12">
        <v>2</v>
      </c>
      <c r="AN12">
        <v>3.5</v>
      </c>
      <c r="AO12">
        <v>2.4</v>
      </c>
      <c r="AP12">
        <v>1.9</v>
      </c>
      <c r="AQ12">
        <v>3.6</v>
      </c>
      <c r="AR12">
        <v>1.7</v>
      </c>
      <c r="AS12">
        <v>1.5</v>
      </c>
      <c r="AT12">
        <v>3.4</v>
      </c>
      <c r="AU12">
        <v>2.1</v>
      </c>
      <c r="AV12">
        <v>1.2</v>
      </c>
      <c r="AW12">
        <v>2.2000000000000002</v>
      </c>
      <c r="AX12">
        <v>2</v>
      </c>
      <c r="AY12">
        <v>1.1000000000000001</v>
      </c>
      <c r="AZ12">
        <v>2.8</v>
      </c>
      <c r="BA12">
        <v>1.9</v>
      </c>
      <c r="BB12">
        <v>1.5</v>
      </c>
      <c r="BC12">
        <v>7.4</v>
      </c>
      <c r="BD12">
        <v>6.1</v>
      </c>
      <c r="BE12">
        <v>6.3</v>
      </c>
      <c r="BF12" t="s">
        <v>41</v>
      </c>
      <c r="BG12" t="s">
        <v>41</v>
      </c>
      <c r="BH12" t="s">
        <v>41</v>
      </c>
      <c r="BI12">
        <v>5.9</v>
      </c>
      <c r="BJ12">
        <v>5.3</v>
      </c>
      <c r="BK12">
        <v>3.8</v>
      </c>
      <c r="BL12">
        <v>5.7</v>
      </c>
      <c r="BM12">
        <v>5.2</v>
      </c>
      <c r="BN12">
        <v>4.3</v>
      </c>
      <c r="BO12">
        <v>6.2</v>
      </c>
      <c r="BP12">
        <v>3.6</v>
      </c>
      <c r="BQ12">
        <v>3.8</v>
      </c>
      <c r="BR12">
        <v>4.9000000000000004</v>
      </c>
      <c r="BS12">
        <v>4</v>
      </c>
      <c r="BT12">
        <v>4.3</v>
      </c>
      <c r="BU12" t="s">
        <v>41</v>
      </c>
      <c r="BV12" t="s">
        <v>41</v>
      </c>
      <c r="BW12" t="s">
        <v>41</v>
      </c>
      <c r="BX12">
        <v>4.9000000000000004</v>
      </c>
      <c r="BY12">
        <v>3.9</v>
      </c>
      <c r="BZ12">
        <v>3.6</v>
      </c>
      <c r="CA12" t="s">
        <v>41</v>
      </c>
      <c r="CB12" t="s">
        <v>41</v>
      </c>
      <c r="CC12" t="s">
        <v>41</v>
      </c>
      <c r="CD12" t="s">
        <v>41</v>
      </c>
      <c r="CE12" t="s">
        <v>41</v>
      </c>
      <c r="CF12" t="s">
        <v>41</v>
      </c>
      <c r="CG12" t="s">
        <v>41</v>
      </c>
      <c r="CH12" t="s">
        <v>41</v>
      </c>
      <c r="CI12">
        <f t="shared" si="0"/>
        <v>36.989111903366222</v>
      </c>
      <c r="CJ12">
        <f t="shared" si="9"/>
        <v>19.452741711028001</v>
      </c>
      <c r="CK12">
        <f t="shared" si="1"/>
        <v>8.5058621095943643</v>
      </c>
      <c r="CL12">
        <f t="shared" si="12"/>
        <v>12.706760536066465</v>
      </c>
      <c r="CM12">
        <f t="shared" si="13"/>
        <v>7.2382294738708843</v>
      </c>
      <c r="CN12">
        <f t="shared" si="2"/>
        <v>7.2700380994884783</v>
      </c>
      <c r="CO12">
        <f t="shared" si="3"/>
        <v>4.1512219926372138</v>
      </c>
      <c r="CP12">
        <f t="shared" si="10"/>
        <v>6.3554419382121496</v>
      </c>
      <c r="CQ12">
        <f t="shared" si="14"/>
        <v>223.41121996738448</v>
      </c>
      <c r="CR12" t="s">
        <v>41</v>
      </c>
      <c r="CS12">
        <f>PI()*(((BJ12+BK12)/4)^2)*BI12</f>
        <v>95.932262318640468</v>
      </c>
      <c r="CT12">
        <f t="shared" si="20"/>
        <v>101.00711255143308</v>
      </c>
      <c r="CU12">
        <f>PI()*(((BP12+BQ12)/4)^2)*BO12</f>
        <v>66.663025312848632</v>
      </c>
      <c r="CV12">
        <f t="shared" si="19"/>
        <v>66.279947358651526</v>
      </c>
      <c r="CW12" t="s">
        <v>41</v>
      </c>
      <c r="CX12">
        <f t="shared" si="21"/>
        <v>54.118842196605421</v>
      </c>
      <c r="CY12" s="1" t="s">
        <v>41</v>
      </c>
      <c r="CZ12" s="1" t="s">
        <v>41</v>
      </c>
      <c r="DA12" s="1" t="s">
        <v>41</v>
      </c>
      <c r="DB12" s="1" t="s">
        <v>41</v>
      </c>
      <c r="DC12" s="1" t="s">
        <v>41</v>
      </c>
      <c r="DD12" s="1" t="s">
        <v>41</v>
      </c>
      <c r="DE12" s="1" t="s">
        <v>41</v>
      </c>
      <c r="DF12" s="1" t="s">
        <v>41</v>
      </c>
      <c r="DG12" s="1">
        <f t="shared" si="18"/>
        <v>1.7127528691297671E-2</v>
      </c>
      <c r="DH12" s="1" t="s">
        <v>41</v>
      </c>
      <c r="DI12" s="1">
        <f t="shared" si="16"/>
        <v>2.3075111960233267E-2</v>
      </c>
      <c r="DJ12" s="1">
        <f t="shared" si="16"/>
        <v>1.9743397696753272E-2</v>
      </c>
      <c r="DK12" s="1">
        <f t="shared" si="16"/>
        <v>2.1145465022836839E-2</v>
      </c>
      <c r="DL12" s="1">
        <f t="shared" si="16"/>
        <v>2.1048817772901914E-2</v>
      </c>
      <c r="DM12" s="1" t="s">
        <v>41</v>
      </c>
      <c r="DN12" s="1">
        <f t="shared" si="16"/>
        <v>2.0398771102625914E-2</v>
      </c>
      <c r="DO12" s="1" t="s">
        <v>41</v>
      </c>
      <c r="DP12" s="1" t="s">
        <v>41</v>
      </c>
      <c r="DQ12" s="1" t="s">
        <v>41</v>
      </c>
      <c r="DR12" s="1" t="s">
        <v>41</v>
      </c>
      <c r="DS12" s="1" t="s">
        <v>41</v>
      </c>
      <c r="DT12" s="1" t="s">
        <v>41</v>
      </c>
      <c r="DU12" s="1" t="s">
        <v>41</v>
      </c>
      <c r="DV12" s="1" t="s">
        <v>41</v>
      </c>
    </row>
    <row r="13" spans="1:126" x14ac:dyDescent="0.25">
      <c r="A13">
        <v>12</v>
      </c>
      <c r="B13" t="s">
        <v>1</v>
      </c>
      <c r="C13" t="s">
        <v>2</v>
      </c>
      <c r="D13" t="s">
        <v>3</v>
      </c>
      <c r="E13" t="s">
        <v>4</v>
      </c>
      <c r="F13" t="s">
        <v>35</v>
      </c>
      <c r="G13" t="s">
        <v>41</v>
      </c>
      <c r="H13" t="s">
        <v>41</v>
      </c>
      <c r="I13" t="s">
        <v>41</v>
      </c>
      <c r="J13" t="s">
        <v>41</v>
      </c>
      <c r="K13" t="s">
        <v>41</v>
      </c>
      <c r="L13" t="s">
        <v>41</v>
      </c>
      <c r="M13" t="s">
        <v>41</v>
      </c>
      <c r="N13" t="s">
        <v>41</v>
      </c>
      <c r="O13" t="s">
        <v>41</v>
      </c>
      <c r="P13" t="s">
        <v>41</v>
      </c>
      <c r="Q13" t="s">
        <v>41</v>
      </c>
      <c r="R13" t="s">
        <v>41</v>
      </c>
      <c r="S13" t="s">
        <v>41</v>
      </c>
      <c r="T13" t="s">
        <v>41</v>
      </c>
      <c r="U13" t="s">
        <v>41</v>
      </c>
      <c r="V13" t="s">
        <v>41</v>
      </c>
      <c r="W13" t="s">
        <v>41</v>
      </c>
      <c r="X13" t="s">
        <v>41</v>
      </c>
      <c r="Y13" t="s">
        <v>41</v>
      </c>
      <c r="Z13" t="s">
        <v>41</v>
      </c>
      <c r="AA13" t="s">
        <v>41</v>
      </c>
      <c r="AB13" t="s">
        <v>41</v>
      </c>
      <c r="AC13" t="s">
        <v>41</v>
      </c>
      <c r="AD13" t="s">
        <v>41</v>
      </c>
      <c r="AE13">
        <v>2.8</v>
      </c>
      <c r="AF13">
        <v>2.9</v>
      </c>
      <c r="AG13">
        <v>2</v>
      </c>
      <c r="AH13">
        <v>3.3</v>
      </c>
      <c r="AI13">
        <v>3.7</v>
      </c>
      <c r="AJ13">
        <v>2.2999999999999998</v>
      </c>
      <c r="AK13">
        <v>2.9</v>
      </c>
      <c r="AL13">
        <v>1.7</v>
      </c>
      <c r="AM13">
        <v>2.1</v>
      </c>
      <c r="AN13">
        <v>2.6</v>
      </c>
      <c r="AO13">
        <v>1.9</v>
      </c>
      <c r="AP13">
        <v>1.2</v>
      </c>
      <c r="AQ13">
        <v>3.8</v>
      </c>
      <c r="AR13">
        <v>1.5</v>
      </c>
      <c r="AS13">
        <v>2</v>
      </c>
      <c r="AT13">
        <v>3.6</v>
      </c>
      <c r="AU13">
        <v>2.2000000000000002</v>
      </c>
      <c r="AV13">
        <v>2</v>
      </c>
      <c r="AW13">
        <v>3.9</v>
      </c>
      <c r="AX13">
        <v>3.1</v>
      </c>
      <c r="AY13">
        <v>1.9</v>
      </c>
      <c r="AZ13">
        <v>3.2</v>
      </c>
      <c r="BA13">
        <v>2.1</v>
      </c>
      <c r="BB13">
        <v>1.9</v>
      </c>
      <c r="BC13">
        <v>6</v>
      </c>
      <c r="BD13">
        <v>4.5999999999999996</v>
      </c>
      <c r="BE13">
        <v>4.3</v>
      </c>
      <c r="BF13">
        <v>5.7</v>
      </c>
      <c r="BG13">
        <v>4.8</v>
      </c>
      <c r="BH13">
        <v>4.4000000000000004</v>
      </c>
      <c r="BI13">
        <v>4.5999999999999996</v>
      </c>
      <c r="BJ13">
        <v>3.6</v>
      </c>
      <c r="BK13">
        <v>3.2</v>
      </c>
      <c r="BL13">
        <v>3.9</v>
      </c>
      <c r="BM13">
        <v>3</v>
      </c>
      <c r="BN13">
        <v>2.2999999999999998</v>
      </c>
      <c r="BO13">
        <v>3.7</v>
      </c>
      <c r="BP13">
        <v>3.2</v>
      </c>
      <c r="BQ13">
        <v>2.6</v>
      </c>
      <c r="BR13">
        <v>2</v>
      </c>
      <c r="BS13">
        <v>1.7</v>
      </c>
      <c r="BT13">
        <v>1.9</v>
      </c>
      <c r="BU13">
        <v>3.5</v>
      </c>
      <c r="BV13">
        <v>3.1</v>
      </c>
      <c r="BW13">
        <v>2.1</v>
      </c>
      <c r="BX13">
        <v>3.1</v>
      </c>
      <c r="BY13">
        <v>3.3</v>
      </c>
      <c r="BZ13">
        <v>2</v>
      </c>
      <c r="CA13" t="s">
        <v>41</v>
      </c>
      <c r="CB13" t="s">
        <v>41</v>
      </c>
      <c r="CC13" t="s">
        <v>41</v>
      </c>
      <c r="CD13" t="s">
        <v>41</v>
      </c>
      <c r="CE13" t="s">
        <v>41</v>
      </c>
      <c r="CF13" t="s">
        <v>41</v>
      </c>
      <c r="CG13" t="s">
        <v>41</v>
      </c>
      <c r="CH13" t="s">
        <v>41</v>
      </c>
      <c r="CI13">
        <f t="shared" si="0"/>
        <v>13.200186932220916</v>
      </c>
      <c r="CJ13">
        <f t="shared" si="9"/>
        <v>23.326325452904214</v>
      </c>
      <c r="CK13">
        <f t="shared" si="1"/>
        <v>8.2223333726078849</v>
      </c>
      <c r="CL13">
        <f t="shared" si="12"/>
        <v>4.9059896276621595</v>
      </c>
      <c r="CM13">
        <f t="shared" si="13"/>
        <v>9.1400711265378032</v>
      </c>
      <c r="CN13">
        <f t="shared" si="2"/>
        <v>12.46898124209789</v>
      </c>
      <c r="CO13">
        <f t="shared" si="3"/>
        <v>19.144080232812801</v>
      </c>
      <c r="CP13">
        <f t="shared" si="10"/>
        <v>10.053096491487338</v>
      </c>
      <c r="CQ13">
        <f t="shared" si="14"/>
        <v>93.317082784067793</v>
      </c>
      <c r="CR13">
        <f t="shared" ref="CR13:CR22" si="22">PI()*(((BG13+BH13)/4)^2)*BF13</f>
        <v>94.728443283693011</v>
      </c>
      <c r="CS13">
        <f>PI()*(((BJ13+BK13)/4)^2)*BI13</f>
        <v>41.764332736822716</v>
      </c>
      <c r="CT13">
        <f t="shared" si="20"/>
        <v>21.510288549588463</v>
      </c>
      <c r="CU13">
        <f>PI()*(((BP13+BQ13)/4)^2)*BO13</f>
        <v>24.439234650438404</v>
      </c>
      <c r="CV13">
        <f t="shared" si="19"/>
        <v>5.0893800988154636</v>
      </c>
      <c r="CW13">
        <f>PI()*(((BV13+BW13)/4)^2)*BU13</f>
        <v>18.582520545983627</v>
      </c>
      <c r="CX13">
        <f t="shared" si="21"/>
        <v>17.097921667621602</v>
      </c>
      <c r="CY13" s="1" t="s">
        <v>41</v>
      </c>
      <c r="CZ13" s="1" t="s">
        <v>41</v>
      </c>
      <c r="DA13" s="1" t="s">
        <v>41</v>
      </c>
      <c r="DB13" s="1" t="s">
        <v>41</v>
      </c>
      <c r="DC13" s="1" t="s">
        <v>41</v>
      </c>
      <c r="DD13" s="1" t="s">
        <v>41</v>
      </c>
      <c r="DE13" s="1" t="s">
        <v>41</v>
      </c>
      <c r="DF13" s="1" t="s">
        <v>41</v>
      </c>
      <c r="DG13" s="1">
        <f>LN(CQ13/CI13)/105</f>
        <v>1.8626401859904027E-2</v>
      </c>
      <c r="DH13" s="1">
        <f>LN(CR13/CJ13)/105</f>
        <v>1.3346968914494753E-2</v>
      </c>
      <c r="DI13" s="1">
        <f t="shared" si="16"/>
        <v>1.5477987213352981E-2</v>
      </c>
      <c r="DJ13" s="1">
        <f t="shared" si="16"/>
        <v>1.4076900249924912E-2</v>
      </c>
      <c r="DK13" s="1">
        <f t="shared" si="16"/>
        <v>9.3668728669700028E-3</v>
      </c>
      <c r="DL13" s="1">
        <f t="shared" si="16"/>
        <v>-8.53417166244415E-3</v>
      </c>
      <c r="DM13" s="1">
        <f t="shared" si="16"/>
        <v>-2.835443650825717E-4</v>
      </c>
      <c r="DN13" s="1">
        <f>LN(CX13/CP13)/105</f>
        <v>5.057868767255151E-3</v>
      </c>
      <c r="DO13" s="1" t="s">
        <v>41</v>
      </c>
      <c r="DP13" s="1" t="s">
        <v>41</v>
      </c>
      <c r="DQ13" s="1" t="s">
        <v>41</v>
      </c>
      <c r="DR13" s="1" t="s">
        <v>41</v>
      </c>
      <c r="DS13" s="1" t="s">
        <v>41</v>
      </c>
      <c r="DT13" s="1" t="s">
        <v>41</v>
      </c>
      <c r="DU13" s="1" t="s">
        <v>41</v>
      </c>
      <c r="DV13" s="1" t="s">
        <v>41</v>
      </c>
    </row>
    <row r="14" spans="1:126" x14ac:dyDescent="0.25">
      <c r="A14">
        <v>13</v>
      </c>
      <c r="B14" t="s">
        <v>36</v>
      </c>
      <c r="C14" t="s">
        <v>3</v>
      </c>
      <c r="D14" t="s">
        <v>3</v>
      </c>
      <c r="E14" t="s">
        <v>38</v>
      </c>
      <c r="F14" t="s">
        <v>37</v>
      </c>
      <c r="G14">
        <v>4.8</v>
      </c>
      <c r="H14">
        <v>2.4</v>
      </c>
      <c r="I14">
        <v>2.2000000000000002</v>
      </c>
      <c r="J14">
        <v>6.3</v>
      </c>
      <c r="K14">
        <v>2.6</v>
      </c>
      <c r="L14">
        <v>2.4</v>
      </c>
      <c r="M14">
        <v>3.9</v>
      </c>
      <c r="N14">
        <v>3.4</v>
      </c>
      <c r="O14">
        <v>3.5</v>
      </c>
      <c r="P14">
        <v>4.0999999999999996</v>
      </c>
      <c r="Q14">
        <v>4</v>
      </c>
      <c r="R14">
        <v>4.4000000000000004</v>
      </c>
      <c r="S14">
        <v>4</v>
      </c>
      <c r="T14">
        <v>3.7</v>
      </c>
      <c r="U14">
        <v>3.7</v>
      </c>
      <c r="V14">
        <v>3.3</v>
      </c>
      <c r="W14">
        <v>2.6</v>
      </c>
      <c r="X14">
        <v>2.1</v>
      </c>
      <c r="Y14">
        <v>4.2</v>
      </c>
      <c r="Z14">
        <v>2.2000000000000002</v>
      </c>
      <c r="AA14">
        <v>1.6</v>
      </c>
      <c r="AB14">
        <v>4.4000000000000004</v>
      </c>
      <c r="AC14">
        <v>4.3</v>
      </c>
      <c r="AD14">
        <v>3.2</v>
      </c>
      <c r="AE14">
        <v>5.0999999999999996</v>
      </c>
      <c r="AF14">
        <v>3.1</v>
      </c>
      <c r="AG14">
        <v>2.5</v>
      </c>
      <c r="AH14">
        <v>7.1</v>
      </c>
      <c r="AI14">
        <v>3.8</v>
      </c>
      <c r="AJ14">
        <v>2.5</v>
      </c>
      <c r="AK14">
        <v>5</v>
      </c>
      <c r="AL14">
        <v>4</v>
      </c>
      <c r="AM14">
        <v>3.5</v>
      </c>
      <c r="AN14">
        <v>5.3</v>
      </c>
      <c r="AO14">
        <v>4.0999999999999996</v>
      </c>
      <c r="AP14">
        <v>3.7</v>
      </c>
      <c r="AQ14">
        <v>4.4000000000000004</v>
      </c>
      <c r="AR14">
        <v>3.2</v>
      </c>
      <c r="AS14">
        <v>3.3</v>
      </c>
      <c r="AT14">
        <v>4.3</v>
      </c>
      <c r="AU14">
        <v>3.6</v>
      </c>
      <c r="AV14">
        <v>2.6</v>
      </c>
      <c r="AW14">
        <v>5.0999999999999996</v>
      </c>
      <c r="AX14">
        <v>2.5</v>
      </c>
      <c r="AY14">
        <v>2.2999999999999998</v>
      </c>
      <c r="AZ14">
        <v>5.5</v>
      </c>
      <c r="BA14">
        <v>5</v>
      </c>
      <c r="BB14">
        <v>4</v>
      </c>
      <c r="BC14">
        <v>8.1</v>
      </c>
      <c r="BD14">
        <v>4.3</v>
      </c>
      <c r="BE14">
        <v>3.8</v>
      </c>
      <c r="BF14">
        <v>7.2</v>
      </c>
      <c r="BG14">
        <v>4.7</v>
      </c>
      <c r="BH14">
        <v>4</v>
      </c>
      <c r="BI14">
        <v>3.1</v>
      </c>
      <c r="BJ14">
        <v>2.5</v>
      </c>
      <c r="BK14">
        <v>2.2999999999999998</v>
      </c>
      <c r="BL14">
        <v>4.4000000000000004</v>
      </c>
      <c r="BM14">
        <v>3.6</v>
      </c>
      <c r="BN14">
        <v>3.3</v>
      </c>
      <c r="BO14" t="s">
        <v>41</v>
      </c>
      <c r="BP14" t="s">
        <v>41</v>
      </c>
      <c r="BQ14" t="s">
        <v>41</v>
      </c>
      <c r="BR14">
        <v>4.5</v>
      </c>
      <c r="BS14">
        <v>3.8</v>
      </c>
      <c r="BT14">
        <v>3.5</v>
      </c>
      <c r="BU14">
        <v>5.7</v>
      </c>
      <c r="BV14">
        <v>4.2</v>
      </c>
      <c r="BW14">
        <v>4.7</v>
      </c>
      <c r="BX14">
        <v>6.9</v>
      </c>
      <c r="BY14">
        <v>4.5999999999999996</v>
      </c>
      <c r="BZ14">
        <v>3.6</v>
      </c>
      <c r="CA14">
        <f t="shared" ref="CA14:CA61" si="23">PI()*(((H14+I14)/4)^2)*G14</f>
        <v>19.942830164988003</v>
      </c>
      <c r="CB14">
        <f t="shared" ref="CB14:CB61" si="24">PI()*(((K14+L14)/4)^2)*J14</f>
        <v>30.925052683774528</v>
      </c>
      <c r="CC14">
        <f t="shared" ref="CC14:CC61" si="25">PI()*(((N14+O14)/4)^2)*M14</f>
        <v>36.4579863953687</v>
      </c>
      <c r="CD14">
        <f t="shared" ref="CD14:CD61" si="26">PI()*(((Q14+R14)/4)^2)*P14</f>
        <v>56.803136769557042</v>
      </c>
      <c r="CE14">
        <f t="shared" ref="CE14:CE61" si="27">PI()*(((T14+U14)/4)^2)*S14</f>
        <v>43.008403427644275</v>
      </c>
      <c r="CF14">
        <f t="shared" ref="CF14:CF22" si="28">PI()*(((W14+X14)/4)^2)*V14</f>
        <v>14.313292479295948</v>
      </c>
      <c r="CG14">
        <f t="shared" ref="CG14:CG61" si="29">PI()*(((Z14+AA14)/4)^2)*Y14</f>
        <v>11.908206953432114</v>
      </c>
      <c r="CH14">
        <f t="shared" ref="CH14:CH22" si="30">PI()*(((AC14+AD14)/4)^2)*AB14</f>
        <v>48.596511360217114</v>
      </c>
      <c r="CI14">
        <f t="shared" si="0"/>
        <v>31.403360165283566</v>
      </c>
      <c r="CJ14">
        <f t="shared" si="9"/>
        <v>55.331104261809379</v>
      </c>
      <c r="CK14">
        <f t="shared" si="1"/>
        <v>55.223308363883078</v>
      </c>
      <c r="CL14">
        <f t="shared" si="12"/>
        <v>63.313302145958488</v>
      </c>
      <c r="CM14">
        <f t="shared" si="13"/>
        <v>36.501379643896414</v>
      </c>
      <c r="CN14">
        <f t="shared" si="2"/>
        <v>32.455008306072756</v>
      </c>
      <c r="CO14">
        <f t="shared" si="3"/>
        <v>23.071856447963441</v>
      </c>
      <c r="CP14">
        <f t="shared" si="10"/>
        <v>87.473720448390793</v>
      </c>
      <c r="CQ14">
        <f t="shared" si="14"/>
        <v>104.34819633852581</v>
      </c>
      <c r="CR14">
        <f t="shared" si="22"/>
        <v>107.00421657759513</v>
      </c>
      <c r="CS14">
        <f>PI()*(((BJ14+BK14)/4)^2)*BI14</f>
        <v>14.024069605624838</v>
      </c>
      <c r="CT14">
        <f t="shared" si="20"/>
        <v>41.132087215287768</v>
      </c>
      <c r="CU14" t="s">
        <v>41</v>
      </c>
      <c r="CV14">
        <f t="shared" si="19"/>
        <v>47.085601643381274</v>
      </c>
      <c r="CW14">
        <f>PI()*(((BV14+BW14)/4)^2)*BU14</f>
        <v>88.651228644864446</v>
      </c>
      <c r="CX14">
        <f t="shared" si="21"/>
        <v>91.097547574306617</v>
      </c>
      <c r="CY14" s="1">
        <f>LN(CI14/CA14)/57</f>
        <v>7.9657054440095305E-3</v>
      </c>
      <c r="CZ14" s="1">
        <f t="shared" ref="CZ14:DF14" si="31">LN(CJ14/CB14)/57</f>
        <v>1.0206466536430805E-2</v>
      </c>
      <c r="DA14" s="1">
        <f t="shared" si="31"/>
        <v>7.284641704852662E-3</v>
      </c>
      <c r="DB14" s="1">
        <f t="shared" si="31"/>
        <v>1.9035772375503562E-3</v>
      </c>
      <c r="DC14" s="1">
        <f t="shared" si="31"/>
        <v>-2.8779906458375527E-3</v>
      </c>
      <c r="DD14" s="1">
        <f t="shared" si="31"/>
        <v>1.436256352451137E-2</v>
      </c>
      <c r="DE14" s="1">
        <f t="shared" si="31"/>
        <v>1.1603258189543289E-2</v>
      </c>
      <c r="DF14" s="1">
        <f>LN(CP14/CH14)/57</f>
        <v>1.0312046752668754E-2</v>
      </c>
      <c r="DG14" s="1">
        <f>LN(CQ14/CI14)/92</f>
        <v>1.305237445459448E-2</v>
      </c>
      <c r="DH14" s="1">
        <f t="shared" ref="DH14:DN14" si="32">LN(CR14/CJ14)/92</f>
        <v>7.1688372445743685E-3</v>
      </c>
      <c r="DI14" s="1">
        <f t="shared" si="32"/>
        <v>-1.4897934849998245E-2</v>
      </c>
      <c r="DJ14" s="1">
        <f t="shared" si="32"/>
        <v>-4.6881187371578823E-3</v>
      </c>
      <c r="DK14" s="1" t="s">
        <v>41</v>
      </c>
      <c r="DL14" s="1">
        <f t="shared" si="32"/>
        <v>4.0447009378625715E-3</v>
      </c>
      <c r="DM14" s="1">
        <f t="shared" si="32"/>
        <v>1.4631482095203504E-2</v>
      </c>
      <c r="DN14" s="1">
        <f t="shared" si="32"/>
        <v>4.4122253513874458E-4</v>
      </c>
      <c r="DO14" s="1">
        <f t="shared" ref="DO14:DO31" si="33">LN(CQ14/CA14)/147</f>
        <v>1.1257575919260104E-2</v>
      </c>
      <c r="DP14" s="1">
        <f t="shared" ref="DP14:DP31" si="34">LN(CR14/CB14)/147</f>
        <v>8.4442287012067869E-3</v>
      </c>
      <c r="DQ14" s="1">
        <f t="shared" ref="DQ14:DQ31" si="35">LN(CS14/CC14)/147</f>
        <v>-6.4992206056002514E-3</v>
      </c>
      <c r="DR14" s="1">
        <f t="shared" ref="DR14:DR31" si="36">LN(CT14/CD14)/147</f>
        <v>-2.1959389202595575E-3</v>
      </c>
      <c r="DS14" s="1" t="s">
        <v>41</v>
      </c>
      <c r="DT14" s="1">
        <f t="shared" ref="DT14:DT31" si="37">LN(CV14/CF14)/147</f>
        <v>8.100534742724522E-3</v>
      </c>
      <c r="DU14" s="1">
        <f t="shared" ref="DU14:DU31" si="38">LN(CW14/CG14)/147</f>
        <v>1.3656340609269998E-2</v>
      </c>
      <c r="DV14" s="1">
        <f t="shared" ref="DP14:DV14" si="39">LN(CX14/CH14)/147</f>
        <v>4.274688014523016E-3</v>
      </c>
    </row>
    <row r="15" spans="1:126" x14ac:dyDescent="0.25">
      <c r="A15">
        <v>14</v>
      </c>
      <c r="B15" t="s">
        <v>1</v>
      </c>
      <c r="C15" t="s">
        <v>2</v>
      </c>
      <c r="D15" t="s">
        <v>3</v>
      </c>
      <c r="E15" t="s">
        <v>38</v>
      </c>
      <c r="F15" t="s">
        <v>37</v>
      </c>
      <c r="G15">
        <v>3.1</v>
      </c>
      <c r="H15">
        <v>3.7</v>
      </c>
      <c r="I15">
        <v>3.2</v>
      </c>
      <c r="J15">
        <v>4</v>
      </c>
      <c r="K15">
        <v>3.8</v>
      </c>
      <c r="L15">
        <v>2.1</v>
      </c>
      <c r="M15">
        <v>4.8</v>
      </c>
      <c r="N15">
        <v>4.5999999999999996</v>
      </c>
      <c r="O15">
        <v>2</v>
      </c>
      <c r="P15">
        <v>3.5</v>
      </c>
      <c r="Q15">
        <v>3.1</v>
      </c>
      <c r="R15">
        <v>3.5</v>
      </c>
      <c r="S15">
        <v>3.9</v>
      </c>
      <c r="T15">
        <v>4.0999999999999996</v>
      </c>
      <c r="U15">
        <v>2.6</v>
      </c>
      <c r="V15">
        <v>4.4000000000000004</v>
      </c>
      <c r="W15">
        <v>2.4</v>
      </c>
      <c r="X15">
        <v>1.9</v>
      </c>
      <c r="Y15">
        <v>4.9000000000000004</v>
      </c>
      <c r="Z15">
        <v>4.5</v>
      </c>
      <c r="AA15">
        <v>4.4000000000000004</v>
      </c>
      <c r="AB15">
        <v>4.4000000000000004</v>
      </c>
      <c r="AC15">
        <v>3.4</v>
      </c>
      <c r="AD15">
        <v>2.2000000000000002</v>
      </c>
      <c r="AE15">
        <v>4.4000000000000004</v>
      </c>
      <c r="AF15">
        <v>4.9000000000000004</v>
      </c>
      <c r="AG15">
        <v>4.3</v>
      </c>
      <c r="AH15">
        <v>4.5</v>
      </c>
      <c r="AI15">
        <v>3.8</v>
      </c>
      <c r="AJ15">
        <v>2.9</v>
      </c>
      <c r="AK15">
        <v>5.0999999999999996</v>
      </c>
      <c r="AL15">
        <v>5.8</v>
      </c>
      <c r="AM15">
        <v>3</v>
      </c>
      <c r="AN15">
        <v>4.2</v>
      </c>
      <c r="AO15">
        <v>4.5999999999999996</v>
      </c>
      <c r="AP15">
        <v>3.6</v>
      </c>
      <c r="AQ15">
        <v>5</v>
      </c>
      <c r="AR15">
        <v>4.7</v>
      </c>
      <c r="AS15">
        <v>3.6</v>
      </c>
      <c r="AT15">
        <v>4.7</v>
      </c>
      <c r="AU15">
        <v>2.4</v>
      </c>
      <c r="AV15">
        <v>2.2999999999999998</v>
      </c>
      <c r="AW15">
        <v>5.9</v>
      </c>
      <c r="AX15">
        <v>5.7</v>
      </c>
      <c r="AY15">
        <v>4.9000000000000004</v>
      </c>
      <c r="AZ15">
        <v>5.6</v>
      </c>
      <c r="BA15">
        <v>2.7</v>
      </c>
      <c r="BB15">
        <v>2</v>
      </c>
      <c r="BC15">
        <v>6.8</v>
      </c>
      <c r="BD15">
        <v>4.9000000000000004</v>
      </c>
      <c r="BE15">
        <v>5.3</v>
      </c>
      <c r="BF15">
        <v>7</v>
      </c>
      <c r="BG15">
        <v>6.6</v>
      </c>
      <c r="BH15">
        <v>5.6</v>
      </c>
      <c r="BI15">
        <v>5.3</v>
      </c>
      <c r="BJ15">
        <v>5.3</v>
      </c>
      <c r="BK15">
        <v>3.2</v>
      </c>
      <c r="BL15">
        <v>7</v>
      </c>
      <c r="BM15">
        <v>7.3</v>
      </c>
      <c r="BN15">
        <v>5.0999999999999996</v>
      </c>
      <c r="BO15" t="s">
        <v>41</v>
      </c>
      <c r="BP15" t="s">
        <v>41</v>
      </c>
      <c r="BQ15" t="s">
        <v>41</v>
      </c>
      <c r="BR15">
        <v>5.7</v>
      </c>
      <c r="BS15">
        <v>6.1</v>
      </c>
      <c r="BT15">
        <v>4.7</v>
      </c>
      <c r="BU15">
        <v>5.0999999999999996</v>
      </c>
      <c r="BV15">
        <v>3.5</v>
      </c>
      <c r="BW15">
        <v>2.9</v>
      </c>
      <c r="BX15">
        <v>7.1</v>
      </c>
      <c r="BY15">
        <v>7</v>
      </c>
      <c r="BZ15">
        <v>6.7</v>
      </c>
      <c r="CA15">
        <f t="shared" si="23"/>
        <v>28.979425083498199</v>
      </c>
      <c r="CB15">
        <f t="shared" si="24"/>
        <v>27.339710067865177</v>
      </c>
      <c r="CC15">
        <f t="shared" si="25"/>
        <v>41.054332797111407</v>
      </c>
      <c r="CD15">
        <f t="shared" si="26"/>
        <v>29.935450997893735</v>
      </c>
      <c r="CE15">
        <f t="shared" si="27"/>
        <v>34.375110466038656</v>
      </c>
      <c r="CF15">
        <f t="shared" si="28"/>
        <v>15.9742132453407</v>
      </c>
      <c r="CG15">
        <f t="shared" si="29"/>
        <v>76.208950940322069</v>
      </c>
      <c r="CH15">
        <f t="shared" si="30"/>
        <v>27.093095044558375</v>
      </c>
      <c r="CI15">
        <f t="shared" si="0"/>
        <v>73.123710604956017</v>
      </c>
      <c r="CJ15">
        <f t="shared" si="9"/>
        <v>39.663588999275376</v>
      </c>
      <c r="CK15">
        <f t="shared" si="1"/>
        <v>77.547073061210469</v>
      </c>
      <c r="CL15">
        <f t="shared" si="12"/>
        <v>55.450681132186638</v>
      </c>
      <c r="CM15">
        <f t="shared" si="13"/>
        <v>67.632599345562781</v>
      </c>
      <c r="CN15">
        <f t="shared" si="2"/>
        <v>20.385598379603312</v>
      </c>
      <c r="CO15">
        <f t="shared" si="3"/>
        <v>130.16482301802256</v>
      </c>
      <c r="CP15">
        <f t="shared" si="10"/>
        <v>24.289223601229487</v>
      </c>
      <c r="CQ15">
        <f t="shared" si="14"/>
        <v>138.91180236377986</v>
      </c>
      <c r="CR15">
        <f t="shared" si="22"/>
        <v>204.57265962013332</v>
      </c>
      <c r="CS15">
        <f>PI()*(((BJ15+BK15)/4)^2)*BI15</f>
        <v>75.187147929741968</v>
      </c>
      <c r="CT15">
        <f t="shared" si="20"/>
        <v>211.33493780698532</v>
      </c>
      <c r="CU15" t="s">
        <v>41</v>
      </c>
      <c r="CV15">
        <f t="shared" si="19"/>
        <v>130.5425995346167</v>
      </c>
      <c r="CW15">
        <f>PI()*(((BV15+BW15)/4)^2)*BU15</f>
        <v>41.016633685268339</v>
      </c>
      <c r="CX15">
        <f t="shared" si="21"/>
        <v>261.65520178631897</v>
      </c>
      <c r="CY15" s="1">
        <f t="shared" ref="CY15:CY31" si="40">LN(CI15/CA15)/57</f>
        <v>1.6238010076082044E-2</v>
      </c>
      <c r="CZ15" s="1">
        <f t="shared" ref="CZ15:CZ32" si="41">LN(CJ15/CB15)/57</f>
        <v>6.5279541513487086E-3</v>
      </c>
      <c r="DA15" s="1">
        <f t="shared" ref="DA15:DA32" si="42">LN(CK15/CC15)/57</f>
        <v>1.1157697661754336E-2</v>
      </c>
      <c r="DB15" s="1">
        <f t="shared" ref="DB15:DB32" si="43">LN(CL15/CD15)/57</f>
        <v>1.0814922232800174E-2</v>
      </c>
      <c r="DC15" s="1">
        <f t="shared" ref="DC15:DC32" si="44">LN(CM15/CE15)/57</f>
        <v>1.1872935721223929E-2</v>
      </c>
      <c r="DD15" s="1">
        <f t="shared" ref="DD15:DD32" si="45">LN(CN15/CF15)/57</f>
        <v>4.2781217513120969E-3</v>
      </c>
      <c r="DE15" s="1">
        <f t="shared" ref="DE15:DE32" si="46">LN(CO15/CG15)/57</f>
        <v>9.3916244658762745E-3</v>
      </c>
      <c r="DF15" s="1">
        <f t="shared" ref="DF15:DF32" si="47">LN(CP15/CH15)/57</f>
        <v>-1.9165986181279486E-3</v>
      </c>
      <c r="DG15" s="1">
        <f t="shared" ref="DG15:DG31" si="48">LN(CQ15/CI15)/92</f>
        <v>6.974853736177249E-3</v>
      </c>
      <c r="DH15" s="1">
        <f t="shared" ref="DH15:DH31" si="49">LN(CR15/CJ15)/92</f>
        <v>1.7831408727865438E-2</v>
      </c>
      <c r="DI15" s="1">
        <f t="shared" ref="DI15:DI31" si="50">LN(CS15/CK15)/92</f>
        <v>-3.3592212117374129E-4</v>
      </c>
      <c r="DJ15" s="1">
        <f t="shared" ref="DJ15:DJ31" si="51">LN(CT15/CL15)/92</f>
        <v>1.4542937613560413E-2</v>
      </c>
      <c r="DK15" s="1" t="s">
        <v>41</v>
      </c>
      <c r="DL15" s="1">
        <f t="shared" ref="DL15:DL31" si="52">LN(CV15/CN15)/92</f>
        <v>2.0183379532095806E-2</v>
      </c>
      <c r="DM15" s="1">
        <f t="shared" ref="DM15:DM31" si="53">LN(CW15/CO15)/92</f>
        <v>-1.2552432963980269E-2</v>
      </c>
      <c r="DN15" s="1">
        <f t="shared" ref="DN15:DN31" si="54">LN(CX15/CP15)/92</f>
        <v>2.5836900375459767E-2</v>
      </c>
      <c r="DO15" s="1">
        <f t="shared" si="33"/>
        <v>1.066158583717676E-2</v>
      </c>
      <c r="DP15" s="1">
        <f t="shared" si="34"/>
        <v>1.3691040745513583E-2</v>
      </c>
      <c r="DQ15" s="1">
        <f t="shared" si="35"/>
        <v>4.1162172215783192E-3</v>
      </c>
      <c r="DR15" s="1">
        <f t="shared" si="36"/>
        <v>1.3295243725967128E-2</v>
      </c>
      <c r="DS15" s="1" t="s">
        <v>41</v>
      </c>
      <c r="DT15" s="1">
        <f t="shared" si="37"/>
        <v>1.4290638481480298E-2</v>
      </c>
      <c r="DU15" s="1">
        <f t="shared" si="38"/>
        <v>-4.2142941369471918E-3</v>
      </c>
      <c r="DV15" s="1">
        <f t="shared" ref="DV15:DV31" si="55">LN(CX15/CH15)/147</f>
        <v>1.5426861995299355E-2</v>
      </c>
    </row>
    <row r="16" spans="1:126" x14ac:dyDescent="0.25">
      <c r="A16">
        <v>15</v>
      </c>
      <c r="B16" t="s">
        <v>36</v>
      </c>
      <c r="C16" t="s">
        <v>3</v>
      </c>
      <c r="D16" t="s">
        <v>3</v>
      </c>
      <c r="E16" t="s">
        <v>38</v>
      </c>
      <c r="F16" t="s">
        <v>37</v>
      </c>
      <c r="G16">
        <v>4.5</v>
      </c>
      <c r="H16">
        <v>3.5</v>
      </c>
      <c r="I16">
        <v>3.7</v>
      </c>
      <c r="J16">
        <v>4.9000000000000004</v>
      </c>
      <c r="K16">
        <v>3.8</v>
      </c>
      <c r="L16">
        <v>3.7</v>
      </c>
      <c r="M16">
        <v>4.8</v>
      </c>
      <c r="N16">
        <v>4.5</v>
      </c>
      <c r="O16">
        <v>3.6</v>
      </c>
      <c r="P16">
        <v>4.7</v>
      </c>
      <c r="Q16">
        <v>3.9</v>
      </c>
      <c r="R16">
        <v>3.8</v>
      </c>
      <c r="S16">
        <v>4.0999999999999996</v>
      </c>
      <c r="T16">
        <v>4.5</v>
      </c>
      <c r="U16">
        <v>2.9</v>
      </c>
      <c r="V16">
        <v>3</v>
      </c>
      <c r="W16">
        <v>2.8</v>
      </c>
      <c r="X16">
        <v>1.7</v>
      </c>
      <c r="Y16">
        <v>4.5</v>
      </c>
      <c r="Z16">
        <v>4.2</v>
      </c>
      <c r="AA16">
        <v>2.9</v>
      </c>
      <c r="AB16">
        <v>3.7</v>
      </c>
      <c r="AC16">
        <v>2.5</v>
      </c>
      <c r="AD16">
        <v>1.6</v>
      </c>
      <c r="AE16">
        <v>5.0999999999999996</v>
      </c>
      <c r="AF16">
        <v>5.4</v>
      </c>
      <c r="AG16">
        <v>4.2</v>
      </c>
      <c r="AH16">
        <v>6</v>
      </c>
      <c r="AI16">
        <v>4.0999999999999996</v>
      </c>
      <c r="AJ16">
        <v>5.0999999999999996</v>
      </c>
      <c r="AK16">
        <v>5.9</v>
      </c>
      <c r="AL16">
        <v>5.9</v>
      </c>
      <c r="AM16">
        <v>3.6</v>
      </c>
      <c r="AN16">
        <v>5.5</v>
      </c>
      <c r="AO16">
        <v>4.5</v>
      </c>
      <c r="AP16">
        <v>4.3</v>
      </c>
      <c r="AQ16">
        <v>4.9000000000000004</v>
      </c>
      <c r="AR16">
        <v>4.9000000000000004</v>
      </c>
      <c r="AS16">
        <v>3.9</v>
      </c>
      <c r="AT16">
        <v>3.5</v>
      </c>
      <c r="AU16">
        <v>3.3</v>
      </c>
      <c r="AV16">
        <v>2.5</v>
      </c>
      <c r="AW16">
        <v>5.2</v>
      </c>
      <c r="AX16">
        <v>4.7</v>
      </c>
      <c r="AY16">
        <v>3</v>
      </c>
      <c r="AZ16">
        <v>5.0999999999999996</v>
      </c>
      <c r="BA16">
        <v>3.3</v>
      </c>
      <c r="BB16">
        <v>2.6</v>
      </c>
      <c r="BC16">
        <v>5.8</v>
      </c>
      <c r="BD16">
        <v>4.7</v>
      </c>
      <c r="BE16">
        <v>4.3</v>
      </c>
      <c r="BF16">
        <v>8</v>
      </c>
      <c r="BG16">
        <v>6.4</v>
      </c>
      <c r="BH16">
        <v>4.5999999999999996</v>
      </c>
      <c r="BI16">
        <v>6.8</v>
      </c>
      <c r="BJ16">
        <v>6.6</v>
      </c>
      <c r="BK16">
        <v>6</v>
      </c>
      <c r="BL16">
        <v>7.7</v>
      </c>
      <c r="BM16">
        <v>6.8</v>
      </c>
      <c r="BN16">
        <v>5.0999999999999996</v>
      </c>
      <c r="BO16">
        <v>4.3</v>
      </c>
      <c r="BP16">
        <v>4.5</v>
      </c>
      <c r="BQ16">
        <v>3.5</v>
      </c>
      <c r="BR16" t="s">
        <v>41</v>
      </c>
      <c r="BS16" t="s">
        <v>41</v>
      </c>
      <c r="BT16" t="s">
        <v>41</v>
      </c>
      <c r="BU16" t="s">
        <v>41</v>
      </c>
      <c r="BV16" t="s">
        <v>41</v>
      </c>
      <c r="BW16" t="s">
        <v>41</v>
      </c>
      <c r="BX16">
        <v>7.9</v>
      </c>
      <c r="BY16">
        <v>7.1</v>
      </c>
      <c r="BZ16">
        <v>5</v>
      </c>
      <c r="CA16">
        <f t="shared" si="23"/>
        <v>45.804420889339191</v>
      </c>
      <c r="CB16">
        <f t="shared" si="24"/>
        <v>54.118842196605421</v>
      </c>
      <c r="CC16">
        <f t="shared" si="25"/>
        <v>61.835968200607894</v>
      </c>
      <c r="CD16">
        <f t="shared" si="26"/>
        <v>54.715352101705776</v>
      </c>
      <c r="CE16">
        <f t="shared" si="27"/>
        <v>44.083613513335379</v>
      </c>
      <c r="CF16">
        <f t="shared" si="28"/>
        <v>11.928234606598746</v>
      </c>
      <c r="CG16">
        <f t="shared" si="29"/>
        <v>44.54091159397354</v>
      </c>
      <c r="CH16">
        <f t="shared" si="30"/>
        <v>12.212352392207771</v>
      </c>
      <c r="CI16">
        <f t="shared" si="0"/>
        <v>92.287425791853778</v>
      </c>
      <c r="CJ16">
        <f t="shared" si="9"/>
        <v>99.71415082494002</v>
      </c>
      <c r="CK16">
        <f t="shared" si="1"/>
        <v>104.55122176376406</v>
      </c>
      <c r="CL16">
        <f t="shared" si="12"/>
        <v>83.629196438560314</v>
      </c>
      <c r="CM16">
        <f t="shared" si="13"/>
        <v>74.506011372535554</v>
      </c>
      <c r="CN16">
        <f t="shared" si="2"/>
        <v>23.118194939603892</v>
      </c>
      <c r="CO16">
        <f t="shared" si="3"/>
        <v>60.536134240185135</v>
      </c>
      <c r="CP16">
        <f t="shared" si="10"/>
        <v>34.858130336528099</v>
      </c>
      <c r="CQ16">
        <f t="shared" si="14"/>
        <v>92.245014291030287</v>
      </c>
      <c r="CR16">
        <f t="shared" si="22"/>
        <v>190.06635554218249</v>
      </c>
      <c r="CS16">
        <f>PI()*(((BJ16+BK16)/4)^2)*BI16</f>
        <v>211.9726811156641</v>
      </c>
      <c r="CT16">
        <f t="shared" si="20"/>
        <v>214.0989502935218</v>
      </c>
      <c r="CU16">
        <f>PI()*(((BP16+BQ16)/4)^2)*BO16</f>
        <v>54.035393641744442</v>
      </c>
      <c r="CV16" t="s">
        <v>41</v>
      </c>
      <c r="CW16" t="s">
        <v>41</v>
      </c>
      <c r="CX16">
        <f t="shared" si="21"/>
        <v>227.10553657846529</v>
      </c>
      <c r="CY16" s="1">
        <f t="shared" si="40"/>
        <v>1.2289952418553822E-2</v>
      </c>
      <c r="CZ16" s="1">
        <f t="shared" si="41"/>
        <v>1.0721494581349713E-2</v>
      </c>
      <c r="DA16" s="1">
        <f t="shared" si="42"/>
        <v>9.2138931027023283E-3</v>
      </c>
      <c r="DB16" s="1">
        <f t="shared" si="43"/>
        <v>7.4429538380957547E-3</v>
      </c>
      <c r="DC16" s="1">
        <f t="shared" si="44"/>
        <v>9.2068714728840758E-3</v>
      </c>
      <c r="DD16" s="1">
        <f t="shared" si="45"/>
        <v>1.1608977568060659E-2</v>
      </c>
      <c r="DE16" s="1">
        <f t="shared" si="46"/>
        <v>5.3830231304534144E-3</v>
      </c>
      <c r="DF16" s="1">
        <f t="shared" si="47"/>
        <v>1.8400674990928508E-2</v>
      </c>
      <c r="DG16" s="1">
        <f t="shared" si="48"/>
        <v>-4.996352750534106E-6</v>
      </c>
      <c r="DH16" s="1">
        <f t="shared" si="49"/>
        <v>7.0115831515057923E-3</v>
      </c>
      <c r="DI16" s="1">
        <f t="shared" si="50"/>
        <v>7.6823944779593643E-3</v>
      </c>
      <c r="DJ16" s="1">
        <f t="shared" si="51"/>
        <v>1.0217886890085416E-2</v>
      </c>
      <c r="DK16" s="1">
        <f t="shared" ref="DK15:DK31" si="56">LN(CU16/CM16)/92</f>
        <v>-3.4917450220186331E-3</v>
      </c>
      <c r="DL16" s="1" t="s">
        <v>41</v>
      </c>
      <c r="DM16" s="1" t="s">
        <v>41</v>
      </c>
      <c r="DN16" s="1">
        <f t="shared" si="54"/>
        <v>2.0370961120921075E-2</v>
      </c>
      <c r="DO16" s="1">
        <f t="shared" si="33"/>
        <v>4.7623647850647544E-3</v>
      </c>
      <c r="DP16" s="1">
        <f t="shared" si="34"/>
        <v>8.5455159256834449E-3</v>
      </c>
      <c r="DQ16" s="1">
        <f t="shared" si="35"/>
        <v>8.380763257321731E-3</v>
      </c>
      <c r="DR16" s="1">
        <f t="shared" si="36"/>
        <v>9.2809113106075928E-3</v>
      </c>
      <c r="DS16" s="1">
        <f t="shared" ref="DS14:DS31" si="57">LN(CU16/CE16)/147</f>
        <v>1.3847015777461098E-3</v>
      </c>
      <c r="DT16" s="1" t="s">
        <v>41</v>
      </c>
      <c r="DU16" s="1" t="s">
        <v>41</v>
      </c>
      <c r="DV16" s="1">
        <f t="shared" si="55"/>
        <v>1.9884128555154174E-2</v>
      </c>
    </row>
    <row r="17" spans="1:126" x14ac:dyDescent="0.25">
      <c r="A17">
        <v>16</v>
      </c>
      <c r="B17" t="s">
        <v>36</v>
      </c>
      <c r="C17" t="s">
        <v>3</v>
      </c>
      <c r="D17" t="s">
        <v>3</v>
      </c>
      <c r="E17" t="s">
        <v>38</v>
      </c>
      <c r="F17" t="s">
        <v>37</v>
      </c>
      <c r="G17">
        <v>3</v>
      </c>
      <c r="H17">
        <v>3.9</v>
      </c>
      <c r="I17">
        <v>2.1</v>
      </c>
      <c r="J17">
        <v>6.2</v>
      </c>
      <c r="K17">
        <v>2.7</v>
      </c>
      <c r="L17">
        <v>2.5</v>
      </c>
      <c r="M17">
        <v>4</v>
      </c>
      <c r="N17">
        <v>3</v>
      </c>
      <c r="O17">
        <v>2.5</v>
      </c>
      <c r="P17">
        <v>5.5</v>
      </c>
      <c r="Q17">
        <v>3.2</v>
      </c>
      <c r="R17">
        <v>2.9</v>
      </c>
      <c r="S17">
        <v>4.2</v>
      </c>
      <c r="T17">
        <v>1.9</v>
      </c>
      <c r="U17">
        <v>3.1</v>
      </c>
      <c r="V17">
        <v>4.5</v>
      </c>
      <c r="W17">
        <v>2.1</v>
      </c>
      <c r="X17">
        <v>2.2000000000000002</v>
      </c>
      <c r="Y17">
        <v>3.7</v>
      </c>
      <c r="Z17">
        <v>4.4000000000000004</v>
      </c>
      <c r="AA17">
        <v>3.6</v>
      </c>
      <c r="AB17">
        <v>3.5</v>
      </c>
      <c r="AC17">
        <v>3.2</v>
      </c>
      <c r="AD17">
        <v>3</v>
      </c>
      <c r="AE17">
        <v>3.4</v>
      </c>
      <c r="AF17">
        <v>4.0999999999999996</v>
      </c>
      <c r="AG17">
        <v>2.5</v>
      </c>
      <c r="AH17" t="s">
        <v>41</v>
      </c>
      <c r="AI17" t="s">
        <v>41</v>
      </c>
      <c r="AJ17" t="s">
        <v>41</v>
      </c>
      <c r="AK17">
        <v>5.4</v>
      </c>
      <c r="AL17">
        <v>4.2</v>
      </c>
      <c r="AM17">
        <v>3.4</v>
      </c>
      <c r="AN17">
        <v>5.3</v>
      </c>
      <c r="AO17">
        <v>2.7</v>
      </c>
      <c r="AP17">
        <v>2.5</v>
      </c>
      <c r="AQ17" t="s">
        <v>41</v>
      </c>
      <c r="AR17" t="s">
        <v>41</v>
      </c>
      <c r="AS17" t="s">
        <v>41</v>
      </c>
      <c r="AT17">
        <v>5.3</v>
      </c>
      <c r="AU17">
        <v>3</v>
      </c>
      <c r="AV17">
        <v>2.5</v>
      </c>
      <c r="AW17">
        <v>5.5</v>
      </c>
      <c r="AX17">
        <v>5.2</v>
      </c>
      <c r="AY17">
        <v>3.8</v>
      </c>
      <c r="AZ17">
        <v>5.0999999999999996</v>
      </c>
      <c r="BA17">
        <v>4</v>
      </c>
      <c r="BB17">
        <v>3.3</v>
      </c>
      <c r="BC17" t="s">
        <v>41</v>
      </c>
      <c r="BD17" t="s">
        <v>41</v>
      </c>
      <c r="BE17" t="s">
        <v>41</v>
      </c>
      <c r="BF17">
        <v>4.8</v>
      </c>
      <c r="BG17">
        <v>3.4</v>
      </c>
      <c r="BH17">
        <v>2.5</v>
      </c>
      <c r="BI17" t="s">
        <v>41</v>
      </c>
      <c r="BJ17" t="s">
        <v>41</v>
      </c>
      <c r="BK17" t="s">
        <v>41</v>
      </c>
      <c r="BL17">
        <v>5.6</v>
      </c>
      <c r="BM17">
        <v>4.5999999999999996</v>
      </c>
      <c r="BN17">
        <v>4</v>
      </c>
      <c r="BO17" t="s">
        <v>41</v>
      </c>
      <c r="BP17" t="s">
        <v>41</v>
      </c>
      <c r="BQ17" t="s">
        <v>41</v>
      </c>
      <c r="BR17" t="s">
        <v>41</v>
      </c>
      <c r="BS17" t="s">
        <v>41</v>
      </c>
      <c r="BT17" t="s">
        <v>41</v>
      </c>
      <c r="BU17">
        <v>7.6</v>
      </c>
      <c r="BV17">
        <v>6.3</v>
      </c>
      <c r="BW17">
        <v>5.4</v>
      </c>
      <c r="BX17">
        <v>7.1</v>
      </c>
      <c r="BY17">
        <v>5.3</v>
      </c>
      <c r="BZ17">
        <v>5.0999999999999996</v>
      </c>
      <c r="CA17">
        <f>PI()*(((H17+I17)/4)^2)*G17</f>
        <v>21.205750411731103</v>
      </c>
      <c r="CB17">
        <f t="shared" si="24"/>
        <v>32.917607824313855</v>
      </c>
      <c r="CC17">
        <f t="shared" si="25"/>
        <v>23.758294442772812</v>
      </c>
      <c r="CD17">
        <f t="shared" si="26"/>
        <v>40.183915282526186</v>
      </c>
      <c r="CE17">
        <f t="shared" si="27"/>
        <v>20.616701789183018</v>
      </c>
      <c r="CF17">
        <f t="shared" si="28"/>
        <v>16.337263546371176</v>
      </c>
      <c r="CG17">
        <f t="shared" si="29"/>
        <v>46.495571273128938</v>
      </c>
      <c r="CH17">
        <f t="shared" si="30"/>
        <v>26.416867225873176</v>
      </c>
      <c r="CI17">
        <f t="shared" si="0"/>
        <v>29.080152397953913</v>
      </c>
      <c r="CJ17" t="s">
        <v>41</v>
      </c>
      <c r="CK17">
        <f t="shared" si="1"/>
        <v>61.24220718907943</v>
      </c>
      <c r="CL17">
        <f t="shared" si="12"/>
        <v>28.139245398203776</v>
      </c>
      <c r="CM17" t="s">
        <v>41</v>
      </c>
      <c r="CN17">
        <f t="shared" si="2"/>
        <v>31.479740136673975</v>
      </c>
      <c r="CO17">
        <f t="shared" si="3"/>
        <v>87.473720448390793</v>
      </c>
      <c r="CP17">
        <f t="shared" si="10"/>
        <v>53.363681862498773</v>
      </c>
      <c r="CQ17" t="s">
        <v>41</v>
      </c>
      <c r="CR17">
        <f t="shared" si="22"/>
        <v>32.807652081438214</v>
      </c>
      <c r="CS17" t="s">
        <v>41</v>
      </c>
      <c r="CT17">
        <f t="shared" si="20"/>
        <v>81.323267430825368</v>
      </c>
      <c r="CU17" t="s">
        <v>41</v>
      </c>
      <c r="CV17" t="s">
        <v>41</v>
      </c>
      <c r="CW17">
        <f>PI()*(((BV17+BW17)/4)^2)*BU17</f>
        <v>204.27499371620567</v>
      </c>
      <c r="CX17">
        <f t="shared" si="21"/>
        <v>150.78388100169565</v>
      </c>
      <c r="CY17" s="1">
        <f t="shared" si="40"/>
        <v>5.5400614484676404E-3</v>
      </c>
      <c r="CZ17" s="1" t="s">
        <v>41</v>
      </c>
      <c r="DA17" s="1">
        <f t="shared" si="42"/>
        <v>1.6612366711544885E-2</v>
      </c>
      <c r="DB17" s="1">
        <f t="shared" si="43"/>
        <v>-6.2509046116511705E-3</v>
      </c>
      <c r="DC17" s="1" t="s">
        <v>41</v>
      </c>
      <c r="DD17" s="1">
        <f t="shared" si="45"/>
        <v>1.1506939699291558E-2</v>
      </c>
      <c r="DE17" s="1">
        <f t="shared" si="46"/>
        <v>1.1087391998263391E-2</v>
      </c>
      <c r="DF17" s="1">
        <f t="shared" si="47"/>
        <v>1.2335573393710719E-2</v>
      </c>
      <c r="DG17" s="1" t="s">
        <v>41</v>
      </c>
      <c r="DH17" s="1" t="s">
        <v>41</v>
      </c>
      <c r="DI17" s="1" t="s">
        <v>41</v>
      </c>
      <c r="DJ17" s="1">
        <f t="shared" si="51"/>
        <v>1.1535510136165087E-2</v>
      </c>
      <c r="DK17" s="1" t="s">
        <v>41</v>
      </c>
      <c r="DL17" s="1" t="s">
        <v>41</v>
      </c>
      <c r="DM17" s="1">
        <f t="shared" si="53"/>
        <v>9.2187900433569805E-3</v>
      </c>
      <c r="DN17" s="1">
        <f t="shared" si="54"/>
        <v>1.1290403916336438E-2</v>
      </c>
      <c r="DO17" s="1" t="s">
        <v>41</v>
      </c>
      <c r="DP17" s="1">
        <f t="shared" si="34"/>
        <v>-2.2761384276301881E-5</v>
      </c>
      <c r="DQ17" s="1" t="s">
        <v>41</v>
      </c>
      <c r="DR17" s="1">
        <f t="shared" si="36"/>
        <v>4.795682786823614E-3</v>
      </c>
      <c r="DS17" s="1" t="s">
        <v>41</v>
      </c>
      <c r="DT17" s="1" t="s">
        <v>41</v>
      </c>
      <c r="DU17" s="1">
        <f t="shared" si="38"/>
        <v>1.0068775699930988E-2</v>
      </c>
      <c r="DV17" s="1">
        <f t="shared" si="55"/>
        <v>1.1849284651322879E-2</v>
      </c>
    </row>
    <row r="18" spans="1:126" x14ac:dyDescent="0.25">
      <c r="A18">
        <v>17</v>
      </c>
      <c r="B18" t="s">
        <v>1</v>
      </c>
      <c r="C18" t="s">
        <v>2</v>
      </c>
      <c r="D18" t="s">
        <v>3</v>
      </c>
      <c r="E18" t="s">
        <v>38</v>
      </c>
      <c r="F18" t="s">
        <v>37</v>
      </c>
      <c r="G18">
        <v>4.8</v>
      </c>
      <c r="H18">
        <v>4.3</v>
      </c>
      <c r="I18">
        <v>2.9</v>
      </c>
      <c r="J18">
        <v>4.5</v>
      </c>
      <c r="K18">
        <v>3.9</v>
      </c>
      <c r="L18">
        <v>2.6</v>
      </c>
      <c r="M18">
        <v>3.9</v>
      </c>
      <c r="N18">
        <v>3.7</v>
      </c>
      <c r="O18">
        <v>3.4</v>
      </c>
      <c r="P18">
        <v>4.0999999999999996</v>
      </c>
      <c r="Q18">
        <v>2.9</v>
      </c>
      <c r="R18">
        <v>2.4</v>
      </c>
      <c r="S18">
        <v>3.3</v>
      </c>
      <c r="T18">
        <v>2.9</v>
      </c>
      <c r="U18">
        <v>3.1</v>
      </c>
      <c r="V18">
        <v>4.2</v>
      </c>
      <c r="W18">
        <v>4.0999999999999996</v>
      </c>
      <c r="X18">
        <v>3.2</v>
      </c>
      <c r="Y18">
        <v>3.6</v>
      </c>
      <c r="Z18">
        <v>3.2</v>
      </c>
      <c r="AA18">
        <v>2.5</v>
      </c>
      <c r="AB18">
        <v>3.6</v>
      </c>
      <c r="AC18">
        <v>2.6</v>
      </c>
      <c r="AD18">
        <v>2.2000000000000002</v>
      </c>
      <c r="AE18">
        <v>5.3</v>
      </c>
      <c r="AF18">
        <v>4.5999999999999996</v>
      </c>
      <c r="AG18">
        <v>4</v>
      </c>
      <c r="AH18">
        <v>5.8</v>
      </c>
      <c r="AI18">
        <v>5.4</v>
      </c>
      <c r="AJ18">
        <v>3.5</v>
      </c>
      <c r="AK18">
        <v>5.6</v>
      </c>
      <c r="AL18">
        <v>4.5999999999999996</v>
      </c>
      <c r="AM18">
        <v>4</v>
      </c>
      <c r="AN18">
        <v>4.8</v>
      </c>
      <c r="AO18">
        <v>3.9</v>
      </c>
      <c r="AP18">
        <v>3</v>
      </c>
      <c r="AQ18">
        <v>3.6</v>
      </c>
      <c r="AR18">
        <v>3.5</v>
      </c>
      <c r="AS18">
        <v>4.0999999999999996</v>
      </c>
      <c r="AT18">
        <v>5.9</v>
      </c>
      <c r="AU18">
        <v>5.6</v>
      </c>
      <c r="AV18">
        <v>4</v>
      </c>
      <c r="AW18">
        <v>4.7</v>
      </c>
      <c r="AX18">
        <v>4.4000000000000004</v>
      </c>
      <c r="AY18">
        <v>3.2</v>
      </c>
      <c r="AZ18">
        <v>4.2</v>
      </c>
      <c r="BA18">
        <v>3.7</v>
      </c>
      <c r="BB18">
        <v>3</v>
      </c>
      <c r="BC18">
        <v>8.3000000000000007</v>
      </c>
      <c r="BD18">
        <v>7.5</v>
      </c>
      <c r="BE18">
        <v>5.0999999999999996</v>
      </c>
      <c r="BF18">
        <v>8</v>
      </c>
      <c r="BG18">
        <v>7.2</v>
      </c>
      <c r="BH18">
        <v>6.2</v>
      </c>
      <c r="BI18" t="s">
        <v>41</v>
      </c>
      <c r="BJ18" t="s">
        <v>41</v>
      </c>
      <c r="BK18" t="s">
        <v>41</v>
      </c>
      <c r="BL18">
        <v>7.7</v>
      </c>
      <c r="BM18">
        <v>7</v>
      </c>
      <c r="BN18">
        <v>5.3</v>
      </c>
      <c r="BO18">
        <v>9.1</v>
      </c>
      <c r="BP18">
        <v>9</v>
      </c>
      <c r="BQ18">
        <v>5.5</v>
      </c>
      <c r="BR18">
        <v>6.5</v>
      </c>
      <c r="BS18">
        <v>6.2</v>
      </c>
      <c r="BT18">
        <v>5</v>
      </c>
      <c r="BU18" t="s">
        <v>41</v>
      </c>
      <c r="BV18" t="s">
        <v>41</v>
      </c>
      <c r="BW18" t="s">
        <v>41</v>
      </c>
      <c r="BX18">
        <v>8.1999999999999993</v>
      </c>
      <c r="BY18">
        <v>6.8</v>
      </c>
      <c r="BZ18">
        <v>5.6</v>
      </c>
      <c r="CA18">
        <f t="shared" si="23"/>
        <v>48.858048948628451</v>
      </c>
      <c r="CB18">
        <f t="shared" si="24"/>
        <v>37.330956453984967</v>
      </c>
      <c r="CC18">
        <f t="shared" si="25"/>
        <v>38.602123381443732</v>
      </c>
      <c r="CD18">
        <f t="shared" si="26"/>
        <v>22.613380270080178</v>
      </c>
      <c r="CE18">
        <f t="shared" si="27"/>
        <v>23.326325452904214</v>
      </c>
      <c r="CF18">
        <f t="shared" si="28"/>
        <v>43.946561533822525</v>
      </c>
      <c r="CG18">
        <f t="shared" si="29"/>
        <v>22.965827695904789</v>
      </c>
      <c r="CH18">
        <f t="shared" si="30"/>
        <v>16.286016316209491</v>
      </c>
      <c r="CI18">
        <f t="shared" si="0"/>
        <v>76.966663818459722</v>
      </c>
      <c r="CJ18">
        <f t="shared" ref="CJ18:CJ39" si="58">PI()*(((AI18+AJ18)/4)^2)*AH18</f>
        <v>90.206513357932238</v>
      </c>
      <c r="CK18">
        <f t="shared" si="1"/>
        <v>81.323267430825368</v>
      </c>
      <c r="CL18">
        <f t="shared" si="12"/>
        <v>44.871367871223015</v>
      </c>
      <c r="CM18">
        <f t="shared" ref="CM18:CM61" si="59">PI()*(((AR18+AS18)/4)^2)*AQ18</f>
        <v>40.828138126052949</v>
      </c>
      <c r="CN18">
        <f t="shared" si="2"/>
        <v>106.76388473959554</v>
      </c>
      <c r="CO18">
        <f t="shared" si="3"/>
        <v>53.303402553458028</v>
      </c>
      <c r="CP18">
        <f t="shared" si="10"/>
        <v>37.019349732657027</v>
      </c>
      <c r="CQ18">
        <f t="shared" ref="CQ18:CQ24" si="60">PI()*(((BD18+BE18)/4)^2)*BC18</f>
        <v>258.73136077353121</v>
      </c>
      <c r="CR18">
        <f t="shared" si="22"/>
        <v>282.05218843929163</v>
      </c>
      <c r="CS18" t="s">
        <v>41</v>
      </c>
      <c r="CT18">
        <f t="shared" si="20"/>
        <v>228.73405967026994</v>
      </c>
      <c r="CU18">
        <f>PI()*(((BP18+BQ18)/4)^2)*BO18</f>
        <v>375.67066776856319</v>
      </c>
      <c r="CV18">
        <f>PI()*(((BS18+BT18)/4)^2)*BR18</f>
        <v>160.09556162693582</v>
      </c>
      <c r="CW18" t="s">
        <v>41</v>
      </c>
      <c r="CX18">
        <f t="shared" si="21"/>
        <v>247.56378428818277</v>
      </c>
      <c r="CY18" s="1">
        <f t="shared" si="40"/>
        <v>7.9728641599848393E-3</v>
      </c>
      <c r="CZ18" s="1">
        <f t="shared" si="41"/>
        <v>1.5478574042966755E-2</v>
      </c>
      <c r="DA18" s="1">
        <f t="shared" si="42"/>
        <v>1.3072366368945392E-2</v>
      </c>
      <c r="DB18" s="1">
        <f t="shared" si="43"/>
        <v>1.202207239112032E-2</v>
      </c>
      <c r="DC18" s="1">
        <f t="shared" si="44"/>
        <v>9.8208584757559746E-3</v>
      </c>
      <c r="DD18" s="1">
        <f t="shared" si="45"/>
        <v>1.5572725022127039E-2</v>
      </c>
      <c r="DE18" s="1">
        <f t="shared" si="46"/>
        <v>1.4771803651886148E-2</v>
      </c>
      <c r="DF18" s="1">
        <f t="shared" si="47"/>
        <v>1.4405857838480848E-2</v>
      </c>
      <c r="DG18" s="1">
        <f t="shared" si="48"/>
        <v>1.3178455604787141E-2</v>
      </c>
      <c r="DH18" s="1">
        <f t="shared" si="49"/>
        <v>1.2391200919184841E-2</v>
      </c>
      <c r="DI18" s="1" t="s">
        <v>41</v>
      </c>
      <c r="DJ18" s="1">
        <f t="shared" si="51"/>
        <v>1.7703914266262059E-2</v>
      </c>
      <c r="DK18" s="1">
        <f t="shared" si="56"/>
        <v>2.4123275786187247E-2</v>
      </c>
      <c r="DL18" s="1">
        <f t="shared" si="52"/>
        <v>4.4038172352655874E-3</v>
      </c>
      <c r="DM18" s="1" t="s">
        <v>41</v>
      </c>
      <c r="DN18" s="1">
        <f t="shared" si="54"/>
        <v>2.0654646971837241E-2</v>
      </c>
      <c r="DO18" s="1">
        <f t="shared" si="33"/>
        <v>1.1339259678636412E-2</v>
      </c>
      <c r="DP18" s="1">
        <f t="shared" si="34"/>
        <v>1.3756933367442927E-2</v>
      </c>
      <c r="DQ18" s="1" t="s">
        <v>41</v>
      </c>
      <c r="DR18" s="1">
        <f t="shared" si="36"/>
        <v>1.5741620672040598E-2</v>
      </c>
      <c r="DS18" s="1">
        <f t="shared" si="57"/>
        <v>1.8905648336376306E-2</v>
      </c>
      <c r="DT18" s="1">
        <f t="shared" si="37"/>
        <v>8.7945340945964293E-3</v>
      </c>
      <c r="DU18" s="1" t="s">
        <v>41</v>
      </c>
      <c r="DV18" s="1">
        <f t="shared" si="55"/>
        <v>1.8512662708860098E-2</v>
      </c>
    </row>
    <row r="19" spans="1:126" x14ac:dyDescent="0.25">
      <c r="A19">
        <v>18</v>
      </c>
      <c r="B19" t="s">
        <v>36</v>
      </c>
      <c r="C19" t="s">
        <v>3</v>
      </c>
      <c r="D19" t="s">
        <v>3</v>
      </c>
      <c r="E19" t="s">
        <v>4</v>
      </c>
      <c r="F19" t="s">
        <v>37</v>
      </c>
      <c r="G19">
        <v>3.1</v>
      </c>
      <c r="H19">
        <v>3.8</v>
      </c>
      <c r="I19">
        <v>1.7</v>
      </c>
      <c r="J19">
        <v>4.5999999999999996</v>
      </c>
      <c r="K19">
        <v>2.6</v>
      </c>
      <c r="L19">
        <v>2.7</v>
      </c>
      <c r="M19">
        <v>4.9000000000000004</v>
      </c>
      <c r="N19">
        <v>3.1</v>
      </c>
      <c r="O19">
        <v>2.4</v>
      </c>
      <c r="P19">
        <v>3.9</v>
      </c>
      <c r="Q19">
        <v>2.7</v>
      </c>
      <c r="R19">
        <v>2.8</v>
      </c>
      <c r="S19">
        <v>4</v>
      </c>
      <c r="T19">
        <v>1.8</v>
      </c>
      <c r="U19">
        <v>1.6</v>
      </c>
      <c r="V19">
        <v>4.8</v>
      </c>
      <c r="W19">
        <v>2.2999999999999998</v>
      </c>
      <c r="X19">
        <v>2.5</v>
      </c>
      <c r="Y19">
        <v>4.5999999999999996</v>
      </c>
      <c r="Z19">
        <v>3.5</v>
      </c>
      <c r="AA19">
        <v>2.1</v>
      </c>
      <c r="AB19">
        <v>2.9</v>
      </c>
      <c r="AC19">
        <v>2.4</v>
      </c>
      <c r="AD19">
        <v>2.2999999999999998</v>
      </c>
      <c r="AE19">
        <v>4.5999999999999996</v>
      </c>
      <c r="AF19">
        <v>3.4</v>
      </c>
      <c r="AG19">
        <v>2.9</v>
      </c>
      <c r="AH19">
        <v>5.4</v>
      </c>
      <c r="AI19">
        <v>4.7</v>
      </c>
      <c r="AJ19">
        <v>3.7</v>
      </c>
      <c r="AK19">
        <v>5.7</v>
      </c>
      <c r="AL19">
        <v>4.3</v>
      </c>
      <c r="AM19">
        <v>3.3</v>
      </c>
      <c r="AN19">
        <v>4.5999999999999996</v>
      </c>
      <c r="AO19">
        <v>3.8</v>
      </c>
      <c r="AP19">
        <v>3.4</v>
      </c>
      <c r="AQ19">
        <v>4.0999999999999996</v>
      </c>
      <c r="AR19">
        <v>2.1</v>
      </c>
      <c r="AS19">
        <v>1.7</v>
      </c>
      <c r="AT19">
        <v>4.9000000000000004</v>
      </c>
      <c r="AU19">
        <v>3.1</v>
      </c>
      <c r="AV19">
        <v>2.8</v>
      </c>
      <c r="AW19">
        <v>4.5</v>
      </c>
      <c r="AX19">
        <v>3.8</v>
      </c>
      <c r="AY19">
        <v>2.7</v>
      </c>
      <c r="AZ19">
        <v>3.7</v>
      </c>
      <c r="BA19">
        <v>3.7</v>
      </c>
      <c r="BB19">
        <v>2.9</v>
      </c>
      <c r="BC19">
        <v>10.1</v>
      </c>
      <c r="BD19">
        <v>6.8</v>
      </c>
      <c r="BE19">
        <v>6.4</v>
      </c>
      <c r="BF19">
        <v>7.7</v>
      </c>
      <c r="BG19">
        <v>5.9</v>
      </c>
      <c r="BH19">
        <v>4.8</v>
      </c>
      <c r="BI19">
        <v>7.1</v>
      </c>
      <c r="BJ19">
        <v>6.2</v>
      </c>
      <c r="BK19">
        <v>4.5</v>
      </c>
      <c r="BL19">
        <v>8</v>
      </c>
      <c r="BM19">
        <v>6.3</v>
      </c>
      <c r="BN19">
        <v>5.0999999999999996</v>
      </c>
      <c r="BO19">
        <v>2.2000000000000002</v>
      </c>
      <c r="BP19">
        <v>2.5</v>
      </c>
      <c r="BQ19">
        <v>2</v>
      </c>
      <c r="BR19">
        <v>2.9</v>
      </c>
      <c r="BS19">
        <v>2.4</v>
      </c>
      <c r="BT19">
        <v>2.5</v>
      </c>
      <c r="BU19">
        <v>7.1</v>
      </c>
      <c r="BV19">
        <v>4.9000000000000004</v>
      </c>
      <c r="BW19">
        <v>4.5</v>
      </c>
      <c r="BX19">
        <v>4.8</v>
      </c>
      <c r="BY19">
        <v>3.5</v>
      </c>
      <c r="BZ19">
        <v>2.4</v>
      </c>
      <c r="CA19">
        <f t="shared" si="23"/>
        <v>18.412678193148931</v>
      </c>
      <c r="CB19">
        <f t="shared" si="24"/>
        <v>25.371109571309475</v>
      </c>
      <c r="CC19">
        <f t="shared" si="25"/>
        <v>29.103910692396695</v>
      </c>
      <c r="CD19">
        <f t="shared" si="26"/>
        <v>23.16433708170349</v>
      </c>
      <c r="CE19">
        <f t="shared" si="27"/>
        <v>9.0792027688745041</v>
      </c>
      <c r="CF19">
        <f t="shared" si="28"/>
        <v>21.714688421612649</v>
      </c>
      <c r="CG19">
        <f t="shared" si="29"/>
        <v>28.324599364765568</v>
      </c>
      <c r="CH19">
        <f t="shared" si="30"/>
        <v>12.57834793635098</v>
      </c>
      <c r="CI19">
        <f t="shared" si="0"/>
        <v>35.848321071031428</v>
      </c>
      <c r="CJ19">
        <f t="shared" si="58"/>
        <v>74.813887452587338</v>
      </c>
      <c r="CK19">
        <f t="shared" si="1"/>
        <v>64.644552032917176</v>
      </c>
      <c r="CL19">
        <f t="shared" si="12"/>
        <v>46.822296909102263</v>
      </c>
      <c r="CM19">
        <f t="shared" si="59"/>
        <v>11.624678216445631</v>
      </c>
      <c r="CN19">
        <f t="shared" si="2"/>
        <v>33.491144833134847</v>
      </c>
      <c r="CO19">
        <f t="shared" si="3"/>
        <v>37.330956453984967</v>
      </c>
      <c r="CP19">
        <f t="shared" si="10"/>
        <v>31.646048197773379</v>
      </c>
      <c r="CQ19">
        <f t="shared" si="60"/>
        <v>345.54063437568766</v>
      </c>
      <c r="CR19">
        <f t="shared" si="22"/>
        <v>173.09645377519465</v>
      </c>
      <c r="CS19">
        <f>PI()*(((BJ19+BK19)/4)^2)*BI19</f>
        <v>159.60841841608854</v>
      </c>
      <c r="CT19">
        <f t="shared" si="20"/>
        <v>204.14069063026471</v>
      </c>
      <c r="CU19">
        <f>PI()*(((BP19+BQ19)/4)^2)*BO19</f>
        <v>8.7473720448390804</v>
      </c>
      <c r="CV19">
        <f>PI()*(((BS19+BT19)/4)^2)*BR19</f>
        <v>13.671622179800234</v>
      </c>
      <c r="CW19">
        <f>PI()*(((BV19+BW19)/4)^2)*BU19</f>
        <v>123.1810625490924</v>
      </c>
      <c r="CX19">
        <f t="shared" si="21"/>
        <v>32.807652081438214</v>
      </c>
      <c r="CY19" s="1">
        <f t="shared" si="40"/>
        <v>1.1688724110913545E-2</v>
      </c>
      <c r="CZ19" s="1">
        <f t="shared" si="41"/>
        <v>1.8971796853641452E-2</v>
      </c>
      <c r="DA19" s="1">
        <f t="shared" si="42"/>
        <v>1.4000548768976207E-2</v>
      </c>
      <c r="DB19" s="1">
        <f t="shared" si="43"/>
        <v>1.2346414349589772E-2</v>
      </c>
      <c r="DC19" s="1">
        <f t="shared" si="44"/>
        <v>4.3358575931722798E-3</v>
      </c>
      <c r="DD19" s="1">
        <f t="shared" si="45"/>
        <v>7.6016167227788249E-3</v>
      </c>
      <c r="DE19" s="1">
        <f t="shared" si="46"/>
        <v>4.8437237123193132E-3</v>
      </c>
      <c r="DF19" s="1">
        <f t="shared" si="47"/>
        <v>1.6186602864745343E-2</v>
      </c>
      <c r="DG19" s="1">
        <f t="shared" si="48"/>
        <v>2.4628407747193919E-2</v>
      </c>
      <c r="DH19" s="1">
        <f t="shared" si="49"/>
        <v>9.1178852883325463E-3</v>
      </c>
      <c r="DI19" s="1">
        <f t="shared" si="50"/>
        <v>9.8241260604121187E-3</v>
      </c>
      <c r="DJ19" s="1">
        <f t="shared" si="51"/>
        <v>1.6004890184148555E-2</v>
      </c>
      <c r="DK19" s="1">
        <f t="shared" si="56"/>
        <v>-3.0910538397622158E-3</v>
      </c>
      <c r="DL19" s="1">
        <f t="shared" si="52"/>
        <v>-9.7386821708080242E-3</v>
      </c>
      <c r="DM19" s="1">
        <f t="shared" si="53"/>
        <v>1.2976439261084013E-2</v>
      </c>
      <c r="DN19" s="1">
        <f t="shared" si="54"/>
        <v>3.9183154372015769E-4</v>
      </c>
      <c r="DO19" s="1">
        <f t="shared" si="33"/>
        <v>1.9946059775944984E-2</v>
      </c>
      <c r="DP19" s="1">
        <f t="shared" si="34"/>
        <v>1.3062842633905832E-2</v>
      </c>
      <c r="DQ19" s="1">
        <f t="shared" si="35"/>
        <v>1.1577216852990197E-2</v>
      </c>
      <c r="DR19" s="1">
        <f t="shared" si="36"/>
        <v>1.4804051121552952E-2</v>
      </c>
      <c r="DS19" s="1">
        <f t="shared" si="57"/>
        <v>-2.53286193519074E-4</v>
      </c>
      <c r="DT19" s="1">
        <f t="shared" si="37"/>
        <v>-3.1473918810608517E-3</v>
      </c>
      <c r="DU19" s="1">
        <f t="shared" si="38"/>
        <v>9.9994875076321772E-3</v>
      </c>
      <c r="DV19" s="1">
        <f t="shared" si="55"/>
        <v>6.5216657504267965E-3</v>
      </c>
    </row>
    <row r="20" spans="1:126" x14ac:dyDescent="0.25">
      <c r="A20">
        <v>19</v>
      </c>
      <c r="B20" t="s">
        <v>1</v>
      </c>
      <c r="C20" t="s">
        <v>2</v>
      </c>
      <c r="D20" t="s">
        <v>3</v>
      </c>
      <c r="E20" t="s">
        <v>38</v>
      </c>
      <c r="F20" t="s">
        <v>37</v>
      </c>
      <c r="G20">
        <v>3</v>
      </c>
      <c r="H20">
        <v>2.6</v>
      </c>
      <c r="I20">
        <v>2.6</v>
      </c>
      <c r="J20">
        <v>3.5</v>
      </c>
      <c r="K20">
        <v>3.2</v>
      </c>
      <c r="L20">
        <v>3.7</v>
      </c>
      <c r="M20">
        <v>3.5</v>
      </c>
      <c r="N20">
        <v>2.2000000000000002</v>
      </c>
      <c r="O20">
        <v>1.3</v>
      </c>
      <c r="P20">
        <v>3.7</v>
      </c>
      <c r="Q20">
        <v>1.7</v>
      </c>
      <c r="R20">
        <v>1.8</v>
      </c>
      <c r="S20">
        <v>3.4</v>
      </c>
      <c r="T20">
        <v>3.1</v>
      </c>
      <c r="U20">
        <v>2.2000000000000002</v>
      </c>
      <c r="V20">
        <v>3.5</v>
      </c>
      <c r="W20">
        <v>2.6</v>
      </c>
      <c r="X20">
        <v>1.6</v>
      </c>
      <c r="Y20">
        <v>3.4</v>
      </c>
      <c r="Z20">
        <v>1.8</v>
      </c>
      <c r="AA20">
        <v>1.9</v>
      </c>
      <c r="AB20">
        <v>3.9</v>
      </c>
      <c r="AC20">
        <v>2.9</v>
      </c>
      <c r="AD20">
        <v>2</v>
      </c>
      <c r="AE20">
        <v>3.6</v>
      </c>
      <c r="AF20">
        <v>3.3</v>
      </c>
      <c r="AG20">
        <v>3.5</v>
      </c>
      <c r="AH20">
        <v>4.4000000000000004</v>
      </c>
      <c r="AI20">
        <v>4.2</v>
      </c>
      <c r="AJ20">
        <v>3.4</v>
      </c>
      <c r="AK20">
        <v>4.4000000000000004</v>
      </c>
      <c r="AL20">
        <v>2.7</v>
      </c>
      <c r="AM20">
        <v>2</v>
      </c>
      <c r="AN20">
        <v>4.5999999999999996</v>
      </c>
      <c r="AO20">
        <v>2.8</v>
      </c>
      <c r="AP20">
        <v>3</v>
      </c>
      <c r="AQ20">
        <v>4.3</v>
      </c>
      <c r="AR20">
        <v>4.2</v>
      </c>
      <c r="AS20">
        <v>2.9</v>
      </c>
      <c r="AT20">
        <v>3.2</v>
      </c>
      <c r="AU20">
        <v>1.5</v>
      </c>
      <c r="AV20">
        <v>1</v>
      </c>
      <c r="AW20">
        <v>4.5999999999999996</v>
      </c>
      <c r="AX20">
        <v>2.5</v>
      </c>
      <c r="AY20">
        <v>2</v>
      </c>
      <c r="AZ20">
        <v>4.0999999999999996</v>
      </c>
      <c r="BA20">
        <v>2.8</v>
      </c>
      <c r="BB20">
        <v>2.1</v>
      </c>
      <c r="BC20">
        <v>6.2</v>
      </c>
      <c r="BD20">
        <v>6.2</v>
      </c>
      <c r="BE20">
        <v>5.7</v>
      </c>
      <c r="BF20">
        <v>5.5</v>
      </c>
      <c r="BG20">
        <v>4.5</v>
      </c>
      <c r="BH20">
        <v>5.3</v>
      </c>
      <c r="BI20">
        <v>5.7</v>
      </c>
      <c r="BJ20">
        <v>4.0999999999999996</v>
      </c>
      <c r="BK20">
        <v>4.5</v>
      </c>
      <c r="BL20">
        <v>6.2</v>
      </c>
      <c r="BM20">
        <v>4.5</v>
      </c>
      <c r="BN20">
        <v>3.7</v>
      </c>
      <c r="BO20">
        <v>2.9</v>
      </c>
      <c r="BP20">
        <v>2.8</v>
      </c>
      <c r="BQ20">
        <v>2.2999999999999998</v>
      </c>
      <c r="BR20">
        <v>5.9</v>
      </c>
      <c r="BS20">
        <v>4.3</v>
      </c>
      <c r="BT20">
        <v>4.2</v>
      </c>
      <c r="BU20" t="s">
        <v>41</v>
      </c>
      <c r="BV20" t="s">
        <v>41</v>
      </c>
      <c r="BW20" t="s">
        <v>41</v>
      </c>
      <c r="BX20">
        <v>7.3</v>
      </c>
      <c r="BY20">
        <v>5.3</v>
      </c>
      <c r="BZ20">
        <v>4.4000000000000004</v>
      </c>
      <c r="CA20">
        <f t="shared" si="23"/>
        <v>15.927874753700252</v>
      </c>
      <c r="CB20">
        <f t="shared" si="24"/>
        <v>32.718705739433453</v>
      </c>
      <c r="CC20">
        <f t="shared" si="25"/>
        <v>8.4184865639163977</v>
      </c>
      <c r="CD20">
        <f t="shared" si="26"/>
        <v>8.8995429389973353</v>
      </c>
      <c r="CE20">
        <f t="shared" si="27"/>
        <v>18.75255924835918</v>
      </c>
      <c r="CF20">
        <f t="shared" si="28"/>
        <v>12.122620652039615</v>
      </c>
      <c r="CG20">
        <f t="shared" si="29"/>
        <v>9.1392857283744089</v>
      </c>
      <c r="CH20">
        <f t="shared" si="30"/>
        <v>18.385974655593419</v>
      </c>
      <c r="CI20">
        <f t="shared" si="0"/>
        <v>32.6851299679482</v>
      </c>
      <c r="CJ20">
        <f t="shared" si="58"/>
        <v>49.901057709620275</v>
      </c>
      <c r="CK20">
        <f t="shared" si="1"/>
        <v>19.0843899723946</v>
      </c>
      <c r="CL20">
        <f t="shared" si="12"/>
        <v>30.383913349193683</v>
      </c>
      <c r="CM20">
        <f t="shared" si="59"/>
        <v>42.561315523130268</v>
      </c>
      <c r="CN20">
        <f t="shared" si="2"/>
        <v>3.9269908169872418</v>
      </c>
      <c r="CO20">
        <f t="shared" si="3"/>
        <v>18.289959730118074</v>
      </c>
      <c r="CP20">
        <f t="shared" si="10"/>
        <v>19.328845150752056</v>
      </c>
      <c r="CQ20">
        <f t="shared" si="60"/>
        <v>172.39136257400463</v>
      </c>
      <c r="CR20">
        <f t="shared" si="22"/>
        <v>103.71575446745005</v>
      </c>
      <c r="CS20">
        <f>PI()*(((BJ20+BK20)/4)^2)*BI20</f>
        <v>82.775468634947259</v>
      </c>
      <c r="CT20">
        <f t="shared" si="20"/>
        <v>81.855767385608843</v>
      </c>
      <c r="CU20">
        <f>PI()*(((BP20+BQ20)/4)^2)*BO20</f>
        <v>14.81044951672653</v>
      </c>
      <c r="CV20">
        <f>PI()*(((BS20+BT20)/4)^2)*BR20</f>
        <v>83.698900525561825</v>
      </c>
      <c r="CW20" t="s">
        <v>41</v>
      </c>
      <c r="CX20">
        <f t="shared" si="21"/>
        <v>134.86405657917027</v>
      </c>
      <c r="CY20" s="1">
        <f t="shared" si="40"/>
        <v>1.2611395262865144E-2</v>
      </c>
      <c r="CZ20" s="1">
        <f t="shared" si="41"/>
        <v>7.4051797159121174E-3</v>
      </c>
      <c r="DA20" s="1">
        <f t="shared" si="42"/>
        <v>1.4358607945090135E-2</v>
      </c>
      <c r="DB20" s="1">
        <f t="shared" si="43"/>
        <v>2.154234003436635E-2</v>
      </c>
      <c r="DC20" s="1">
        <f t="shared" si="44"/>
        <v>1.4379219615013821E-2</v>
      </c>
      <c r="DD20" s="1">
        <f t="shared" si="45"/>
        <v>-1.9775434131930215E-2</v>
      </c>
      <c r="DE20" s="1">
        <f t="shared" si="46"/>
        <v>1.2171403967107433E-2</v>
      </c>
      <c r="DF20" s="1">
        <f t="shared" si="47"/>
        <v>8.773757995554634E-4</v>
      </c>
      <c r="DG20" s="1">
        <f t="shared" si="48"/>
        <v>1.8074424157172034E-2</v>
      </c>
      <c r="DH20" s="1">
        <f t="shared" si="49"/>
        <v>7.9523024791596925E-3</v>
      </c>
      <c r="DI20" s="1">
        <f t="shared" si="50"/>
        <v>1.5948489380469423E-2</v>
      </c>
      <c r="DJ20" s="1">
        <f t="shared" si="51"/>
        <v>1.0772233282518088E-2</v>
      </c>
      <c r="DK20" s="1">
        <f t="shared" si="56"/>
        <v>-1.1474051895011605E-2</v>
      </c>
      <c r="DL20" s="1">
        <f t="shared" si="52"/>
        <v>3.3253830482067655E-2</v>
      </c>
      <c r="DM20" s="1" t="s">
        <v>41</v>
      </c>
      <c r="DN20" s="1">
        <f t="shared" si="54"/>
        <v>2.1115964513365167E-2</v>
      </c>
      <c r="DO20" s="1">
        <f t="shared" si="33"/>
        <v>1.6202017363558779E-2</v>
      </c>
      <c r="DP20" s="1">
        <f t="shared" si="34"/>
        <v>7.8483474278209682E-3</v>
      </c>
      <c r="DQ20" s="1">
        <f t="shared" si="35"/>
        <v>1.5548990992335541E-2</v>
      </c>
      <c r="DR20" s="1">
        <f t="shared" si="36"/>
        <v>1.5094958122112558E-2</v>
      </c>
      <c r="DS20" s="1">
        <f t="shared" si="57"/>
        <v>-1.6054235121447616E-3</v>
      </c>
      <c r="DT20" s="1">
        <f t="shared" si="37"/>
        <v>1.3143895638300694E-2</v>
      </c>
      <c r="DU20" s="1" t="s">
        <v>41</v>
      </c>
      <c r="DV20" s="1">
        <f t="shared" si="55"/>
        <v>1.3555640515675215E-2</v>
      </c>
    </row>
    <row r="21" spans="1:126" x14ac:dyDescent="0.25">
      <c r="A21">
        <v>20</v>
      </c>
      <c r="B21" t="s">
        <v>36</v>
      </c>
      <c r="C21" t="s">
        <v>3</v>
      </c>
      <c r="D21" t="s">
        <v>3</v>
      </c>
      <c r="E21" t="s">
        <v>4</v>
      </c>
      <c r="F21" t="s">
        <v>37</v>
      </c>
      <c r="G21">
        <v>3.5</v>
      </c>
      <c r="H21">
        <v>1.7</v>
      </c>
      <c r="I21">
        <v>1.6</v>
      </c>
      <c r="J21">
        <v>4.9000000000000004</v>
      </c>
      <c r="K21">
        <v>5.3</v>
      </c>
      <c r="L21">
        <v>3.2</v>
      </c>
      <c r="M21">
        <v>4.7</v>
      </c>
      <c r="N21">
        <v>3.4</v>
      </c>
      <c r="O21">
        <v>2.9</v>
      </c>
      <c r="P21">
        <v>5</v>
      </c>
      <c r="Q21">
        <v>2.8</v>
      </c>
      <c r="R21">
        <v>2.6</v>
      </c>
      <c r="S21">
        <v>5.2</v>
      </c>
      <c r="T21">
        <v>3.1</v>
      </c>
      <c r="U21">
        <v>3.8</v>
      </c>
      <c r="V21">
        <v>3.7</v>
      </c>
      <c r="W21">
        <v>2.7</v>
      </c>
      <c r="X21">
        <v>2.5</v>
      </c>
      <c r="Y21">
        <v>4.2</v>
      </c>
      <c r="Z21">
        <v>3.7</v>
      </c>
      <c r="AA21">
        <v>2.1</v>
      </c>
      <c r="AB21">
        <v>3.9</v>
      </c>
      <c r="AC21">
        <v>3.8</v>
      </c>
      <c r="AD21">
        <v>2.9</v>
      </c>
      <c r="AE21">
        <v>4.5999999999999996</v>
      </c>
      <c r="AF21">
        <v>2.6</v>
      </c>
      <c r="AG21">
        <v>2.5</v>
      </c>
      <c r="AH21">
        <v>6.1</v>
      </c>
      <c r="AI21">
        <v>4.5999999999999996</v>
      </c>
      <c r="AJ21">
        <v>3.7</v>
      </c>
      <c r="AK21">
        <v>5.5</v>
      </c>
      <c r="AL21">
        <v>3.4</v>
      </c>
      <c r="AM21">
        <v>3.4</v>
      </c>
      <c r="AN21">
        <v>5.4</v>
      </c>
      <c r="AO21">
        <v>3.6</v>
      </c>
      <c r="AP21">
        <v>3.6</v>
      </c>
      <c r="AQ21">
        <v>5.8</v>
      </c>
      <c r="AR21">
        <v>5.0999999999999996</v>
      </c>
      <c r="AS21">
        <v>3.8</v>
      </c>
      <c r="AT21">
        <v>4.3</v>
      </c>
      <c r="AU21">
        <v>2.9</v>
      </c>
      <c r="AV21">
        <v>3.2</v>
      </c>
      <c r="AW21">
        <v>5.4</v>
      </c>
      <c r="AX21">
        <v>4.0999999999999996</v>
      </c>
      <c r="AY21">
        <v>3.1</v>
      </c>
      <c r="AZ21">
        <v>5.5</v>
      </c>
      <c r="BA21">
        <v>4.4000000000000004</v>
      </c>
      <c r="BB21">
        <v>3.1</v>
      </c>
      <c r="BC21">
        <v>9.3000000000000007</v>
      </c>
      <c r="BD21">
        <v>7</v>
      </c>
      <c r="BE21">
        <v>6.6</v>
      </c>
      <c r="BF21">
        <v>8.1</v>
      </c>
      <c r="BG21">
        <v>6</v>
      </c>
      <c r="BH21">
        <v>4.9000000000000004</v>
      </c>
      <c r="BI21">
        <v>9.4</v>
      </c>
      <c r="BJ21">
        <v>7.4</v>
      </c>
      <c r="BK21">
        <v>6.8</v>
      </c>
      <c r="BL21">
        <v>7.9</v>
      </c>
      <c r="BM21">
        <v>7.2</v>
      </c>
      <c r="BN21">
        <v>6.2</v>
      </c>
      <c r="BO21" t="s">
        <v>41</v>
      </c>
      <c r="BP21" t="s">
        <v>41</v>
      </c>
      <c r="BQ21" t="s">
        <v>41</v>
      </c>
      <c r="BR21">
        <v>8.8000000000000007</v>
      </c>
      <c r="BS21">
        <v>7.8</v>
      </c>
      <c r="BT21">
        <v>6.7</v>
      </c>
      <c r="BU21">
        <v>7.4</v>
      </c>
      <c r="BV21">
        <v>6.4</v>
      </c>
      <c r="BW21">
        <v>5.8</v>
      </c>
      <c r="BX21">
        <v>7.4</v>
      </c>
      <c r="BY21">
        <v>5.5</v>
      </c>
      <c r="BZ21">
        <v>3.9</v>
      </c>
      <c r="CA21">
        <f t="shared" si="23"/>
        <v>7.4838627494734338</v>
      </c>
      <c r="CB21">
        <f t="shared" si="24"/>
        <v>69.512646199195416</v>
      </c>
      <c r="CC21">
        <f t="shared" si="25"/>
        <v>36.627632398662548</v>
      </c>
      <c r="CD21">
        <f t="shared" si="26"/>
        <v>28.627763055836994</v>
      </c>
      <c r="CE21">
        <f t="shared" si="27"/>
        <v>48.610648527158268</v>
      </c>
      <c r="CF21">
        <f t="shared" si="28"/>
        <v>19.644378862896978</v>
      </c>
      <c r="CG21">
        <f t="shared" si="29"/>
        <v>27.741833927524674</v>
      </c>
      <c r="CH21">
        <f t="shared" si="30"/>
        <v>34.375110466038656</v>
      </c>
      <c r="CI21">
        <f t="shared" si="0"/>
        <v>23.492437164462771</v>
      </c>
      <c r="CJ21">
        <f t="shared" si="58"/>
        <v>82.511771201586583</v>
      </c>
      <c r="CK21">
        <f t="shared" si="1"/>
        <v>49.935615228809752</v>
      </c>
      <c r="CL21">
        <f t="shared" si="12"/>
        <v>54.965305067207026</v>
      </c>
      <c r="CM21">
        <f t="shared" si="59"/>
        <v>90.206513357932195</v>
      </c>
      <c r="CN21">
        <f t="shared" si="2"/>
        <v>31.416515584520472</v>
      </c>
      <c r="CO21">
        <f t="shared" si="3"/>
        <v>54.965305067207012</v>
      </c>
      <c r="CP21">
        <f t="shared" si="10"/>
        <v>60.745639200271391</v>
      </c>
      <c r="CQ21">
        <f t="shared" si="60"/>
        <v>337.74634300213143</v>
      </c>
      <c r="CR21">
        <f t="shared" si="22"/>
        <v>188.95914048133292</v>
      </c>
      <c r="CS21">
        <f>PI()*(((BJ21+BK21)/4)^2)*BI21</f>
        <v>372.16406131853449</v>
      </c>
      <c r="CT21">
        <f t="shared" si="20"/>
        <v>278.52653608380047</v>
      </c>
      <c r="CU21" t="s">
        <v>41</v>
      </c>
      <c r="CV21">
        <f>PI()*(((BS21+BT21)/4)^2)*BR21</f>
        <v>363.28592047948973</v>
      </c>
      <c r="CW21">
        <f t="shared" ref="CW21:CW28" si="61">PI()*(((BV21+BW21)/4)^2)*BU21</f>
        <v>216.26252588414096</v>
      </c>
      <c r="CX21">
        <f t="shared" si="21"/>
        <v>128.38589617792729</v>
      </c>
      <c r="CY21" s="1">
        <f t="shared" si="40"/>
        <v>2.0068938202024079E-2</v>
      </c>
      <c r="CZ21" s="1">
        <f t="shared" si="41"/>
        <v>3.0075836609692562E-3</v>
      </c>
      <c r="DA21" s="1">
        <f t="shared" si="42"/>
        <v>5.4373954577466707E-3</v>
      </c>
      <c r="DB21" s="1">
        <f t="shared" si="43"/>
        <v>1.1444301509468248E-2</v>
      </c>
      <c r="DC21" s="1">
        <f t="shared" si="44"/>
        <v>1.0846649512890395E-2</v>
      </c>
      <c r="DD21" s="1">
        <f t="shared" si="45"/>
        <v>8.2375876181246567E-3</v>
      </c>
      <c r="DE21" s="1">
        <f t="shared" si="46"/>
        <v>1.199580079333645E-2</v>
      </c>
      <c r="DF21" s="1">
        <f t="shared" si="47"/>
        <v>9.9888162700616408E-3</v>
      </c>
      <c r="DG21" s="1">
        <f t="shared" si="48"/>
        <v>2.8974093507474062E-2</v>
      </c>
      <c r="DH21" s="1">
        <f t="shared" si="49"/>
        <v>9.0064112974371623E-3</v>
      </c>
      <c r="DI21" s="1">
        <f t="shared" si="50"/>
        <v>2.1832611977041755E-2</v>
      </c>
      <c r="DJ21" s="1">
        <f t="shared" si="51"/>
        <v>1.7639251823613686E-2</v>
      </c>
      <c r="DK21" s="1" t="s">
        <v>41</v>
      </c>
      <c r="DL21" s="1">
        <f t="shared" si="52"/>
        <v>2.6607135383469246E-2</v>
      </c>
      <c r="DM21" s="1">
        <f t="shared" si="53"/>
        <v>1.4889031500807585E-2</v>
      </c>
      <c r="DN21" s="1">
        <f t="shared" si="54"/>
        <v>8.134187450424846E-3</v>
      </c>
      <c r="DO21" s="1">
        <f t="shared" si="33"/>
        <v>2.5915279457163168E-2</v>
      </c>
      <c r="DP21" s="1">
        <f t="shared" si="34"/>
        <v>6.8028714832616766E-3</v>
      </c>
      <c r="DQ21" s="1">
        <f t="shared" si="35"/>
        <v>1.5772325462444909E-2</v>
      </c>
      <c r="DR21" s="1">
        <f t="shared" si="36"/>
        <v>1.5477118053143873E-2</v>
      </c>
      <c r="DS21" s="1" t="s">
        <v>41</v>
      </c>
      <c r="DT21" s="1">
        <f t="shared" si="37"/>
        <v>1.9846251357226369E-2</v>
      </c>
      <c r="DU21" s="1">
        <f t="shared" si="38"/>
        <v>1.3969738389758339E-2</v>
      </c>
      <c r="DV21" s="1">
        <f t="shared" si="55"/>
        <v>8.9639984546435337E-3</v>
      </c>
    </row>
    <row r="22" spans="1:126" x14ac:dyDescent="0.25">
      <c r="A22">
        <v>21</v>
      </c>
      <c r="B22" t="s">
        <v>1</v>
      </c>
      <c r="C22" t="s">
        <v>2</v>
      </c>
      <c r="D22" t="s">
        <v>3</v>
      </c>
      <c r="E22" t="s">
        <v>4</v>
      </c>
      <c r="F22" t="s">
        <v>37</v>
      </c>
      <c r="G22">
        <v>4</v>
      </c>
      <c r="H22">
        <v>3.8</v>
      </c>
      <c r="I22">
        <v>3.1</v>
      </c>
      <c r="J22">
        <v>3.5</v>
      </c>
      <c r="K22">
        <v>2.7</v>
      </c>
      <c r="L22">
        <v>2.6</v>
      </c>
      <c r="M22">
        <v>6.4</v>
      </c>
      <c r="N22">
        <v>4</v>
      </c>
      <c r="O22">
        <v>1.8</v>
      </c>
      <c r="P22">
        <v>4.5999999999999996</v>
      </c>
      <c r="Q22">
        <v>4.0999999999999996</v>
      </c>
      <c r="R22">
        <v>2.2999999999999998</v>
      </c>
      <c r="S22">
        <v>4.9000000000000004</v>
      </c>
      <c r="T22">
        <v>3.7</v>
      </c>
      <c r="U22">
        <v>3.2</v>
      </c>
      <c r="V22">
        <v>4.9000000000000004</v>
      </c>
      <c r="W22">
        <v>3.5</v>
      </c>
      <c r="X22">
        <v>2.4</v>
      </c>
      <c r="Y22">
        <v>4.5999999999999996</v>
      </c>
      <c r="Z22">
        <v>3.3</v>
      </c>
      <c r="AA22">
        <v>2.9</v>
      </c>
      <c r="AB22">
        <v>3.8</v>
      </c>
      <c r="AC22">
        <v>1.6</v>
      </c>
      <c r="AD22">
        <v>1.5</v>
      </c>
      <c r="AE22">
        <v>5.3</v>
      </c>
      <c r="AF22">
        <v>5.2</v>
      </c>
      <c r="AG22">
        <v>4.4000000000000004</v>
      </c>
      <c r="AH22">
        <v>4.4000000000000004</v>
      </c>
      <c r="AI22">
        <v>4</v>
      </c>
      <c r="AJ22">
        <v>3.4</v>
      </c>
      <c r="AK22" t="s">
        <v>41</v>
      </c>
      <c r="AL22" t="s">
        <v>41</v>
      </c>
      <c r="AM22" t="s">
        <v>41</v>
      </c>
      <c r="AN22">
        <v>5.4</v>
      </c>
      <c r="AO22">
        <v>5</v>
      </c>
      <c r="AP22">
        <v>3.5</v>
      </c>
      <c r="AQ22">
        <v>6.1</v>
      </c>
      <c r="AR22">
        <v>4.4000000000000004</v>
      </c>
      <c r="AS22">
        <v>4.2</v>
      </c>
      <c r="AT22">
        <v>5.4</v>
      </c>
      <c r="AU22">
        <v>3.6</v>
      </c>
      <c r="AV22">
        <v>3.1</v>
      </c>
      <c r="AW22">
        <v>4.7</v>
      </c>
      <c r="AX22">
        <v>3.1</v>
      </c>
      <c r="AY22">
        <v>2.5</v>
      </c>
      <c r="AZ22">
        <v>4.9000000000000004</v>
      </c>
      <c r="BA22">
        <v>2.6</v>
      </c>
      <c r="BB22">
        <v>2.8</v>
      </c>
      <c r="BC22">
        <v>7.5</v>
      </c>
      <c r="BD22">
        <v>5.9</v>
      </c>
      <c r="BE22">
        <v>5.9</v>
      </c>
      <c r="BF22">
        <v>7.8</v>
      </c>
      <c r="BG22">
        <v>7.1</v>
      </c>
      <c r="BH22">
        <v>6.2</v>
      </c>
      <c r="BI22">
        <v>7.7</v>
      </c>
      <c r="BJ22">
        <v>6.8</v>
      </c>
      <c r="BK22">
        <v>5.5</v>
      </c>
      <c r="BL22" t="s">
        <v>41</v>
      </c>
      <c r="BM22" t="s">
        <v>41</v>
      </c>
      <c r="BN22" t="s">
        <v>41</v>
      </c>
      <c r="BO22" t="s">
        <v>41</v>
      </c>
      <c r="BP22" t="s">
        <v>41</v>
      </c>
      <c r="BQ22" t="s">
        <v>41</v>
      </c>
      <c r="BR22" t="s">
        <v>41</v>
      </c>
      <c r="BS22" t="s">
        <v>41</v>
      </c>
      <c r="BT22" t="s">
        <v>41</v>
      </c>
      <c r="BU22">
        <v>7.4</v>
      </c>
      <c r="BV22">
        <v>5.6</v>
      </c>
      <c r="BW22">
        <v>5.7</v>
      </c>
      <c r="BX22" t="s">
        <v>41</v>
      </c>
      <c r="BY22" t="s">
        <v>41</v>
      </c>
      <c r="BZ22" t="s">
        <v>41</v>
      </c>
      <c r="CA22">
        <f t="shared" si="23"/>
        <v>37.392806559352515</v>
      </c>
      <c r="CB22">
        <f t="shared" si="24"/>
        <v>19.304105108605039</v>
      </c>
      <c r="CC22">
        <f t="shared" si="25"/>
        <v>42.273270746704263</v>
      </c>
      <c r="CD22">
        <f t="shared" si="26"/>
        <v>36.995395088673398</v>
      </c>
      <c r="CE22">
        <f t="shared" si="27"/>
        <v>45.806188035206837</v>
      </c>
      <c r="CF22">
        <f t="shared" si="28"/>
        <v>33.491144833134847</v>
      </c>
      <c r="CG22">
        <f t="shared" si="29"/>
        <v>34.719311211147584</v>
      </c>
      <c r="CH22">
        <f t="shared" si="30"/>
        <v>7.1702925327370046</v>
      </c>
      <c r="CI22">
        <f t="shared" si="0"/>
        <v>95.906540528789222</v>
      </c>
      <c r="CJ22">
        <f t="shared" si="58"/>
        <v>47.309243770408706</v>
      </c>
      <c r="CK22" t="s">
        <v>41</v>
      </c>
      <c r="CL22">
        <f t="shared" si="12"/>
        <v>76.605773362378613</v>
      </c>
      <c r="CM22">
        <f t="shared" si="59"/>
        <v>88.584273451434811</v>
      </c>
      <c r="CN22">
        <f t="shared" si="2"/>
        <v>47.596306799130467</v>
      </c>
      <c r="CO22">
        <f t="shared" si="3"/>
        <v>28.940351524869172</v>
      </c>
      <c r="CP22">
        <f t="shared" si="10"/>
        <v>28.055207794720257</v>
      </c>
      <c r="CQ22">
        <f t="shared" si="60"/>
        <v>205.04782550898884</v>
      </c>
      <c r="CR22">
        <f t="shared" si="22"/>
        <v>270.9117081905805</v>
      </c>
      <c r="CS22">
        <f>PI()*(((BJ22+BK22)/4)^2)*BI22</f>
        <v>228.73405967026994</v>
      </c>
      <c r="CT22" t="s">
        <v>41</v>
      </c>
      <c r="CU22" t="s">
        <v>41</v>
      </c>
      <c r="CV22" t="s">
        <v>41</v>
      </c>
      <c r="CW22">
        <f t="shared" si="61"/>
        <v>185.53185924580734</v>
      </c>
      <c r="CX22" t="s">
        <v>41</v>
      </c>
      <c r="CY22" s="1">
        <f t="shared" si="40"/>
        <v>1.6524488301391919E-2</v>
      </c>
      <c r="CZ22" s="1">
        <f t="shared" si="41"/>
        <v>1.5726104065490232E-2</v>
      </c>
      <c r="DA22" s="1" t="s">
        <v>41</v>
      </c>
      <c r="DB22" s="1">
        <f t="shared" si="43"/>
        <v>1.276980695327138E-2</v>
      </c>
      <c r="DC22" s="1">
        <f t="shared" si="44"/>
        <v>1.1570792094301426E-2</v>
      </c>
      <c r="DD22" s="1">
        <f t="shared" si="45"/>
        <v>6.1662122705989633E-3</v>
      </c>
      <c r="DE22" s="1">
        <f t="shared" si="46"/>
        <v>-3.1940207613845744E-3</v>
      </c>
      <c r="DF22" s="1">
        <f t="shared" si="47"/>
        <v>2.3933821448113988E-2</v>
      </c>
      <c r="DG22" s="1">
        <f t="shared" si="48"/>
        <v>8.2594463693461476E-3</v>
      </c>
      <c r="DH22" s="1">
        <f t="shared" si="49"/>
        <v>1.8968339813114111E-2</v>
      </c>
      <c r="DI22" s="1" t="s">
        <v>41</v>
      </c>
      <c r="DJ22" s="1" t="s">
        <v>41</v>
      </c>
      <c r="DK22" s="1" t="s">
        <v>41</v>
      </c>
      <c r="DL22" s="1" t="s">
        <v>41</v>
      </c>
      <c r="DM22" s="1">
        <f t="shared" si="53"/>
        <v>2.0195540733135807E-2</v>
      </c>
      <c r="DN22" s="1" t="s">
        <v>41</v>
      </c>
      <c r="DO22" s="1">
        <f t="shared" si="33"/>
        <v>1.1576631967069284E-2</v>
      </c>
      <c r="DP22" s="1">
        <f t="shared" si="34"/>
        <v>1.7969219010472388E-2</v>
      </c>
      <c r="DQ22" s="1">
        <f t="shared" si="35"/>
        <v>1.1485748490789172E-2</v>
      </c>
      <c r="DR22" s="1" t="s">
        <v>41</v>
      </c>
      <c r="DS22" s="1" t="s">
        <v>41</v>
      </c>
      <c r="DT22" s="1" t="s">
        <v>41</v>
      </c>
      <c r="DU22" s="1">
        <f t="shared" si="38"/>
        <v>1.1400888190813424E-2</v>
      </c>
      <c r="DV22" s="1" t="s">
        <v>41</v>
      </c>
    </row>
    <row r="23" spans="1:126" x14ac:dyDescent="0.25">
      <c r="A23">
        <v>22</v>
      </c>
      <c r="B23" t="s">
        <v>1</v>
      </c>
      <c r="C23" t="s">
        <v>2</v>
      </c>
      <c r="D23" t="s">
        <v>3</v>
      </c>
      <c r="E23" t="s">
        <v>4</v>
      </c>
      <c r="F23" t="s">
        <v>37</v>
      </c>
      <c r="G23">
        <v>4.5999999999999996</v>
      </c>
      <c r="H23">
        <v>3.5</v>
      </c>
      <c r="I23">
        <v>2.5</v>
      </c>
      <c r="J23">
        <v>4.4000000000000004</v>
      </c>
      <c r="K23">
        <v>3.7</v>
      </c>
      <c r="L23">
        <v>3.3</v>
      </c>
      <c r="M23">
        <v>4.4000000000000004</v>
      </c>
      <c r="N23">
        <v>3.8</v>
      </c>
      <c r="O23">
        <v>3.7</v>
      </c>
      <c r="P23">
        <v>4.5999999999999996</v>
      </c>
      <c r="Q23">
        <v>3</v>
      </c>
      <c r="R23">
        <v>2</v>
      </c>
      <c r="S23">
        <v>4.0999999999999996</v>
      </c>
      <c r="T23">
        <v>2.2999999999999998</v>
      </c>
      <c r="U23">
        <v>2.2000000000000002</v>
      </c>
      <c r="V23" t="s">
        <v>41</v>
      </c>
      <c r="W23" t="s">
        <v>41</v>
      </c>
      <c r="X23" t="s">
        <v>41</v>
      </c>
      <c r="Y23">
        <v>4.2</v>
      </c>
      <c r="Z23">
        <v>2.1</v>
      </c>
      <c r="AA23">
        <v>2.1</v>
      </c>
      <c r="AB23" t="s">
        <v>41</v>
      </c>
      <c r="AC23" t="s">
        <v>41</v>
      </c>
      <c r="AD23" t="s">
        <v>41</v>
      </c>
      <c r="AE23">
        <v>5.3</v>
      </c>
      <c r="AF23">
        <v>3.6</v>
      </c>
      <c r="AG23">
        <v>2.7</v>
      </c>
      <c r="AH23">
        <v>5.3</v>
      </c>
      <c r="AI23">
        <v>4</v>
      </c>
      <c r="AJ23">
        <v>4.7</v>
      </c>
      <c r="AK23">
        <v>5.3</v>
      </c>
      <c r="AL23">
        <v>4.0999999999999996</v>
      </c>
      <c r="AM23">
        <v>4.5</v>
      </c>
      <c r="AN23">
        <v>4.7</v>
      </c>
      <c r="AO23">
        <v>3.5</v>
      </c>
      <c r="AP23">
        <v>2.1</v>
      </c>
      <c r="AQ23">
        <v>4.5999999999999996</v>
      </c>
      <c r="AR23">
        <v>2.6</v>
      </c>
      <c r="AS23">
        <v>2.4</v>
      </c>
      <c r="AT23" t="s">
        <v>41</v>
      </c>
      <c r="AU23" t="s">
        <v>41</v>
      </c>
      <c r="AV23" t="s">
        <v>41</v>
      </c>
      <c r="AW23">
        <v>4.5999999999999996</v>
      </c>
      <c r="AX23">
        <v>3.6</v>
      </c>
      <c r="AY23">
        <v>2.4</v>
      </c>
      <c r="AZ23" t="s">
        <v>41</v>
      </c>
      <c r="BA23" t="s">
        <v>41</v>
      </c>
      <c r="BB23" t="s">
        <v>41</v>
      </c>
      <c r="BC23">
        <v>8.1999999999999993</v>
      </c>
      <c r="BD23">
        <v>7.2</v>
      </c>
      <c r="BE23">
        <v>6.4</v>
      </c>
      <c r="BF23" t="s">
        <v>41</v>
      </c>
      <c r="BG23" t="s">
        <v>41</v>
      </c>
      <c r="BH23" t="s">
        <v>41</v>
      </c>
      <c r="BI23" t="s">
        <v>41</v>
      </c>
      <c r="BJ23" t="s">
        <v>41</v>
      </c>
      <c r="BK23" t="s">
        <v>41</v>
      </c>
      <c r="BL23">
        <v>6</v>
      </c>
      <c r="BM23">
        <v>5.3</v>
      </c>
      <c r="BN23">
        <v>5.5</v>
      </c>
      <c r="BO23" t="s">
        <v>41</v>
      </c>
      <c r="BP23" t="s">
        <v>41</v>
      </c>
      <c r="BQ23" t="s">
        <v>41</v>
      </c>
      <c r="BR23" t="s">
        <v>41</v>
      </c>
      <c r="BS23" t="s">
        <v>41</v>
      </c>
      <c r="BT23" t="s">
        <v>41</v>
      </c>
      <c r="BU23">
        <v>1.8</v>
      </c>
      <c r="BV23">
        <v>1.3</v>
      </c>
      <c r="BW23">
        <v>1.2</v>
      </c>
      <c r="BX23" t="s">
        <v>41</v>
      </c>
      <c r="BY23" t="s">
        <v>41</v>
      </c>
      <c r="BZ23" t="s">
        <v>41</v>
      </c>
      <c r="CA23">
        <f t="shared" si="23"/>
        <v>32.515483964654358</v>
      </c>
      <c r="CB23">
        <f t="shared" si="24"/>
        <v>42.332961007122464</v>
      </c>
      <c r="CC23">
        <f t="shared" si="25"/>
        <v>48.596511360217114</v>
      </c>
      <c r="CD23">
        <f t="shared" si="26"/>
        <v>22.580197197676636</v>
      </c>
      <c r="CE23">
        <f t="shared" si="27"/>
        <v>16.301920629018284</v>
      </c>
      <c r="CF23" t="s">
        <v>41</v>
      </c>
      <c r="CG23">
        <f t="shared" si="29"/>
        <v>14.547144782447537</v>
      </c>
      <c r="CH23" t="s">
        <v>41</v>
      </c>
      <c r="CI23">
        <f t="shared" si="0"/>
        <v>41.30350036444927</v>
      </c>
      <c r="CJ23">
        <f t="shared" si="58"/>
        <v>78.766992758507527</v>
      </c>
      <c r="CK23">
        <f t="shared" ref="CK23:CK61" si="62">PI()*(((AL23+AM23)/4)^2)*AK23</f>
        <v>76.966663818459722</v>
      </c>
      <c r="CL23">
        <f t="shared" si="12"/>
        <v>28.940351524869172</v>
      </c>
      <c r="CM23">
        <f t="shared" si="59"/>
        <v>22.580197197676636</v>
      </c>
      <c r="CN23" t="s">
        <v>41</v>
      </c>
      <c r="CO23">
        <f t="shared" si="3"/>
        <v>32.515483964654358</v>
      </c>
      <c r="CP23" t="s">
        <v>41</v>
      </c>
      <c r="CQ23">
        <f t="shared" si="60"/>
        <v>297.79785081908369</v>
      </c>
      <c r="CR23" t="s">
        <v>41</v>
      </c>
      <c r="CS23" t="s">
        <v>41</v>
      </c>
      <c r="CT23">
        <f>PI()*(((BM23+BN23)/4)^2)*BL23</f>
        <v>137.41326266801758</v>
      </c>
      <c r="CU23" t="s">
        <v>41</v>
      </c>
      <c r="CV23" t="s">
        <v>41</v>
      </c>
      <c r="CW23">
        <f t="shared" si="61"/>
        <v>2.2089323345553233</v>
      </c>
      <c r="CX23" t="s">
        <v>41</v>
      </c>
      <c r="CY23" s="1">
        <f t="shared" si="40"/>
        <v>4.197032375471775E-3</v>
      </c>
      <c r="CZ23" s="1">
        <f t="shared" si="41"/>
        <v>1.0893474260426491E-2</v>
      </c>
      <c r="DA23" s="1">
        <f t="shared" si="42"/>
        <v>8.0670288608465802E-3</v>
      </c>
      <c r="DB23" s="1">
        <f t="shared" si="43"/>
        <v>4.3537469444731563E-3</v>
      </c>
      <c r="DC23" s="1">
        <f t="shared" si="44"/>
        <v>5.7156203701831543E-3</v>
      </c>
      <c r="DD23" s="1" t="s">
        <v>41</v>
      </c>
      <c r="DE23" s="1">
        <f t="shared" si="46"/>
        <v>1.4110906422512131E-2</v>
      </c>
      <c r="DF23" s="1" t="s">
        <v>41</v>
      </c>
      <c r="DG23" s="1">
        <f t="shared" si="48"/>
        <v>2.147247448262141E-2</v>
      </c>
      <c r="DH23" s="1" t="s">
        <v>41</v>
      </c>
      <c r="DI23" s="1" t="s">
        <v>41</v>
      </c>
      <c r="DJ23" s="1">
        <f t="shared" si="51"/>
        <v>1.6932130796632427E-2</v>
      </c>
      <c r="DK23" s="1" t="s">
        <v>41</v>
      </c>
      <c r="DL23" s="1" t="s">
        <v>41</v>
      </c>
      <c r="DM23" s="1">
        <f t="shared" si="53"/>
        <v>-2.923051210109489E-2</v>
      </c>
      <c r="DN23" s="1" t="s">
        <v>41</v>
      </c>
      <c r="DO23" s="1">
        <f t="shared" si="33"/>
        <v>1.5065976175531025E-2</v>
      </c>
      <c r="DP23" s="1" t="s">
        <v>41</v>
      </c>
      <c r="DQ23" s="1" t="s">
        <v>41</v>
      </c>
      <c r="DR23" s="1">
        <f t="shared" si="36"/>
        <v>1.2285167409014648E-2</v>
      </c>
      <c r="DS23" s="1" t="s">
        <v>41</v>
      </c>
      <c r="DT23" s="1" t="s">
        <v>41</v>
      </c>
      <c r="DU23" s="1">
        <f t="shared" si="38"/>
        <v>-1.2822349981071691E-2</v>
      </c>
      <c r="DV23" s="1" t="s">
        <v>41</v>
      </c>
    </row>
    <row r="24" spans="1:126" x14ac:dyDescent="0.25">
      <c r="A24">
        <v>23</v>
      </c>
      <c r="B24" t="s">
        <v>36</v>
      </c>
      <c r="C24" t="s">
        <v>3</v>
      </c>
      <c r="D24" t="s">
        <v>3</v>
      </c>
      <c r="E24" t="s">
        <v>4</v>
      </c>
      <c r="F24" t="s">
        <v>37</v>
      </c>
      <c r="G24">
        <v>6.1</v>
      </c>
      <c r="H24">
        <v>3.9</v>
      </c>
      <c r="I24">
        <v>3.1</v>
      </c>
      <c r="J24">
        <v>4.4000000000000004</v>
      </c>
      <c r="K24">
        <v>2.8</v>
      </c>
      <c r="L24">
        <v>2</v>
      </c>
      <c r="M24">
        <v>3.4</v>
      </c>
      <c r="N24">
        <v>2.7</v>
      </c>
      <c r="O24">
        <v>2.1</v>
      </c>
      <c r="P24">
        <v>4.5999999999999996</v>
      </c>
      <c r="Q24">
        <v>4.2</v>
      </c>
      <c r="R24">
        <v>3.5</v>
      </c>
      <c r="S24">
        <v>3.2</v>
      </c>
      <c r="T24">
        <v>2.7</v>
      </c>
      <c r="U24">
        <v>2.5</v>
      </c>
      <c r="V24">
        <v>3.6</v>
      </c>
      <c r="W24">
        <v>3.2</v>
      </c>
      <c r="X24">
        <v>2.9</v>
      </c>
      <c r="Y24">
        <v>3.8</v>
      </c>
      <c r="Z24">
        <v>2.2999999999999998</v>
      </c>
      <c r="AA24">
        <v>2.7</v>
      </c>
      <c r="AB24">
        <v>3.8</v>
      </c>
      <c r="AC24">
        <v>3.2</v>
      </c>
      <c r="AD24">
        <v>2.5</v>
      </c>
      <c r="AE24" t="s">
        <v>41</v>
      </c>
      <c r="AF24" t="s">
        <v>41</v>
      </c>
      <c r="AG24" t="s">
        <v>41</v>
      </c>
      <c r="AH24">
        <v>5.4</v>
      </c>
      <c r="AI24">
        <v>3.1</v>
      </c>
      <c r="AJ24">
        <v>2.8</v>
      </c>
      <c r="AK24">
        <v>4.3</v>
      </c>
      <c r="AL24">
        <v>3.7</v>
      </c>
      <c r="AM24">
        <v>3.2</v>
      </c>
      <c r="AN24">
        <v>5.5</v>
      </c>
      <c r="AO24">
        <v>6.4</v>
      </c>
      <c r="AP24">
        <v>4.9000000000000004</v>
      </c>
      <c r="AQ24">
        <v>3.4</v>
      </c>
      <c r="AR24">
        <v>3.1</v>
      </c>
      <c r="AS24">
        <v>2.6</v>
      </c>
      <c r="AT24">
        <v>4.3</v>
      </c>
      <c r="AU24">
        <v>5.5</v>
      </c>
      <c r="AV24">
        <v>3.8</v>
      </c>
      <c r="AW24">
        <v>4.9000000000000004</v>
      </c>
      <c r="AX24">
        <v>3.5</v>
      </c>
      <c r="AY24">
        <v>3.2</v>
      </c>
      <c r="AZ24">
        <v>4.3</v>
      </c>
      <c r="BA24">
        <v>3.8</v>
      </c>
      <c r="BB24">
        <v>2.2000000000000002</v>
      </c>
      <c r="BC24">
        <v>7</v>
      </c>
      <c r="BD24">
        <v>3.5</v>
      </c>
      <c r="BE24">
        <v>3.4</v>
      </c>
      <c r="BF24" t="s">
        <v>41</v>
      </c>
      <c r="BG24" t="s">
        <v>41</v>
      </c>
      <c r="BH24" t="s">
        <v>41</v>
      </c>
      <c r="BI24">
        <v>8.9</v>
      </c>
      <c r="BJ24">
        <v>6.7</v>
      </c>
      <c r="BK24">
        <v>5.7</v>
      </c>
      <c r="BL24">
        <v>6.7</v>
      </c>
      <c r="BM24">
        <v>6.1</v>
      </c>
      <c r="BN24">
        <v>5.2</v>
      </c>
      <c r="BO24">
        <v>7.5</v>
      </c>
      <c r="BP24">
        <v>6</v>
      </c>
      <c r="BQ24">
        <v>5.9</v>
      </c>
      <c r="BR24" t="s">
        <v>41</v>
      </c>
      <c r="BS24" t="s">
        <v>41</v>
      </c>
      <c r="BT24" t="s">
        <v>41</v>
      </c>
      <c r="BU24">
        <v>5.9</v>
      </c>
      <c r="BV24">
        <v>6.1</v>
      </c>
      <c r="BW24">
        <v>5.0999999999999996</v>
      </c>
      <c r="BX24">
        <v>6.3</v>
      </c>
      <c r="BY24">
        <v>5.7</v>
      </c>
      <c r="BZ24">
        <v>4.8</v>
      </c>
      <c r="CA24">
        <f t="shared" si="23"/>
        <v>58.688877759874316</v>
      </c>
      <c r="CB24">
        <f t="shared" si="24"/>
        <v>19.905131053144931</v>
      </c>
      <c r="CC24">
        <f t="shared" si="25"/>
        <v>15.38123763197563</v>
      </c>
      <c r="CD24">
        <f t="shared" si="26"/>
        <v>53.551195674009918</v>
      </c>
      <c r="CE24">
        <f t="shared" si="27"/>
        <v>16.989733070613603</v>
      </c>
      <c r="CF24">
        <f t="shared" ref="CF24:CF61" si="63">PI()*(((W24+X24)/4)^2)*V24</f>
        <v>26.302199094017141</v>
      </c>
      <c r="CG24">
        <f t="shared" si="29"/>
        <v>18.653206380689397</v>
      </c>
      <c r="CH24">
        <f t="shared" ref="CH24:CH61" si="64">PI()*(((AC24+AD24)/4)^2)*AB24</f>
        <v>24.241707012343941</v>
      </c>
      <c r="CI24" t="s">
        <v>41</v>
      </c>
      <c r="CJ24">
        <f t="shared" si="58"/>
        <v>36.908608591617991</v>
      </c>
      <c r="CK24">
        <f t="shared" si="62"/>
        <v>40.197267051303953</v>
      </c>
      <c r="CL24">
        <f t="shared" si="12"/>
        <v>137.89530079080276</v>
      </c>
      <c r="CM24">
        <f t="shared" si="59"/>
        <v>21.68994837946563</v>
      </c>
      <c r="CN24">
        <f>PI()*(((AU24+AV24)/4)^2)*AT24</f>
        <v>73.023768688663694</v>
      </c>
      <c r="CO24">
        <f t="shared" si="3"/>
        <v>43.18924135476653</v>
      </c>
      <c r="CP24">
        <f t="shared" ref="CP24:CP33" si="65">PI()*(((BA24+BB24)/4)^2)*AZ24</f>
        <v>30.394908923481246</v>
      </c>
      <c r="CQ24">
        <f t="shared" si="60"/>
        <v>65.437411478866906</v>
      </c>
      <c r="CR24" t="s">
        <v>41</v>
      </c>
      <c r="CS24">
        <f>PI()*(((BJ24+BK24)/4)^2)*BI24</f>
        <v>268.69727806888147</v>
      </c>
      <c r="CT24">
        <f>PI()*(((BM24+BN24)/4)^2)*BL24</f>
        <v>167.98154823606882</v>
      </c>
      <c r="CU24">
        <f>PI()*(((BP24+BQ24)/4)^2)*BO24</f>
        <v>208.53793859758625</v>
      </c>
      <c r="CV24" t="s">
        <v>41</v>
      </c>
      <c r="CW24">
        <f t="shared" si="61"/>
        <v>145.31750978444944</v>
      </c>
      <c r="CX24">
        <f>PI()*(((BY24+BZ24)/4)^2)*BX24</f>
        <v>136.37948233544566</v>
      </c>
      <c r="CY24" s="1" t="s">
        <v>41</v>
      </c>
      <c r="CZ24" s="1">
        <f t="shared" si="41"/>
        <v>1.0832759274415267E-2</v>
      </c>
      <c r="DA24" s="1">
        <f t="shared" si="42"/>
        <v>1.6853518920283122E-2</v>
      </c>
      <c r="DB24" s="1">
        <f t="shared" si="43"/>
        <v>1.6593975130889289E-2</v>
      </c>
      <c r="DC24" s="1">
        <f t="shared" si="44"/>
        <v>4.2849073740821109E-3</v>
      </c>
      <c r="DD24" s="1">
        <f t="shared" si="45"/>
        <v>1.7914604126269155E-2</v>
      </c>
      <c r="DE24" s="1">
        <f t="shared" si="46"/>
        <v>1.472935730368212E-2</v>
      </c>
      <c r="DF24" s="1">
        <f t="shared" si="47"/>
        <v>3.9684306095136403E-3</v>
      </c>
      <c r="DG24" s="1" t="s">
        <v>41</v>
      </c>
      <c r="DH24" s="1" t="s">
        <v>41</v>
      </c>
      <c r="DI24" s="1">
        <f t="shared" si="50"/>
        <v>2.0649851913631875E-2</v>
      </c>
      <c r="DJ24" s="1">
        <f t="shared" si="51"/>
        <v>2.1452112408532086E-3</v>
      </c>
      <c r="DK24" s="1">
        <f t="shared" si="56"/>
        <v>2.4600783037762041E-2</v>
      </c>
      <c r="DL24" s="1" t="s">
        <v>41</v>
      </c>
      <c r="DM24" s="1">
        <f t="shared" si="53"/>
        <v>1.3188365756558148E-2</v>
      </c>
      <c r="DN24" s="1">
        <f t="shared" si="54"/>
        <v>1.6317023767052345E-2</v>
      </c>
      <c r="DO24" s="1">
        <f t="shared" si="33"/>
        <v>7.4043471409420932E-4</v>
      </c>
      <c r="DP24" s="1" t="s">
        <v>41</v>
      </c>
      <c r="DQ24" s="1">
        <f t="shared" si="35"/>
        <v>1.9458754792586873E-2</v>
      </c>
      <c r="DR24" s="1">
        <f t="shared" si="36"/>
        <v>7.7769797048924116E-3</v>
      </c>
      <c r="DS24" s="1">
        <f t="shared" si="57"/>
        <v>1.7057903127869308E-2</v>
      </c>
      <c r="DT24" s="1" t="s">
        <v>41</v>
      </c>
      <c r="DU24" s="1">
        <f t="shared" si="38"/>
        <v>1.3965326638865513E-2</v>
      </c>
      <c r="DV24" s="1">
        <f t="shared" si="55"/>
        <v>1.1750794090551657E-2</v>
      </c>
    </row>
    <row r="25" spans="1:126" x14ac:dyDescent="0.25">
      <c r="A25">
        <v>24</v>
      </c>
      <c r="B25" t="s">
        <v>1</v>
      </c>
      <c r="C25" t="s">
        <v>2</v>
      </c>
      <c r="D25" t="s">
        <v>3</v>
      </c>
      <c r="E25" t="s">
        <v>4</v>
      </c>
      <c r="F25" t="s">
        <v>37</v>
      </c>
      <c r="G25">
        <v>3.7</v>
      </c>
      <c r="H25">
        <v>3</v>
      </c>
      <c r="I25">
        <v>2.6</v>
      </c>
      <c r="J25">
        <v>4.2</v>
      </c>
      <c r="K25">
        <v>4</v>
      </c>
      <c r="L25">
        <v>2.2999999999999998</v>
      </c>
      <c r="M25">
        <v>4</v>
      </c>
      <c r="N25">
        <v>3</v>
      </c>
      <c r="O25">
        <v>4</v>
      </c>
      <c r="P25">
        <v>3.8</v>
      </c>
      <c r="Q25">
        <v>4</v>
      </c>
      <c r="R25">
        <v>3.6</v>
      </c>
      <c r="S25">
        <v>4.3</v>
      </c>
      <c r="T25">
        <v>2.7</v>
      </c>
      <c r="U25">
        <v>2.6</v>
      </c>
      <c r="V25">
        <v>3.6</v>
      </c>
      <c r="W25">
        <v>4.8</v>
      </c>
      <c r="X25">
        <v>2.5</v>
      </c>
      <c r="Y25">
        <v>4</v>
      </c>
      <c r="Z25">
        <v>3.5</v>
      </c>
      <c r="AA25">
        <v>2.5</v>
      </c>
      <c r="AB25">
        <v>4.7</v>
      </c>
      <c r="AC25">
        <v>3.8</v>
      </c>
      <c r="AD25">
        <v>2.7</v>
      </c>
      <c r="AE25">
        <v>4.3</v>
      </c>
      <c r="AF25">
        <v>4.0999999999999996</v>
      </c>
      <c r="AG25">
        <v>3.4</v>
      </c>
      <c r="AH25">
        <v>5.4</v>
      </c>
      <c r="AI25">
        <v>5.0999999999999996</v>
      </c>
      <c r="AJ25">
        <v>4</v>
      </c>
      <c r="AK25">
        <v>3.8</v>
      </c>
      <c r="AL25">
        <v>4.5</v>
      </c>
      <c r="AM25">
        <v>3.8</v>
      </c>
      <c r="AN25">
        <v>4.5</v>
      </c>
      <c r="AO25">
        <v>4</v>
      </c>
      <c r="AP25">
        <v>4</v>
      </c>
      <c r="AQ25">
        <v>5.0999999999999996</v>
      </c>
      <c r="AR25">
        <v>4.5</v>
      </c>
      <c r="AS25">
        <v>3.8</v>
      </c>
      <c r="AT25">
        <v>4.3</v>
      </c>
      <c r="AU25">
        <v>5.8</v>
      </c>
      <c r="AV25">
        <v>4.0999999999999996</v>
      </c>
      <c r="AW25">
        <v>4.3</v>
      </c>
      <c r="AX25">
        <v>4.0999999999999996</v>
      </c>
      <c r="AY25">
        <v>3.2</v>
      </c>
      <c r="AZ25">
        <v>4.9000000000000004</v>
      </c>
      <c r="BA25">
        <v>4</v>
      </c>
      <c r="BB25">
        <v>3.1</v>
      </c>
      <c r="BC25" t="s">
        <v>41</v>
      </c>
      <c r="BD25" t="s">
        <v>41</v>
      </c>
      <c r="BE25" t="s">
        <v>41</v>
      </c>
      <c r="BF25">
        <v>6.8</v>
      </c>
      <c r="BG25">
        <v>5.2</v>
      </c>
      <c r="BH25">
        <v>5.2</v>
      </c>
      <c r="BI25" t="s">
        <v>41</v>
      </c>
      <c r="BJ25" t="s">
        <v>41</v>
      </c>
      <c r="BK25" t="s">
        <v>41</v>
      </c>
      <c r="BL25" t="s">
        <v>41</v>
      </c>
      <c r="BM25" t="s">
        <v>41</v>
      </c>
      <c r="BN25" t="s">
        <v>41</v>
      </c>
      <c r="BO25" t="s">
        <v>41</v>
      </c>
      <c r="BP25" t="s">
        <v>41</v>
      </c>
      <c r="BQ25" t="s">
        <v>41</v>
      </c>
      <c r="BR25">
        <v>6.4</v>
      </c>
      <c r="BS25">
        <v>5.8</v>
      </c>
      <c r="BT25">
        <v>5.4</v>
      </c>
      <c r="BU25">
        <v>6.6</v>
      </c>
      <c r="BV25">
        <v>5.9</v>
      </c>
      <c r="BW25">
        <v>4.5999999999999996</v>
      </c>
      <c r="BX25" t="s">
        <v>41</v>
      </c>
      <c r="BY25" t="s">
        <v>41</v>
      </c>
      <c r="BZ25" t="s">
        <v>41</v>
      </c>
      <c r="CA25">
        <f t="shared" si="23"/>
        <v>22.782829923833177</v>
      </c>
      <c r="CB25">
        <f t="shared" si="24"/>
        <v>32.731075760506961</v>
      </c>
      <c r="CC25">
        <f t="shared" si="25"/>
        <v>38.484510006474963</v>
      </c>
      <c r="CD25">
        <f t="shared" si="26"/>
        <v>43.096368021944777</v>
      </c>
      <c r="CE25">
        <f t="shared" si="27"/>
        <v>23.716471990571904</v>
      </c>
      <c r="CF25">
        <f t="shared" si="63"/>
        <v>37.668481314705019</v>
      </c>
      <c r="CG25">
        <f t="shared" si="29"/>
        <v>28.274333882308138</v>
      </c>
      <c r="CH25">
        <f t="shared" si="64"/>
        <v>38.990110074162075</v>
      </c>
      <c r="CI25">
        <f t="shared" ref="CI25:CI42" si="66">PI()*(((AF25+AG25)/4)^2)*AE25</f>
        <v>47.49204519293945</v>
      </c>
      <c r="CJ25">
        <f t="shared" si="58"/>
        <v>87.802409579772629</v>
      </c>
      <c r="CK25">
        <f t="shared" si="62"/>
        <v>51.40077550262771</v>
      </c>
      <c r="CL25">
        <f t="shared" si="12"/>
        <v>56.548667764616276</v>
      </c>
      <c r="CM25">
        <f t="shared" si="59"/>
        <v>68.985251332474036</v>
      </c>
      <c r="CN25">
        <f>PI()*(((AU25+AV25)/4)^2)*AT25</f>
        <v>82.750139544177671</v>
      </c>
      <c r="CO25">
        <f t="shared" si="3"/>
        <v>44.99290823700877</v>
      </c>
      <c r="CP25">
        <f t="shared" si="65"/>
        <v>48.500103735660076</v>
      </c>
      <c r="CQ25" t="s">
        <v>41</v>
      </c>
      <c r="CR25">
        <f t="shared" ref="CR25:CR40" si="67">PI()*(((BG25+BH25)/4)^2)*BF25</f>
        <v>144.41273110021561</v>
      </c>
      <c r="CS25" t="s">
        <v>41</v>
      </c>
      <c r="CT25" t="s">
        <v>41</v>
      </c>
      <c r="CU25" t="s">
        <v>41</v>
      </c>
      <c r="CV25">
        <f>PI()*(((BS25+BT25)/4)^2)*BR25</f>
        <v>157.63255298652143</v>
      </c>
      <c r="CW25">
        <f t="shared" si="61"/>
        <v>142.87374339903829</v>
      </c>
      <c r="CX25" t="s">
        <v>41</v>
      </c>
      <c r="CY25" s="1">
        <f t="shared" si="40"/>
        <v>1.2886930678099307E-2</v>
      </c>
      <c r="CZ25" s="1">
        <f t="shared" si="41"/>
        <v>1.7311648921605978E-2</v>
      </c>
      <c r="DA25" s="1">
        <f t="shared" si="42"/>
        <v>5.077148019419781E-3</v>
      </c>
      <c r="DB25" s="1">
        <f t="shared" si="43"/>
        <v>4.7660161196321979E-3</v>
      </c>
      <c r="DC25" s="1">
        <f t="shared" si="44"/>
        <v>1.8731980798591501E-2</v>
      </c>
      <c r="DD25" s="1">
        <f t="shared" si="45"/>
        <v>1.3807052547541219E-2</v>
      </c>
      <c r="DE25" s="1">
        <f t="shared" si="46"/>
        <v>8.1500073584597731E-3</v>
      </c>
      <c r="DF25" s="1">
        <f t="shared" si="47"/>
        <v>3.8290861524899055E-3</v>
      </c>
      <c r="DG25" s="1" t="s">
        <v>41</v>
      </c>
      <c r="DH25" s="1">
        <f t="shared" si="49"/>
        <v>5.4085483028356264E-3</v>
      </c>
      <c r="DI25" s="1" t="s">
        <v>41</v>
      </c>
      <c r="DJ25" s="1" t="s">
        <v>41</v>
      </c>
      <c r="DK25" s="1" t="s">
        <v>41</v>
      </c>
      <c r="DL25" s="1">
        <f t="shared" si="52"/>
        <v>7.0047935868165091E-3</v>
      </c>
      <c r="DM25" s="1">
        <f t="shared" si="53"/>
        <v>1.2559309177729646E-2</v>
      </c>
      <c r="DN25" s="1" t="s">
        <v>41</v>
      </c>
      <c r="DO25" s="1" t="s">
        <v>41</v>
      </c>
      <c r="DP25" s="1">
        <f t="shared" si="34"/>
        <v>1.009762198906407E-2</v>
      </c>
      <c r="DQ25" s="1" t="s">
        <v>41</v>
      </c>
      <c r="DR25" s="1" t="s">
        <v>41</v>
      </c>
      <c r="DS25" s="1" t="s">
        <v>41</v>
      </c>
      <c r="DT25" s="1">
        <f t="shared" si="37"/>
        <v>9.7377075183467249E-3</v>
      </c>
      <c r="DU25" s="1">
        <f t="shared" si="38"/>
        <v>1.1020454855668943E-2</v>
      </c>
      <c r="DV25" s="1" t="s">
        <v>41</v>
      </c>
    </row>
    <row r="26" spans="1:126" x14ac:dyDescent="0.25">
      <c r="A26">
        <v>25</v>
      </c>
      <c r="B26" t="s">
        <v>1</v>
      </c>
      <c r="C26" t="s">
        <v>2</v>
      </c>
      <c r="D26" t="s">
        <v>3</v>
      </c>
      <c r="E26" t="s">
        <v>38</v>
      </c>
      <c r="F26" t="s">
        <v>37</v>
      </c>
      <c r="G26">
        <v>5.4</v>
      </c>
      <c r="H26">
        <v>3.6</v>
      </c>
      <c r="I26">
        <v>2.5</v>
      </c>
      <c r="J26">
        <v>3.7</v>
      </c>
      <c r="K26">
        <v>1.6</v>
      </c>
      <c r="L26">
        <v>1.7</v>
      </c>
      <c r="M26">
        <v>4.9000000000000004</v>
      </c>
      <c r="N26">
        <v>1.8</v>
      </c>
      <c r="O26">
        <v>0.9</v>
      </c>
      <c r="P26">
        <v>4.9000000000000004</v>
      </c>
      <c r="Q26">
        <v>2.5</v>
      </c>
      <c r="R26">
        <v>2.7</v>
      </c>
      <c r="S26">
        <v>3.3</v>
      </c>
      <c r="T26">
        <v>2.6</v>
      </c>
      <c r="U26">
        <v>1.8</v>
      </c>
      <c r="V26">
        <v>3.2</v>
      </c>
      <c r="W26">
        <v>2.8</v>
      </c>
      <c r="X26">
        <v>3.5</v>
      </c>
      <c r="Y26">
        <v>3.6</v>
      </c>
      <c r="Z26">
        <v>3.2</v>
      </c>
      <c r="AA26">
        <v>2.4</v>
      </c>
      <c r="AB26">
        <v>4.2</v>
      </c>
      <c r="AC26">
        <v>2.2999999999999998</v>
      </c>
      <c r="AD26">
        <v>1.1000000000000001</v>
      </c>
      <c r="AE26">
        <v>4.8</v>
      </c>
      <c r="AF26">
        <v>3.9</v>
      </c>
      <c r="AG26">
        <v>3.6</v>
      </c>
      <c r="AH26">
        <v>5.0999999999999996</v>
      </c>
      <c r="AI26">
        <v>3.3</v>
      </c>
      <c r="AJ26">
        <v>3</v>
      </c>
      <c r="AK26">
        <v>4.3</v>
      </c>
      <c r="AL26">
        <v>2.5</v>
      </c>
      <c r="AM26">
        <v>1.6</v>
      </c>
      <c r="AN26">
        <v>5.3</v>
      </c>
      <c r="AO26">
        <v>3.5</v>
      </c>
      <c r="AP26">
        <v>2.9</v>
      </c>
      <c r="AQ26">
        <v>4</v>
      </c>
      <c r="AR26">
        <v>3.8</v>
      </c>
      <c r="AS26">
        <v>2.5</v>
      </c>
      <c r="AT26">
        <v>3.9</v>
      </c>
      <c r="AU26">
        <v>4.5999999999999996</v>
      </c>
      <c r="AV26">
        <v>4.2</v>
      </c>
      <c r="AW26">
        <v>5</v>
      </c>
      <c r="AX26">
        <v>4.0999999999999996</v>
      </c>
      <c r="AY26">
        <v>4</v>
      </c>
      <c r="AZ26">
        <v>4.5999999999999996</v>
      </c>
      <c r="BA26">
        <v>2.5</v>
      </c>
      <c r="BB26">
        <v>1.8</v>
      </c>
      <c r="BC26">
        <v>6.2</v>
      </c>
      <c r="BD26">
        <v>5.5</v>
      </c>
      <c r="BE26">
        <v>5.4</v>
      </c>
      <c r="BF26">
        <v>7.4</v>
      </c>
      <c r="BG26">
        <v>5.5</v>
      </c>
      <c r="BH26">
        <v>4.3</v>
      </c>
      <c r="BI26">
        <v>7</v>
      </c>
      <c r="BJ26">
        <v>5.8</v>
      </c>
      <c r="BK26">
        <v>4</v>
      </c>
      <c r="BL26">
        <v>6.5</v>
      </c>
      <c r="BM26">
        <v>4.5</v>
      </c>
      <c r="BN26">
        <v>3.5</v>
      </c>
      <c r="BO26">
        <v>6.5</v>
      </c>
      <c r="BP26">
        <v>5.6</v>
      </c>
      <c r="BQ26">
        <v>4.7</v>
      </c>
      <c r="BR26" t="s">
        <v>41</v>
      </c>
      <c r="BS26" t="s">
        <v>41</v>
      </c>
      <c r="BT26" t="s">
        <v>41</v>
      </c>
      <c r="BU26">
        <v>6.9</v>
      </c>
      <c r="BV26">
        <v>3.7</v>
      </c>
      <c r="BW26">
        <v>3.4</v>
      </c>
      <c r="BX26" t="s">
        <v>41</v>
      </c>
      <c r="BY26" t="s">
        <v>41</v>
      </c>
      <c r="BZ26" t="s">
        <v>41</v>
      </c>
      <c r="CA26">
        <f t="shared" si="23"/>
        <v>39.453298641025711</v>
      </c>
      <c r="CB26">
        <f t="shared" si="24"/>
        <v>7.9115120494433446</v>
      </c>
      <c r="CC26">
        <f t="shared" si="25"/>
        <v>7.0138019486800642</v>
      </c>
      <c r="CD26">
        <f t="shared" si="26"/>
        <v>26.015528764377081</v>
      </c>
      <c r="CE26">
        <f t="shared" si="27"/>
        <v>12.544379465784045</v>
      </c>
      <c r="CF26">
        <f t="shared" si="63"/>
        <v>24.937962484195779</v>
      </c>
      <c r="CG26">
        <f t="shared" si="29"/>
        <v>22.167077763729576</v>
      </c>
      <c r="CH26">
        <f t="shared" si="64"/>
        <v>9.5331629073182267</v>
      </c>
      <c r="CI26">
        <f t="shared" si="66"/>
        <v>53.014376029327757</v>
      </c>
      <c r="CJ26">
        <f t="shared" si="58"/>
        <v>39.744877709187016</v>
      </c>
      <c r="CK26">
        <f t="shared" si="62"/>
        <v>14.192733861214437</v>
      </c>
      <c r="CL26">
        <f t="shared" si="12"/>
        <v>42.625129123906312</v>
      </c>
      <c r="CM26">
        <f t="shared" si="59"/>
        <v>31.17245310524472</v>
      </c>
      <c r="CN26">
        <f>PI()*(((AU26+AV26)/4)^2)*AT26</f>
        <v>59.300702929160941</v>
      </c>
      <c r="CO26">
        <f t="shared" si="3"/>
        <v>64.412466875633228</v>
      </c>
      <c r="CP26">
        <f t="shared" si="65"/>
        <v>16.700313847401638</v>
      </c>
      <c r="CQ26">
        <f t="shared" ref="CQ26:CQ34" si="68">PI()*(((BD26+BE26)/4)^2)*BC26</f>
        <v>144.63539147953878</v>
      </c>
      <c r="CR26">
        <f t="shared" si="67"/>
        <v>139.54483328347825</v>
      </c>
      <c r="CS26">
        <f>PI()*(((BJ26+BK26)/4)^2)*BI26</f>
        <v>132.00186932220916</v>
      </c>
      <c r="CT26">
        <f>PI()*(((BM26+BN26)/4)^2)*BL26</f>
        <v>81.681408993334628</v>
      </c>
      <c r="CU26">
        <f>PI()*(((BP26+BQ26)/4)^2)*BO26</f>
        <v>135.39969812660738</v>
      </c>
      <c r="CV26" t="s">
        <v>41</v>
      </c>
      <c r="CW26">
        <f t="shared" si="61"/>
        <v>68.296064444092764</v>
      </c>
      <c r="CX26" t="s">
        <v>41</v>
      </c>
      <c r="CY26" s="1">
        <f t="shared" si="40"/>
        <v>5.1832537380634208E-3</v>
      </c>
      <c r="CZ26" s="1">
        <f t="shared" si="41"/>
        <v>2.83186324549159E-2</v>
      </c>
      <c r="DA26" s="1">
        <f t="shared" si="42"/>
        <v>1.236579331548935E-2</v>
      </c>
      <c r="DB26" s="1">
        <f t="shared" si="43"/>
        <v>8.6622867543505976E-3</v>
      </c>
      <c r="DC26" s="1">
        <f t="shared" si="44"/>
        <v>1.5969510133228049E-2</v>
      </c>
      <c r="DD26" s="1">
        <f t="shared" si="45"/>
        <v>1.519701613163627E-2</v>
      </c>
      <c r="DE26" s="1">
        <f t="shared" si="46"/>
        <v>1.8714017453449389E-2</v>
      </c>
      <c r="DF26" s="1">
        <f t="shared" si="47"/>
        <v>9.8359817607110295E-3</v>
      </c>
      <c r="DG26" s="1">
        <f t="shared" si="48"/>
        <v>1.0909270777422469E-2</v>
      </c>
      <c r="DH26" s="1">
        <f t="shared" si="49"/>
        <v>1.3651140924325247E-2</v>
      </c>
      <c r="DI26" s="1">
        <f t="shared" si="50"/>
        <v>2.4240064677047014E-2</v>
      </c>
      <c r="DJ26" s="1">
        <f t="shared" si="51"/>
        <v>7.0693745540427707E-3</v>
      </c>
      <c r="DK26" s="1">
        <f t="shared" si="56"/>
        <v>1.5964090646281601E-2</v>
      </c>
      <c r="DL26" s="1" t="s">
        <v>41</v>
      </c>
      <c r="DM26" s="1">
        <f t="shared" si="53"/>
        <v>6.3635808594420256E-4</v>
      </c>
      <c r="DN26" s="1" t="s">
        <v>41</v>
      </c>
      <c r="DO26" s="1">
        <f t="shared" si="33"/>
        <v>8.8374039087923961E-3</v>
      </c>
      <c r="DP26" s="1">
        <f t="shared" si="34"/>
        <v>1.9524265407946457E-2</v>
      </c>
      <c r="DQ26" s="1">
        <f t="shared" si="35"/>
        <v>1.9965552171913047E-2</v>
      </c>
      <c r="DR26" s="1">
        <f t="shared" si="36"/>
        <v>7.7832163535368638E-3</v>
      </c>
      <c r="DS26" s="1">
        <f t="shared" si="57"/>
        <v>1.6183390592189838E-2</v>
      </c>
      <c r="DT26" s="1" t="s">
        <v>41</v>
      </c>
      <c r="DU26" s="1">
        <f t="shared" si="38"/>
        <v>7.6547206717923946E-3</v>
      </c>
      <c r="DV26" s="1" t="s">
        <v>41</v>
      </c>
    </row>
    <row r="27" spans="1:126" x14ac:dyDescent="0.25">
      <c r="A27">
        <v>26</v>
      </c>
      <c r="B27" t="s">
        <v>36</v>
      </c>
      <c r="C27" t="s">
        <v>3</v>
      </c>
      <c r="D27" t="s">
        <v>3</v>
      </c>
      <c r="E27" t="s">
        <v>38</v>
      </c>
      <c r="F27" t="s">
        <v>37</v>
      </c>
      <c r="G27">
        <v>3.9</v>
      </c>
      <c r="H27">
        <v>3.6</v>
      </c>
      <c r="I27">
        <v>2.8</v>
      </c>
      <c r="J27">
        <v>4.5</v>
      </c>
      <c r="K27">
        <v>2.9</v>
      </c>
      <c r="L27">
        <v>2.8</v>
      </c>
      <c r="M27">
        <v>4.5</v>
      </c>
      <c r="N27">
        <v>3.4</v>
      </c>
      <c r="O27">
        <v>2.4</v>
      </c>
      <c r="P27">
        <v>4</v>
      </c>
      <c r="Q27">
        <v>1.7</v>
      </c>
      <c r="R27">
        <v>1.2</v>
      </c>
      <c r="S27">
        <v>3.8</v>
      </c>
      <c r="T27">
        <v>2.2999999999999998</v>
      </c>
      <c r="U27">
        <v>3.7</v>
      </c>
      <c r="V27">
        <v>4</v>
      </c>
      <c r="W27">
        <v>2.6</v>
      </c>
      <c r="X27">
        <v>2.7</v>
      </c>
      <c r="Y27">
        <v>4.2</v>
      </c>
      <c r="Z27">
        <v>2.7</v>
      </c>
      <c r="AA27">
        <v>2.8</v>
      </c>
      <c r="AB27">
        <v>4.9000000000000004</v>
      </c>
      <c r="AC27">
        <v>2</v>
      </c>
      <c r="AD27">
        <v>2.4</v>
      </c>
      <c r="AE27">
        <v>4.2</v>
      </c>
      <c r="AF27">
        <v>3.6</v>
      </c>
      <c r="AG27">
        <v>3</v>
      </c>
      <c r="AH27">
        <v>5.5</v>
      </c>
      <c r="AI27">
        <v>3.7</v>
      </c>
      <c r="AJ27">
        <v>3.5</v>
      </c>
      <c r="AK27">
        <v>5.7</v>
      </c>
      <c r="AL27">
        <v>4.7</v>
      </c>
      <c r="AM27">
        <v>3</v>
      </c>
      <c r="AN27">
        <v>4.9000000000000004</v>
      </c>
      <c r="AO27">
        <v>2</v>
      </c>
      <c r="AP27">
        <v>1.6</v>
      </c>
      <c r="AQ27">
        <v>1.8</v>
      </c>
      <c r="AR27">
        <v>0.6</v>
      </c>
      <c r="AS27">
        <v>0.7</v>
      </c>
      <c r="AT27" t="s">
        <v>41</v>
      </c>
      <c r="AU27" t="s">
        <v>41</v>
      </c>
      <c r="AV27" t="s">
        <v>41</v>
      </c>
      <c r="AW27">
        <v>4.5</v>
      </c>
      <c r="AX27">
        <v>3.4</v>
      </c>
      <c r="AY27">
        <v>2.9</v>
      </c>
      <c r="AZ27">
        <v>5.7</v>
      </c>
      <c r="BA27">
        <v>3.4</v>
      </c>
      <c r="BB27">
        <v>3</v>
      </c>
      <c r="BC27">
        <v>4.9000000000000004</v>
      </c>
      <c r="BD27">
        <v>2.4</v>
      </c>
      <c r="BE27">
        <v>1.9</v>
      </c>
      <c r="BF27">
        <v>4.9000000000000004</v>
      </c>
      <c r="BG27">
        <v>4.0999999999999996</v>
      </c>
      <c r="BH27">
        <v>4</v>
      </c>
      <c r="BI27" t="s">
        <v>41</v>
      </c>
      <c r="BJ27" t="s">
        <v>41</v>
      </c>
      <c r="BK27" t="s">
        <v>41</v>
      </c>
      <c r="BL27">
        <v>6.6</v>
      </c>
      <c r="BM27">
        <v>5.7</v>
      </c>
      <c r="BN27">
        <v>4.8</v>
      </c>
      <c r="BO27" t="s">
        <v>41</v>
      </c>
      <c r="BP27" t="s">
        <v>41</v>
      </c>
      <c r="BQ27" t="s">
        <v>41</v>
      </c>
      <c r="BR27" t="s">
        <v>41</v>
      </c>
      <c r="BS27" t="s">
        <v>41</v>
      </c>
      <c r="BT27" t="s">
        <v>41</v>
      </c>
      <c r="BU27">
        <v>6.7</v>
      </c>
      <c r="BV27">
        <v>4.5</v>
      </c>
      <c r="BW27">
        <v>4.3</v>
      </c>
      <c r="BX27">
        <v>4.5999999999999996</v>
      </c>
      <c r="BY27">
        <v>3.6</v>
      </c>
      <c r="BZ27">
        <v>3</v>
      </c>
      <c r="CA27">
        <f t="shared" si="23"/>
        <v>31.365661053440498</v>
      </c>
      <c r="CB27">
        <f t="shared" si="24"/>
        <v>28.707284619880976</v>
      </c>
      <c r="CC27">
        <f t="shared" si="25"/>
        <v>29.723393493776431</v>
      </c>
      <c r="CD27">
        <f t="shared" si="26"/>
        <v>6.6051985541725404</v>
      </c>
      <c r="CE27">
        <f t="shared" si="27"/>
        <v>26.86061718819273</v>
      </c>
      <c r="CF27">
        <f t="shared" si="63"/>
        <v>22.061834409834329</v>
      </c>
      <c r="CG27">
        <f t="shared" si="29"/>
        <v>24.946209164911455</v>
      </c>
      <c r="CH27">
        <f t="shared" si="64"/>
        <v>18.626502843133888</v>
      </c>
      <c r="CI27">
        <f t="shared" si="66"/>
        <v>35.922541197472484</v>
      </c>
      <c r="CJ27">
        <f t="shared" si="58"/>
        <v>55.98318108697012</v>
      </c>
      <c r="CK27">
        <f t="shared" si="62"/>
        <v>66.356916378664465</v>
      </c>
      <c r="CL27">
        <f t="shared" si="12"/>
        <v>12.468981242097891</v>
      </c>
      <c r="CM27">
        <f t="shared" si="59"/>
        <v>0.59729530326375924</v>
      </c>
      <c r="CN27" t="s">
        <v>41</v>
      </c>
      <c r="CO27">
        <f t="shared" si="3"/>
        <v>35.069009743400308</v>
      </c>
      <c r="CP27">
        <f t="shared" si="65"/>
        <v>45.842120001182266</v>
      </c>
      <c r="CQ27">
        <f t="shared" si="68"/>
        <v>17.789464750493053</v>
      </c>
      <c r="CR27">
        <f t="shared" si="67"/>
        <v>63.124217538120561</v>
      </c>
      <c r="CS27" t="s">
        <v>41</v>
      </c>
      <c r="CT27">
        <f>PI()*(((BM27+BN27)/4)^2)*BL27</f>
        <v>142.87374339903829</v>
      </c>
      <c r="CU27" t="s">
        <v>41</v>
      </c>
      <c r="CV27" t="s">
        <v>41</v>
      </c>
      <c r="CW27">
        <f t="shared" si="61"/>
        <v>101.87556657060983</v>
      </c>
      <c r="CX27">
        <f t="shared" ref="CX27:CX38" si="69">PI()*(((BY27+BZ27)/4)^2)*BX27</f>
        <v>39.343735597231763</v>
      </c>
      <c r="CY27" s="1">
        <f t="shared" si="40"/>
        <v>2.3798471839864741E-3</v>
      </c>
      <c r="CZ27" s="1">
        <f t="shared" si="41"/>
        <v>1.1717550839037926E-2</v>
      </c>
      <c r="DA27" s="1">
        <f t="shared" si="42"/>
        <v>1.4089712292609814E-2</v>
      </c>
      <c r="DB27" s="1">
        <f t="shared" si="43"/>
        <v>1.1147141419929164E-2</v>
      </c>
      <c r="DC27" s="1">
        <f t="shared" si="44"/>
        <v>-6.6772014234234206E-2</v>
      </c>
      <c r="DD27" s="1" t="s">
        <v>41</v>
      </c>
      <c r="DE27" s="1">
        <f t="shared" si="46"/>
        <v>5.9753676106153444E-3</v>
      </c>
      <c r="DF27" s="1">
        <f t="shared" si="47"/>
        <v>1.5800313484328855E-2</v>
      </c>
      <c r="DG27" s="1">
        <f t="shared" si="48"/>
        <v>-7.6386801395485629E-3</v>
      </c>
      <c r="DH27" s="1">
        <f t="shared" si="49"/>
        <v>1.304925915118723E-3</v>
      </c>
      <c r="DI27" s="1" t="s">
        <v>41</v>
      </c>
      <c r="DJ27" s="1">
        <f t="shared" si="51"/>
        <v>2.6507796383898104E-2</v>
      </c>
      <c r="DK27" s="1" t="s">
        <v>41</v>
      </c>
      <c r="DL27" s="1" t="s">
        <v>41</v>
      </c>
      <c r="DM27" s="1">
        <f t="shared" si="53"/>
        <v>1.1591677236891241E-2</v>
      </c>
      <c r="DN27" s="1">
        <f t="shared" si="54"/>
        <v>-1.6615929783907405E-3</v>
      </c>
      <c r="DO27" s="1">
        <f t="shared" ref="DO27:DO31" si="70">LN(CQ27/CA27)/147</f>
        <v>-3.857872675858767E-3</v>
      </c>
      <c r="DP27" s="1">
        <f t="shared" ref="DP27:DP31" si="71">LN(CR27/CB27)/147</f>
        <v>5.3602284490890089E-3</v>
      </c>
      <c r="DQ27" s="1" t="s">
        <v>41</v>
      </c>
      <c r="DR27" s="1">
        <f t="shared" ref="DR27:DR31" si="72">LN(CT27/CD27)/147</f>
        <v>2.0912274341867942E-2</v>
      </c>
      <c r="DS27" s="1" t="s">
        <v>41</v>
      </c>
      <c r="DT27" s="1" t="s">
        <v>41</v>
      </c>
      <c r="DU27" s="1">
        <f t="shared" ref="DU27:DU31" si="73">LN(CW27/CG27)/147</f>
        <v>9.571634419041285E-3</v>
      </c>
      <c r="DV27" s="1">
        <f t="shared" si="55"/>
        <v>5.0867436366992969E-3</v>
      </c>
    </row>
    <row r="28" spans="1:126" x14ac:dyDescent="0.25">
      <c r="A28">
        <v>27</v>
      </c>
      <c r="B28" t="s">
        <v>36</v>
      </c>
      <c r="C28" t="s">
        <v>3</v>
      </c>
      <c r="D28" t="s">
        <v>3</v>
      </c>
      <c r="E28" t="s">
        <v>38</v>
      </c>
      <c r="F28" t="s">
        <v>37</v>
      </c>
      <c r="G28">
        <v>5.3</v>
      </c>
      <c r="H28">
        <v>3.6</v>
      </c>
      <c r="I28">
        <v>2.8</v>
      </c>
      <c r="J28">
        <v>3.6</v>
      </c>
      <c r="K28">
        <v>2.1</v>
      </c>
      <c r="L28">
        <v>2.1</v>
      </c>
      <c r="M28">
        <v>4.2</v>
      </c>
      <c r="N28">
        <v>3.2</v>
      </c>
      <c r="O28">
        <v>2.2999999999999998</v>
      </c>
      <c r="P28">
        <v>4.0999999999999996</v>
      </c>
      <c r="Q28">
        <v>2.8</v>
      </c>
      <c r="R28">
        <v>2.2999999999999998</v>
      </c>
      <c r="S28">
        <v>3.4</v>
      </c>
      <c r="T28">
        <v>3</v>
      </c>
      <c r="U28">
        <v>2</v>
      </c>
      <c r="V28">
        <v>3.9</v>
      </c>
      <c r="W28">
        <v>3.7</v>
      </c>
      <c r="X28">
        <v>2.9</v>
      </c>
      <c r="Y28">
        <v>3.7</v>
      </c>
      <c r="Z28">
        <v>2.2999999999999998</v>
      </c>
      <c r="AA28">
        <v>2.7</v>
      </c>
      <c r="AB28">
        <v>4.2</v>
      </c>
      <c r="AC28">
        <v>2.7</v>
      </c>
      <c r="AD28">
        <v>2.1</v>
      </c>
      <c r="AE28">
        <v>5.6</v>
      </c>
      <c r="AF28">
        <v>4.2</v>
      </c>
      <c r="AG28">
        <v>3.6</v>
      </c>
      <c r="AH28">
        <v>4.2</v>
      </c>
      <c r="AI28">
        <v>2.5</v>
      </c>
      <c r="AJ28">
        <v>2.7</v>
      </c>
      <c r="AK28">
        <v>5.2</v>
      </c>
      <c r="AL28">
        <v>3.5</v>
      </c>
      <c r="AM28">
        <v>3.3</v>
      </c>
      <c r="AN28">
        <v>5.4</v>
      </c>
      <c r="AO28">
        <v>4.0999999999999996</v>
      </c>
      <c r="AP28">
        <v>3.2</v>
      </c>
      <c r="AQ28">
        <v>4.0999999999999996</v>
      </c>
      <c r="AR28">
        <v>4</v>
      </c>
      <c r="AS28">
        <v>2.6</v>
      </c>
      <c r="AT28">
        <v>4.2</v>
      </c>
      <c r="AU28">
        <v>4.2</v>
      </c>
      <c r="AV28">
        <v>3.3</v>
      </c>
      <c r="AW28">
        <v>4.3</v>
      </c>
      <c r="AX28">
        <v>3.5</v>
      </c>
      <c r="AY28">
        <v>3.5</v>
      </c>
      <c r="AZ28">
        <v>4.7</v>
      </c>
      <c r="BA28">
        <v>2.8</v>
      </c>
      <c r="BB28">
        <v>2.6</v>
      </c>
      <c r="BC28">
        <v>4</v>
      </c>
      <c r="BD28">
        <v>2.9</v>
      </c>
      <c r="BE28">
        <v>3.6</v>
      </c>
      <c r="BF28">
        <v>6.8</v>
      </c>
      <c r="BG28">
        <v>5.3</v>
      </c>
      <c r="BH28">
        <v>5.6</v>
      </c>
      <c r="BI28">
        <v>7</v>
      </c>
      <c r="BJ28">
        <v>5.3</v>
      </c>
      <c r="BK28">
        <v>4.8</v>
      </c>
      <c r="BL28">
        <v>6.7</v>
      </c>
      <c r="BM28">
        <v>5.0999999999999996</v>
      </c>
      <c r="BN28">
        <v>4.5999999999999996</v>
      </c>
      <c r="BO28">
        <v>4</v>
      </c>
      <c r="BP28">
        <v>3</v>
      </c>
      <c r="BQ28">
        <v>3.1</v>
      </c>
      <c r="BR28">
        <v>5.6</v>
      </c>
      <c r="BS28">
        <v>4.5999999999999996</v>
      </c>
      <c r="BT28">
        <v>3.7</v>
      </c>
      <c r="BU28">
        <v>5.6</v>
      </c>
      <c r="BV28">
        <v>4.5</v>
      </c>
      <c r="BW28">
        <v>3.9</v>
      </c>
      <c r="BX28">
        <v>5.6</v>
      </c>
      <c r="BY28">
        <v>4.7</v>
      </c>
      <c r="BZ28">
        <v>4.0999999999999996</v>
      </c>
      <c r="CA28">
        <f t="shared" si="23"/>
        <v>42.625129123906312</v>
      </c>
      <c r="CB28">
        <f t="shared" si="24"/>
        <v>12.46898124209789</v>
      </c>
      <c r="CC28">
        <f t="shared" si="25"/>
        <v>24.946209164911455</v>
      </c>
      <c r="CD28">
        <f t="shared" si="26"/>
        <v>20.938911385716818</v>
      </c>
      <c r="CE28">
        <f t="shared" si="27"/>
        <v>16.689710972195776</v>
      </c>
      <c r="CF28">
        <f t="shared" si="63"/>
        <v>33.356645397653018</v>
      </c>
      <c r="CG28">
        <f t="shared" si="29"/>
        <v>18.162332528565994</v>
      </c>
      <c r="CH28">
        <f t="shared" si="64"/>
        <v>19.000352368911074</v>
      </c>
      <c r="CI28">
        <f t="shared" si="66"/>
        <v>66.897073965541068</v>
      </c>
      <c r="CJ28">
        <f t="shared" si="58"/>
        <v>22.299024655180354</v>
      </c>
      <c r="CK28">
        <f t="shared" si="62"/>
        <v>47.211854398147402</v>
      </c>
      <c r="CL28">
        <f t="shared" si="12"/>
        <v>56.502721972057529</v>
      </c>
      <c r="CM28">
        <f t="shared" si="59"/>
        <v>35.067242597532655</v>
      </c>
      <c r="CN28">
        <f t="shared" ref="CN28:CN61" si="74">PI()*(((AU28+AV28)/4)^2)*AT28</f>
        <v>46.387579025661793</v>
      </c>
      <c r="CO28">
        <f t="shared" si="3"/>
        <v>41.370848256960585</v>
      </c>
      <c r="CP28">
        <f t="shared" si="65"/>
        <v>26.910097272486777</v>
      </c>
      <c r="CQ28">
        <f t="shared" si="68"/>
        <v>33.183072403542191</v>
      </c>
      <c r="CR28">
        <f t="shared" si="67"/>
        <v>158.63236484852638</v>
      </c>
      <c r="CS28">
        <f>PI()*(((BJ28+BK28)/4)^2)*BI28</f>
        <v>140.20731663430396</v>
      </c>
      <c r="CT28">
        <f>PI()*(((BM28+BN28)/4)^2)*BL28</f>
        <v>123.77933960006038</v>
      </c>
      <c r="CU28">
        <f t="shared" ref="CU28:CU36" si="75">PI()*(((BP28+BQ28)/4)^2)*BO28</f>
        <v>29.224665660019046</v>
      </c>
      <c r="CV28">
        <f>PI()*(((BS28+BT28)/4)^2)*BR28</f>
        <v>75.74851126703031</v>
      </c>
      <c r="CW28">
        <f t="shared" si="61"/>
        <v>77.584772173053523</v>
      </c>
      <c r="CX28">
        <f t="shared" si="69"/>
        <v>85.149727282897757</v>
      </c>
      <c r="CY28" s="1">
        <f t="shared" si="40"/>
        <v>7.9072151551380244E-3</v>
      </c>
      <c r="CZ28" s="1">
        <f t="shared" si="41"/>
        <v>1.0198225972339938E-2</v>
      </c>
      <c r="DA28" s="1">
        <f t="shared" si="42"/>
        <v>1.1191634038339128E-2</v>
      </c>
      <c r="DB28" s="1">
        <f t="shared" si="43"/>
        <v>1.7415431521194694E-2</v>
      </c>
      <c r="DC28" s="1">
        <f t="shared" si="44"/>
        <v>1.3025877461135177E-2</v>
      </c>
      <c r="DD28" s="1">
        <f t="shared" si="45"/>
        <v>5.7855213188331926E-3</v>
      </c>
      <c r="DE28" s="1">
        <f t="shared" si="46"/>
        <v>1.4442573268276554E-2</v>
      </c>
      <c r="DF28" s="1">
        <f t="shared" si="47"/>
        <v>6.1060360480606514E-3</v>
      </c>
      <c r="DG28" s="1">
        <f t="shared" si="48"/>
        <v>-7.6208190240122002E-3</v>
      </c>
      <c r="DH28" s="1">
        <f t="shared" si="49"/>
        <v>2.1326591458567076E-2</v>
      </c>
      <c r="DI28" s="1">
        <f t="shared" si="50"/>
        <v>1.1831273334763448E-2</v>
      </c>
      <c r="DJ28" s="1">
        <f t="shared" si="51"/>
        <v>8.5240396471377693E-3</v>
      </c>
      <c r="DK28" s="1">
        <f t="shared" si="56"/>
        <v>-1.9810257423543464E-3</v>
      </c>
      <c r="DL28" s="1">
        <f t="shared" si="52"/>
        <v>5.3302941410038693E-3</v>
      </c>
      <c r="DM28" s="1">
        <f t="shared" si="53"/>
        <v>6.8347248764075658E-3</v>
      </c>
      <c r="DN28" s="1">
        <f t="shared" si="54"/>
        <v>1.2520756791879941E-2</v>
      </c>
      <c r="DO28" s="1">
        <f t="shared" si="70"/>
        <v>-1.7034291589541153E-3</v>
      </c>
      <c r="DP28" s="1">
        <f t="shared" si="71"/>
        <v>1.7301668670826852E-2</v>
      </c>
      <c r="DQ28" s="1">
        <f t="shared" ref="DQ27:DQ31" si="76">LN(CS28/CC28)/147</f>
        <v>1.1744219639343996E-2</v>
      </c>
      <c r="DR28" s="1">
        <f t="shared" si="72"/>
        <v>1.2087695539080085E-2</v>
      </c>
      <c r="DS28" s="1">
        <f t="shared" ref="DS27:DS31" si="77">LN(CU28/CE28)/147</f>
        <v>3.8110248094428921E-3</v>
      </c>
      <c r="DT28" s="1">
        <f t="shared" ref="DT27:DT31" si="78">LN(CV28/CF28)/147</f>
        <v>5.5793318105159719E-3</v>
      </c>
      <c r="DU28" s="1">
        <f t="shared" si="73"/>
        <v>9.8776963600085699E-3</v>
      </c>
      <c r="DV28" s="1">
        <f t="shared" si="55"/>
        <v>1.0203766527839537E-2</v>
      </c>
    </row>
    <row r="29" spans="1:126" x14ac:dyDescent="0.25">
      <c r="A29">
        <v>28</v>
      </c>
      <c r="B29" t="s">
        <v>36</v>
      </c>
      <c r="C29" t="s">
        <v>3</v>
      </c>
      <c r="D29" t="s">
        <v>3</v>
      </c>
      <c r="E29" t="s">
        <v>38</v>
      </c>
      <c r="F29" t="s">
        <v>37</v>
      </c>
      <c r="G29">
        <v>3.1</v>
      </c>
      <c r="H29">
        <v>3.6</v>
      </c>
      <c r="I29">
        <v>2.8</v>
      </c>
      <c r="J29">
        <v>4.8</v>
      </c>
      <c r="K29">
        <v>4.2</v>
      </c>
      <c r="L29">
        <v>4.4000000000000004</v>
      </c>
      <c r="M29">
        <v>3.7</v>
      </c>
      <c r="N29">
        <v>4.0999999999999996</v>
      </c>
      <c r="O29">
        <v>3.9</v>
      </c>
      <c r="P29">
        <v>4.2</v>
      </c>
      <c r="Q29">
        <v>2.2000000000000002</v>
      </c>
      <c r="R29">
        <v>1.6</v>
      </c>
      <c r="S29">
        <v>4.5999999999999996</v>
      </c>
      <c r="T29">
        <v>2.2999999999999998</v>
      </c>
      <c r="U29">
        <v>1.9</v>
      </c>
      <c r="V29">
        <v>4.5</v>
      </c>
      <c r="W29">
        <v>3.1</v>
      </c>
      <c r="X29">
        <v>2.9</v>
      </c>
      <c r="Y29">
        <v>4.9000000000000004</v>
      </c>
      <c r="Z29">
        <v>5</v>
      </c>
      <c r="AA29">
        <v>2.8</v>
      </c>
      <c r="AB29">
        <v>3.6</v>
      </c>
      <c r="AC29">
        <v>1.8</v>
      </c>
      <c r="AD29">
        <v>1.4</v>
      </c>
      <c r="AE29">
        <v>4.5999999999999996</v>
      </c>
      <c r="AF29">
        <v>5.0999999999999996</v>
      </c>
      <c r="AG29">
        <v>3.6</v>
      </c>
      <c r="AH29">
        <v>5</v>
      </c>
      <c r="AI29">
        <v>4.7</v>
      </c>
      <c r="AJ29">
        <v>4.7</v>
      </c>
      <c r="AK29">
        <v>4.4000000000000004</v>
      </c>
      <c r="AL29">
        <v>5.0999999999999996</v>
      </c>
      <c r="AM29">
        <v>3.3</v>
      </c>
      <c r="AN29">
        <v>4.5</v>
      </c>
      <c r="AO29">
        <v>2.6</v>
      </c>
      <c r="AP29">
        <v>2</v>
      </c>
      <c r="AQ29">
        <v>4.5999999999999996</v>
      </c>
      <c r="AR29">
        <v>2.8</v>
      </c>
      <c r="AS29">
        <v>1.7</v>
      </c>
      <c r="AT29">
        <v>5.3</v>
      </c>
      <c r="AU29">
        <v>4</v>
      </c>
      <c r="AV29">
        <v>2.8</v>
      </c>
      <c r="AW29">
        <v>4.8</v>
      </c>
      <c r="AX29">
        <v>5.6</v>
      </c>
      <c r="AY29">
        <v>2.5</v>
      </c>
      <c r="AZ29">
        <v>4.3</v>
      </c>
      <c r="BA29">
        <v>2.4</v>
      </c>
      <c r="BB29">
        <v>2</v>
      </c>
      <c r="BC29">
        <v>6.6</v>
      </c>
      <c r="BD29">
        <v>5.5</v>
      </c>
      <c r="BE29">
        <v>4.0999999999999996</v>
      </c>
      <c r="BF29">
        <v>5.7</v>
      </c>
      <c r="BG29">
        <v>4.5999999999999996</v>
      </c>
      <c r="BH29">
        <v>4.2</v>
      </c>
      <c r="BI29">
        <v>2.5</v>
      </c>
      <c r="BJ29">
        <v>1.5</v>
      </c>
      <c r="BK29">
        <v>1</v>
      </c>
      <c r="BL29">
        <v>5.0999999999999996</v>
      </c>
      <c r="BM29">
        <v>4.3</v>
      </c>
      <c r="BN29">
        <v>3.2</v>
      </c>
      <c r="BO29">
        <v>6.4</v>
      </c>
      <c r="BP29">
        <v>4.5999999999999996</v>
      </c>
      <c r="BQ29">
        <v>3.2</v>
      </c>
      <c r="BR29">
        <v>4.5</v>
      </c>
      <c r="BS29">
        <v>2.9</v>
      </c>
      <c r="BT29">
        <v>3.1</v>
      </c>
      <c r="BU29" t="s">
        <v>41</v>
      </c>
      <c r="BV29" t="s">
        <v>41</v>
      </c>
      <c r="BW29" t="s">
        <v>41</v>
      </c>
      <c r="BX29">
        <v>6.5</v>
      </c>
      <c r="BY29">
        <v>3.9</v>
      </c>
      <c r="BZ29">
        <v>3.7</v>
      </c>
      <c r="CA29">
        <f t="shared" si="23"/>
        <v>24.9316792988886</v>
      </c>
      <c r="CB29">
        <f t="shared" si="24"/>
        <v>69.70565779785035</v>
      </c>
      <c r="CC29">
        <f t="shared" si="25"/>
        <v>46.495571273128938</v>
      </c>
      <c r="CD29">
        <f t="shared" si="26"/>
        <v>11.908206953432114</v>
      </c>
      <c r="CE29">
        <f t="shared" si="27"/>
        <v>15.932587142680628</v>
      </c>
      <c r="CF29">
        <f t="shared" si="63"/>
        <v>31.808625617596654</v>
      </c>
      <c r="CG29">
        <f t="shared" si="29"/>
        <v>58.534939719848417</v>
      </c>
      <c r="CH29">
        <f t="shared" si="64"/>
        <v>7.2382294738708843</v>
      </c>
      <c r="CI29">
        <f t="shared" si="66"/>
        <v>68.363805035685772</v>
      </c>
      <c r="CJ29">
        <f t="shared" si="58"/>
        <v>86.747227147248168</v>
      </c>
      <c r="CK29">
        <f t="shared" si="62"/>
        <v>60.959463850256327</v>
      </c>
      <c r="CL29">
        <f t="shared" si="12"/>
        <v>18.696403279676254</v>
      </c>
      <c r="CM29">
        <f t="shared" si="59"/>
        <v>18.289959730118074</v>
      </c>
      <c r="CN29">
        <f t="shared" si="74"/>
        <v>48.119774675034854</v>
      </c>
      <c r="CO29">
        <f t="shared" si="3"/>
        <v>61.835968200607894</v>
      </c>
      <c r="CP29">
        <f t="shared" si="65"/>
        <v>16.345706576627695</v>
      </c>
      <c r="CQ29">
        <f t="shared" si="68"/>
        <v>119.43078631886958</v>
      </c>
      <c r="CR29">
        <f t="shared" si="67"/>
        <v>86.670258127235229</v>
      </c>
      <c r="CS29">
        <f>PI()*(((BJ29+BK29)/4)^2)*BI29</f>
        <v>3.0679615757712826</v>
      </c>
      <c r="CT29">
        <f>PI()*(((BM29+BN29)/4)^2)*BL29</f>
        <v>56.327774531160742</v>
      </c>
      <c r="CU29">
        <f t="shared" si="75"/>
        <v>76.453798817761196</v>
      </c>
      <c r="CV29">
        <f>PI()*(((BS29+BT29)/4)^2)*BR29</f>
        <v>31.808625617596654</v>
      </c>
      <c r="CW29" t="s">
        <v>41</v>
      </c>
      <c r="CX29">
        <f t="shared" si="69"/>
        <v>73.717471616484488</v>
      </c>
      <c r="CY29" s="1">
        <f t="shared" si="40"/>
        <v>1.7696566010417053E-2</v>
      </c>
      <c r="CZ29" s="1">
        <f t="shared" si="41"/>
        <v>3.8371397640920568E-3</v>
      </c>
      <c r="DA29" s="1">
        <f t="shared" si="42"/>
        <v>4.7517903440859729E-3</v>
      </c>
      <c r="DB29" s="1">
        <f t="shared" si="43"/>
        <v>7.9140937721468348E-3</v>
      </c>
      <c r="DC29" s="1">
        <f t="shared" si="44"/>
        <v>2.4208025083140914E-3</v>
      </c>
      <c r="DD29" s="1">
        <f t="shared" si="45"/>
        <v>7.2623808717511224E-3</v>
      </c>
      <c r="DE29" s="1">
        <f t="shared" si="46"/>
        <v>9.6248015373611297E-4</v>
      </c>
      <c r="DF29" s="1">
        <f t="shared" si="47"/>
        <v>1.4291028762710906E-2</v>
      </c>
      <c r="DG29" s="1">
        <f t="shared" si="48"/>
        <v>6.064059686563433E-3</v>
      </c>
      <c r="DH29" s="1">
        <f t="shared" si="49"/>
        <v>-9.6486214912021939E-6</v>
      </c>
      <c r="DI29" s="1">
        <f t="shared" si="50"/>
        <v>-3.2491258228263972E-2</v>
      </c>
      <c r="DJ29" s="1">
        <f t="shared" si="51"/>
        <v>1.1987571489656925E-2</v>
      </c>
      <c r="DK29" s="1">
        <f t="shared" si="56"/>
        <v>1.5547112616403487E-2</v>
      </c>
      <c r="DL29" s="1">
        <f t="shared" si="52"/>
        <v>-4.4995185835849357E-3</v>
      </c>
      <c r="DM29" s="1" t="s">
        <v>41</v>
      </c>
      <c r="DN29" s="1">
        <f t="shared" si="54"/>
        <v>1.6372549640632766E-2</v>
      </c>
      <c r="DO29" s="1">
        <f t="shared" si="70"/>
        <v>1.0657127576582368E-2</v>
      </c>
      <c r="DP29" s="1">
        <f t="shared" si="71"/>
        <v>1.4818319277282767E-3</v>
      </c>
      <c r="DQ29" s="1">
        <f t="shared" si="76"/>
        <v>-1.8492134063859762E-2</v>
      </c>
      <c r="DR29" s="1">
        <f t="shared" si="72"/>
        <v>1.0571155932386439E-2</v>
      </c>
      <c r="DS29" s="1">
        <f t="shared" si="77"/>
        <v>1.066884424274166E-2</v>
      </c>
      <c r="DT29" s="1">
        <f t="shared" si="78"/>
        <v>0</v>
      </c>
      <c r="DU29" s="1" t="s">
        <v>41</v>
      </c>
      <c r="DV29" s="1">
        <f t="shared" si="55"/>
        <v>1.578818507763766E-2</v>
      </c>
    </row>
    <row r="30" spans="1:126" x14ac:dyDescent="0.25">
      <c r="A30">
        <v>29</v>
      </c>
      <c r="B30" t="s">
        <v>1</v>
      </c>
      <c r="C30" t="s">
        <v>2</v>
      </c>
      <c r="D30" t="s">
        <v>3</v>
      </c>
      <c r="E30" t="s">
        <v>38</v>
      </c>
      <c r="F30" t="s">
        <v>37</v>
      </c>
      <c r="G30">
        <v>3.5</v>
      </c>
      <c r="H30">
        <v>3.6</v>
      </c>
      <c r="I30">
        <v>1.6</v>
      </c>
      <c r="J30">
        <v>4.3</v>
      </c>
      <c r="K30">
        <v>3.3</v>
      </c>
      <c r="L30">
        <v>1.8</v>
      </c>
      <c r="M30">
        <v>3.9</v>
      </c>
      <c r="N30">
        <v>3</v>
      </c>
      <c r="O30">
        <v>2</v>
      </c>
      <c r="P30">
        <v>4.3</v>
      </c>
      <c r="Q30">
        <v>2.7</v>
      </c>
      <c r="R30">
        <v>1.2</v>
      </c>
      <c r="S30">
        <v>4.0999999999999996</v>
      </c>
      <c r="T30">
        <v>3.5</v>
      </c>
      <c r="U30">
        <v>2.2999999999999998</v>
      </c>
      <c r="V30">
        <v>4</v>
      </c>
      <c r="W30">
        <v>4.5999999999999996</v>
      </c>
      <c r="X30">
        <v>3.6</v>
      </c>
      <c r="Y30">
        <v>4</v>
      </c>
      <c r="Z30">
        <v>3</v>
      </c>
      <c r="AA30">
        <v>2.2999999999999998</v>
      </c>
      <c r="AB30">
        <v>4.5</v>
      </c>
      <c r="AC30">
        <v>5.0999999999999996</v>
      </c>
      <c r="AD30">
        <v>4.2</v>
      </c>
      <c r="AE30">
        <v>4</v>
      </c>
      <c r="AF30">
        <v>5.5</v>
      </c>
      <c r="AG30">
        <v>2.9</v>
      </c>
      <c r="AH30">
        <v>4.5999999999999996</v>
      </c>
      <c r="AI30">
        <v>4.9000000000000004</v>
      </c>
      <c r="AJ30">
        <v>3.5</v>
      </c>
      <c r="AK30">
        <v>4.4000000000000004</v>
      </c>
      <c r="AL30">
        <v>5</v>
      </c>
      <c r="AM30">
        <v>3.7</v>
      </c>
      <c r="AN30">
        <v>5.2</v>
      </c>
      <c r="AO30">
        <v>3.5</v>
      </c>
      <c r="AP30">
        <v>1.8</v>
      </c>
      <c r="AQ30">
        <v>5.0999999999999996</v>
      </c>
      <c r="AR30">
        <v>4.5</v>
      </c>
      <c r="AS30">
        <v>3.3</v>
      </c>
      <c r="AT30">
        <v>6</v>
      </c>
      <c r="AU30">
        <v>5.5</v>
      </c>
      <c r="AV30">
        <v>4.3</v>
      </c>
      <c r="AW30">
        <v>5.2</v>
      </c>
      <c r="AX30">
        <v>3.9</v>
      </c>
      <c r="AY30">
        <v>3.2</v>
      </c>
      <c r="AZ30">
        <v>5.3</v>
      </c>
      <c r="BA30">
        <v>6.4</v>
      </c>
      <c r="BB30">
        <v>4</v>
      </c>
      <c r="BC30">
        <v>5.8</v>
      </c>
      <c r="BD30">
        <v>4.7</v>
      </c>
      <c r="BE30">
        <v>4</v>
      </c>
      <c r="BF30">
        <v>8.5</v>
      </c>
      <c r="BG30">
        <v>6.9</v>
      </c>
      <c r="BH30">
        <v>5</v>
      </c>
      <c r="BI30" t="s">
        <v>41</v>
      </c>
      <c r="BJ30" t="s">
        <v>41</v>
      </c>
      <c r="BK30" t="s">
        <v>41</v>
      </c>
      <c r="BL30">
        <v>7.2</v>
      </c>
      <c r="BM30">
        <v>6.9</v>
      </c>
      <c r="BN30">
        <v>5.5</v>
      </c>
      <c r="BO30">
        <v>9.1</v>
      </c>
      <c r="BP30">
        <v>8.1</v>
      </c>
      <c r="BQ30">
        <v>7.2</v>
      </c>
      <c r="BR30" t="s">
        <v>41</v>
      </c>
      <c r="BS30" t="s">
        <v>41</v>
      </c>
      <c r="BT30" t="s">
        <v>41</v>
      </c>
      <c r="BU30">
        <v>7.3</v>
      </c>
      <c r="BV30">
        <v>7.1</v>
      </c>
      <c r="BW30">
        <v>6</v>
      </c>
      <c r="BX30">
        <v>5.9</v>
      </c>
      <c r="BY30">
        <v>5.4</v>
      </c>
      <c r="BZ30">
        <v>3.5</v>
      </c>
      <c r="CA30">
        <f t="shared" si="23"/>
        <v>18.582520545983627</v>
      </c>
      <c r="CB30">
        <f t="shared" si="24"/>
        <v>21.9603216972152</v>
      </c>
      <c r="CC30">
        <f t="shared" si="25"/>
        <v>19.144080232812801</v>
      </c>
      <c r="CD30">
        <f t="shared" si="26"/>
        <v>12.841849020170828</v>
      </c>
      <c r="CE30">
        <f t="shared" si="27"/>
        <v>27.081314072107414</v>
      </c>
      <c r="CF30">
        <f t="shared" si="63"/>
        <v>52.810172506844417</v>
      </c>
      <c r="CG30">
        <f t="shared" si="29"/>
        <v>22.061834409834322</v>
      </c>
      <c r="CH30">
        <f t="shared" si="64"/>
        <v>76.420223046275964</v>
      </c>
      <c r="CI30">
        <f t="shared" si="66"/>
        <v>55.41769440932395</v>
      </c>
      <c r="CJ30">
        <f t="shared" si="58"/>
        <v>63.730348570722541</v>
      </c>
      <c r="CK30">
        <f t="shared" si="62"/>
        <v>65.391465686308138</v>
      </c>
      <c r="CL30">
        <f t="shared" si="12"/>
        <v>28.680384732784621</v>
      </c>
      <c r="CM30">
        <f t="shared" si="59"/>
        <v>60.924120932903449</v>
      </c>
      <c r="CN30">
        <f t="shared" si="74"/>
        <v>113.14445941903642</v>
      </c>
      <c r="CO30">
        <f t="shared" si="3"/>
        <v>51.469497841924984</v>
      </c>
      <c r="CP30">
        <f t="shared" si="65"/>
        <v>112.55698159281511</v>
      </c>
      <c r="CQ30">
        <f t="shared" si="68"/>
        <v>86.19784113195162</v>
      </c>
      <c r="CR30">
        <f t="shared" si="67"/>
        <v>236.34299707726441</v>
      </c>
      <c r="CS30" t="s">
        <v>41</v>
      </c>
      <c r="CT30">
        <f>PI()*(((BM30+BN30)/4)^2)*BL30</f>
        <v>217.37307888718502</v>
      </c>
      <c r="CU30">
        <f t="shared" si="75"/>
        <v>418.26752255858725</v>
      </c>
      <c r="CV30" t="s">
        <v>41</v>
      </c>
      <c r="CW30">
        <f>PI()*(((BV30+BW30)/4)^2)*BU30</f>
        <v>245.97747634766085</v>
      </c>
      <c r="CX30">
        <f t="shared" si="69"/>
        <v>91.761798071000044</v>
      </c>
      <c r="CY30" s="1">
        <f t="shared" si="40"/>
        <v>1.9169781634180615E-2</v>
      </c>
      <c r="CZ30" s="1">
        <f t="shared" si="41"/>
        <v>1.8691642333921198E-2</v>
      </c>
      <c r="DA30" s="1">
        <f t="shared" si="42"/>
        <v>2.1550845863885788E-2</v>
      </c>
      <c r="DB30" s="1">
        <f t="shared" si="43"/>
        <v>1.409656381987396E-2</v>
      </c>
      <c r="DC30" s="1">
        <f t="shared" si="44"/>
        <v>1.4224301724673026E-2</v>
      </c>
      <c r="DD30" s="1">
        <f t="shared" si="45"/>
        <v>1.3367746858259692E-2</v>
      </c>
      <c r="DE30" s="1">
        <f t="shared" si="46"/>
        <v>1.4862108621857514E-2</v>
      </c>
      <c r="DF30" s="1">
        <f t="shared" si="47"/>
        <v>6.7931971185620273E-3</v>
      </c>
      <c r="DG30" s="1">
        <f t="shared" si="48"/>
        <v>4.8015890875545966E-3</v>
      </c>
      <c r="DH30" s="1">
        <f t="shared" si="49"/>
        <v>1.4245904875409275E-2</v>
      </c>
      <c r="DI30" s="1" t="s">
        <v>41</v>
      </c>
      <c r="DJ30" s="1">
        <f t="shared" si="51"/>
        <v>2.2015235918918023E-2</v>
      </c>
      <c r="DK30" s="1">
        <f t="shared" si="56"/>
        <v>2.0940131121719694E-2</v>
      </c>
      <c r="DL30" s="1" t="s">
        <v>41</v>
      </c>
      <c r="DM30" s="1">
        <f t="shared" si="53"/>
        <v>1.7002724074854737E-2</v>
      </c>
      <c r="DN30" s="1">
        <f t="shared" si="54"/>
        <v>-2.2202557441833456E-3</v>
      </c>
      <c r="DO30" s="1">
        <f t="shared" si="70"/>
        <v>1.0438256797301483E-2</v>
      </c>
      <c r="DP30" s="1">
        <f t="shared" si="71"/>
        <v>1.6163584092320826E-2</v>
      </c>
      <c r="DQ30" s="1" t="s">
        <v>41</v>
      </c>
      <c r="DR30" s="1">
        <f t="shared" si="72"/>
        <v>1.9244257430430435E-2</v>
      </c>
      <c r="DS30" s="1">
        <f t="shared" si="77"/>
        <v>1.8620933751731801E-2</v>
      </c>
      <c r="DT30" s="1" t="s">
        <v>41</v>
      </c>
      <c r="DU30" s="1">
        <f t="shared" si="73"/>
        <v>1.6404019090697376E-2</v>
      </c>
      <c r="DV30" s="1">
        <f t="shared" si="55"/>
        <v>1.2445490292052233E-3</v>
      </c>
    </row>
    <row r="31" spans="1:126" x14ac:dyDescent="0.25">
      <c r="A31">
        <v>30</v>
      </c>
      <c r="B31" t="s">
        <v>1</v>
      </c>
      <c r="C31" t="s">
        <v>2</v>
      </c>
      <c r="D31" t="s">
        <v>3</v>
      </c>
      <c r="E31" t="s">
        <v>38</v>
      </c>
      <c r="F31" t="s">
        <v>37</v>
      </c>
      <c r="G31">
        <v>4</v>
      </c>
      <c r="H31">
        <v>3.6</v>
      </c>
      <c r="I31">
        <v>2.5</v>
      </c>
      <c r="J31">
        <v>5.4</v>
      </c>
      <c r="K31">
        <v>2.7</v>
      </c>
      <c r="L31">
        <v>2.2999999999999998</v>
      </c>
      <c r="M31">
        <v>3</v>
      </c>
      <c r="N31">
        <v>2.4</v>
      </c>
      <c r="O31">
        <v>2</v>
      </c>
      <c r="P31">
        <v>3.4</v>
      </c>
      <c r="Q31">
        <v>3</v>
      </c>
      <c r="R31">
        <v>1.9</v>
      </c>
      <c r="S31">
        <v>4.8</v>
      </c>
      <c r="T31">
        <v>2.8</v>
      </c>
      <c r="U31">
        <v>2.8</v>
      </c>
      <c r="V31">
        <v>4.5999999999999996</v>
      </c>
      <c r="W31">
        <v>3</v>
      </c>
      <c r="X31">
        <v>2.4</v>
      </c>
      <c r="Y31">
        <v>3.8</v>
      </c>
      <c r="Z31">
        <v>3.2</v>
      </c>
      <c r="AA31">
        <v>2.2000000000000002</v>
      </c>
      <c r="AB31">
        <v>3.7</v>
      </c>
      <c r="AC31">
        <v>4.5999999999999996</v>
      </c>
      <c r="AD31">
        <v>2.2999999999999998</v>
      </c>
      <c r="AE31">
        <v>5.2</v>
      </c>
      <c r="AF31">
        <v>5.2</v>
      </c>
      <c r="AG31">
        <v>3.2</v>
      </c>
      <c r="AH31">
        <v>5.9</v>
      </c>
      <c r="AI31">
        <v>3</v>
      </c>
      <c r="AJ31">
        <v>3.8</v>
      </c>
      <c r="AK31">
        <v>3.7</v>
      </c>
      <c r="AL31">
        <v>2.8</v>
      </c>
      <c r="AM31">
        <v>2.9</v>
      </c>
      <c r="AN31">
        <v>4.2</v>
      </c>
      <c r="AO31">
        <v>3.7</v>
      </c>
      <c r="AP31">
        <v>2.4</v>
      </c>
      <c r="AQ31">
        <v>4.3</v>
      </c>
      <c r="AR31">
        <v>2.8</v>
      </c>
      <c r="AS31">
        <v>2.5</v>
      </c>
      <c r="AT31">
        <v>4.3</v>
      </c>
      <c r="AU31">
        <v>3.4</v>
      </c>
      <c r="AV31">
        <v>2.6</v>
      </c>
      <c r="AW31">
        <v>4.5999999999999996</v>
      </c>
      <c r="AX31">
        <v>3.8</v>
      </c>
      <c r="AY31">
        <v>2.9</v>
      </c>
      <c r="AZ31">
        <v>3.6</v>
      </c>
      <c r="BA31">
        <v>4.4000000000000004</v>
      </c>
      <c r="BB31">
        <v>2.8</v>
      </c>
      <c r="BC31">
        <v>7.1</v>
      </c>
      <c r="BD31">
        <v>5.7</v>
      </c>
      <c r="BE31">
        <v>4.7</v>
      </c>
      <c r="BF31">
        <v>7.2</v>
      </c>
      <c r="BG31">
        <v>6.1</v>
      </c>
      <c r="BH31">
        <v>4.9000000000000004</v>
      </c>
      <c r="BI31">
        <v>6.6</v>
      </c>
      <c r="BJ31">
        <v>5.9</v>
      </c>
      <c r="BK31">
        <v>4.0999999999999996</v>
      </c>
      <c r="BL31" t="s">
        <v>41</v>
      </c>
      <c r="BM31" t="s">
        <v>41</v>
      </c>
      <c r="BN31" t="s">
        <v>41</v>
      </c>
      <c r="BO31">
        <v>5.9</v>
      </c>
      <c r="BP31">
        <v>4.4000000000000004</v>
      </c>
      <c r="BQ31">
        <v>4</v>
      </c>
      <c r="BR31">
        <v>2.7</v>
      </c>
      <c r="BS31">
        <v>2.8</v>
      </c>
      <c r="BT31">
        <v>2.8</v>
      </c>
      <c r="BU31">
        <v>6.2</v>
      </c>
      <c r="BV31">
        <v>4.4000000000000004</v>
      </c>
      <c r="BW31">
        <v>3.5</v>
      </c>
      <c r="BX31">
        <v>5.5</v>
      </c>
      <c r="BY31">
        <v>4.5999999999999996</v>
      </c>
      <c r="BZ31">
        <v>2.8</v>
      </c>
      <c r="CA31">
        <f t="shared" si="23"/>
        <v>29.224665660019046</v>
      </c>
      <c r="CB31">
        <f t="shared" si="24"/>
        <v>26.507188014663882</v>
      </c>
      <c r="CC31">
        <f t="shared" si="25"/>
        <v>11.40398133253095</v>
      </c>
      <c r="CD31">
        <f t="shared" si="26"/>
        <v>16.028798417696827</v>
      </c>
      <c r="CE31">
        <f t="shared" si="27"/>
        <v>29.556103684972769</v>
      </c>
      <c r="CF31">
        <f t="shared" si="63"/>
        <v>26.337542011370033</v>
      </c>
      <c r="CG31">
        <f t="shared" si="29"/>
        <v>21.757099922436115</v>
      </c>
      <c r="CH31">
        <f t="shared" si="64"/>
        <v>34.588346067401069</v>
      </c>
      <c r="CI31">
        <f t="shared" si="66"/>
        <v>72.043002732121138</v>
      </c>
      <c r="CJ31">
        <f t="shared" si="58"/>
        <v>53.567296336359554</v>
      </c>
      <c r="CK31">
        <f t="shared" si="62"/>
        <v>23.603767354124358</v>
      </c>
      <c r="CL31">
        <f t="shared" si="12"/>
        <v>30.68589894302</v>
      </c>
      <c r="CM31">
        <f t="shared" si="59"/>
        <v>23.716471990571897</v>
      </c>
      <c r="CN31">
        <f t="shared" si="74"/>
        <v>30.394908923481246</v>
      </c>
      <c r="CO31">
        <f t="shared" si="3"/>
        <v>40.545002088148159</v>
      </c>
      <c r="CP31">
        <f t="shared" si="65"/>
        <v>36.643536711471349</v>
      </c>
      <c r="CQ31">
        <f t="shared" si="68"/>
        <v>150.7838810016957</v>
      </c>
      <c r="CR31">
        <f t="shared" si="67"/>
        <v>171.05971998796426</v>
      </c>
      <c r="CS31">
        <f>PI()*(((BJ31+BK31)/4)^2)*BI31</f>
        <v>129.59069696057895</v>
      </c>
      <c r="CT31" t="s">
        <v>41</v>
      </c>
      <c r="CU31">
        <f t="shared" si="75"/>
        <v>81.741099253752836</v>
      </c>
      <c r="CV31">
        <f>PI()*(((BS31+BT31)/4)^2)*BR31</f>
        <v>16.625308322797185</v>
      </c>
      <c r="CW31">
        <f>PI()*(((BV31+BW31)/4)^2)*BU31</f>
        <v>75.975884035333863</v>
      </c>
      <c r="CX31">
        <f t="shared" si="69"/>
        <v>59.13655471301086</v>
      </c>
      <c r="CY31" s="1">
        <f t="shared" si="40"/>
        <v>1.5828949715920981E-2</v>
      </c>
      <c r="CZ31" s="1">
        <f t="shared" si="41"/>
        <v>1.2342505207673089E-2</v>
      </c>
      <c r="DA31" s="1">
        <f t="shared" si="42"/>
        <v>1.276217190902889E-2</v>
      </c>
      <c r="DB31" s="1">
        <f t="shared" si="43"/>
        <v>1.1393267119167999E-2</v>
      </c>
      <c r="DC31" s="1">
        <f t="shared" si="44"/>
        <v>-3.8617622733400541E-3</v>
      </c>
      <c r="DD31" s="1">
        <f t="shared" si="45"/>
        <v>2.5136798336863131E-3</v>
      </c>
      <c r="DE31" s="1">
        <f t="shared" si="46"/>
        <v>1.092056811256302E-2</v>
      </c>
      <c r="DF31" s="1">
        <f t="shared" si="47"/>
        <v>1.0126360464820614E-3</v>
      </c>
      <c r="DG31" s="1">
        <f t="shared" si="48"/>
        <v>8.028090859304414E-3</v>
      </c>
      <c r="DH31" s="1">
        <f t="shared" si="49"/>
        <v>1.2620369525466905E-2</v>
      </c>
      <c r="DI31" s="1">
        <f t="shared" si="50"/>
        <v>1.8510594192274823E-2</v>
      </c>
      <c r="DJ31" s="1" t="s">
        <v>41</v>
      </c>
      <c r="DK31" s="1">
        <f t="shared" si="56"/>
        <v>1.3449859769505875E-2</v>
      </c>
      <c r="DL31" s="1">
        <f t="shared" si="52"/>
        <v>-6.5581412245993061E-3</v>
      </c>
      <c r="DM31" s="1">
        <f t="shared" si="53"/>
        <v>6.8261245076968241E-3</v>
      </c>
      <c r="DN31" s="1">
        <f>LN(CX31/CP31)/92</f>
        <v>5.2023064690498869E-3</v>
      </c>
      <c r="DO31" s="1">
        <f t="shared" si="70"/>
        <v>1.1162139407234709E-2</v>
      </c>
      <c r="DP31" s="1">
        <f t="shared" si="71"/>
        <v>1.2684331926396744E-2</v>
      </c>
      <c r="DQ31" s="1">
        <f t="shared" si="76"/>
        <v>1.6533458942203608E-2</v>
      </c>
      <c r="DR31" s="1" t="s">
        <v>41</v>
      </c>
      <c r="DS31" s="1">
        <f t="shared" si="77"/>
        <v>6.9201812871711394E-3</v>
      </c>
      <c r="DT31" s="1">
        <f t="shared" si="78"/>
        <v>-3.1297227356667781E-3</v>
      </c>
      <c r="DU31" s="1">
        <f t="shared" si="73"/>
        <v>8.5066383477836738E-3</v>
      </c>
      <c r="DV31" s="1">
        <f t="shared" si="55"/>
        <v>3.6485200666807292E-3</v>
      </c>
    </row>
    <row r="32" spans="1:126" x14ac:dyDescent="0.25">
      <c r="A32">
        <v>31</v>
      </c>
      <c r="B32" t="s">
        <v>39</v>
      </c>
      <c r="C32" t="s">
        <v>2</v>
      </c>
      <c r="D32" t="s">
        <v>2</v>
      </c>
      <c r="E32" t="s">
        <v>38</v>
      </c>
      <c r="F32" t="s">
        <v>37</v>
      </c>
      <c r="G32">
        <v>3.7</v>
      </c>
      <c r="H32">
        <v>3.6</v>
      </c>
      <c r="I32">
        <v>3</v>
      </c>
      <c r="J32">
        <v>4</v>
      </c>
      <c r="K32">
        <v>5.4</v>
      </c>
      <c r="L32">
        <v>3.4</v>
      </c>
      <c r="M32">
        <v>3.8</v>
      </c>
      <c r="N32">
        <v>5.2</v>
      </c>
      <c r="O32">
        <v>2</v>
      </c>
      <c r="P32">
        <v>4.5</v>
      </c>
      <c r="Q32">
        <v>5.3</v>
      </c>
      <c r="R32">
        <v>2.7</v>
      </c>
      <c r="S32">
        <v>4.9000000000000004</v>
      </c>
      <c r="T32">
        <v>4.5999999999999996</v>
      </c>
      <c r="U32">
        <v>3</v>
      </c>
      <c r="V32">
        <v>4.5</v>
      </c>
      <c r="W32">
        <v>3.6</v>
      </c>
      <c r="X32">
        <v>1.9</v>
      </c>
      <c r="Y32">
        <v>3.3</v>
      </c>
      <c r="Z32">
        <v>3.5</v>
      </c>
      <c r="AA32">
        <v>1.4</v>
      </c>
      <c r="AB32">
        <v>3.5</v>
      </c>
      <c r="AC32">
        <v>3.1</v>
      </c>
      <c r="AD32">
        <v>2.6</v>
      </c>
      <c r="AE32">
        <v>5.0999999999999996</v>
      </c>
      <c r="AF32">
        <v>4.4000000000000004</v>
      </c>
      <c r="AG32">
        <v>4.0999999999999996</v>
      </c>
      <c r="AH32">
        <v>4.9000000000000004</v>
      </c>
      <c r="AI32">
        <v>6.2</v>
      </c>
      <c r="AJ32">
        <v>3.8</v>
      </c>
      <c r="AK32">
        <v>4.2</v>
      </c>
      <c r="AL32">
        <v>5.4</v>
      </c>
      <c r="AM32">
        <v>2.9</v>
      </c>
      <c r="AN32">
        <v>5.7</v>
      </c>
      <c r="AO32">
        <v>7</v>
      </c>
      <c r="AP32">
        <v>3.5</v>
      </c>
      <c r="AQ32">
        <v>5.5</v>
      </c>
      <c r="AR32">
        <v>5.4</v>
      </c>
      <c r="AS32">
        <v>4.5999999999999996</v>
      </c>
      <c r="AT32">
        <v>5.5</v>
      </c>
      <c r="AU32">
        <v>4.5999999999999996</v>
      </c>
      <c r="AV32">
        <v>3.5</v>
      </c>
      <c r="AW32">
        <v>3.8</v>
      </c>
      <c r="AX32">
        <v>2.9</v>
      </c>
      <c r="AY32">
        <v>2</v>
      </c>
      <c r="AZ32">
        <v>3.9</v>
      </c>
      <c r="BA32">
        <v>4</v>
      </c>
      <c r="BB32">
        <v>2.8</v>
      </c>
      <c r="BC32">
        <v>7.7</v>
      </c>
      <c r="BD32">
        <v>5</v>
      </c>
      <c r="BE32">
        <v>5.5</v>
      </c>
      <c r="BF32">
        <v>5.8</v>
      </c>
      <c r="BG32">
        <v>5.0999999999999996</v>
      </c>
      <c r="BH32">
        <v>5.6</v>
      </c>
      <c r="BI32">
        <v>9</v>
      </c>
      <c r="BJ32">
        <v>6</v>
      </c>
      <c r="BK32">
        <v>5</v>
      </c>
      <c r="BL32">
        <v>3.2</v>
      </c>
      <c r="BM32">
        <v>2.5</v>
      </c>
      <c r="BN32">
        <v>2.2999999999999998</v>
      </c>
      <c r="BO32">
        <v>5.8</v>
      </c>
      <c r="BP32">
        <v>5.6</v>
      </c>
      <c r="BQ32">
        <v>4.7</v>
      </c>
      <c r="BR32">
        <v>6.3</v>
      </c>
      <c r="BS32">
        <v>5.9</v>
      </c>
      <c r="BT32">
        <v>5.2</v>
      </c>
      <c r="BU32">
        <v>4.9000000000000004</v>
      </c>
      <c r="BV32">
        <v>4.3</v>
      </c>
      <c r="BW32">
        <v>3.8</v>
      </c>
      <c r="BX32">
        <v>4.9000000000000004</v>
      </c>
      <c r="BY32">
        <v>3.3</v>
      </c>
      <c r="BZ32">
        <v>2.8</v>
      </c>
      <c r="CA32">
        <f t="shared" si="23"/>
        <v>31.646048197773379</v>
      </c>
      <c r="CB32">
        <f t="shared" si="24"/>
        <v>60.821233773498406</v>
      </c>
      <c r="CC32">
        <f t="shared" si="25"/>
        <v>38.679288750997536</v>
      </c>
      <c r="CD32">
        <f t="shared" si="26"/>
        <v>56.548667764616276</v>
      </c>
      <c r="CE32">
        <f t="shared" si="27"/>
        <v>55.571632449349856</v>
      </c>
      <c r="CF32">
        <f t="shared" si="63"/>
        <v>26.728081248119413</v>
      </c>
      <c r="CG32">
        <f t="shared" si="29"/>
        <v>15.557363170117508</v>
      </c>
      <c r="CH32">
        <f t="shared" si="64"/>
        <v>22.327888037685209</v>
      </c>
      <c r="CI32">
        <f t="shared" si="66"/>
        <v>72.349897064468678</v>
      </c>
      <c r="CJ32">
        <f t="shared" si="58"/>
        <v>96.211275016187429</v>
      </c>
      <c r="CK32">
        <f t="shared" si="62"/>
        <v>56.811383450272743</v>
      </c>
      <c r="CL32">
        <f t="shared" si="12"/>
        <v>123.39096020826035</v>
      </c>
      <c r="CM32">
        <f t="shared" si="59"/>
        <v>107.99224746714914</v>
      </c>
      <c r="CN32">
        <f t="shared" si="74"/>
        <v>70.85371356319655</v>
      </c>
      <c r="CO32">
        <f t="shared" si="3"/>
        <v>17.9145394080141</v>
      </c>
      <c r="CP32">
        <f t="shared" si="65"/>
        <v>35.40889079861055</v>
      </c>
      <c r="CQ32">
        <f t="shared" si="68"/>
        <v>166.68603396554468</v>
      </c>
      <c r="CR32">
        <f t="shared" si="67"/>
        <v>130.38434180469207</v>
      </c>
      <c r="CS32">
        <f>PI()*(((BJ32+BK32)/4)^2)*BI32</f>
        <v>213.8246499849553</v>
      </c>
      <c r="CT32">
        <f>PI()*(((BM32+BN32)/4)^2)*BL32</f>
        <v>14.476458947741769</v>
      </c>
      <c r="CU32">
        <f t="shared" si="75"/>
        <v>120.81819217451118</v>
      </c>
      <c r="CV32">
        <f>PI()*(((BS32+BT32)/4)^2)*BR32</f>
        <v>152.41102964671441</v>
      </c>
      <c r="CW32">
        <f>PI()*(((BV32+BW32)/4)^2)*BU32</f>
        <v>63.124217538120561</v>
      </c>
      <c r="CX32">
        <f t="shared" si="69"/>
        <v>35.800215433523334</v>
      </c>
      <c r="CY32" s="1">
        <f>LN(CI32/CA32)/57</f>
        <v>1.4507030684348828E-2</v>
      </c>
      <c r="CZ32" s="1">
        <f t="shared" si="41"/>
        <v>8.0457471406396516E-3</v>
      </c>
      <c r="DA32" s="1">
        <f t="shared" si="42"/>
        <v>6.7444287038257549E-3</v>
      </c>
      <c r="DB32" s="1">
        <f t="shared" si="43"/>
        <v>1.3688705421605508E-2</v>
      </c>
      <c r="DC32" s="1">
        <f t="shared" si="44"/>
        <v>1.1655904886409911E-2</v>
      </c>
      <c r="DD32" s="1">
        <f t="shared" si="45"/>
        <v>1.7103554988457663E-2</v>
      </c>
      <c r="DE32" s="1">
        <f t="shared" si="46"/>
        <v>2.4750631273667647E-3</v>
      </c>
      <c r="DF32" s="1">
        <f t="shared" si="47"/>
        <v>8.0899378828657113E-3</v>
      </c>
      <c r="DG32" s="1">
        <f>LN(CQ32/CI32)/85</f>
        <v>9.8187997231032019E-3</v>
      </c>
      <c r="DH32" s="1">
        <f t="shared" ref="DH32:DN32" si="79">LN(CR32/CJ32)/85</f>
        <v>3.5757648162755532E-3</v>
      </c>
      <c r="DI32" s="1">
        <f t="shared" si="79"/>
        <v>1.5593171388688624E-2</v>
      </c>
      <c r="DJ32" s="1">
        <f t="shared" si="79"/>
        <v>-2.5209812276871628E-2</v>
      </c>
      <c r="DK32" s="1">
        <f t="shared" si="79"/>
        <v>1.3203227034945567E-3</v>
      </c>
      <c r="DL32" s="1">
        <f t="shared" si="79"/>
        <v>9.0113368757512077E-3</v>
      </c>
      <c r="DM32" s="1">
        <f t="shared" si="79"/>
        <v>1.4817551194210177E-2</v>
      </c>
      <c r="DN32" s="1">
        <f t="shared" si="79"/>
        <v>1.2930552912222837E-4</v>
      </c>
      <c r="DO32" s="1">
        <f>LN(CQ32/CA32)/140</f>
        <v>1.1867848039083251E-2</v>
      </c>
      <c r="DP32" s="1">
        <f t="shared" ref="DP32:DV32" si="80">LN(CR32/CB32)/140</f>
        <v>5.4467685457134435E-3</v>
      </c>
      <c r="DQ32" s="1">
        <f t="shared" si="80"/>
        <v>1.221322860111858E-2</v>
      </c>
      <c r="DR32" s="1">
        <f t="shared" si="80"/>
        <v>-9.7326988178755309E-3</v>
      </c>
      <c r="DS32" s="1">
        <f t="shared" si="80"/>
        <v>5.5472429165885863E-3</v>
      </c>
      <c r="DT32" s="1">
        <f t="shared" si="80"/>
        <v>1.2434759062720997E-2</v>
      </c>
      <c r="DU32" s="1">
        <f t="shared" si="80"/>
        <v>1.000407464119836E-2</v>
      </c>
      <c r="DV32" s="1">
        <f t="shared" si="80"/>
        <v>3.3722673521338216E-3</v>
      </c>
    </row>
    <row r="33" spans="1:127" x14ac:dyDescent="0.25">
      <c r="A33">
        <v>32</v>
      </c>
      <c r="B33" t="s">
        <v>39</v>
      </c>
      <c r="C33" t="s">
        <v>2</v>
      </c>
      <c r="D33" t="s">
        <v>2</v>
      </c>
      <c r="E33" t="s">
        <v>38</v>
      </c>
      <c r="F33" t="s">
        <v>37</v>
      </c>
      <c r="G33">
        <v>4</v>
      </c>
      <c r="H33">
        <v>3.6</v>
      </c>
      <c r="I33">
        <v>2.4</v>
      </c>
      <c r="J33">
        <v>4.5</v>
      </c>
      <c r="K33">
        <v>6</v>
      </c>
      <c r="L33">
        <v>4.0999999999999996</v>
      </c>
      <c r="M33">
        <v>3.9</v>
      </c>
      <c r="N33">
        <v>4.2</v>
      </c>
      <c r="O33">
        <v>2.5</v>
      </c>
      <c r="P33">
        <v>5.3</v>
      </c>
      <c r="Q33">
        <v>4.8</v>
      </c>
      <c r="R33">
        <v>3.1</v>
      </c>
      <c r="S33">
        <v>3.5</v>
      </c>
      <c r="T33">
        <v>4.5</v>
      </c>
      <c r="U33">
        <v>2.7</v>
      </c>
      <c r="V33">
        <v>4.9000000000000004</v>
      </c>
      <c r="W33">
        <v>4.5999999999999996</v>
      </c>
      <c r="X33">
        <v>2.6</v>
      </c>
      <c r="Y33">
        <v>4.5999999999999996</v>
      </c>
      <c r="Z33">
        <v>4.5999999999999996</v>
      </c>
      <c r="AA33">
        <v>4.3</v>
      </c>
      <c r="AB33">
        <v>6.1</v>
      </c>
      <c r="AC33">
        <v>4.0999999999999996</v>
      </c>
      <c r="AD33">
        <v>2.7</v>
      </c>
      <c r="AE33">
        <v>4.5</v>
      </c>
      <c r="AF33">
        <v>4.5999999999999996</v>
      </c>
      <c r="AG33">
        <v>4</v>
      </c>
      <c r="AH33">
        <v>6</v>
      </c>
      <c r="AI33">
        <v>6.9</v>
      </c>
      <c r="AJ33">
        <v>5.6</v>
      </c>
      <c r="AK33">
        <v>4.5</v>
      </c>
      <c r="AL33">
        <v>4.8</v>
      </c>
      <c r="AM33">
        <v>3</v>
      </c>
      <c r="AN33">
        <v>5.3</v>
      </c>
      <c r="AO33">
        <v>5.6</v>
      </c>
      <c r="AP33">
        <v>3.7</v>
      </c>
      <c r="AQ33">
        <v>4.9000000000000004</v>
      </c>
      <c r="AR33">
        <v>5.4</v>
      </c>
      <c r="AS33">
        <v>3.6</v>
      </c>
      <c r="AT33">
        <v>5.4</v>
      </c>
      <c r="AU33">
        <v>4.9000000000000004</v>
      </c>
      <c r="AV33">
        <v>4</v>
      </c>
      <c r="AW33">
        <v>4.9000000000000004</v>
      </c>
      <c r="AX33">
        <v>5.4</v>
      </c>
      <c r="AY33">
        <v>3</v>
      </c>
      <c r="AZ33">
        <v>6.1</v>
      </c>
      <c r="BA33">
        <v>4.5</v>
      </c>
      <c r="BB33">
        <v>2.8</v>
      </c>
      <c r="BC33">
        <v>9.3000000000000007</v>
      </c>
      <c r="BD33">
        <v>6.2</v>
      </c>
      <c r="BE33">
        <v>6.6</v>
      </c>
      <c r="BF33">
        <v>6.6</v>
      </c>
      <c r="BG33">
        <v>6.2</v>
      </c>
      <c r="BH33">
        <v>4.7</v>
      </c>
      <c r="BI33">
        <v>6.8</v>
      </c>
      <c r="BJ33">
        <v>6.5</v>
      </c>
      <c r="BK33">
        <v>4.9000000000000004</v>
      </c>
      <c r="BL33">
        <v>6.8</v>
      </c>
      <c r="BM33">
        <v>4.0999999999999996</v>
      </c>
      <c r="BN33">
        <v>4.4000000000000004</v>
      </c>
      <c r="BO33">
        <v>4.9000000000000004</v>
      </c>
      <c r="BP33">
        <v>5.9</v>
      </c>
      <c r="BQ33">
        <v>4.7</v>
      </c>
      <c r="BR33">
        <v>8.1999999999999993</v>
      </c>
      <c r="BS33">
        <v>7.4</v>
      </c>
      <c r="BT33">
        <v>6.3</v>
      </c>
      <c r="BU33">
        <v>7.7</v>
      </c>
      <c r="BV33">
        <v>6</v>
      </c>
      <c r="BW33">
        <v>5.2</v>
      </c>
      <c r="BX33">
        <v>7.7</v>
      </c>
      <c r="BY33">
        <v>5.9</v>
      </c>
      <c r="BZ33">
        <v>5.2</v>
      </c>
      <c r="CA33">
        <f t="shared" si="23"/>
        <v>28.274333882308138</v>
      </c>
      <c r="CB33">
        <f t="shared" si="24"/>
        <v>90.133274979195406</v>
      </c>
      <c r="CC33">
        <f t="shared" si="25"/>
        <v>34.375110466038663</v>
      </c>
      <c r="CD33">
        <f t="shared" si="26"/>
        <v>64.947126675366036</v>
      </c>
      <c r="CE33">
        <f t="shared" si="27"/>
        <v>35.625660691708255</v>
      </c>
      <c r="CF33">
        <f t="shared" si="63"/>
        <v>49.875924968391544</v>
      </c>
      <c r="CG33">
        <f t="shared" si="29"/>
        <v>71.543096801118637</v>
      </c>
      <c r="CH33">
        <f t="shared" si="64"/>
        <v>55.383136890134452</v>
      </c>
      <c r="CI33">
        <f t="shared" si="66"/>
        <v>65.349054185484675</v>
      </c>
      <c r="CJ33">
        <f t="shared" si="58"/>
        <v>184.07769454627694</v>
      </c>
      <c r="CK33">
        <f t="shared" si="62"/>
        <v>53.756577293738339</v>
      </c>
      <c r="CL33">
        <f t="shared" si="12"/>
        <v>90.006040476725019</v>
      </c>
      <c r="CM33">
        <f t="shared" si="59"/>
        <v>77.931132763111805</v>
      </c>
      <c r="CN33">
        <f t="shared" si="74"/>
        <v>83.985374505661056</v>
      </c>
      <c r="CO33">
        <f t="shared" si="3"/>
        <v>67.886675651421839</v>
      </c>
      <c r="CP33">
        <f t="shared" si="65"/>
        <v>63.827148894361279</v>
      </c>
      <c r="CQ33">
        <f t="shared" si="68"/>
        <v>299.18015158666321</v>
      </c>
      <c r="CR33">
        <f t="shared" si="67"/>
        <v>153.96670705886385</v>
      </c>
      <c r="CS33">
        <f>PI()*(((BJ33+BK33)/4)^2)*BI33</f>
        <v>173.51958703572504</v>
      </c>
      <c r="CT33">
        <f>PI()*(((BM33+BN33)/4)^2)*BL33</f>
        <v>96.466529419291575</v>
      </c>
      <c r="CU33">
        <f t="shared" si="75"/>
        <v>108.10298860818823</v>
      </c>
      <c r="CV33">
        <f>PI()*(((BS33+BT33)/4)^2)*BR33</f>
        <v>302.19333164053739</v>
      </c>
      <c r="CW33">
        <f>PI()*(((BV33+BW33)/4)^2)*BU33</f>
        <v>189.6516653119086</v>
      </c>
      <c r="CX33">
        <f t="shared" si="69"/>
        <v>186.28014734598429</v>
      </c>
      <c r="CY33" s="1">
        <f t="shared" ref="CY33:CY36" si="81">LN(CI33/CA33)/57</f>
        <v>1.4698043924898201E-2</v>
      </c>
      <c r="CZ33" s="1">
        <f t="shared" ref="CZ33:CZ36" si="82">LN(CJ33/CB33)/57</f>
        <v>1.2527517778488848E-2</v>
      </c>
      <c r="DA33" s="1">
        <f t="shared" ref="DA33:DA36" si="83">LN(CK33/CC33)/57</f>
        <v>7.8444431269811335E-3</v>
      </c>
      <c r="DB33" s="1">
        <f t="shared" ref="DB33:DB36" si="84">LN(CL33/CD33)/57</f>
        <v>5.7246189714468231E-3</v>
      </c>
      <c r="DC33" s="1">
        <f t="shared" ref="DC33:DC36" si="85">LN(CM33/CE33)/57</f>
        <v>1.3732619986835658E-2</v>
      </c>
      <c r="DD33" s="1">
        <f t="shared" ref="DD33:DD36" si="86">LN(CN33/CF33)/57</f>
        <v>9.1421798225581972E-3</v>
      </c>
      <c r="DE33" s="1">
        <f t="shared" ref="DE33:DE36" si="87">LN(CO33/CG33)/57</f>
        <v>-9.2035509045825458E-4</v>
      </c>
      <c r="DF33" s="1">
        <f t="shared" ref="DF33:DF36" si="88">LN(CP33/CH33)/57</f>
        <v>2.4895345955187561E-3</v>
      </c>
      <c r="DG33" s="1">
        <f t="shared" ref="DG33:DG36" si="89">LN(CQ33/CI33)/85</f>
        <v>1.7897681631943003E-2</v>
      </c>
      <c r="DH33" s="1">
        <f t="shared" ref="DH33:DH37" si="90">LN(CR33/CJ33)/85</f>
        <v>-2.1014297687292952E-3</v>
      </c>
      <c r="DI33" s="1">
        <f t="shared" ref="DI33:DI37" si="91">LN(CS33/CK33)/85</f>
        <v>1.3786170103712877E-2</v>
      </c>
      <c r="DJ33" s="1">
        <f t="shared" ref="DJ33:DJ37" si="92">LN(CT33/CL33)/85</f>
        <v>8.155213917424224E-4</v>
      </c>
      <c r="DK33" s="1">
        <f t="shared" ref="DK33:DK37" si="93">LN(CU33/CM33)/85</f>
        <v>3.8501040889835831E-3</v>
      </c>
      <c r="DL33" s="1">
        <f t="shared" ref="DL33:DL37" si="94">LN(CV33/CN33)/85</f>
        <v>1.5063815445787629E-2</v>
      </c>
      <c r="DM33" s="1">
        <f t="shared" ref="DM33:DM37" si="95">LN(CW33/CO33)/85</f>
        <v>1.2086461984077868E-2</v>
      </c>
      <c r="DN33" s="1">
        <f t="shared" ref="DN33:DN37" si="96">LN(CX33/CP33)/85</f>
        <v>1.2600859741273633E-2</v>
      </c>
      <c r="DO33" s="1">
        <f t="shared" ref="DO33:DO38" si="97">LN(CQ33/CA33)/140</f>
        <v>1.6850653160245376E-2</v>
      </c>
      <c r="DP33" s="1">
        <f t="shared" ref="DP33:DP38" si="98">LN(CR33/CB33)/140</f>
        <v>3.8246213073705299E-3</v>
      </c>
      <c r="DQ33" s="1">
        <f t="shared" ref="DQ33:DQ38" si="99">LN(CS33/CC33)/140</f>
        <v>1.1563983693239422E-2</v>
      </c>
      <c r="DR33" s="1">
        <f t="shared" ref="DR33:DR38" si="100">LN(CT33/CD33)/140</f>
        <v>2.8258757119326771E-3</v>
      </c>
      <c r="DS33" s="1">
        <f t="shared" ref="DS33:DS38" si="101">LN(CU33/CE33)/140</f>
        <v>7.9287013343802646E-3</v>
      </c>
      <c r="DT33" s="1">
        <f t="shared" ref="DT33:DT38" si="102">LN(CV33/CF33)/140</f>
        <v>1.2868061162698325E-2</v>
      </c>
      <c r="DU33" s="1">
        <f t="shared" ref="DU33:DU38" si="103">LN(CW33/CG33)/140</f>
        <v>6.963493060646417E-3</v>
      </c>
      <c r="DV33" s="1">
        <f t="shared" ref="DV33:DV38" si="104">LN(CX33/CH33)/140</f>
        <v>8.6641182139487721E-3</v>
      </c>
    </row>
    <row r="34" spans="1:127" x14ac:dyDescent="0.25">
      <c r="A34">
        <v>33</v>
      </c>
      <c r="B34" t="s">
        <v>40</v>
      </c>
      <c r="C34" t="s">
        <v>3</v>
      </c>
      <c r="D34" t="s">
        <v>2</v>
      </c>
      <c r="E34" t="s">
        <v>38</v>
      </c>
      <c r="F34" t="s">
        <v>37</v>
      </c>
      <c r="G34">
        <v>5.7</v>
      </c>
      <c r="H34">
        <v>3.6</v>
      </c>
      <c r="I34">
        <v>1.9</v>
      </c>
      <c r="J34">
        <v>3.5</v>
      </c>
      <c r="K34">
        <v>5.4</v>
      </c>
      <c r="L34">
        <v>2.9</v>
      </c>
      <c r="M34">
        <v>4.3</v>
      </c>
      <c r="N34">
        <v>4.3</v>
      </c>
      <c r="O34">
        <v>3.1</v>
      </c>
      <c r="P34">
        <v>5.4</v>
      </c>
      <c r="Q34">
        <v>2.6</v>
      </c>
      <c r="R34">
        <v>2.2999999999999998</v>
      </c>
      <c r="S34">
        <v>5.7</v>
      </c>
      <c r="T34">
        <v>4.5</v>
      </c>
      <c r="U34">
        <v>4.4000000000000004</v>
      </c>
      <c r="V34">
        <v>4.4000000000000004</v>
      </c>
      <c r="W34">
        <v>3.6</v>
      </c>
      <c r="X34">
        <v>2.6</v>
      </c>
      <c r="Y34">
        <v>3.9</v>
      </c>
      <c r="Z34">
        <v>3.4</v>
      </c>
      <c r="AA34">
        <v>2.7</v>
      </c>
      <c r="AB34">
        <v>4</v>
      </c>
      <c r="AC34">
        <v>2.2999999999999998</v>
      </c>
      <c r="AD34">
        <v>1.9</v>
      </c>
      <c r="AE34">
        <v>5.9</v>
      </c>
      <c r="AF34">
        <v>4.2</v>
      </c>
      <c r="AG34">
        <v>2.5</v>
      </c>
      <c r="AH34">
        <v>3.7</v>
      </c>
      <c r="AI34">
        <v>3.6</v>
      </c>
      <c r="AJ34">
        <v>2.6</v>
      </c>
      <c r="AK34">
        <v>4.4000000000000004</v>
      </c>
      <c r="AL34">
        <v>4</v>
      </c>
      <c r="AM34">
        <v>2.9</v>
      </c>
      <c r="AN34">
        <v>5.5</v>
      </c>
      <c r="AO34">
        <v>3</v>
      </c>
      <c r="AP34">
        <v>2.8</v>
      </c>
      <c r="AQ34">
        <v>3.9</v>
      </c>
      <c r="AR34">
        <v>4.8</v>
      </c>
      <c r="AS34">
        <v>3</v>
      </c>
      <c r="AT34">
        <v>4</v>
      </c>
      <c r="AU34">
        <v>3.2</v>
      </c>
      <c r="AV34">
        <v>2.4</v>
      </c>
      <c r="AW34">
        <v>3.9</v>
      </c>
      <c r="AX34">
        <v>4</v>
      </c>
      <c r="AY34">
        <v>3.1</v>
      </c>
      <c r="AZ34" t="s">
        <v>41</v>
      </c>
      <c r="BA34" t="s">
        <v>41</v>
      </c>
      <c r="BB34" t="s">
        <v>41</v>
      </c>
      <c r="BC34">
        <v>5.6</v>
      </c>
      <c r="BD34">
        <v>3.9</v>
      </c>
      <c r="BE34">
        <v>4.4000000000000004</v>
      </c>
      <c r="BF34">
        <v>6.3</v>
      </c>
      <c r="BG34">
        <v>4.9000000000000004</v>
      </c>
      <c r="BH34">
        <v>4</v>
      </c>
      <c r="BI34">
        <v>4.2</v>
      </c>
      <c r="BJ34">
        <v>3.6</v>
      </c>
      <c r="BK34">
        <v>3.5</v>
      </c>
      <c r="BL34">
        <v>5.3</v>
      </c>
      <c r="BM34">
        <v>3.1</v>
      </c>
      <c r="BN34">
        <v>3.7</v>
      </c>
      <c r="BO34">
        <v>5.3</v>
      </c>
      <c r="BP34">
        <v>4.0999999999999996</v>
      </c>
      <c r="BQ34">
        <v>3.4</v>
      </c>
      <c r="BR34">
        <v>4.5</v>
      </c>
      <c r="BS34">
        <v>3.6</v>
      </c>
      <c r="BT34">
        <v>2.2999999999999998</v>
      </c>
      <c r="BU34" t="s">
        <v>41</v>
      </c>
      <c r="BV34" t="s">
        <v>41</v>
      </c>
      <c r="BW34" t="s">
        <v>41</v>
      </c>
      <c r="BX34">
        <v>5.8</v>
      </c>
      <c r="BY34">
        <v>5.2</v>
      </c>
      <c r="BZ34">
        <v>3.9</v>
      </c>
      <c r="CA34">
        <f t="shared" si="23"/>
        <v>33.855569580951254</v>
      </c>
      <c r="CB34">
        <f t="shared" si="24"/>
        <v>47.342819541893945</v>
      </c>
      <c r="CC34">
        <f t="shared" si="25"/>
        <v>46.234033684717595</v>
      </c>
      <c r="CD34">
        <f t="shared" si="26"/>
        <v>25.457503369283195</v>
      </c>
      <c r="CE34">
        <f t="shared" si="27"/>
        <v>88.651228644864446</v>
      </c>
      <c r="CF34">
        <f t="shared" si="63"/>
        <v>33.20977594109771</v>
      </c>
      <c r="CG34">
        <f t="shared" si="29"/>
        <v>28.49404901851857</v>
      </c>
      <c r="CH34">
        <f t="shared" si="64"/>
        <v>13.854423602330982</v>
      </c>
      <c r="CI34">
        <f t="shared" si="66"/>
        <v>52.003372243494397</v>
      </c>
      <c r="CJ34">
        <f t="shared" si="58"/>
        <v>27.926402495923075</v>
      </c>
      <c r="CK34">
        <f t="shared" si="62"/>
        <v>41.132087215287768</v>
      </c>
      <c r="CL34">
        <f t="shared" si="12"/>
        <v>36.328592047948973</v>
      </c>
      <c r="CM34">
        <f t="shared" si="59"/>
        <v>46.589033654573228</v>
      </c>
      <c r="CN34">
        <f t="shared" si="74"/>
        <v>24.630086404143974</v>
      </c>
      <c r="CO34">
        <f t="shared" ref="CO34:CO51" si="105">PI()*(((AX34+AY34)/4)^2)*AW34</f>
        <v>38.602123381443732</v>
      </c>
      <c r="CP34" t="s">
        <v>41</v>
      </c>
      <c r="CQ34">
        <f t="shared" si="68"/>
        <v>75.74851126703031</v>
      </c>
      <c r="CR34">
        <f t="shared" si="67"/>
        <v>97.982936923271211</v>
      </c>
      <c r="CS34">
        <f>PI()*(((BJ34+BK34)/4)^2)*BI34</f>
        <v>41.57151748770864</v>
      </c>
      <c r="CT34">
        <f>PI()*(((BM34+BN34)/4)^2)*BL34</f>
        <v>48.119774675034868</v>
      </c>
      <c r="CU34">
        <f t="shared" si="75"/>
        <v>58.536706865716063</v>
      </c>
      <c r="CV34">
        <f>PI()*(((BS34+BT34)/4)^2)*BR34</f>
        <v>30.757173826348325</v>
      </c>
      <c r="CW34" t="s">
        <v>41</v>
      </c>
      <c r="CX34">
        <f t="shared" si="69"/>
        <v>94.306291770866892</v>
      </c>
      <c r="CY34" s="1">
        <f t="shared" si="81"/>
        <v>7.5299130594413972E-3</v>
      </c>
      <c r="CZ34" s="1">
        <f t="shared" si="82"/>
        <v>-9.2603963920737178E-3</v>
      </c>
      <c r="DA34" s="1">
        <f t="shared" si="83"/>
        <v>-2.0513624384056505E-3</v>
      </c>
      <c r="DB34" s="1">
        <f t="shared" si="84"/>
        <v>6.2385011147330161E-3</v>
      </c>
      <c r="DC34" s="1">
        <f t="shared" si="85"/>
        <v>-1.1286749259473689E-2</v>
      </c>
      <c r="DD34" s="1">
        <f t="shared" si="86"/>
        <v>-5.2434310249861379E-3</v>
      </c>
      <c r="DE34" s="1">
        <f t="shared" si="87"/>
        <v>5.3265267672983948E-3</v>
      </c>
      <c r="DF34" s="1" t="s">
        <v>41</v>
      </c>
      <c r="DG34" s="1">
        <f t="shared" si="89"/>
        <v>4.4248261604787481E-3</v>
      </c>
      <c r="DH34" s="1">
        <f t="shared" si="90"/>
        <v>1.4767303330840054E-2</v>
      </c>
      <c r="DI34" s="1">
        <f t="shared" si="91"/>
        <v>1.2502034415551983E-4</v>
      </c>
      <c r="DJ34" s="1">
        <f t="shared" si="92"/>
        <v>3.3069190303414799E-3</v>
      </c>
      <c r="DK34" s="1">
        <f t="shared" si="93"/>
        <v>2.6857510719519163E-3</v>
      </c>
      <c r="DL34" s="1">
        <f t="shared" si="94"/>
        <v>2.6135828470296952E-3</v>
      </c>
      <c r="DM34" s="1" t="s">
        <v>41</v>
      </c>
      <c r="DN34" s="1" t="s">
        <v>41</v>
      </c>
      <c r="DO34" s="1">
        <f t="shared" si="97"/>
        <v>5.7522519144918094E-3</v>
      </c>
      <c r="DP34" s="1">
        <f t="shared" si="98"/>
        <v>5.1955584912371624E-3</v>
      </c>
      <c r="DQ34" s="1">
        <f t="shared" si="99"/>
        <v>-7.5929235525644889E-4</v>
      </c>
      <c r="DR34" s="1">
        <f t="shared" si="100"/>
        <v>4.5477334365629108E-3</v>
      </c>
      <c r="DS34" s="1">
        <f t="shared" si="101"/>
        <v>-2.9646847619577673E-3</v>
      </c>
      <c r="DT34" s="1">
        <f t="shared" si="102"/>
        <v>-5.4800733161918414E-4</v>
      </c>
      <c r="DU34" s="1" t="s">
        <v>41</v>
      </c>
      <c r="DV34" s="1">
        <f t="shared" si="104"/>
        <v>1.3699595234996049E-2</v>
      </c>
    </row>
    <row r="35" spans="1:127" x14ac:dyDescent="0.25">
      <c r="A35">
        <v>34</v>
      </c>
      <c r="B35" t="s">
        <v>40</v>
      </c>
      <c r="C35" t="s">
        <v>3</v>
      </c>
      <c r="D35" t="s">
        <v>2</v>
      </c>
      <c r="E35" t="s">
        <v>38</v>
      </c>
      <c r="F35" t="s">
        <v>37</v>
      </c>
      <c r="G35">
        <v>4</v>
      </c>
      <c r="H35">
        <v>3.6</v>
      </c>
      <c r="I35">
        <v>3.4</v>
      </c>
      <c r="J35">
        <v>4.2</v>
      </c>
      <c r="K35">
        <v>2.4</v>
      </c>
      <c r="L35">
        <v>2</v>
      </c>
      <c r="M35">
        <v>4.8</v>
      </c>
      <c r="N35">
        <v>2.7</v>
      </c>
      <c r="O35">
        <v>3.1</v>
      </c>
      <c r="P35">
        <v>4.4000000000000004</v>
      </c>
      <c r="Q35">
        <v>3.9</v>
      </c>
      <c r="R35">
        <v>2.6</v>
      </c>
      <c r="S35">
        <v>4</v>
      </c>
      <c r="T35">
        <v>5.2</v>
      </c>
      <c r="U35">
        <v>3.4</v>
      </c>
      <c r="V35">
        <v>3.9</v>
      </c>
      <c r="W35">
        <v>4.0999999999999996</v>
      </c>
      <c r="X35">
        <v>3.6</v>
      </c>
      <c r="Y35">
        <v>2.7</v>
      </c>
      <c r="Z35">
        <v>3.5</v>
      </c>
      <c r="AA35">
        <v>2.4</v>
      </c>
      <c r="AB35">
        <v>3.6</v>
      </c>
      <c r="AC35">
        <v>2.6</v>
      </c>
      <c r="AD35">
        <v>1.4</v>
      </c>
      <c r="AE35">
        <v>4.2</v>
      </c>
      <c r="AF35">
        <v>3.5</v>
      </c>
      <c r="AG35">
        <v>3.9</v>
      </c>
      <c r="AH35">
        <v>4.3</v>
      </c>
      <c r="AI35">
        <v>2.4</v>
      </c>
      <c r="AJ35">
        <v>2.8</v>
      </c>
      <c r="AK35">
        <v>3.3</v>
      </c>
      <c r="AL35">
        <v>2.2999999999999998</v>
      </c>
      <c r="AM35">
        <v>1.8</v>
      </c>
      <c r="AN35">
        <v>4.4000000000000004</v>
      </c>
      <c r="AO35">
        <v>4.4000000000000004</v>
      </c>
      <c r="AP35">
        <v>2.8</v>
      </c>
      <c r="AQ35">
        <v>4.4000000000000004</v>
      </c>
      <c r="AR35">
        <v>3.7</v>
      </c>
      <c r="AS35">
        <v>2.6</v>
      </c>
      <c r="AT35">
        <v>3.9</v>
      </c>
      <c r="AU35">
        <v>4.7</v>
      </c>
      <c r="AV35">
        <v>3</v>
      </c>
      <c r="AW35">
        <v>4</v>
      </c>
      <c r="AX35">
        <v>4.4000000000000004</v>
      </c>
      <c r="AY35">
        <v>3.7</v>
      </c>
      <c r="AZ35">
        <v>3.6</v>
      </c>
      <c r="BA35">
        <v>2.4</v>
      </c>
      <c r="BB35">
        <v>3</v>
      </c>
      <c r="BC35" t="s">
        <v>41</v>
      </c>
      <c r="BD35" t="s">
        <v>41</v>
      </c>
      <c r="BE35" t="s">
        <v>41</v>
      </c>
      <c r="BF35">
        <v>4.4000000000000004</v>
      </c>
      <c r="BG35">
        <v>4.5999999999999996</v>
      </c>
      <c r="BH35">
        <v>4.7</v>
      </c>
      <c r="BI35">
        <v>3.4</v>
      </c>
      <c r="BJ35">
        <v>3.4</v>
      </c>
      <c r="BK35">
        <v>3.5</v>
      </c>
      <c r="BL35" t="s">
        <v>41</v>
      </c>
      <c r="BM35" t="s">
        <v>41</v>
      </c>
      <c r="BN35" t="s">
        <v>41</v>
      </c>
      <c r="BO35">
        <v>5.5</v>
      </c>
      <c r="BP35">
        <v>4.2</v>
      </c>
      <c r="BQ35">
        <v>3.3</v>
      </c>
      <c r="BR35">
        <v>4.9000000000000004</v>
      </c>
      <c r="BS35">
        <v>4</v>
      </c>
      <c r="BT35">
        <v>3.4</v>
      </c>
      <c r="BU35" t="s">
        <v>41</v>
      </c>
      <c r="BV35" t="s">
        <v>41</v>
      </c>
      <c r="BW35" t="s">
        <v>41</v>
      </c>
      <c r="BX35">
        <v>3.7</v>
      </c>
      <c r="BY35">
        <v>4.0999999999999996</v>
      </c>
      <c r="BZ35">
        <v>2.2999999999999998</v>
      </c>
      <c r="CA35">
        <f t="shared" si="23"/>
        <v>38.484510006474963</v>
      </c>
      <c r="CB35">
        <f t="shared" si="24"/>
        <v>15.965573865543332</v>
      </c>
      <c r="CC35">
        <f t="shared" si="25"/>
        <v>31.704953060028195</v>
      </c>
      <c r="CD35">
        <f t="shared" si="26"/>
        <v>36.501379643896414</v>
      </c>
      <c r="CE35">
        <f t="shared" si="27"/>
        <v>58.088048164875268</v>
      </c>
      <c r="CF35">
        <f t="shared" si="63"/>
        <v>45.40210068013883</v>
      </c>
      <c r="CG35">
        <f t="shared" si="29"/>
        <v>18.454304295808996</v>
      </c>
      <c r="CH35">
        <f t="shared" si="64"/>
        <v>11.309733552923255</v>
      </c>
      <c r="CI35">
        <f t="shared" si="66"/>
        <v>45.158823599026491</v>
      </c>
      <c r="CJ35">
        <f t="shared" si="58"/>
        <v>22.829953813637019</v>
      </c>
      <c r="CK35">
        <f t="shared" si="62"/>
        <v>10.892098079536661</v>
      </c>
      <c r="CL35">
        <f t="shared" si="12"/>
        <v>44.786544869576097</v>
      </c>
      <c r="CM35">
        <f t="shared" si="59"/>
        <v>34.289698415769209</v>
      </c>
      <c r="CN35">
        <f t="shared" si="74"/>
        <v>45.402100680138844</v>
      </c>
      <c r="CO35">
        <f t="shared" si="105"/>
        <v>51.529973500506607</v>
      </c>
      <c r="CP35">
        <f t="shared" ref="CP35:CP56" si="106">PI()*(((BA35+BB35)/4)^2)*AZ35</f>
        <v>20.611989400202635</v>
      </c>
      <c r="CQ35" t="s">
        <v>41</v>
      </c>
      <c r="CR35">
        <f t="shared" si="67"/>
        <v>74.721995867469843</v>
      </c>
      <c r="CS35">
        <f>PI()*(((BJ35+BK35)/4)^2)*BI35</f>
        <v>31.783885575449638</v>
      </c>
      <c r="CT35" t="s">
        <v>41</v>
      </c>
      <c r="CU35">
        <f t="shared" si="75"/>
        <v>60.745639200271391</v>
      </c>
      <c r="CV35">
        <f>PI()*(((BS35+BT35)/4)^2)*BR35</f>
        <v>52.685294198864241</v>
      </c>
      <c r="CW35" t="s">
        <v>41</v>
      </c>
      <c r="CX35">
        <f t="shared" si="69"/>
        <v>29.757165614802517</v>
      </c>
      <c r="CY35" s="1">
        <f t="shared" si="81"/>
        <v>2.8057871312114698E-3</v>
      </c>
      <c r="CZ35" s="1">
        <f t="shared" si="82"/>
        <v>6.2743625743250158E-3</v>
      </c>
      <c r="DA35" s="1">
        <f t="shared" si="83"/>
        <v>-1.8744479598695331E-2</v>
      </c>
      <c r="DB35" s="1">
        <f t="shared" si="84"/>
        <v>3.5887315480848487E-3</v>
      </c>
      <c r="DC35" s="1">
        <f t="shared" si="85"/>
        <v>-9.2476308757828904E-3</v>
      </c>
      <c r="DD35" s="1">
        <f t="shared" si="86"/>
        <v>3.8955193846496719E-18</v>
      </c>
      <c r="DE35" s="1">
        <f t="shared" si="87"/>
        <v>1.8015193151632389E-2</v>
      </c>
      <c r="DF35" s="1">
        <f t="shared" si="88"/>
        <v>1.0529985700011865E-2</v>
      </c>
      <c r="DG35" s="1" t="s">
        <v>41</v>
      </c>
      <c r="DH35" s="1">
        <f t="shared" si="90"/>
        <v>1.3949424321980663E-2</v>
      </c>
      <c r="DI35" s="1">
        <f t="shared" si="91"/>
        <v>1.25990804580657E-2</v>
      </c>
      <c r="DJ35" s="1" t="s">
        <v>41</v>
      </c>
      <c r="DK35" s="1">
        <f t="shared" si="93"/>
        <v>6.7276508894560582E-3</v>
      </c>
      <c r="DL35" s="1">
        <f t="shared" si="94"/>
        <v>1.7503293491994362E-3</v>
      </c>
      <c r="DM35" s="1" t="s">
        <v>41</v>
      </c>
      <c r="DN35" s="1">
        <f t="shared" si="96"/>
        <v>4.3199652679871674E-3</v>
      </c>
      <c r="DO35" s="1" t="s">
        <v>41</v>
      </c>
      <c r="DP35" s="1">
        <f t="shared" si="98"/>
        <v>1.1023855243606303E-2</v>
      </c>
      <c r="DQ35" s="1">
        <f t="shared" si="99"/>
        <v>1.7760727213931637E-5</v>
      </c>
      <c r="DR35" s="1" t="s">
        <v>41</v>
      </c>
      <c r="DS35" s="1">
        <f t="shared" si="101"/>
        <v>3.1953832631528644E-4</v>
      </c>
      <c r="DT35" s="1">
        <f t="shared" si="102"/>
        <v>1.0626999620139462E-3</v>
      </c>
      <c r="DU35" s="1" t="s">
        <v>41</v>
      </c>
      <c r="DV35" s="1">
        <f t="shared" si="104"/>
        <v>6.9100445191398957E-3</v>
      </c>
    </row>
    <row r="36" spans="1:127" x14ac:dyDescent="0.25">
      <c r="A36">
        <v>35</v>
      </c>
      <c r="B36" t="s">
        <v>39</v>
      </c>
      <c r="C36" t="s">
        <v>2</v>
      </c>
      <c r="D36" t="s">
        <v>2</v>
      </c>
      <c r="E36" t="s">
        <v>38</v>
      </c>
      <c r="F36" t="s">
        <v>37</v>
      </c>
      <c r="G36">
        <v>6</v>
      </c>
      <c r="H36">
        <v>3.6</v>
      </c>
      <c r="I36">
        <v>2.8</v>
      </c>
      <c r="J36">
        <v>4.7</v>
      </c>
      <c r="K36">
        <v>5</v>
      </c>
      <c r="L36">
        <v>3.9</v>
      </c>
      <c r="M36">
        <v>5.6</v>
      </c>
      <c r="N36">
        <v>6.3</v>
      </c>
      <c r="O36">
        <v>3.2</v>
      </c>
      <c r="P36">
        <v>6.2</v>
      </c>
      <c r="Q36">
        <v>3.7</v>
      </c>
      <c r="R36">
        <v>2.2999999999999998</v>
      </c>
      <c r="S36">
        <v>4.3</v>
      </c>
      <c r="T36">
        <v>3.5</v>
      </c>
      <c r="U36">
        <v>2.4</v>
      </c>
      <c r="V36">
        <v>5.3</v>
      </c>
      <c r="W36">
        <v>4.7</v>
      </c>
      <c r="X36">
        <v>2.2999999999999998</v>
      </c>
      <c r="Y36">
        <v>5</v>
      </c>
      <c r="Z36">
        <v>3.2</v>
      </c>
      <c r="AA36">
        <v>1.9</v>
      </c>
      <c r="AB36">
        <v>4.7</v>
      </c>
      <c r="AC36">
        <v>3.6</v>
      </c>
      <c r="AD36">
        <v>3.3</v>
      </c>
      <c r="AE36">
        <v>6</v>
      </c>
      <c r="AF36">
        <v>4.3</v>
      </c>
      <c r="AG36">
        <v>2.9</v>
      </c>
      <c r="AH36">
        <v>5.5</v>
      </c>
      <c r="AI36">
        <v>5.9</v>
      </c>
      <c r="AJ36">
        <v>3.9</v>
      </c>
      <c r="AK36">
        <v>5.6</v>
      </c>
      <c r="AL36">
        <v>6.6</v>
      </c>
      <c r="AM36">
        <v>3.5</v>
      </c>
      <c r="AN36">
        <v>5.3</v>
      </c>
      <c r="AO36">
        <v>3.3</v>
      </c>
      <c r="AP36">
        <v>1.9</v>
      </c>
      <c r="AQ36">
        <v>5</v>
      </c>
      <c r="AR36">
        <v>3.9</v>
      </c>
      <c r="AS36">
        <v>3.1</v>
      </c>
      <c r="AT36">
        <v>6.1</v>
      </c>
      <c r="AU36">
        <v>5.6</v>
      </c>
      <c r="AV36">
        <v>2.6</v>
      </c>
      <c r="AW36">
        <v>5.7</v>
      </c>
      <c r="AX36">
        <v>3.7</v>
      </c>
      <c r="AY36">
        <v>2.9</v>
      </c>
      <c r="AZ36">
        <v>5.4</v>
      </c>
      <c r="BA36">
        <v>5.2</v>
      </c>
      <c r="BB36">
        <v>4.4000000000000004</v>
      </c>
      <c r="BC36">
        <v>7.4</v>
      </c>
      <c r="BD36">
        <v>5.8</v>
      </c>
      <c r="BE36">
        <v>6.1</v>
      </c>
      <c r="BF36">
        <v>7.8</v>
      </c>
      <c r="BG36">
        <v>5.7</v>
      </c>
      <c r="BH36">
        <v>3.7</v>
      </c>
      <c r="BI36" t="s">
        <v>41</v>
      </c>
      <c r="BJ36" t="s">
        <v>41</v>
      </c>
      <c r="BK36" t="s">
        <v>41</v>
      </c>
      <c r="BL36">
        <v>8.6999999999999993</v>
      </c>
      <c r="BM36">
        <v>6.7</v>
      </c>
      <c r="BN36">
        <v>6</v>
      </c>
      <c r="BO36">
        <v>8.4</v>
      </c>
      <c r="BP36">
        <v>7.2</v>
      </c>
      <c r="BQ36">
        <v>6.2</v>
      </c>
      <c r="BR36" t="s">
        <v>41</v>
      </c>
      <c r="BS36" t="s">
        <v>41</v>
      </c>
      <c r="BT36" t="s">
        <v>41</v>
      </c>
      <c r="BU36">
        <v>7.1</v>
      </c>
      <c r="BV36">
        <v>6.6</v>
      </c>
      <c r="BW36">
        <v>5.6</v>
      </c>
      <c r="BX36">
        <v>6.3</v>
      </c>
      <c r="BY36">
        <v>4.5</v>
      </c>
      <c r="BZ36">
        <v>4.3</v>
      </c>
      <c r="CA36">
        <f t="shared" si="23"/>
        <v>48.254863159139227</v>
      </c>
      <c r="CB36">
        <f t="shared" si="24"/>
        <v>73.098381514186471</v>
      </c>
      <c r="CC36">
        <f t="shared" si="25"/>
        <v>99.23505794526757</v>
      </c>
      <c r="CD36">
        <f t="shared" si="26"/>
        <v>43.825217517577613</v>
      </c>
      <c r="CE36">
        <f t="shared" si="27"/>
        <v>29.390188322955066</v>
      </c>
      <c r="CF36">
        <f t="shared" si="63"/>
        <v>50.991975758579322</v>
      </c>
      <c r="CG36">
        <f t="shared" si="29"/>
        <v>25.535257787459535</v>
      </c>
      <c r="CH36">
        <f t="shared" si="64"/>
        <v>43.936547707239207</v>
      </c>
      <c r="CI36">
        <f t="shared" si="66"/>
        <v>61.07256118578556</v>
      </c>
      <c r="CJ36">
        <f t="shared" si="58"/>
        <v>103.71575446745005</v>
      </c>
      <c r="CK36">
        <f t="shared" si="62"/>
        <v>112.16585330744316</v>
      </c>
      <c r="CL36">
        <f t="shared" si="12"/>
        <v>28.139245398203766</v>
      </c>
      <c r="CM36">
        <f t="shared" si="59"/>
        <v>48.105637508093707</v>
      </c>
      <c r="CN36">
        <f t="shared" si="74"/>
        <v>80.535513072937732</v>
      </c>
      <c r="CO36">
        <f t="shared" si="105"/>
        <v>48.752020196569802</v>
      </c>
      <c r="CP36">
        <f t="shared" si="106"/>
        <v>97.716097897256958</v>
      </c>
      <c r="CQ36">
        <f>PI()*(((BD36+BE36)/4)^2)*BC36</f>
        <v>205.75743274961837</v>
      </c>
      <c r="CR36">
        <f t="shared" si="67"/>
        <v>135.32567434970716</v>
      </c>
      <c r="CS36" t="s">
        <v>41</v>
      </c>
      <c r="CT36">
        <f>PI()*(((BM36+BN36)/4)^2)*BL36</f>
        <v>275.52219175926433</v>
      </c>
      <c r="CU36">
        <f t="shared" si="75"/>
        <v>296.15479786125621</v>
      </c>
      <c r="CV36" t="s">
        <v>41</v>
      </c>
      <c r="CW36">
        <f>PI()*(((BV36+BW36)/4)^2)*BU36</f>
        <v>207.49512618613522</v>
      </c>
      <c r="CX36">
        <f t="shared" si="69"/>
        <v>95.793443193259989</v>
      </c>
      <c r="CY36" s="1">
        <f t="shared" si="81"/>
        <v>4.1327380932064308E-3</v>
      </c>
      <c r="CZ36" s="1">
        <f t="shared" si="82"/>
        <v>6.1376807263030971E-3</v>
      </c>
      <c r="DA36" s="1">
        <f t="shared" si="83"/>
        <v>2.1488991312532866E-3</v>
      </c>
      <c r="DB36" s="1">
        <f t="shared" si="84"/>
        <v>-7.7727045399002938E-3</v>
      </c>
      <c r="DC36" s="1">
        <f t="shared" si="85"/>
        <v>8.6445348424888189E-3</v>
      </c>
      <c r="DD36" s="1">
        <f t="shared" si="86"/>
        <v>8.0180694921224149E-3</v>
      </c>
      <c r="DE36" s="1">
        <f t="shared" si="87"/>
        <v>1.1345376859835152E-2</v>
      </c>
      <c r="DF36" s="1">
        <f t="shared" si="88"/>
        <v>1.4023154712199471E-2</v>
      </c>
      <c r="DG36" s="1">
        <f t="shared" si="89"/>
        <v>1.4289826813800203E-2</v>
      </c>
      <c r="DH36" s="1">
        <f t="shared" si="90"/>
        <v>3.1297676312468797E-3</v>
      </c>
      <c r="DI36" s="1" t="s">
        <v>41</v>
      </c>
      <c r="DJ36" s="1">
        <f t="shared" si="92"/>
        <v>2.6841211068903411E-2</v>
      </c>
      <c r="DK36" s="1">
        <f t="shared" si="93"/>
        <v>2.1382151873156147E-2</v>
      </c>
      <c r="DL36" s="1" t="s">
        <v>41</v>
      </c>
      <c r="DM36" s="1">
        <f t="shared" si="95"/>
        <v>1.703954370141679E-2</v>
      </c>
      <c r="DN36" s="1">
        <f t="shared" si="96"/>
        <v>-2.3378910767060408E-4</v>
      </c>
      <c r="DO36" s="1">
        <f t="shared" si="97"/>
        <v>1.0358581074898458E-2</v>
      </c>
      <c r="DP36" s="1">
        <f t="shared" si="98"/>
        <v>4.3991289289661518E-3</v>
      </c>
      <c r="DQ36" s="1" t="s">
        <v>41</v>
      </c>
      <c r="DR36" s="1">
        <f t="shared" si="100"/>
        <v>1.3131848443446236E-2</v>
      </c>
      <c r="DS36" s="1">
        <f t="shared" si="101"/>
        <v>1.6501581394572393E-2</v>
      </c>
      <c r="DT36" s="1" t="s">
        <v>41</v>
      </c>
      <c r="DU36" s="1">
        <f t="shared" si="103"/>
        <v>1.4964626397364504E-2</v>
      </c>
      <c r="DV36" s="1">
        <f t="shared" si="104"/>
        <v>5.5674838888812028E-3</v>
      </c>
    </row>
    <row r="37" spans="1:127" x14ac:dyDescent="0.25">
      <c r="A37">
        <v>36</v>
      </c>
      <c r="B37" t="s">
        <v>40</v>
      </c>
      <c r="C37" t="s">
        <v>3</v>
      </c>
      <c r="D37" t="s">
        <v>2</v>
      </c>
      <c r="E37" t="s">
        <v>38</v>
      </c>
      <c r="F37" t="s">
        <v>37</v>
      </c>
      <c r="G37">
        <v>4.5</v>
      </c>
      <c r="H37">
        <v>3.6</v>
      </c>
      <c r="I37">
        <v>3.9</v>
      </c>
      <c r="J37">
        <v>3.3</v>
      </c>
      <c r="K37">
        <v>2.7</v>
      </c>
      <c r="L37">
        <v>2.9</v>
      </c>
      <c r="M37">
        <v>4.7</v>
      </c>
      <c r="N37">
        <v>3.4</v>
      </c>
      <c r="O37">
        <v>2.2000000000000002</v>
      </c>
      <c r="P37">
        <v>3.6</v>
      </c>
      <c r="Q37">
        <v>4.2</v>
      </c>
      <c r="R37">
        <v>2.9</v>
      </c>
      <c r="S37">
        <v>4.2</v>
      </c>
      <c r="T37">
        <v>2</v>
      </c>
      <c r="U37">
        <v>1.4</v>
      </c>
      <c r="V37">
        <v>3.6</v>
      </c>
      <c r="W37">
        <v>2.7</v>
      </c>
      <c r="X37">
        <v>2.6</v>
      </c>
      <c r="Y37">
        <v>3.4</v>
      </c>
      <c r="Z37">
        <v>3.9</v>
      </c>
      <c r="AA37">
        <v>2.4</v>
      </c>
      <c r="AB37">
        <v>4.0999999999999996</v>
      </c>
      <c r="AC37">
        <v>4.3</v>
      </c>
      <c r="AD37">
        <v>3.3</v>
      </c>
      <c r="AE37">
        <v>4.5999999999999996</v>
      </c>
      <c r="AF37">
        <v>4.7</v>
      </c>
      <c r="AG37">
        <v>3.9</v>
      </c>
      <c r="AH37">
        <v>4.0999999999999996</v>
      </c>
      <c r="AI37">
        <v>2.5</v>
      </c>
      <c r="AJ37">
        <v>2.2999999999999998</v>
      </c>
      <c r="AK37">
        <v>4.5</v>
      </c>
      <c r="AL37">
        <v>3.7</v>
      </c>
      <c r="AM37">
        <v>3.2</v>
      </c>
      <c r="AN37">
        <v>4.5999999999999996</v>
      </c>
      <c r="AO37">
        <v>4.7</v>
      </c>
      <c r="AP37">
        <v>3.2</v>
      </c>
      <c r="AQ37">
        <v>4</v>
      </c>
      <c r="AR37">
        <v>1.4</v>
      </c>
      <c r="AS37">
        <v>1.5</v>
      </c>
      <c r="AT37">
        <v>3.9</v>
      </c>
      <c r="AU37">
        <v>3</v>
      </c>
      <c r="AV37">
        <v>2.2000000000000002</v>
      </c>
      <c r="AW37">
        <v>3.9</v>
      </c>
      <c r="AX37">
        <v>4.4000000000000004</v>
      </c>
      <c r="AY37">
        <v>2.9</v>
      </c>
      <c r="AZ37">
        <v>4.2</v>
      </c>
      <c r="BA37">
        <v>4.8</v>
      </c>
      <c r="BB37">
        <v>3.6</v>
      </c>
      <c r="BC37" t="s">
        <v>41</v>
      </c>
      <c r="BD37" t="s">
        <v>41</v>
      </c>
      <c r="BE37" t="s">
        <v>41</v>
      </c>
      <c r="BF37">
        <v>2.5</v>
      </c>
      <c r="BG37">
        <v>3</v>
      </c>
      <c r="BH37">
        <v>1.2</v>
      </c>
      <c r="BI37" t="s">
        <v>41</v>
      </c>
      <c r="BJ37" t="s">
        <v>41</v>
      </c>
      <c r="BK37" t="s">
        <v>41</v>
      </c>
      <c r="BL37">
        <v>2.8</v>
      </c>
      <c r="BM37">
        <v>1.9</v>
      </c>
      <c r="BN37">
        <v>1.4</v>
      </c>
      <c r="BO37" t="s">
        <v>41</v>
      </c>
      <c r="BP37" t="s">
        <v>41</v>
      </c>
      <c r="BQ37" t="s">
        <v>41</v>
      </c>
      <c r="BR37">
        <v>2.6</v>
      </c>
      <c r="BS37">
        <v>1.4</v>
      </c>
      <c r="BT37">
        <v>1.7</v>
      </c>
      <c r="BU37" t="s">
        <v>41</v>
      </c>
      <c r="BV37" t="s">
        <v>41</v>
      </c>
      <c r="BW37" t="s">
        <v>41</v>
      </c>
      <c r="BX37">
        <v>3.6</v>
      </c>
      <c r="BY37">
        <v>3.3</v>
      </c>
      <c r="BZ37">
        <v>3</v>
      </c>
      <c r="CA37">
        <f t="shared" si="23"/>
        <v>49.700977527494771</v>
      </c>
      <c r="CB37">
        <f t="shared" si="24"/>
        <v>20.319821283418776</v>
      </c>
      <c r="CC37">
        <f t="shared" si="25"/>
        <v>28.940351524869172</v>
      </c>
      <c r="CD37">
        <f t="shared" si="26"/>
        <v>35.632729275178832</v>
      </c>
      <c r="CE37">
        <f t="shared" si="27"/>
        <v>9.5331629073182267</v>
      </c>
      <c r="CF37">
        <f t="shared" si="63"/>
        <v>19.855650968850895</v>
      </c>
      <c r="CG37">
        <f t="shared" si="29"/>
        <v>26.496585139458013</v>
      </c>
      <c r="CH37">
        <f t="shared" si="64"/>
        <v>46.498712865782522</v>
      </c>
      <c r="CI37">
        <f t="shared" si="66"/>
        <v>66.801255389606553</v>
      </c>
      <c r="CJ37">
        <f t="shared" si="58"/>
        <v>18.547963026794136</v>
      </c>
      <c r="CK37">
        <f t="shared" si="62"/>
        <v>42.066907379271576</v>
      </c>
      <c r="CL37">
        <f t="shared" ref="CL37:CL61" si="107">PI()*(((AO37+AP37)/4)^2)*AN37</f>
        <v>56.369204284279959</v>
      </c>
      <c r="CM37">
        <f t="shared" si="59"/>
        <v>6.6051985541725404</v>
      </c>
      <c r="CN37">
        <f t="shared" si="74"/>
        <v>20.706237179810326</v>
      </c>
      <c r="CO37">
        <f t="shared" si="105"/>
        <v>40.807521424263776</v>
      </c>
      <c r="CP37">
        <f t="shared" si="106"/>
        <v>58.188579129790149</v>
      </c>
      <c r="CQ37" t="s">
        <v>41</v>
      </c>
      <c r="CR37">
        <f t="shared" si="67"/>
        <v>8.6590147514568674</v>
      </c>
      <c r="CS37" t="s">
        <v>41</v>
      </c>
      <c r="CT37">
        <f>PI()*(((BM37+BN37)/4)^2)*BL37</f>
        <v>5.9870901995787467</v>
      </c>
      <c r="CU37" t="s">
        <v>41</v>
      </c>
      <c r="CV37">
        <f>PI()*(((BS37+BT37)/4)^2)*BR37</f>
        <v>4.9059896276621595</v>
      </c>
      <c r="CW37" t="s">
        <v>41</v>
      </c>
      <c r="CX37">
        <f t="shared" si="69"/>
        <v>28.05520779472025</v>
      </c>
      <c r="CY37" s="1">
        <f t="shared" ref="CY37:CY38" si="108">LN(CI37/CA37)/57</f>
        <v>5.1876714412836793E-3</v>
      </c>
      <c r="CZ37" s="1">
        <f t="shared" ref="CZ37:CZ38" si="109">LN(CJ37/CB37)/57</f>
        <v>-1.60064656871384E-3</v>
      </c>
      <c r="DA37" s="1">
        <f t="shared" ref="DA37:DA38" si="110">LN(CK37/CC37)/57</f>
        <v>6.5618336102540612E-3</v>
      </c>
      <c r="DB37" s="1">
        <f t="shared" ref="DB37:DB38" si="111">LN(CL37/CD37)/57</f>
        <v>8.0466387523578445E-3</v>
      </c>
      <c r="DC37" s="1">
        <f t="shared" ref="DC37:DC38" si="112">LN(CM37/CE37)/57</f>
        <v>-6.4371851478737998E-3</v>
      </c>
      <c r="DD37" s="1">
        <f t="shared" ref="DD37:DD38" si="113">LN(CN37/CF37)/57</f>
        <v>7.3590031109030363E-4</v>
      </c>
      <c r="DE37" s="1">
        <f t="shared" ref="DE37:DE38" si="114">LN(CO37/CG37)/57</f>
        <v>7.5763254566175824E-3</v>
      </c>
      <c r="DF37" s="1">
        <f t="shared" ref="DF37:DF38" si="115">LN(CP37/CH37)/57</f>
        <v>3.9344643630355395E-3</v>
      </c>
      <c r="DG37" s="1" t="s">
        <v>41</v>
      </c>
      <c r="DH37" s="1">
        <f t="shared" si="90"/>
        <v>-8.9618709068841427E-3</v>
      </c>
      <c r="DI37" s="1" t="s">
        <v>41</v>
      </c>
      <c r="DJ37" s="1">
        <f t="shared" si="92"/>
        <v>-2.6380205509587928E-2</v>
      </c>
      <c r="DK37" s="1" t="s">
        <v>41</v>
      </c>
      <c r="DL37" s="1">
        <f t="shared" si="94"/>
        <v>-1.6940919250596789E-2</v>
      </c>
      <c r="DM37" s="1" t="s">
        <v>41</v>
      </c>
      <c r="DN37" s="1">
        <f t="shared" si="96"/>
        <v>-8.5825273497743548E-3</v>
      </c>
      <c r="DO37" s="1" t="s">
        <v>41</v>
      </c>
      <c r="DP37" s="1">
        <f t="shared" si="98"/>
        <v>-6.0928277250131505E-3</v>
      </c>
      <c r="DQ37" s="1" t="s">
        <v>41</v>
      </c>
      <c r="DR37" s="1">
        <f t="shared" si="100"/>
        <v>-1.2740421853075548E-2</v>
      </c>
      <c r="DS37" s="1" t="s">
        <v>41</v>
      </c>
      <c r="DT37" s="1">
        <f t="shared" si="102"/>
        <v>-9.9859415612041404E-3</v>
      </c>
      <c r="DU37" s="1" t="s">
        <v>41</v>
      </c>
      <c r="DV37" s="1">
        <f t="shared" si="104"/>
        <v>-3.6089311145556754E-3</v>
      </c>
    </row>
    <row r="38" spans="1:127" x14ac:dyDescent="0.25">
      <c r="A38">
        <v>37</v>
      </c>
      <c r="B38" t="s">
        <v>40</v>
      </c>
      <c r="C38" t="s">
        <v>3</v>
      </c>
      <c r="D38" t="s">
        <v>2</v>
      </c>
      <c r="E38" t="s">
        <v>4</v>
      </c>
      <c r="F38" t="s">
        <v>37</v>
      </c>
      <c r="G38">
        <v>4.3</v>
      </c>
      <c r="H38">
        <v>3.6</v>
      </c>
      <c r="I38">
        <v>3.1</v>
      </c>
      <c r="J38">
        <v>3.6</v>
      </c>
      <c r="K38">
        <v>5.6</v>
      </c>
      <c r="L38">
        <v>3.4</v>
      </c>
      <c r="M38">
        <v>4.8</v>
      </c>
      <c r="N38">
        <v>5.8</v>
      </c>
      <c r="O38">
        <v>2.1</v>
      </c>
      <c r="P38">
        <v>3.6</v>
      </c>
      <c r="Q38">
        <v>4.0999999999999996</v>
      </c>
      <c r="R38">
        <v>2.2000000000000002</v>
      </c>
      <c r="S38">
        <v>3.6</v>
      </c>
      <c r="T38">
        <v>3.1</v>
      </c>
      <c r="U38">
        <v>2.8</v>
      </c>
      <c r="V38">
        <v>4</v>
      </c>
      <c r="W38">
        <v>3.7</v>
      </c>
      <c r="X38">
        <v>3.1</v>
      </c>
      <c r="Y38">
        <v>3.2</v>
      </c>
      <c r="Z38">
        <v>3.9</v>
      </c>
      <c r="AA38">
        <v>3.1</v>
      </c>
      <c r="AB38">
        <v>4.2</v>
      </c>
      <c r="AC38">
        <v>5.4</v>
      </c>
      <c r="AD38">
        <v>2.7</v>
      </c>
      <c r="AE38">
        <v>4.7</v>
      </c>
      <c r="AF38">
        <v>5.9</v>
      </c>
      <c r="AG38">
        <v>3</v>
      </c>
      <c r="AH38">
        <v>4.3</v>
      </c>
      <c r="AI38">
        <v>5.5</v>
      </c>
      <c r="AJ38">
        <v>3.8</v>
      </c>
      <c r="AK38">
        <v>5.3</v>
      </c>
      <c r="AL38">
        <v>5.4</v>
      </c>
      <c r="AM38">
        <v>3.2</v>
      </c>
      <c r="AN38">
        <v>4.5999999999999996</v>
      </c>
      <c r="AO38">
        <v>5.2</v>
      </c>
      <c r="AP38">
        <v>3.8</v>
      </c>
      <c r="AQ38">
        <v>4.5999999999999996</v>
      </c>
      <c r="AR38">
        <v>3</v>
      </c>
      <c r="AS38">
        <v>2.8</v>
      </c>
      <c r="AT38">
        <v>4.9000000000000004</v>
      </c>
      <c r="AU38">
        <v>4.5999999999999996</v>
      </c>
      <c r="AV38">
        <v>3.9</v>
      </c>
      <c r="AW38">
        <v>4.2</v>
      </c>
      <c r="AX38">
        <v>4.3</v>
      </c>
      <c r="AY38">
        <v>3.4</v>
      </c>
      <c r="AZ38">
        <v>4.3</v>
      </c>
      <c r="BA38">
        <v>5.4</v>
      </c>
      <c r="BB38">
        <v>3.4</v>
      </c>
      <c r="BC38">
        <v>7.1</v>
      </c>
      <c r="BD38">
        <v>5.4</v>
      </c>
      <c r="BE38">
        <v>5.0999999999999996</v>
      </c>
      <c r="BF38">
        <v>6.3</v>
      </c>
      <c r="BG38">
        <v>4.9000000000000004</v>
      </c>
      <c r="BH38">
        <v>3.8</v>
      </c>
      <c r="BI38">
        <v>7.2</v>
      </c>
      <c r="BJ38">
        <v>7.3</v>
      </c>
      <c r="BK38">
        <v>5.6</v>
      </c>
      <c r="BL38">
        <v>8.6</v>
      </c>
      <c r="BM38">
        <v>6.6</v>
      </c>
      <c r="BN38">
        <v>5.3</v>
      </c>
      <c r="BO38">
        <v>6.8</v>
      </c>
      <c r="BP38">
        <v>6.7</v>
      </c>
      <c r="BQ38">
        <v>4.5</v>
      </c>
      <c r="BR38">
        <v>3.1</v>
      </c>
      <c r="BS38">
        <v>3.6</v>
      </c>
      <c r="BT38">
        <v>2.9</v>
      </c>
      <c r="BU38">
        <v>8.9</v>
      </c>
      <c r="BV38">
        <v>6.9</v>
      </c>
      <c r="BW38">
        <v>5.3</v>
      </c>
      <c r="BX38">
        <v>6.7</v>
      </c>
      <c r="BY38">
        <v>5.2</v>
      </c>
      <c r="BZ38">
        <v>4.2</v>
      </c>
      <c r="CA38">
        <f t="shared" si="23"/>
        <v>37.90076282152981</v>
      </c>
      <c r="CB38">
        <f t="shared" si="24"/>
        <v>57.25552611167398</v>
      </c>
      <c r="CC38">
        <f t="shared" si="25"/>
        <v>58.820039253161696</v>
      </c>
      <c r="CD38">
        <f t="shared" si="26"/>
        <v>28.05520779472025</v>
      </c>
      <c r="CE38">
        <f t="shared" si="27"/>
        <v>24.605739061078658</v>
      </c>
      <c r="CF38">
        <f t="shared" si="63"/>
        <v>36.316811075498016</v>
      </c>
      <c r="CG38">
        <f t="shared" si="29"/>
        <v>30.787608005179973</v>
      </c>
      <c r="CH38">
        <f t="shared" si="64"/>
        <v>54.106472175531941</v>
      </c>
      <c r="CI38">
        <f t="shared" si="66"/>
        <v>73.098381514186471</v>
      </c>
      <c r="CJ38">
        <f t="shared" si="58"/>
        <v>73.023768688663694</v>
      </c>
      <c r="CK38">
        <f t="shared" si="62"/>
        <v>76.96666381845975</v>
      </c>
      <c r="CL38">
        <f t="shared" si="107"/>
        <v>73.159838920472296</v>
      </c>
      <c r="CM38">
        <f t="shared" si="59"/>
        <v>30.383913349193683</v>
      </c>
      <c r="CN38">
        <f t="shared" si="74"/>
        <v>69.512646199195416</v>
      </c>
      <c r="CO38">
        <f t="shared" si="105"/>
        <v>48.894569963226438</v>
      </c>
      <c r="CP38">
        <f t="shared" si="106"/>
        <v>65.382826306510779</v>
      </c>
      <c r="CQ38">
        <f>PI()*(((BD38+BE38)/4)^2)*BC38</f>
        <v>153.69751183835939</v>
      </c>
      <c r="CR38">
        <f t="shared" si="67"/>
        <v>93.628689505395727</v>
      </c>
      <c r="CS38">
        <f t="shared" ref="CS38:CS54" si="116">PI()*(((BJ38+BK38)/4)^2)*BI38</f>
        <v>235.25659506774483</v>
      </c>
      <c r="CT38">
        <f>PI()*(((BM38+BN38)/4)^2)*BL38</f>
        <v>239.12350292523212</v>
      </c>
      <c r="CU38">
        <f t="shared" ref="CU38:CU61" si="117">PI()*(((BP38+BQ38)/4)^2)*BO38</f>
        <v>167.48458754817901</v>
      </c>
      <c r="CV38">
        <f>PI()*(((BS38+BT38)/4)^2)*BR38</f>
        <v>25.716881112745199</v>
      </c>
      <c r="CW38">
        <f>PI()*(((BV38+BW38)/4)^2)*BU38</f>
        <v>260.0995243741695</v>
      </c>
      <c r="CX38">
        <f t="shared" si="69"/>
        <v>116.24128437731255</v>
      </c>
      <c r="CY38" s="1">
        <f t="shared" si="108"/>
        <v>1.1523420819277964E-2</v>
      </c>
      <c r="CZ38" s="1">
        <f t="shared" si="109"/>
        <v>4.2677337347970887E-3</v>
      </c>
      <c r="DA38" s="1">
        <f t="shared" si="110"/>
        <v>4.7173647406526945E-3</v>
      </c>
      <c r="DB38" s="1">
        <f t="shared" si="111"/>
        <v>1.6815304314218415E-2</v>
      </c>
      <c r="DC38" s="1">
        <f t="shared" si="112"/>
        <v>3.7005893213049959E-3</v>
      </c>
      <c r="DD38" s="1">
        <f t="shared" si="113"/>
        <v>1.1389963975879118E-2</v>
      </c>
      <c r="DE38" s="1">
        <f t="shared" si="114"/>
        <v>8.1149837735489706E-3</v>
      </c>
      <c r="DF38" s="1">
        <f t="shared" si="115"/>
        <v>3.3211546845917372E-3</v>
      </c>
      <c r="DG38" s="1">
        <f t="shared" ref="DG38" si="118">LN(CQ38/CI38)/85</f>
        <v>8.7432968962591028E-3</v>
      </c>
      <c r="DH38" s="1">
        <f t="shared" ref="DH38:DH39" si="119">LN(CR38/CJ38)/85</f>
        <v>2.9241395494191249E-3</v>
      </c>
      <c r="DI38" s="1">
        <f t="shared" ref="DI38:DI39" si="120">LN(CS38/CK38)/85</f>
        <v>1.3144757902120729E-2</v>
      </c>
      <c r="DJ38" s="1">
        <f t="shared" ref="DJ38:DJ39" si="121">LN(CT38/CL38)/85</f>
        <v>1.3933335827375779E-2</v>
      </c>
      <c r="DK38" s="1">
        <f t="shared" ref="DK38:DK39" si="122">LN(CU38/CM38)/85</f>
        <v>2.0082094472757196E-2</v>
      </c>
      <c r="DL38" s="1">
        <f t="shared" ref="DL38:DL39" si="123">LN(CV38/CN38)/85</f>
        <v>-1.1698365491939285E-2</v>
      </c>
      <c r="DM38" s="1">
        <f t="shared" ref="DM38:DM39" si="124">LN(CW38/CO38)/85</f>
        <v>1.9663505849504905E-2</v>
      </c>
      <c r="DN38" s="1">
        <f t="shared" ref="DN38:DN39" si="125">LN(CX38/CP38)/85</f>
        <v>6.7695110503646896E-3</v>
      </c>
      <c r="DO38" s="1">
        <f t="shared" si="97"/>
        <v>1.0000108734863339E-2</v>
      </c>
      <c r="DP38" s="1">
        <f t="shared" si="98"/>
        <v>3.5129477470289975E-3</v>
      </c>
      <c r="DQ38" s="1">
        <f t="shared" si="99"/>
        <v>9.9013872278390386E-3</v>
      </c>
      <c r="DR38" s="1">
        <f t="shared" si="100"/>
        <v>1.5305756365981362E-2</v>
      </c>
      <c r="DS38" s="1">
        <f t="shared" si="101"/>
        <v>1.3699368724991048E-2</v>
      </c>
      <c r="DT38" s="1">
        <f t="shared" si="102"/>
        <v>-2.4652365727837813E-3</v>
      </c>
      <c r="DU38" s="1">
        <f t="shared" si="103"/>
        <v>1.5242514802144344E-2</v>
      </c>
      <c r="DV38" s="1">
        <f t="shared" si="104"/>
        <v>5.4622446878766252E-3</v>
      </c>
    </row>
    <row r="39" spans="1:127" x14ac:dyDescent="0.25">
      <c r="A39">
        <v>38</v>
      </c>
      <c r="B39" t="s">
        <v>40</v>
      </c>
      <c r="C39" t="s">
        <v>3</v>
      </c>
      <c r="D39" t="s">
        <v>2</v>
      </c>
      <c r="E39" t="s">
        <v>38</v>
      </c>
      <c r="F39" t="s">
        <v>37</v>
      </c>
      <c r="G39">
        <v>4.2</v>
      </c>
      <c r="H39">
        <v>3.6</v>
      </c>
      <c r="I39">
        <v>2.4</v>
      </c>
      <c r="J39">
        <v>6.1</v>
      </c>
      <c r="K39">
        <v>4.9000000000000004</v>
      </c>
      <c r="L39">
        <v>3.8</v>
      </c>
      <c r="M39">
        <v>3.4</v>
      </c>
      <c r="N39">
        <v>3.3</v>
      </c>
      <c r="O39">
        <v>2.8</v>
      </c>
      <c r="P39">
        <v>5.2</v>
      </c>
      <c r="Q39">
        <v>2.4</v>
      </c>
      <c r="R39">
        <v>2.5</v>
      </c>
      <c r="S39">
        <v>4.9000000000000004</v>
      </c>
      <c r="T39">
        <v>3.5</v>
      </c>
      <c r="U39">
        <v>3</v>
      </c>
      <c r="V39">
        <v>5.2</v>
      </c>
      <c r="W39">
        <v>3.6</v>
      </c>
      <c r="X39">
        <v>3.2</v>
      </c>
      <c r="Y39">
        <v>4.5999999999999996</v>
      </c>
      <c r="Z39">
        <v>5.4</v>
      </c>
      <c r="AA39">
        <v>3.9</v>
      </c>
      <c r="AB39">
        <v>4</v>
      </c>
      <c r="AC39">
        <v>4.2</v>
      </c>
      <c r="AD39">
        <v>3.8</v>
      </c>
      <c r="AE39">
        <v>4.7</v>
      </c>
      <c r="AF39">
        <v>3.7</v>
      </c>
      <c r="AG39">
        <v>2.1</v>
      </c>
      <c r="AH39">
        <v>6</v>
      </c>
      <c r="AI39">
        <v>5.0999999999999996</v>
      </c>
      <c r="AJ39">
        <v>3.2</v>
      </c>
      <c r="AK39">
        <v>3.3</v>
      </c>
      <c r="AL39">
        <v>2.9</v>
      </c>
      <c r="AM39">
        <v>2.6</v>
      </c>
      <c r="AN39">
        <v>5.0999999999999996</v>
      </c>
      <c r="AO39">
        <v>2.7</v>
      </c>
      <c r="AP39">
        <v>2.1</v>
      </c>
      <c r="AQ39">
        <v>4.7</v>
      </c>
      <c r="AR39">
        <v>3.4</v>
      </c>
      <c r="AS39">
        <v>2.6</v>
      </c>
      <c r="AT39">
        <v>5.0999999999999996</v>
      </c>
      <c r="AU39">
        <v>3.9</v>
      </c>
      <c r="AV39">
        <v>3.8</v>
      </c>
      <c r="AW39">
        <v>3.3</v>
      </c>
      <c r="AX39">
        <v>1.5</v>
      </c>
      <c r="AY39">
        <v>1.3</v>
      </c>
      <c r="AZ39">
        <v>3.3</v>
      </c>
      <c r="BA39">
        <v>2.7</v>
      </c>
      <c r="BB39">
        <v>1.4</v>
      </c>
      <c r="BC39">
        <v>2.2000000000000002</v>
      </c>
      <c r="BD39">
        <v>3.3</v>
      </c>
      <c r="BE39">
        <v>1.6</v>
      </c>
      <c r="BF39">
        <v>5.5</v>
      </c>
      <c r="BG39">
        <v>4.5</v>
      </c>
      <c r="BH39">
        <v>2.5</v>
      </c>
      <c r="BI39">
        <v>5.7</v>
      </c>
      <c r="BJ39">
        <v>2.5</v>
      </c>
      <c r="BK39">
        <v>3.6</v>
      </c>
      <c r="BL39" t="s">
        <v>41</v>
      </c>
      <c r="BM39" t="s">
        <v>41</v>
      </c>
      <c r="BN39" t="s">
        <v>41</v>
      </c>
      <c r="BO39">
        <v>7.4</v>
      </c>
      <c r="BP39">
        <v>5.0999999999999996</v>
      </c>
      <c r="BQ39">
        <v>4</v>
      </c>
      <c r="BR39" t="s">
        <v>41</v>
      </c>
      <c r="BS39" t="s">
        <v>41</v>
      </c>
      <c r="BT39" t="s">
        <v>41</v>
      </c>
      <c r="BU39" t="s">
        <v>41</v>
      </c>
      <c r="BV39" t="s">
        <v>41</v>
      </c>
      <c r="BW39" t="s">
        <v>41</v>
      </c>
      <c r="BX39" t="s">
        <v>41</v>
      </c>
      <c r="BY39" t="s">
        <v>41</v>
      </c>
      <c r="BZ39" t="s">
        <v>41</v>
      </c>
      <c r="CA39">
        <f t="shared" si="23"/>
        <v>29.688050576423546</v>
      </c>
      <c r="CB39">
        <f t="shared" si="24"/>
        <v>90.656350156018092</v>
      </c>
      <c r="CC39">
        <f t="shared" si="25"/>
        <v>24.840965811016186</v>
      </c>
      <c r="CD39">
        <f t="shared" si="26"/>
        <v>24.514632874124558</v>
      </c>
      <c r="CE39">
        <f t="shared" si="27"/>
        <v>40.64926369433919</v>
      </c>
      <c r="CF39">
        <f t="shared" si="63"/>
        <v>47.211854398147423</v>
      </c>
      <c r="CG39">
        <f t="shared" si="29"/>
        <v>78.118450225082086</v>
      </c>
      <c r="CH39">
        <f t="shared" si="64"/>
        <v>50.26548245743669</v>
      </c>
      <c r="CI39">
        <f t="shared" si="66"/>
        <v>31.044433204610947</v>
      </c>
      <c r="CJ39">
        <f t="shared" si="58"/>
        <v>81.159119214675343</v>
      </c>
      <c r="CK39">
        <f t="shared" si="62"/>
        <v>19.600592915287567</v>
      </c>
      <c r="CL39">
        <f t="shared" si="107"/>
        <v>23.071856447963444</v>
      </c>
      <c r="CM39">
        <f t="shared" si="59"/>
        <v>33.222342311712062</v>
      </c>
      <c r="CN39">
        <f t="shared" si="74"/>
        <v>59.371977812489241</v>
      </c>
      <c r="CO39">
        <f t="shared" si="105"/>
        <v>5.0799553208546939</v>
      </c>
      <c r="CP39">
        <f t="shared" si="106"/>
        <v>10.892098079536661</v>
      </c>
      <c r="CQ39">
        <f>PI()*(((BD39+BE39)/4)^2)*BC39</f>
        <v>10.371575446745005</v>
      </c>
      <c r="CR39">
        <f t="shared" si="67"/>
        <v>52.916201258903072</v>
      </c>
      <c r="CS39">
        <f t="shared" si="116"/>
        <v>41.645148565527144</v>
      </c>
      <c r="CT39" t="s">
        <v>41</v>
      </c>
      <c r="CU39">
        <f t="shared" si="117"/>
        <v>120.32182053524397</v>
      </c>
      <c r="CV39" t="s">
        <v>41</v>
      </c>
      <c r="CW39" t="s">
        <v>41</v>
      </c>
      <c r="CX39" t="s">
        <v>41</v>
      </c>
      <c r="CY39" s="1">
        <f>LN(CI39/CA39)/52</f>
        <v>8.5913230914092084E-4</v>
      </c>
      <c r="CZ39" s="1">
        <f t="shared" ref="CZ39:DF39" si="126">LN(CJ39/CB39)/52</f>
        <v>-2.1281600705227227E-3</v>
      </c>
      <c r="DA39" s="1">
        <f t="shared" si="126"/>
        <v>-4.5564292506031067E-3</v>
      </c>
      <c r="DB39" s="1">
        <f t="shared" si="126"/>
        <v>-1.1664742358187122E-3</v>
      </c>
      <c r="DC39" s="1">
        <f t="shared" si="126"/>
        <v>-3.8799636874546355E-3</v>
      </c>
      <c r="DD39" s="1">
        <f t="shared" si="126"/>
        <v>4.4072566826548519E-3</v>
      </c>
      <c r="DE39" s="1">
        <f t="shared" si="126"/>
        <v>-5.2556226941898439E-2</v>
      </c>
      <c r="DF39" s="1">
        <f t="shared" si="126"/>
        <v>-2.9409250549742381E-2</v>
      </c>
      <c r="DG39" s="1">
        <f>LN(CQ39/CI39)/85</f>
        <v>-1.2898242037921507E-2</v>
      </c>
      <c r="DH39" s="1">
        <f t="shared" si="119"/>
        <v>-5.031789511577742E-3</v>
      </c>
      <c r="DI39" s="1">
        <f t="shared" si="120"/>
        <v>8.8661772264676548E-3</v>
      </c>
      <c r="DJ39" s="1" t="s">
        <v>41</v>
      </c>
      <c r="DK39" s="1">
        <f t="shared" si="122"/>
        <v>1.514055741274835E-2</v>
      </c>
      <c r="DL39" s="1" t="s">
        <v>41</v>
      </c>
      <c r="DM39" s="1" t="s">
        <v>41</v>
      </c>
      <c r="DN39" s="1" t="s">
        <v>41</v>
      </c>
      <c r="DO39" s="1">
        <f>LN(CQ39/CA39)/135</f>
        <v>-7.7901903196148179E-3</v>
      </c>
      <c r="DP39" s="1">
        <f t="shared" ref="DP39:DV39" si="127">LN(CR39/CB39)/135</f>
        <v>-3.9878994974169605E-3</v>
      </c>
      <c r="DQ39" s="1">
        <f t="shared" si="127"/>
        <v>3.8273388386547329E-3</v>
      </c>
      <c r="DR39" s="1" t="s">
        <v>41</v>
      </c>
      <c r="DS39" s="1">
        <f t="shared" si="127"/>
        <v>8.0384390247108788E-3</v>
      </c>
      <c r="DT39" s="1" t="s">
        <v>41</v>
      </c>
      <c r="DU39" s="1" t="s">
        <v>41</v>
      </c>
      <c r="DV39" s="1" t="s">
        <v>41</v>
      </c>
    </row>
    <row r="40" spans="1:127" x14ac:dyDescent="0.25">
      <c r="A40">
        <v>39</v>
      </c>
      <c r="B40" t="s">
        <v>39</v>
      </c>
      <c r="C40" t="s">
        <v>2</v>
      </c>
      <c r="D40" t="s">
        <v>2</v>
      </c>
      <c r="E40" t="s">
        <v>4</v>
      </c>
      <c r="F40" t="s">
        <v>37</v>
      </c>
      <c r="G40">
        <v>4.8</v>
      </c>
      <c r="H40">
        <v>3.6</v>
      </c>
      <c r="I40">
        <v>1.4</v>
      </c>
      <c r="J40">
        <v>5</v>
      </c>
      <c r="K40">
        <v>2.1</v>
      </c>
      <c r="L40">
        <v>1.5</v>
      </c>
      <c r="M40">
        <v>5.0999999999999996</v>
      </c>
      <c r="N40">
        <v>3</v>
      </c>
      <c r="O40">
        <v>2.5</v>
      </c>
      <c r="P40">
        <v>4.8</v>
      </c>
      <c r="Q40">
        <v>4.5</v>
      </c>
      <c r="R40">
        <v>2.6</v>
      </c>
      <c r="S40">
        <v>4.5999999999999996</v>
      </c>
      <c r="T40">
        <v>3.4</v>
      </c>
      <c r="U40">
        <v>1.7</v>
      </c>
      <c r="V40">
        <v>3.4</v>
      </c>
      <c r="W40">
        <v>3.2</v>
      </c>
      <c r="X40">
        <v>3.2</v>
      </c>
      <c r="Y40">
        <v>3.1</v>
      </c>
      <c r="Z40">
        <v>3.2</v>
      </c>
      <c r="AA40">
        <v>1.9</v>
      </c>
      <c r="AB40">
        <v>5.9</v>
      </c>
      <c r="AC40">
        <v>2.9</v>
      </c>
      <c r="AD40">
        <v>2.9</v>
      </c>
      <c r="AE40">
        <v>5</v>
      </c>
      <c r="AF40">
        <v>2.4</v>
      </c>
      <c r="AG40">
        <v>2.6</v>
      </c>
      <c r="AH40" t="s">
        <v>41</v>
      </c>
      <c r="AI40" t="s">
        <v>41</v>
      </c>
      <c r="AJ40" t="s">
        <v>41</v>
      </c>
      <c r="AK40">
        <v>5.5</v>
      </c>
      <c r="AL40">
        <v>3.8</v>
      </c>
      <c r="AM40">
        <v>3.2</v>
      </c>
      <c r="AN40">
        <v>4.9000000000000004</v>
      </c>
      <c r="AO40">
        <v>4.5999999999999996</v>
      </c>
      <c r="AP40">
        <v>3.4</v>
      </c>
      <c r="AQ40">
        <v>5.0999999999999996</v>
      </c>
      <c r="AR40">
        <v>4.8</v>
      </c>
      <c r="AS40">
        <v>3.4</v>
      </c>
      <c r="AT40">
        <v>4.9000000000000004</v>
      </c>
      <c r="AU40">
        <v>4.2</v>
      </c>
      <c r="AV40">
        <v>3.5</v>
      </c>
      <c r="AW40">
        <v>3.8</v>
      </c>
      <c r="AX40">
        <v>4.4000000000000004</v>
      </c>
      <c r="AY40">
        <v>3.1</v>
      </c>
      <c r="AZ40">
        <v>6.5</v>
      </c>
      <c r="BA40">
        <v>3.9</v>
      </c>
      <c r="BB40">
        <v>2.7</v>
      </c>
      <c r="BC40" t="s">
        <v>41</v>
      </c>
      <c r="BD40" t="s">
        <v>41</v>
      </c>
      <c r="BE40" t="s">
        <v>41</v>
      </c>
      <c r="BF40">
        <v>6.5</v>
      </c>
      <c r="BG40">
        <v>3.4</v>
      </c>
      <c r="BH40">
        <v>2.9</v>
      </c>
      <c r="BI40">
        <v>7</v>
      </c>
      <c r="BJ40">
        <v>5.2</v>
      </c>
      <c r="BK40">
        <v>4.0999999999999996</v>
      </c>
      <c r="BL40">
        <v>7.5</v>
      </c>
      <c r="BM40">
        <v>6</v>
      </c>
      <c r="BN40">
        <v>4.9000000000000004</v>
      </c>
      <c r="BO40">
        <v>6.2</v>
      </c>
      <c r="BP40">
        <v>5.3</v>
      </c>
      <c r="BQ40">
        <v>4.9000000000000004</v>
      </c>
      <c r="BR40" t="s">
        <v>41</v>
      </c>
      <c r="BS40" t="s">
        <v>41</v>
      </c>
      <c r="BT40" t="s">
        <v>41</v>
      </c>
      <c r="BU40">
        <v>8.3000000000000007</v>
      </c>
      <c r="BV40">
        <v>6</v>
      </c>
      <c r="BW40">
        <v>5</v>
      </c>
      <c r="BX40">
        <v>6.1</v>
      </c>
      <c r="BY40">
        <v>5.5</v>
      </c>
      <c r="BZ40">
        <v>5.0999999999999996</v>
      </c>
      <c r="CA40">
        <f t="shared" si="23"/>
        <v>23.56194490192345</v>
      </c>
      <c r="CB40">
        <f t="shared" si="24"/>
        <v>12.723450247038663</v>
      </c>
      <c r="CC40">
        <f t="shared" si="25"/>
        <v>30.291825414535332</v>
      </c>
      <c r="CD40">
        <f t="shared" si="26"/>
        <v>47.51030570023844</v>
      </c>
      <c r="CE40">
        <f t="shared" si="27"/>
        <v>23.492437164462771</v>
      </c>
      <c r="CF40">
        <f t="shared" si="63"/>
        <v>27.34442245684556</v>
      </c>
      <c r="CG40">
        <f t="shared" si="29"/>
        <v>15.831859828224912</v>
      </c>
      <c r="CH40">
        <f t="shared" si="64"/>
        <v>38.97067146961799</v>
      </c>
      <c r="CI40">
        <f t="shared" si="66"/>
        <v>24.543692606170261</v>
      </c>
      <c r="CJ40" t="s">
        <v>41</v>
      </c>
      <c r="CK40">
        <f t="shared" si="62"/>
        <v>52.916201258903072</v>
      </c>
      <c r="CL40">
        <f t="shared" si="107"/>
        <v>61.575216010359952</v>
      </c>
      <c r="CM40">
        <f t="shared" si="59"/>
        <v>67.332969946226626</v>
      </c>
      <c r="CN40">
        <f t="shared" si="74"/>
        <v>57.043664957097533</v>
      </c>
      <c r="CO40">
        <f t="shared" si="105"/>
        <v>41.969714356551137</v>
      </c>
      <c r="CP40">
        <f t="shared" si="106"/>
        <v>55.594408996088362</v>
      </c>
      <c r="CQ40" t="s">
        <v>41</v>
      </c>
      <c r="CR40">
        <f t="shared" si="67"/>
        <v>50.655236296022672</v>
      </c>
      <c r="CS40">
        <f t="shared" si="116"/>
        <v>118.87590251642928</v>
      </c>
      <c r="CT40">
        <f t="shared" ref="CT40:CT46" si="128">PI()*(((BM40+BN40)/4)^2)*BL40</f>
        <v>174.9621671123453</v>
      </c>
      <c r="CU40">
        <f t="shared" si="117"/>
        <v>126.6548786257993</v>
      </c>
      <c r="CV40" t="s">
        <v>41</v>
      </c>
      <c r="CW40">
        <f>PI()*(((BV40+BW40)/4)^2)*BU40</f>
        <v>197.19384387501435</v>
      </c>
      <c r="CX40">
        <f>PI()*(((BY40+BZ40)/4)^2)*BX40</f>
        <v>134.57718989998935</v>
      </c>
      <c r="CY40" s="1">
        <f>LN(CI40/CA40)/57</f>
        <v>7.1617534246061758E-4</v>
      </c>
      <c r="CZ40" s="1" t="s">
        <v>41</v>
      </c>
      <c r="DA40" s="1">
        <f t="shared" ref="CZ40:DF40" si="129">LN(CK40/CC40)/57</f>
        <v>9.786520458630198E-3</v>
      </c>
      <c r="DB40" s="1">
        <f t="shared" si="129"/>
        <v>4.5493474117169856E-3</v>
      </c>
      <c r="DC40" s="1">
        <f t="shared" si="129"/>
        <v>1.8473183602019043E-2</v>
      </c>
      <c r="DD40" s="1">
        <f t="shared" si="129"/>
        <v>1.2900078078640164E-2</v>
      </c>
      <c r="DE40" s="1">
        <f t="shared" si="129"/>
        <v>1.7103928366056294E-2</v>
      </c>
      <c r="DF40" s="1">
        <f t="shared" si="129"/>
        <v>6.2328647184198196E-3</v>
      </c>
      <c r="DG40" s="1" t="s">
        <v>41</v>
      </c>
      <c r="DH40" s="1" t="s">
        <v>41</v>
      </c>
      <c r="DI40" s="1">
        <f>LN(CS40/CK40)/90</f>
        <v>8.9930062113853567E-3</v>
      </c>
      <c r="DJ40" s="1">
        <f t="shared" ref="DJ40:DN40" si="130">LN(CT40/CL40)/90</f>
        <v>1.1603447894846755E-2</v>
      </c>
      <c r="DK40" s="1">
        <f t="shared" si="130"/>
        <v>7.0201764928977993E-3</v>
      </c>
      <c r="DL40" s="1" t="s">
        <v>41</v>
      </c>
      <c r="DM40" s="1">
        <f t="shared" si="130"/>
        <v>1.7191543917582489E-2</v>
      </c>
      <c r="DN40" s="1">
        <f t="shared" si="130"/>
        <v>9.8228366494328614E-3</v>
      </c>
      <c r="DO40" s="1" t="s">
        <v>41</v>
      </c>
      <c r="DP40" s="1">
        <f>LN(CR40/CB40)/145</f>
        <v>9.5282471747471474E-3</v>
      </c>
      <c r="DQ40" s="1">
        <f t="shared" ref="DQ40:DV40" si="131">LN(CS40/CC40)/145</f>
        <v>9.4289808632179537E-3</v>
      </c>
      <c r="DR40" s="1">
        <f t="shared" si="131"/>
        <v>8.9905042276143179E-3</v>
      </c>
      <c r="DS40" s="1">
        <f t="shared" si="131"/>
        <v>1.1619223101213017E-2</v>
      </c>
      <c r="DT40" s="1" t="s">
        <v>41</v>
      </c>
      <c r="DU40" s="1">
        <f t="shared" si="131"/>
        <v>1.7394226685845744E-2</v>
      </c>
      <c r="DV40" s="1">
        <f t="shared" si="131"/>
        <v>8.5470937061992228E-3</v>
      </c>
    </row>
    <row r="41" spans="1:127" x14ac:dyDescent="0.25">
      <c r="A41">
        <v>40</v>
      </c>
      <c r="B41" t="s">
        <v>40</v>
      </c>
      <c r="C41" t="s">
        <v>3</v>
      </c>
      <c r="D41" t="s">
        <v>2</v>
      </c>
      <c r="E41" t="s">
        <v>38</v>
      </c>
      <c r="F41" t="s">
        <v>37</v>
      </c>
      <c r="G41">
        <v>3.6</v>
      </c>
      <c r="H41">
        <v>3.6</v>
      </c>
      <c r="I41">
        <v>2.8</v>
      </c>
      <c r="J41">
        <v>4.2</v>
      </c>
      <c r="K41">
        <v>4.8</v>
      </c>
      <c r="L41">
        <v>4</v>
      </c>
      <c r="M41">
        <v>4.2</v>
      </c>
      <c r="N41">
        <v>3.8</v>
      </c>
      <c r="O41">
        <v>2.5</v>
      </c>
      <c r="P41">
        <v>4.4000000000000004</v>
      </c>
      <c r="Q41">
        <v>2.2999999999999998</v>
      </c>
      <c r="R41">
        <v>1.6</v>
      </c>
      <c r="S41">
        <v>3.3</v>
      </c>
      <c r="T41">
        <v>4.4000000000000004</v>
      </c>
      <c r="U41">
        <v>2.6</v>
      </c>
      <c r="V41">
        <v>4.0999999999999996</v>
      </c>
      <c r="W41">
        <v>3.2</v>
      </c>
      <c r="X41">
        <v>2.2000000000000002</v>
      </c>
      <c r="Y41">
        <v>3.8</v>
      </c>
      <c r="Z41">
        <v>3.9</v>
      </c>
      <c r="AA41">
        <v>3</v>
      </c>
      <c r="AB41">
        <v>4.9000000000000004</v>
      </c>
      <c r="AC41">
        <v>3.6</v>
      </c>
      <c r="AD41">
        <v>4</v>
      </c>
      <c r="AE41">
        <v>4.4000000000000004</v>
      </c>
      <c r="AF41">
        <v>3.6</v>
      </c>
      <c r="AG41">
        <v>3.5</v>
      </c>
      <c r="AH41">
        <v>4.5</v>
      </c>
      <c r="AI41">
        <v>4.5999999999999996</v>
      </c>
      <c r="AJ41">
        <v>3.5</v>
      </c>
      <c r="AK41">
        <v>4.9000000000000004</v>
      </c>
      <c r="AL41">
        <v>4.0999999999999996</v>
      </c>
      <c r="AM41">
        <v>3</v>
      </c>
      <c r="AN41">
        <v>5.4</v>
      </c>
      <c r="AO41">
        <v>2.7</v>
      </c>
      <c r="AP41">
        <v>2.4</v>
      </c>
      <c r="AQ41">
        <v>4.0999999999999996</v>
      </c>
      <c r="AR41">
        <v>2.9</v>
      </c>
      <c r="AS41">
        <v>2.8</v>
      </c>
      <c r="AT41">
        <v>4.3</v>
      </c>
      <c r="AU41">
        <v>3.3</v>
      </c>
      <c r="AV41">
        <v>2.2999999999999998</v>
      </c>
      <c r="AW41">
        <v>4.3</v>
      </c>
      <c r="AX41">
        <v>4</v>
      </c>
      <c r="AY41">
        <v>2.4</v>
      </c>
      <c r="AZ41">
        <v>4.5</v>
      </c>
      <c r="BA41">
        <v>4.3</v>
      </c>
      <c r="BB41">
        <v>3</v>
      </c>
      <c r="BC41">
        <v>4.2</v>
      </c>
      <c r="BD41">
        <v>4</v>
      </c>
      <c r="BE41">
        <v>3.3</v>
      </c>
      <c r="BF41" t="s">
        <v>41</v>
      </c>
      <c r="BG41" t="s">
        <v>41</v>
      </c>
      <c r="BH41" t="s">
        <v>41</v>
      </c>
      <c r="BI41">
        <v>5.5</v>
      </c>
      <c r="BJ41">
        <v>4.9000000000000004</v>
      </c>
      <c r="BK41">
        <v>5.0999999999999996</v>
      </c>
      <c r="BL41">
        <v>6.8</v>
      </c>
      <c r="BM41">
        <v>4.0999999999999996</v>
      </c>
      <c r="BN41">
        <v>4.2</v>
      </c>
      <c r="BO41">
        <v>5.6</v>
      </c>
      <c r="BP41">
        <v>5.9</v>
      </c>
      <c r="BQ41">
        <v>3.9</v>
      </c>
      <c r="BR41">
        <v>4.7</v>
      </c>
      <c r="BS41">
        <v>3.5</v>
      </c>
      <c r="BT41">
        <v>1.9</v>
      </c>
      <c r="BU41">
        <v>5.0999999999999996</v>
      </c>
      <c r="BV41">
        <v>3.8</v>
      </c>
      <c r="BW41">
        <v>3.4</v>
      </c>
      <c r="BX41">
        <v>4.9000000000000004</v>
      </c>
      <c r="BY41">
        <v>5.0999999999999996</v>
      </c>
      <c r="BZ41">
        <v>4.3</v>
      </c>
      <c r="CA41">
        <f t="shared" si="23"/>
        <v>28.952917895483537</v>
      </c>
      <c r="CB41">
        <f t="shared" si="24"/>
        <v>63.862295462173329</v>
      </c>
      <c r="CC41">
        <f t="shared" si="25"/>
        <v>32.731075760506961</v>
      </c>
      <c r="CD41">
        <f t="shared" si="26"/>
        <v>13.140496671802707</v>
      </c>
      <c r="CE41">
        <f t="shared" si="27"/>
        <v>31.749720755341844</v>
      </c>
      <c r="CF41">
        <f t="shared" si="63"/>
        <v>23.474765705786332</v>
      </c>
      <c r="CG41">
        <f t="shared" si="29"/>
        <v>35.523166231384884</v>
      </c>
      <c r="CH41">
        <f t="shared" si="64"/>
        <v>55.571632449349856</v>
      </c>
      <c r="CI41">
        <f t="shared" si="66"/>
        <v>43.551113558551911</v>
      </c>
      <c r="CJ41">
        <f>PI()*(((AI41+AJ41)/4)^2)*AH41</f>
        <v>57.9712201880699</v>
      </c>
      <c r="CK41">
        <f t="shared" si="62"/>
        <v>48.500103735660076</v>
      </c>
      <c r="CL41">
        <f t="shared" si="107"/>
        <v>27.5780784104563</v>
      </c>
      <c r="CM41">
        <f t="shared" si="59"/>
        <v>26.155525987002665</v>
      </c>
      <c r="CN41">
        <f t="shared" si="74"/>
        <v>26.477342884454771</v>
      </c>
      <c r="CO41">
        <f t="shared" si="105"/>
        <v>34.582651930716445</v>
      </c>
      <c r="CP41">
        <f t="shared" si="106"/>
        <v>47.085601643381274</v>
      </c>
      <c r="CQ41">
        <f>PI()*(((BD41+BE41)/4)^2)*BC41</f>
        <v>43.946561533822525</v>
      </c>
      <c r="CR41" t="s">
        <v>41</v>
      </c>
      <c r="CS41">
        <f t="shared" si="116"/>
        <v>107.99224746714914</v>
      </c>
      <c r="CT41">
        <f t="shared" si="128"/>
        <v>91.980335109965381</v>
      </c>
      <c r="CU41">
        <f t="shared" si="117"/>
        <v>105.60149545776733</v>
      </c>
      <c r="CV41">
        <f t="shared" ref="CV41:CV47" si="132">PI()*(((BS41+BT41)/4)^2)*BR41</f>
        <v>26.910097272486777</v>
      </c>
      <c r="CW41">
        <f>PI()*(((BV41+BW41)/4)^2)*BU41</f>
        <v>51.911677007917724</v>
      </c>
      <c r="CX41">
        <f>PI()*(((BY41+BZ41)/4)^2)*BX41</f>
        <v>85.012282604303181</v>
      </c>
      <c r="CY41" s="1">
        <f>LN(CI41/CA41)/57</f>
        <v>7.1625312776392698E-3</v>
      </c>
      <c r="CZ41" s="1">
        <f t="shared" ref="CZ41" si="133">LN(CJ41/CB41)/57</f>
        <v>-1.6979376863962155E-3</v>
      </c>
      <c r="DA41" s="1">
        <f t="shared" ref="DA41" si="134">LN(CK41/CC41)/57</f>
        <v>6.898964581172346E-3</v>
      </c>
      <c r="DB41" s="1">
        <f t="shared" ref="DB41" si="135">LN(CL41/CD41)/57</f>
        <v>1.3005655891848629E-2</v>
      </c>
      <c r="DC41" s="1">
        <f t="shared" ref="DC41" si="136">LN(CM41/CE41)/57</f>
        <v>-3.4004112840664963E-3</v>
      </c>
      <c r="DD41" s="1">
        <f t="shared" ref="DD41" si="137">LN(CN41/CF41)/57</f>
        <v>2.1116374970351613E-3</v>
      </c>
      <c r="DE41" s="1">
        <f t="shared" ref="DE41" si="138">LN(CO41/CG41)/57</f>
        <v>-4.7075239487716179E-4</v>
      </c>
      <c r="DF41" s="1">
        <f t="shared" ref="DF41" si="139">LN(CP41/CH41)/57</f>
        <v>-2.9071159055471373E-3</v>
      </c>
      <c r="DG41" s="1">
        <f>LN(CQ41/CI41)/85</f>
        <v>1.063425009324536E-4</v>
      </c>
      <c r="DH41" s="1" t="s">
        <v>41</v>
      </c>
      <c r="DI41" s="1">
        <f t="shared" ref="DH41:DN41" si="140">LN(CS41/CK41)/85</f>
        <v>9.4175706472399562E-3</v>
      </c>
      <c r="DJ41" s="1">
        <f t="shared" si="140"/>
        <v>1.417121892654561E-2</v>
      </c>
      <c r="DK41" s="1">
        <f t="shared" si="140"/>
        <v>1.6418965243563358E-2</v>
      </c>
      <c r="DL41" s="1">
        <f t="shared" si="140"/>
        <v>1.9073173734996421E-4</v>
      </c>
      <c r="DM41" s="1">
        <f t="shared" si="140"/>
        <v>4.7787245687474092E-3</v>
      </c>
      <c r="DN41" s="1">
        <f t="shared" si="140"/>
        <v>6.9509234186297883E-3</v>
      </c>
      <c r="DO41" s="1">
        <f>LN(CQ41/CA41)/140</f>
        <v>2.980738538604978E-3</v>
      </c>
      <c r="DP41" s="1" t="s">
        <v>41</v>
      </c>
      <c r="DQ41" s="1">
        <f t="shared" ref="DP41:DV41" si="141">LN(CS41/CC41)/140</f>
        <v>8.5266749010158571E-3</v>
      </c>
      <c r="DR41" s="1">
        <f t="shared" si="141"/>
        <v>1.389911424708392E-2</v>
      </c>
      <c r="DS41" s="1">
        <f t="shared" si="141"/>
        <v>8.584204303650679E-3</v>
      </c>
      <c r="DT41" s="1">
        <f t="shared" si="141"/>
        <v>9.7553953575536356E-4</v>
      </c>
      <c r="DU41" s="1">
        <f t="shared" si="141"/>
        <v>2.7097050131109405E-3</v>
      </c>
      <c r="DV41" s="1">
        <f t="shared" si="141"/>
        <v>3.036592028338181E-3</v>
      </c>
    </row>
    <row r="42" spans="1:127" x14ac:dyDescent="0.25">
      <c r="A42">
        <v>41</v>
      </c>
      <c r="B42" t="s">
        <v>39</v>
      </c>
      <c r="C42" t="s">
        <v>2</v>
      </c>
      <c r="D42" t="s">
        <v>2</v>
      </c>
      <c r="E42" t="s">
        <v>38</v>
      </c>
      <c r="F42" t="s">
        <v>37</v>
      </c>
      <c r="G42">
        <v>5</v>
      </c>
      <c r="H42">
        <v>3.6</v>
      </c>
      <c r="I42">
        <v>3.4</v>
      </c>
      <c r="J42">
        <v>4.7</v>
      </c>
      <c r="K42">
        <v>3.7</v>
      </c>
      <c r="L42">
        <v>3.6</v>
      </c>
      <c r="M42">
        <v>4.5999999999999996</v>
      </c>
      <c r="N42">
        <v>3.3</v>
      </c>
      <c r="O42">
        <v>2.5</v>
      </c>
      <c r="P42">
        <v>4.8</v>
      </c>
      <c r="Q42">
        <v>4.4000000000000004</v>
      </c>
      <c r="R42">
        <v>3.7</v>
      </c>
      <c r="S42">
        <v>4.2</v>
      </c>
      <c r="T42">
        <v>4.7</v>
      </c>
      <c r="U42">
        <v>3.3</v>
      </c>
      <c r="V42">
        <v>3.8</v>
      </c>
      <c r="W42">
        <v>3.3</v>
      </c>
      <c r="X42">
        <v>3.1</v>
      </c>
      <c r="Y42">
        <v>5.4</v>
      </c>
      <c r="Z42">
        <v>3</v>
      </c>
      <c r="AA42">
        <v>1.6</v>
      </c>
      <c r="AB42">
        <v>4.3</v>
      </c>
      <c r="AC42">
        <v>3.7</v>
      </c>
      <c r="AD42">
        <v>2.2000000000000002</v>
      </c>
      <c r="AE42">
        <v>5.2</v>
      </c>
      <c r="AF42">
        <v>6.2</v>
      </c>
      <c r="AG42">
        <v>3.7</v>
      </c>
      <c r="AH42">
        <v>6.1</v>
      </c>
      <c r="AI42">
        <v>4.4000000000000004</v>
      </c>
      <c r="AJ42">
        <v>3.7</v>
      </c>
      <c r="AK42">
        <v>5</v>
      </c>
      <c r="AL42">
        <v>4</v>
      </c>
      <c r="AM42">
        <v>3.5</v>
      </c>
      <c r="AN42">
        <v>5.0999999999999996</v>
      </c>
      <c r="AO42">
        <v>4.0999999999999996</v>
      </c>
      <c r="AP42">
        <v>4.2</v>
      </c>
      <c r="AQ42">
        <v>4.8</v>
      </c>
      <c r="AR42">
        <v>4.9000000000000004</v>
      </c>
      <c r="AS42">
        <v>3.6</v>
      </c>
      <c r="AT42">
        <v>5</v>
      </c>
      <c r="AU42">
        <v>4.5</v>
      </c>
      <c r="AV42">
        <v>4.2</v>
      </c>
      <c r="AW42">
        <v>5.4</v>
      </c>
      <c r="AX42">
        <v>3.7</v>
      </c>
      <c r="AY42">
        <v>2.8</v>
      </c>
      <c r="AZ42">
        <v>4.8</v>
      </c>
      <c r="BA42">
        <v>4.4000000000000004</v>
      </c>
      <c r="BB42">
        <v>3.4</v>
      </c>
      <c r="BC42">
        <v>4.4000000000000004</v>
      </c>
      <c r="BD42">
        <v>4.3</v>
      </c>
      <c r="BE42">
        <v>3.3</v>
      </c>
      <c r="BF42">
        <v>8.4</v>
      </c>
      <c r="BG42">
        <v>7.7</v>
      </c>
      <c r="BH42">
        <v>5.6</v>
      </c>
      <c r="BI42">
        <v>8.6999999999999993</v>
      </c>
      <c r="BJ42">
        <v>7.1</v>
      </c>
      <c r="BK42">
        <v>6.7</v>
      </c>
      <c r="BL42">
        <v>5.7</v>
      </c>
      <c r="BM42">
        <v>5.7</v>
      </c>
      <c r="BN42">
        <v>4.4000000000000004</v>
      </c>
      <c r="BO42">
        <v>5.5</v>
      </c>
      <c r="BP42">
        <v>5.5</v>
      </c>
      <c r="BQ42">
        <v>4.7</v>
      </c>
      <c r="BR42">
        <v>7</v>
      </c>
      <c r="BS42">
        <v>5.7</v>
      </c>
      <c r="BT42">
        <v>5.5</v>
      </c>
      <c r="BU42">
        <v>6.1</v>
      </c>
      <c r="BV42">
        <v>5.7</v>
      </c>
      <c r="BW42">
        <v>5.0999999999999996</v>
      </c>
      <c r="BX42">
        <v>6.4</v>
      </c>
      <c r="BY42">
        <v>4.5</v>
      </c>
      <c r="BZ42">
        <v>2.9</v>
      </c>
      <c r="CA42">
        <f t="shared" si="23"/>
        <v>48.105637508093707</v>
      </c>
      <c r="CB42">
        <f t="shared" si="24"/>
        <v>49.178295049753785</v>
      </c>
      <c r="CC42">
        <f t="shared" si="25"/>
        <v>30.383913349193683</v>
      </c>
      <c r="CD42">
        <f t="shared" si="26"/>
        <v>61.835968200607923</v>
      </c>
      <c r="CE42">
        <f t="shared" si="27"/>
        <v>52.778756580308524</v>
      </c>
      <c r="CF42">
        <f t="shared" si="63"/>
        <v>30.561413334121507</v>
      </c>
      <c r="CG42">
        <f t="shared" si="29"/>
        <v>22.435683935611504</v>
      </c>
      <c r="CH42">
        <f t="shared" si="64"/>
        <v>29.390188322955066</v>
      </c>
      <c r="CI42">
        <f t="shared" si="66"/>
        <v>100.06993619295909</v>
      </c>
      <c r="CJ42">
        <f>PI()*(((AI42+AJ42)/4)^2)*AH42</f>
        <v>78.583209588272567</v>
      </c>
      <c r="CK42">
        <f t="shared" si="62"/>
        <v>55.223308363883078</v>
      </c>
      <c r="CL42">
        <f t="shared" si="107"/>
        <v>68.985251332474036</v>
      </c>
      <c r="CM42">
        <f t="shared" si="59"/>
        <v>68.094020766558756</v>
      </c>
      <c r="CN42">
        <f t="shared" si="74"/>
        <v>74.308483734441054</v>
      </c>
      <c r="CO42">
        <f t="shared" si="105"/>
        <v>44.797147744781959</v>
      </c>
      <c r="CP42">
        <f t="shared" si="106"/>
        <v>57.340349113320912</v>
      </c>
      <c r="CQ42">
        <f>PI()*(((BD42+BE42)/4)^2)*BC42</f>
        <v>49.901057709620275</v>
      </c>
      <c r="CR42">
        <f>PI()*(((BG42+BH42)/4)^2)*BF42</f>
        <v>291.75107035908673</v>
      </c>
      <c r="CS42">
        <f t="shared" si="116"/>
        <v>325.31741706636683</v>
      </c>
      <c r="CT42">
        <f t="shared" si="128"/>
        <v>114.16881497364756</v>
      </c>
      <c r="CU42">
        <f t="shared" si="117"/>
        <v>112.35513426482196</v>
      </c>
      <c r="CV42">
        <f t="shared" si="132"/>
        <v>172.41060482900781</v>
      </c>
      <c r="CW42">
        <f>PI()*(((BV42+BW42)/4)^2)*BU42</f>
        <v>139.70348371248451</v>
      </c>
      <c r="CX42">
        <f>PI()*(((BY42+BZ42)/4)^2)*BX42</f>
        <v>68.81344548423084</v>
      </c>
      <c r="CY42" s="1">
        <f>LN(CI42/CA42)/52</f>
        <v>1.4085960179302758E-2</v>
      </c>
      <c r="CZ42" s="1">
        <f>LN(CJ42/CB42)/52</f>
        <v>9.0135709521413088E-3</v>
      </c>
      <c r="DA42" s="1">
        <f t="shared" ref="CZ42:DF42" si="142">LN(CK42/CC42)/52</f>
        <v>1.1489842594592946E-2</v>
      </c>
      <c r="DB42" s="1">
        <f t="shared" si="142"/>
        <v>2.1039909243221718E-3</v>
      </c>
      <c r="DC42" s="1">
        <f t="shared" si="142"/>
        <v>4.8996276203344636E-3</v>
      </c>
      <c r="DD42" s="1">
        <f t="shared" si="142"/>
        <v>1.7086286851761227E-2</v>
      </c>
      <c r="DE42" s="1">
        <f t="shared" si="142"/>
        <v>1.3297918207943932E-2</v>
      </c>
      <c r="DF42" s="1">
        <f t="shared" si="142"/>
        <v>1.2852762707347559E-2</v>
      </c>
      <c r="DG42" s="1">
        <f t="shared" ref="DG42:DG43" si="143">LN(CQ42/CI42)/85</f>
        <v>-8.1862012277609877E-3</v>
      </c>
      <c r="DH42" s="1">
        <f t="shared" ref="DH42:DH43" si="144">LN(CR42/CJ42)/85</f>
        <v>1.5432269197278024E-2</v>
      </c>
      <c r="DI42" s="1">
        <f t="shared" ref="DI42:DI43" si="145">LN(CS42/CK42)/85</f>
        <v>2.0863720664332071E-2</v>
      </c>
      <c r="DJ42" s="1">
        <f t="shared" ref="DJ42:DJ43" si="146">LN(CT42/CL42)/85</f>
        <v>5.9268876847005589E-3</v>
      </c>
      <c r="DK42" s="1">
        <f t="shared" ref="DK42:DK43" si="147">LN(CU42/CM42)/85</f>
        <v>5.8914739754410512E-3</v>
      </c>
      <c r="DL42" s="1">
        <f t="shared" ref="DL42:DL43" si="148">LN(CV42/CN42)/85</f>
        <v>9.9018087282615845E-3</v>
      </c>
      <c r="DM42" s="1">
        <f t="shared" ref="DM42:DM43" si="149">LN(CW42/CO42)/85</f>
        <v>1.3380914494896494E-2</v>
      </c>
      <c r="DN42" s="1">
        <f t="shared" ref="DN42:DN43" si="150">LN(CX42/CP42)/85</f>
        <v>2.1458188880110226E-3</v>
      </c>
      <c r="DO42" s="1">
        <f>LN(CQ42/CA42)/135</f>
        <v>2.7142833306710557E-4</v>
      </c>
      <c r="DP42" s="1">
        <f t="shared" ref="DP42:DV42" si="151">LN(CR42/CB42)/135</f>
        <v>1.3188507935407259E-2</v>
      </c>
      <c r="DQ42" s="1">
        <f t="shared" si="151"/>
        <v>1.7562133862126364E-2</v>
      </c>
      <c r="DR42" s="1">
        <f t="shared" si="151"/>
        <v>4.5421702315874106E-3</v>
      </c>
      <c r="DS42" s="1">
        <f t="shared" si="151"/>
        <v>5.5967105494065294E-3</v>
      </c>
      <c r="DT42" s="1">
        <f t="shared" si="151"/>
        <v>1.2815856727361618E-2</v>
      </c>
      <c r="DU42" s="1">
        <f t="shared" si="151"/>
        <v>1.3547181325031752E-2</v>
      </c>
      <c r="DV42" s="1">
        <f t="shared" si="151"/>
        <v>6.3017649352815567E-3</v>
      </c>
    </row>
    <row r="43" spans="1:127" x14ac:dyDescent="0.25">
      <c r="A43">
        <v>42</v>
      </c>
      <c r="B43" t="s">
        <v>39</v>
      </c>
      <c r="C43" t="s">
        <v>2</v>
      </c>
      <c r="D43" t="s">
        <v>2</v>
      </c>
      <c r="E43" t="s">
        <v>38</v>
      </c>
      <c r="F43" t="s">
        <v>37</v>
      </c>
      <c r="G43">
        <v>4.8</v>
      </c>
      <c r="H43">
        <v>3.6</v>
      </c>
      <c r="I43">
        <v>3</v>
      </c>
      <c r="J43">
        <v>5.3</v>
      </c>
      <c r="K43">
        <v>4</v>
      </c>
      <c r="L43">
        <v>2.4</v>
      </c>
      <c r="M43">
        <v>4.0999999999999996</v>
      </c>
      <c r="N43">
        <v>2.7</v>
      </c>
      <c r="O43">
        <v>2.1</v>
      </c>
      <c r="P43">
        <v>3.4</v>
      </c>
      <c r="Q43">
        <v>5</v>
      </c>
      <c r="R43">
        <v>4.8</v>
      </c>
      <c r="S43">
        <v>4.4000000000000004</v>
      </c>
      <c r="T43">
        <v>3</v>
      </c>
      <c r="U43">
        <v>2.2000000000000002</v>
      </c>
      <c r="V43">
        <v>3.9</v>
      </c>
      <c r="W43">
        <v>4.5</v>
      </c>
      <c r="X43">
        <v>2.4</v>
      </c>
      <c r="Y43">
        <v>5</v>
      </c>
      <c r="Z43">
        <v>2.9</v>
      </c>
      <c r="AA43">
        <v>2.2000000000000002</v>
      </c>
      <c r="AB43">
        <v>4.4000000000000004</v>
      </c>
      <c r="AC43">
        <v>4.5</v>
      </c>
      <c r="AD43">
        <v>4.2</v>
      </c>
      <c r="AE43">
        <v>4.8</v>
      </c>
      <c r="AF43">
        <v>4.5999999999999996</v>
      </c>
      <c r="AG43" t="s">
        <v>41</v>
      </c>
      <c r="AH43">
        <v>5.3</v>
      </c>
      <c r="AI43">
        <v>3.9</v>
      </c>
      <c r="AJ43">
        <v>3</v>
      </c>
      <c r="AK43">
        <v>4.3</v>
      </c>
      <c r="AL43">
        <v>4</v>
      </c>
      <c r="AM43">
        <v>2.6</v>
      </c>
      <c r="AN43">
        <v>6</v>
      </c>
      <c r="AO43">
        <v>5.7</v>
      </c>
      <c r="AP43">
        <v>3.6</v>
      </c>
      <c r="AQ43">
        <v>4.7</v>
      </c>
      <c r="AR43">
        <v>3.6</v>
      </c>
      <c r="AS43">
        <v>3</v>
      </c>
      <c r="AT43">
        <v>4.5</v>
      </c>
      <c r="AU43">
        <v>4.2</v>
      </c>
      <c r="AV43">
        <v>2.8</v>
      </c>
      <c r="AW43">
        <v>6.1</v>
      </c>
      <c r="AX43">
        <v>3.7</v>
      </c>
      <c r="AY43">
        <v>3.4</v>
      </c>
      <c r="AZ43">
        <v>3.7</v>
      </c>
      <c r="BA43">
        <v>3</v>
      </c>
      <c r="BB43">
        <v>2.2999999999999998</v>
      </c>
      <c r="BC43">
        <v>5.7</v>
      </c>
      <c r="BD43">
        <v>4.5999999999999996</v>
      </c>
      <c r="BE43">
        <v>3.3</v>
      </c>
      <c r="BF43">
        <v>6</v>
      </c>
      <c r="BG43">
        <v>6</v>
      </c>
      <c r="BH43">
        <v>4.3</v>
      </c>
      <c r="BI43">
        <v>9</v>
      </c>
      <c r="BJ43">
        <v>7.6</v>
      </c>
      <c r="BK43">
        <v>6</v>
      </c>
      <c r="BL43">
        <v>6.7</v>
      </c>
      <c r="BM43">
        <v>5.8</v>
      </c>
      <c r="BN43">
        <v>4.4000000000000004</v>
      </c>
      <c r="BO43">
        <v>6.5</v>
      </c>
      <c r="BP43">
        <v>6.8</v>
      </c>
      <c r="BQ43">
        <v>5.2</v>
      </c>
      <c r="BR43">
        <v>5.6</v>
      </c>
      <c r="BS43">
        <v>5</v>
      </c>
      <c r="BT43">
        <v>3.9</v>
      </c>
      <c r="BU43" t="s">
        <v>41</v>
      </c>
      <c r="BV43" t="s">
        <v>41</v>
      </c>
      <c r="BW43" t="s">
        <v>41</v>
      </c>
      <c r="BX43" t="s">
        <v>41</v>
      </c>
      <c r="BY43" t="s">
        <v>41</v>
      </c>
      <c r="BZ43" t="s">
        <v>41</v>
      </c>
      <c r="CA43">
        <f t="shared" si="23"/>
        <v>41.054332797111407</v>
      </c>
      <c r="CB43">
        <f t="shared" si="24"/>
        <v>42.625129123906312</v>
      </c>
      <c r="CC43">
        <f t="shared" si="25"/>
        <v>18.54796302679414</v>
      </c>
      <c r="CD43">
        <f t="shared" si="26"/>
        <v>64.115193670787306</v>
      </c>
      <c r="CE43">
        <f t="shared" si="27"/>
        <v>23.360882972093705</v>
      </c>
      <c r="CF43">
        <f t="shared" si="63"/>
        <v>36.4579863953687</v>
      </c>
      <c r="CG43">
        <f t="shared" si="29"/>
        <v>25.535257787459535</v>
      </c>
      <c r="CH43">
        <f t="shared" si="64"/>
        <v>65.391465686308138</v>
      </c>
      <c r="CI43" t="s">
        <v>41</v>
      </c>
      <c r="CJ43">
        <f>PI()*(((AI43+AJ43)/4)^2)*AH43</f>
        <v>49.545468691142084</v>
      </c>
      <c r="CK43">
        <f t="shared" si="62"/>
        <v>36.777839797412298</v>
      </c>
      <c r="CL43">
        <f t="shared" si="107"/>
        <v>101.89363072836795</v>
      </c>
      <c r="CM43">
        <f t="shared" si="59"/>
        <v>40.199034197171592</v>
      </c>
      <c r="CN43">
        <f t="shared" si="74"/>
        <v>43.295073757284335</v>
      </c>
      <c r="CO43">
        <f t="shared" si="105"/>
        <v>60.377680160719684</v>
      </c>
      <c r="CP43">
        <f t="shared" si="106"/>
        <v>20.407196829096748</v>
      </c>
      <c r="CQ43">
        <f>PI()*(((BD43+BE43)/4)^2)*BC43</f>
        <v>69.848796613129508</v>
      </c>
      <c r="CR43">
        <f>PI()*(((BG43+BH43)/4)^2)*BF43</f>
        <v>124.98433673225296</v>
      </c>
      <c r="CS43">
        <f t="shared" si="116"/>
        <v>326.851299679482</v>
      </c>
      <c r="CT43">
        <f t="shared" si="128"/>
        <v>136.86898174078311</v>
      </c>
      <c r="CU43">
        <f t="shared" si="117"/>
        <v>183.7831702350029</v>
      </c>
      <c r="CV43">
        <f t="shared" si="132"/>
        <v>87.09594393179664</v>
      </c>
      <c r="CW43" t="s">
        <v>41</v>
      </c>
      <c r="CX43" t="s">
        <v>41</v>
      </c>
      <c r="CY43" s="1" t="s">
        <v>41</v>
      </c>
      <c r="CZ43" s="1">
        <f>LN(CJ43/CB43)/57</f>
        <v>2.639418289038162E-3</v>
      </c>
      <c r="DA43" s="1">
        <f t="shared" ref="DA43:DF44" si="152">LN(CK43/CC43)/57</f>
        <v>1.2009394933795147E-2</v>
      </c>
      <c r="DB43" s="1">
        <f t="shared" si="152"/>
        <v>8.1271590626545102E-3</v>
      </c>
      <c r="DC43" s="1">
        <f t="shared" si="152"/>
        <v>9.5224563979262027E-3</v>
      </c>
      <c r="DD43" s="1">
        <f t="shared" si="152"/>
        <v>3.0154090972784636E-3</v>
      </c>
      <c r="DE43" s="1">
        <f t="shared" si="152"/>
        <v>1.5097532410160429E-2</v>
      </c>
      <c r="DF43" s="1">
        <f t="shared" si="152"/>
        <v>-2.0429897043490533E-2</v>
      </c>
      <c r="DG43" s="1" t="s">
        <v>41</v>
      </c>
      <c r="DH43" s="1">
        <f t="shared" si="144"/>
        <v>1.0885854305114491E-2</v>
      </c>
      <c r="DI43" s="1">
        <f t="shared" si="145"/>
        <v>2.5701292259481832E-2</v>
      </c>
      <c r="DJ43" s="1">
        <f t="shared" si="146"/>
        <v>3.4717023227164184E-3</v>
      </c>
      <c r="DK43" s="1">
        <f t="shared" si="147"/>
        <v>1.788133729055082E-2</v>
      </c>
      <c r="DL43" s="1">
        <f t="shared" si="148"/>
        <v>8.2231936038869562E-3</v>
      </c>
      <c r="DM43" s="1" t="s">
        <v>41</v>
      </c>
      <c r="DN43" s="1" t="s">
        <v>41</v>
      </c>
      <c r="DO43" s="1">
        <f>LN(CQ43/CA43)/140</f>
        <v>3.7959748414846521E-3</v>
      </c>
      <c r="DP43" s="1">
        <f t="shared" ref="DP43:DW43" si="153">LN(CR43/CB43)/140</f>
        <v>7.6838889886421922E-3</v>
      </c>
      <c r="DQ43" s="1">
        <f t="shared" si="153"/>
        <v>2.0493895380587709E-2</v>
      </c>
      <c r="DR43" s="1">
        <f t="shared" si="153"/>
        <v>5.4167340285871625E-3</v>
      </c>
      <c r="DS43" s="1">
        <f t="shared" si="153"/>
        <v>1.4733526316990094E-2</v>
      </c>
      <c r="DT43" s="1">
        <f t="shared" si="153"/>
        <v>6.2203555348233118E-3</v>
      </c>
      <c r="DU43" s="1" t="s">
        <v>41</v>
      </c>
      <c r="DV43" s="1" t="s">
        <v>41</v>
      </c>
      <c r="DW43" s="1"/>
    </row>
    <row r="44" spans="1:127" x14ac:dyDescent="0.25">
      <c r="A44">
        <v>43</v>
      </c>
      <c r="B44" t="s">
        <v>40</v>
      </c>
      <c r="C44" t="s">
        <v>3</v>
      </c>
      <c r="D44" t="s">
        <v>2</v>
      </c>
      <c r="E44" t="s">
        <v>4</v>
      </c>
      <c r="F44" t="s">
        <v>37</v>
      </c>
      <c r="G44">
        <v>4.3</v>
      </c>
      <c r="H44">
        <v>3.6</v>
      </c>
      <c r="I44">
        <v>2</v>
      </c>
      <c r="J44">
        <v>4.4000000000000004</v>
      </c>
      <c r="K44">
        <v>3.1</v>
      </c>
      <c r="L44">
        <v>2.4</v>
      </c>
      <c r="M44">
        <v>4.5999999999999996</v>
      </c>
      <c r="N44">
        <v>2.2000000000000002</v>
      </c>
      <c r="O44">
        <v>1.5</v>
      </c>
      <c r="P44">
        <v>5.3</v>
      </c>
      <c r="Q44">
        <v>3.4</v>
      </c>
      <c r="R44">
        <v>3.3</v>
      </c>
      <c r="S44">
        <v>3.3</v>
      </c>
      <c r="T44">
        <v>3.8</v>
      </c>
      <c r="U44">
        <v>2.6</v>
      </c>
      <c r="V44">
        <v>5</v>
      </c>
      <c r="W44">
        <v>3.7</v>
      </c>
      <c r="X44">
        <v>2</v>
      </c>
      <c r="Y44">
        <v>5.5</v>
      </c>
      <c r="Z44">
        <v>3.5</v>
      </c>
      <c r="AA44">
        <v>2.2999999999999998</v>
      </c>
      <c r="AB44">
        <v>4.5999999999999996</v>
      </c>
      <c r="AC44">
        <v>3</v>
      </c>
      <c r="AD44">
        <v>1.8</v>
      </c>
      <c r="AE44">
        <v>4.7</v>
      </c>
      <c r="AF44">
        <v>3.3</v>
      </c>
      <c r="AG44">
        <v>2.1</v>
      </c>
      <c r="AH44">
        <v>4.4000000000000004</v>
      </c>
      <c r="AI44">
        <v>2.4</v>
      </c>
      <c r="AJ44">
        <v>2.2000000000000002</v>
      </c>
      <c r="AK44">
        <v>5.0999999999999996</v>
      </c>
      <c r="AL44">
        <v>2.9</v>
      </c>
      <c r="AM44">
        <v>2.2999999999999998</v>
      </c>
      <c r="AN44">
        <v>5.6</v>
      </c>
      <c r="AO44">
        <v>4.4000000000000004</v>
      </c>
      <c r="AP44">
        <v>4</v>
      </c>
      <c r="AQ44">
        <v>5.5</v>
      </c>
      <c r="AR44">
        <v>5.2</v>
      </c>
      <c r="AS44">
        <v>4.0999999999999996</v>
      </c>
      <c r="AT44">
        <v>7</v>
      </c>
      <c r="AU44">
        <v>5.3</v>
      </c>
      <c r="AV44">
        <v>4.2</v>
      </c>
      <c r="AW44">
        <v>5.8</v>
      </c>
      <c r="AX44">
        <v>4.7</v>
      </c>
      <c r="AY44">
        <v>4.4000000000000004</v>
      </c>
      <c r="AZ44">
        <v>4.3</v>
      </c>
      <c r="BA44">
        <v>3.3</v>
      </c>
      <c r="BB44">
        <v>2.4</v>
      </c>
      <c r="BC44">
        <v>3.8</v>
      </c>
      <c r="BD44">
        <v>3.2</v>
      </c>
      <c r="BE44">
        <v>3.2</v>
      </c>
      <c r="BF44" t="s">
        <v>41</v>
      </c>
      <c r="BG44" t="s">
        <v>41</v>
      </c>
      <c r="BH44" t="s">
        <v>41</v>
      </c>
      <c r="BI44">
        <v>9.5</v>
      </c>
      <c r="BJ44">
        <v>6.5</v>
      </c>
      <c r="BK44">
        <v>6.5</v>
      </c>
      <c r="BL44">
        <v>6.4</v>
      </c>
      <c r="BM44">
        <v>4.5</v>
      </c>
      <c r="BN44">
        <v>4</v>
      </c>
      <c r="BO44">
        <v>8.6</v>
      </c>
      <c r="BP44">
        <v>7.5</v>
      </c>
      <c r="BQ44">
        <v>5.8</v>
      </c>
      <c r="BR44">
        <v>6.6</v>
      </c>
      <c r="BS44">
        <v>5.3</v>
      </c>
      <c r="BT44">
        <v>5.4</v>
      </c>
      <c r="BU44">
        <v>4.8</v>
      </c>
      <c r="BV44">
        <v>4.3</v>
      </c>
      <c r="BW44">
        <v>2.7</v>
      </c>
      <c r="BX44">
        <v>6.4</v>
      </c>
      <c r="BY44">
        <v>4.9000000000000004</v>
      </c>
      <c r="BZ44">
        <v>4.9000000000000004</v>
      </c>
      <c r="CA44">
        <f t="shared" si="23"/>
        <v>26.477342884454771</v>
      </c>
      <c r="CB44">
        <f t="shared" si="24"/>
        <v>26.134123887050094</v>
      </c>
      <c r="CC44">
        <f t="shared" si="25"/>
        <v>12.364915985447729</v>
      </c>
      <c r="CD44">
        <f t="shared" si="26"/>
        <v>46.714893710257662</v>
      </c>
      <c r="CE44">
        <f t="shared" si="27"/>
        <v>26.540174737526574</v>
      </c>
      <c r="CF44">
        <f t="shared" si="63"/>
        <v>31.896982910978871</v>
      </c>
      <c r="CG44">
        <f t="shared" si="29"/>
        <v>36.328592047948973</v>
      </c>
      <c r="CH44">
        <f t="shared" si="64"/>
        <v>20.809909737378788</v>
      </c>
      <c r="CI44">
        <f t="shared" ref="CI44:CI61" si="154">PI()*(((AF44+AG44)/4)^2)*AE44</f>
        <v>26.910097272486777</v>
      </c>
      <c r="CJ44">
        <f>PI()*(((AI44+AJ44)/4)^2)*AH44</f>
        <v>18.280927651239004</v>
      </c>
      <c r="CK44">
        <f t="shared" si="62"/>
        <v>27.077387081290418</v>
      </c>
      <c r="CL44">
        <f t="shared" si="107"/>
        <v>77.584772173053523</v>
      </c>
      <c r="CM44">
        <f t="shared" si="59"/>
        <v>93.40249483433729</v>
      </c>
      <c r="CN44">
        <f t="shared" si="74"/>
        <v>124.04382243158447</v>
      </c>
      <c r="CO44">
        <f t="shared" si="105"/>
        <v>94.306291770866935</v>
      </c>
      <c r="CP44">
        <f t="shared" si="106"/>
        <v>27.431405303441821</v>
      </c>
      <c r="CQ44">
        <f>PI()*(((BD44+BE44)/4)^2)*BC44</f>
        <v>30.561413334121507</v>
      </c>
      <c r="CR44" t="s">
        <v>41</v>
      </c>
      <c r="CS44">
        <f t="shared" si="116"/>
        <v>315.23918783365082</v>
      </c>
      <c r="CT44">
        <f t="shared" si="128"/>
        <v>90.792027688745023</v>
      </c>
      <c r="CU44">
        <f t="shared" si="117"/>
        <v>298.69752441525543</v>
      </c>
      <c r="CV44">
        <f t="shared" si="132"/>
        <v>148.36838895016683</v>
      </c>
      <c r="CW44">
        <f>PI()*(((BV44+BW44)/4)^2)*BU44</f>
        <v>46.181412007769957</v>
      </c>
      <c r="CX44">
        <f t="shared" ref="CX44:CX51" si="155">PI()*(((BY44+BZ44)/4)^2)*BX44</f>
        <v>120.68742338030552</v>
      </c>
      <c r="CY44" s="1">
        <f>LN(CI44/CA44)/57</f>
        <v>2.8442452060959572E-4</v>
      </c>
      <c r="CZ44" s="1">
        <f t="shared" ref="CZ44" si="156">LN(CJ44/CB44)/57</f>
        <v>-6.2698873243289821E-3</v>
      </c>
      <c r="DA44" s="1">
        <f t="shared" si="152"/>
        <v>1.3751506107186598E-2</v>
      </c>
      <c r="DB44" s="1">
        <f t="shared" si="152"/>
        <v>8.9001427383810991E-3</v>
      </c>
      <c r="DC44" s="1">
        <f t="shared" si="152"/>
        <v>2.2074709532511561E-2</v>
      </c>
      <c r="DD44" s="1">
        <f t="shared" si="152"/>
        <v>2.3826727792161297E-2</v>
      </c>
      <c r="DE44" s="1">
        <f t="shared" si="152"/>
        <v>1.6735838899207194E-2</v>
      </c>
      <c r="DF44" s="1">
        <f t="shared" si="152"/>
        <v>4.8466532115400999E-3</v>
      </c>
      <c r="DG44" s="1">
        <f>LN(CQ44/CI44)/90</f>
        <v>1.4137403511902424E-3</v>
      </c>
      <c r="DH44" s="1" t="s">
        <v>41</v>
      </c>
      <c r="DI44" s="1">
        <f t="shared" ref="DH44:DN44" si="157">LN(CS44/CK44)/90</f>
        <v>2.7273696918050285E-2</v>
      </c>
      <c r="DJ44" s="1">
        <f t="shared" si="157"/>
        <v>1.7466700879836489E-3</v>
      </c>
      <c r="DK44" s="1">
        <f t="shared" si="157"/>
        <v>1.291681534620036E-2</v>
      </c>
      <c r="DL44" s="1">
        <f t="shared" si="157"/>
        <v>1.9895931744421899E-3</v>
      </c>
      <c r="DM44" s="1">
        <f t="shared" si="157"/>
        <v>-7.9330058730390091E-3</v>
      </c>
      <c r="DN44" s="1">
        <f t="shared" si="157"/>
        <v>1.646128210375726E-2</v>
      </c>
      <c r="DO44" s="1">
        <f>LN(CQ44/CA44)/145</f>
        <v>9.8930227090944013E-4</v>
      </c>
      <c r="DP44" s="1" t="s">
        <v>41</v>
      </c>
      <c r="DQ44" s="1">
        <f t="shared" ref="DP44:DV44" si="158">LN(CS44/CC44)/145</f>
        <v>2.2334266005063184E-2</v>
      </c>
      <c r="DR44" s="1">
        <f t="shared" si="158"/>
        <v>4.5828168552155251E-3</v>
      </c>
      <c r="DS44" s="1">
        <f t="shared" si="158"/>
        <v>1.6694978100077178E-2</v>
      </c>
      <c r="DT44" s="1">
        <f t="shared" si="158"/>
        <v>1.0601288757606837E-2</v>
      </c>
      <c r="DU44" s="1">
        <f t="shared" si="158"/>
        <v>1.6549813012503394E-3</v>
      </c>
      <c r="DV44" s="1">
        <f t="shared" si="158"/>
        <v>1.2122583602730613E-2</v>
      </c>
    </row>
    <row r="45" spans="1:127" x14ac:dyDescent="0.25">
      <c r="A45">
        <v>44</v>
      </c>
      <c r="B45" t="s">
        <v>40</v>
      </c>
      <c r="C45" t="s">
        <v>3</v>
      </c>
      <c r="D45" t="s">
        <v>2</v>
      </c>
      <c r="E45" t="s">
        <v>4</v>
      </c>
      <c r="F45" t="s">
        <v>37</v>
      </c>
      <c r="G45">
        <v>4.5999999999999996</v>
      </c>
      <c r="H45">
        <v>3.6</v>
      </c>
      <c r="I45">
        <v>2.8</v>
      </c>
      <c r="J45">
        <v>4.8</v>
      </c>
      <c r="K45">
        <v>4.2</v>
      </c>
      <c r="L45">
        <v>2.6</v>
      </c>
      <c r="M45">
        <v>5.3</v>
      </c>
      <c r="N45">
        <v>2.8</v>
      </c>
      <c r="O45">
        <v>1.8</v>
      </c>
      <c r="P45">
        <v>4</v>
      </c>
      <c r="Q45">
        <v>3.8</v>
      </c>
      <c r="R45">
        <v>4.3</v>
      </c>
      <c r="S45">
        <v>4</v>
      </c>
      <c r="T45">
        <v>5.0999999999999996</v>
      </c>
      <c r="U45">
        <v>4.2</v>
      </c>
      <c r="V45">
        <v>5.0999999999999996</v>
      </c>
      <c r="W45">
        <v>4.2</v>
      </c>
      <c r="X45">
        <v>3.6</v>
      </c>
      <c r="Y45">
        <v>4.7</v>
      </c>
      <c r="Z45">
        <v>2.5</v>
      </c>
      <c r="AA45">
        <v>2</v>
      </c>
      <c r="AB45">
        <v>4.9000000000000004</v>
      </c>
      <c r="AC45">
        <v>5.5</v>
      </c>
      <c r="AD45">
        <v>4.3</v>
      </c>
      <c r="AE45">
        <v>5.5</v>
      </c>
      <c r="AF45">
        <v>5.2</v>
      </c>
      <c r="AG45">
        <v>3.7</v>
      </c>
      <c r="AH45" t="s">
        <v>41</v>
      </c>
      <c r="AI45" t="s">
        <v>41</v>
      </c>
      <c r="AJ45" t="s">
        <v>41</v>
      </c>
      <c r="AK45">
        <v>5.8</v>
      </c>
      <c r="AL45">
        <v>4.4000000000000004</v>
      </c>
      <c r="AM45">
        <v>2.9</v>
      </c>
      <c r="AN45">
        <v>5</v>
      </c>
      <c r="AO45">
        <v>5.3</v>
      </c>
      <c r="AP45">
        <v>4.5</v>
      </c>
      <c r="AQ45">
        <v>6</v>
      </c>
      <c r="AR45">
        <v>5.4</v>
      </c>
      <c r="AS45">
        <v>4.8</v>
      </c>
      <c r="AT45">
        <v>6</v>
      </c>
      <c r="AU45">
        <v>6.1</v>
      </c>
      <c r="AV45">
        <v>3.8</v>
      </c>
      <c r="AW45">
        <v>4.8</v>
      </c>
      <c r="AX45">
        <v>3.4</v>
      </c>
      <c r="AY45">
        <v>2.7</v>
      </c>
      <c r="AZ45">
        <v>5.3</v>
      </c>
      <c r="BA45">
        <v>5.8</v>
      </c>
      <c r="BB45">
        <v>5.0999999999999996</v>
      </c>
      <c r="BC45" t="s">
        <v>41</v>
      </c>
      <c r="BD45" t="s">
        <v>41</v>
      </c>
      <c r="BE45" t="s">
        <v>41</v>
      </c>
      <c r="BF45">
        <v>8.1</v>
      </c>
      <c r="BG45">
        <v>6.4</v>
      </c>
      <c r="BH45">
        <v>5.2</v>
      </c>
      <c r="BI45">
        <v>6.8</v>
      </c>
      <c r="BJ45">
        <v>6.7</v>
      </c>
      <c r="BK45">
        <v>6.2</v>
      </c>
      <c r="BL45">
        <v>7.8</v>
      </c>
      <c r="BM45">
        <v>5.8</v>
      </c>
      <c r="BN45">
        <v>4.8</v>
      </c>
      <c r="BO45">
        <v>6.7</v>
      </c>
      <c r="BP45">
        <v>5.9</v>
      </c>
      <c r="BQ45">
        <v>6.1</v>
      </c>
      <c r="BR45">
        <v>7.6</v>
      </c>
      <c r="BS45">
        <v>6.1</v>
      </c>
      <c r="BT45">
        <v>6.2</v>
      </c>
      <c r="BU45">
        <v>6.6</v>
      </c>
      <c r="BV45">
        <v>6.4</v>
      </c>
      <c r="BW45">
        <v>7.8</v>
      </c>
      <c r="BX45">
        <v>4.8</v>
      </c>
      <c r="BY45">
        <v>4.3</v>
      </c>
      <c r="BZ45">
        <v>3.7</v>
      </c>
      <c r="CA45">
        <f t="shared" si="23"/>
        <v>36.995395088673405</v>
      </c>
      <c r="CB45">
        <f t="shared" si="24"/>
        <v>43.580173290597621</v>
      </c>
      <c r="CC45">
        <f t="shared" si="25"/>
        <v>22.020208307174251</v>
      </c>
      <c r="CD45">
        <f t="shared" si="26"/>
        <v>51.529973500506578</v>
      </c>
      <c r="CE45">
        <f t="shared" si="27"/>
        <v>67.929087152245302</v>
      </c>
      <c r="CF45">
        <f t="shared" si="63"/>
        <v>60.92412093290347</v>
      </c>
      <c r="CG45">
        <f t="shared" si="29"/>
        <v>18.687567550338034</v>
      </c>
      <c r="CH45">
        <f t="shared" si="64"/>
        <v>92.401308525546412</v>
      </c>
      <c r="CI45">
        <f t="shared" si="154"/>
        <v>85.540659218728848</v>
      </c>
      <c r="CJ45" t="s">
        <v>41</v>
      </c>
      <c r="CK45">
        <f t="shared" si="62"/>
        <v>60.688108784802537</v>
      </c>
      <c r="CL45">
        <f t="shared" si="107"/>
        <v>94.287049515863686</v>
      </c>
      <c r="CM45">
        <f t="shared" si="59"/>
        <v>122.56923737980577</v>
      </c>
      <c r="CN45">
        <f t="shared" si="74"/>
        <v>115.46531099187582</v>
      </c>
      <c r="CO45">
        <f t="shared" si="105"/>
        <v>35.069598792022852</v>
      </c>
      <c r="CP45">
        <f t="shared" si="106"/>
        <v>123.63993142605733</v>
      </c>
      <c r="CQ45" t="s">
        <v>41</v>
      </c>
      <c r="CR45">
        <f>PI()*(((BG45+BH45)/4)^2)*BF45</f>
        <v>214.00843315519032</v>
      </c>
      <c r="CS45">
        <f t="shared" si="116"/>
        <v>222.18678423064793</v>
      </c>
      <c r="CT45">
        <f t="shared" si="128"/>
        <v>172.0823083967077</v>
      </c>
      <c r="CU45">
        <f t="shared" si="117"/>
        <v>189.43803701146453</v>
      </c>
      <c r="CV45">
        <f t="shared" si="132"/>
        <v>225.76348746675993</v>
      </c>
      <c r="CW45">
        <f>PI()*(((BV45+BW45)/4)^2)*BU45</f>
        <v>261.3066813513114</v>
      </c>
      <c r="CX45">
        <f t="shared" si="155"/>
        <v>60.318578948924028</v>
      </c>
      <c r="CY45" s="1">
        <f t="shared" ref="CY45:CY47" si="159">LN(CI45/CA45)/57</f>
        <v>1.4705234412075649E-2</v>
      </c>
      <c r="CZ45" s="1" t="s">
        <v>41</v>
      </c>
      <c r="DA45" s="1">
        <f t="shared" ref="DA45:DA48" si="160">LN(CK45/CC45)/57</f>
        <v>1.7785740110752461E-2</v>
      </c>
      <c r="DB45" s="1">
        <f t="shared" ref="DB45:DB48" si="161">LN(CL45/CD45)/57</f>
        <v>1.059965261948204E-2</v>
      </c>
      <c r="DC45" s="1">
        <f t="shared" ref="DC45:DC48" si="162">LN(CM45/CE45)/57</f>
        <v>1.0354592076670081E-2</v>
      </c>
      <c r="DD45" s="1">
        <f t="shared" ref="DD45:DD48" si="163">LN(CN45/CF45)/57</f>
        <v>1.1216508357680191E-2</v>
      </c>
      <c r="DE45" s="1">
        <f t="shared" ref="DE45:DE48" si="164">LN(CO45/CG45)/57</f>
        <v>1.1043441368487984E-2</v>
      </c>
      <c r="DF45" s="1">
        <f t="shared" ref="DF45:DF48" si="165">LN(CP45/CH45)/57</f>
        <v>5.109340746642781E-3</v>
      </c>
      <c r="DG45" s="1" t="s">
        <v>41</v>
      </c>
      <c r="DH45" s="1" t="s">
        <v>41</v>
      </c>
      <c r="DI45" s="1">
        <f t="shared" ref="DI45:DI47" si="166">LN(CS45/CK45)/90</f>
        <v>1.4419673567291657E-2</v>
      </c>
      <c r="DJ45" s="1">
        <f t="shared" ref="DJ45:DJ47" si="167">LN(CT45/CL45)/90</f>
        <v>6.6847672460492872E-3</v>
      </c>
      <c r="DK45" s="1">
        <f t="shared" ref="DK45:DK47" si="168">LN(CU45/CM45)/90</f>
        <v>4.8376212907157261E-3</v>
      </c>
      <c r="DL45" s="1">
        <f t="shared" ref="DL45:DL47" si="169">LN(CV45/CN45)/90</f>
        <v>7.4501976504431763E-3</v>
      </c>
      <c r="DM45" s="1">
        <f t="shared" ref="DM45:DM47" si="170">LN(CW45/CO45)/90</f>
        <v>2.2315112421938156E-2</v>
      </c>
      <c r="DN45" s="1">
        <f t="shared" ref="DN45:DN47" si="171">LN(CX45/CP45)/90</f>
        <v>-7.9748155306083868E-3</v>
      </c>
      <c r="DO45" s="1" t="s">
        <v>41</v>
      </c>
      <c r="DP45" s="1">
        <f t="shared" ref="DP45:DP47" si="172">LN(CR45/CB45)/145</f>
        <v>1.0975262866379749E-2</v>
      </c>
      <c r="DQ45" s="1">
        <f t="shared" ref="DQ45:DQ47" si="173">LN(CS45/CC45)/145</f>
        <v>1.5941777981856135E-2</v>
      </c>
      <c r="DR45" s="1">
        <f t="shared" ref="DR45:DR47" si="174">LN(CT45/CD45)/145</f>
        <v>8.3159258721028431E-3</v>
      </c>
      <c r="DS45" s="1">
        <f t="shared" ref="DS45:DS47" si="175">LN(CU45/CE45)/145</f>
        <v>7.0730873416179991E-3</v>
      </c>
      <c r="DT45" s="1">
        <f t="shared" ref="DT45:DT47" si="176">LN(CV45/CF45)/145</f>
        <v>9.0335087236390124E-3</v>
      </c>
      <c r="DU45" s="1">
        <f t="shared" ref="DU45:DU47" si="177">LN(CW45/CG45)/145</f>
        <v>1.819197431709137E-2</v>
      </c>
      <c r="DV45" s="1">
        <f t="shared" ref="DV45:DV47" si="178">LN(CX45/CH45)/145</f>
        <v>-2.9413860358352864E-3</v>
      </c>
    </row>
    <row r="46" spans="1:127" x14ac:dyDescent="0.25">
      <c r="A46">
        <v>45</v>
      </c>
      <c r="B46" t="s">
        <v>40</v>
      </c>
      <c r="C46" t="s">
        <v>3</v>
      </c>
      <c r="D46" t="s">
        <v>2</v>
      </c>
      <c r="E46" t="s">
        <v>4</v>
      </c>
      <c r="F46" t="s">
        <v>37</v>
      </c>
      <c r="G46">
        <v>4.9000000000000004</v>
      </c>
      <c r="H46">
        <v>3.6</v>
      </c>
      <c r="I46">
        <v>2.1</v>
      </c>
      <c r="J46">
        <v>4</v>
      </c>
      <c r="K46">
        <v>3.7</v>
      </c>
      <c r="L46">
        <v>3.4</v>
      </c>
      <c r="M46">
        <v>4.5</v>
      </c>
      <c r="N46">
        <v>2.2999999999999998</v>
      </c>
      <c r="O46">
        <v>1.7</v>
      </c>
      <c r="P46">
        <v>4.4000000000000004</v>
      </c>
      <c r="Q46">
        <v>5.0999999999999996</v>
      </c>
      <c r="R46">
        <v>3.9</v>
      </c>
      <c r="S46">
        <v>3.2</v>
      </c>
      <c r="T46">
        <v>3.3</v>
      </c>
      <c r="U46">
        <v>2.9</v>
      </c>
      <c r="V46">
        <v>2.9</v>
      </c>
      <c r="W46">
        <v>3.7</v>
      </c>
      <c r="X46">
        <v>3.6</v>
      </c>
      <c r="Y46">
        <v>3.6</v>
      </c>
      <c r="Z46">
        <v>2</v>
      </c>
      <c r="AA46">
        <v>1.7</v>
      </c>
      <c r="AB46">
        <v>3.9</v>
      </c>
      <c r="AC46">
        <v>3.6</v>
      </c>
      <c r="AD46">
        <v>2.6</v>
      </c>
      <c r="AE46">
        <v>5.5</v>
      </c>
      <c r="AF46">
        <v>5.3</v>
      </c>
      <c r="AG46">
        <v>3.5</v>
      </c>
      <c r="AH46">
        <v>4.4000000000000004</v>
      </c>
      <c r="AI46">
        <v>5.6</v>
      </c>
      <c r="AJ46">
        <v>4.2</v>
      </c>
      <c r="AK46">
        <v>5.6</v>
      </c>
      <c r="AL46">
        <v>3.5</v>
      </c>
      <c r="AM46">
        <v>2.9</v>
      </c>
      <c r="AN46">
        <v>6.6</v>
      </c>
      <c r="AO46">
        <v>5.2</v>
      </c>
      <c r="AP46">
        <v>4.4000000000000004</v>
      </c>
      <c r="AQ46">
        <v>4.3</v>
      </c>
      <c r="AR46">
        <v>3.8</v>
      </c>
      <c r="AS46">
        <v>3.9</v>
      </c>
      <c r="AT46">
        <v>5.3</v>
      </c>
      <c r="AU46">
        <v>5</v>
      </c>
      <c r="AV46">
        <v>4.0999999999999996</v>
      </c>
      <c r="AW46">
        <v>5.0999999999999996</v>
      </c>
      <c r="AX46">
        <v>3.6</v>
      </c>
      <c r="AY46">
        <v>3</v>
      </c>
      <c r="AZ46">
        <v>5.0999999999999996</v>
      </c>
      <c r="BA46">
        <v>5.5</v>
      </c>
      <c r="BB46">
        <v>4.2</v>
      </c>
      <c r="BC46">
        <v>5.8</v>
      </c>
      <c r="BD46">
        <v>6.2</v>
      </c>
      <c r="BE46">
        <v>4.3</v>
      </c>
      <c r="BF46">
        <v>6.8</v>
      </c>
      <c r="BG46">
        <v>4.8</v>
      </c>
      <c r="BH46">
        <v>4</v>
      </c>
      <c r="BI46">
        <v>8.6999999999999993</v>
      </c>
      <c r="BJ46">
        <v>5.2</v>
      </c>
      <c r="BK46">
        <v>5.7</v>
      </c>
      <c r="BL46">
        <v>5.7</v>
      </c>
      <c r="BM46">
        <v>4.5999999999999996</v>
      </c>
      <c r="BN46">
        <v>4.4000000000000004</v>
      </c>
      <c r="BO46">
        <v>7.3</v>
      </c>
      <c r="BP46">
        <v>6.6</v>
      </c>
      <c r="BQ46">
        <v>6.3</v>
      </c>
      <c r="BR46">
        <v>5.7</v>
      </c>
      <c r="BS46">
        <v>5.2</v>
      </c>
      <c r="BT46">
        <v>5.4</v>
      </c>
      <c r="BU46">
        <v>8.8000000000000007</v>
      </c>
      <c r="BV46">
        <v>8.4</v>
      </c>
      <c r="BW46">
        <v>4.9000000000000004</v>
      </c>
      <c r="BX46">
        <v>6.7</v>
      </c>
      <c r="BY46">
        <v>4.9000000000000004</v>
      </c>
      <c r="BZ46">
        <v>5.5</v>
      </c>
      <c r="CA46">
        <f t="shared" si="23"/>
        <v>31.259043252759295</v>
      </c>
      <c r="CB46">
        <f t="shared" si="24"/>
        <v>39.591921416865368</v>
      </c>
      <c r="CC46">
        <f t="shared" si="25"/>
        <v>14.137166941154069</v>
      </c>
      <c r="CD46">
        <f t="shared" si="26"/>
        <v>69.978976358712643</v>
      </c>
      <c r="CE46">
        <f t="shared" si="27"/>
        <v>24.152564320798323</v>
      </c>
      <c r="CF46">
        <f t="shared" si="63"/>
        <v>30.344054392401269</v>
      </c>
      <c r="CG46">
        <f t="shared" si="29"/>
        <v>9.6768907712199628</v>
      </c>
      <c r="CH46">
        <f t="shared" si="64"/>
        <v>29.43593776597297</v>
      </c>
      <c r="CI46">
        <f t="shared" si="154"/>
        <v>83.629196438560314</v>
      </c>
      <c r="CJ46">
        <f t="shared" ref="CJ46:CJ56" si="179">PI()*(((AI46+AJ46)/4)^2)*AH46</f>
        <v>82.972603573960043</v>
      </c>
      <c r="CK46">
        <f t="shared" si="62"/>
        <v>45.037872281863272</v>
      </c>
      <c r="CL46">
        <f t="shared" si="107"/>
        <v>119.43078631886959</v>
      </c>
      <c r="CM46">
        <f t="shared" si="59"/>
        <v>50.058726390922303</v>
      </c>
      <c r="CN46">
        <f t="shared" si="74"/>
        <v>86.176439031999053</v>
      </c>
      <c r="CO46">
        <f t="shared" si="105"/>
        <v>43.620228596930865</v>
      </c>
      <c r="CP46">
        <f t="shared" si="106"/>
        <v>94.220094322434022</v>
      </c>
      <c r="CQ46">
        <f t="shared" ref="CQ46:CQ56" si="180">PI()*(((BD46+BE46)/4)^2)*BC46</f>
        <v>125.55571389612457</v>
      </c>
      <c r="CR46">
        <f>PI()*(((BG46+BH46)/4)^2)*BF46</f>
        <v>103.39609741494729</v>
      </c>
      <c r="CS46">
        <f t="shared" si="116"/>
        <v>202.95611385032055</v>
      </c>
      <c r="CT46">
        <f t="shared" si="128"/>
        <v>90.654583010150461</v>
      </c>
      <c r="CU46">
        <f t="shared" si="117"/>
        <v>238.52404777701906</v>
      </c>
      <c r="CV46">
        <f t="shared" si="132"/>
        <v>125.75245613605568</v>
      </c>
      <c r="CW46">
        <f>PI()*(((BV46+BW46)/4)^2)*BU46</f>
        <v>305.64397847142419</v>
      </c>
      <c r="CX46">
        <f t="shared" si="155"/>
        <v>142.28901446638892</v>
      </c>
      <c r="CY46" s="1">
        <f t="shared" si="159"/>
        <v>1.7264631235248372E-2</v>
      </c>
      <c r="CZ46" s="1">
        <f t="shared" ref="CZ45:CZ48" si="181">LN(CJ46/CB46)/57</f>
        <v>1.2980445316891895E-2</v>
      </c>
      <c r="DA46" s="1">
        <f t="shared" si="160"/>
        <v>2.0328008060636851E-2</v>
      </c>
      <c r="DB46" s="1">
        <f t="shared" si="161"/>
        <v>9.377932462865033E-3</v>
      </c>
      <c r="DC46" s="1">
        <f t="shared" si="162"/>
        <v>1.278607520194773E-2</v>
      </c>
      <c r="DD46" s="1">
        <f t="shared" si="163"/>
        <v>1.8312214286009917E-2</v>
      </c>
      <c r="DE46" s="1">
        <f t="shared" si="164"/>
        <v>2.641719917601083E-2</v>
      </c>
      <c r="DF46" s="1">
        <f t="shared" si="165"/>
        <v>2.0410827605460733E-2</v>
      </c>
      <c r="DG46" s="1">
        <f t="shared" ref="DG45:DG47" si="182">LN(CQ46/CI46)/90</f>
        <v>4.5150766296953547E-3</v>
      </c>
      <c r="DH46" s="1">
        <f t="shared" ref="DH45:DH47" si="183">LN(CR46/CJ46)/90</f>
        <v>2.4450749208123857E-3</v>
      </c>
      <c r="DI46" s="1">
        <f t="shared" si="166"/>
        <v>1.6727622507315312E-2</v>
      </c>
      <c r="DJ46" s="1">
        <f t="shared" si="167"/>
        <v>-3.0631168496335322E-3</v>
      </c>
      <c r="DK46" s="1">
        <f t="shared" si="168"/>
        <v>1.7347481005231171E-2</v>
      </c>
      <c r="DL46" s="1">
        <f t="shared" si="169"/>
        <v>4.1990947719207014E-3</v>
      </c>
      <c r="DM46" s="1">
        <f t="shared" si="170"/>
        <v>2.1632221712717083E-2</v>
      </c>
      <c r="DN46" s="1">
        <f t="shared" si="171"/>
        <v>4.5802980882513342E-3</v>
      </c>
      <c r="DO46" s="1">
        <f t="shared" ref="DO45:DO47" si="184">LN(CQ46/CA46)/145</f>
        <v>9.5892474281499239E-3</v>
      </c>
      <c r="DP46" s="1">
        <f t="shared" si="172"/>
        <v>6.6202905236962262E-3</v>
      </c>
      <c r="DQ46" s="1">
        <f t="shared" si="173"/>
        <v>1.8373672311135715E-2</v>
      </c>
      <c r="DR46" s="1">
        <f t="shared" si="174"/>
        <v>1.7852526476985445E-3</v>
      </c>
      <c r="DS46" s="1">
        <f t="shared" si="175"/>
        <v>1.5793652255047076E-2</v>
      </c>
      <c r="DT46" s="1">
        <f t="shared" si="176"/>
        <v>9.8049292674167489E-3</v>
      </c>
      <c r="DU46" s="1">
        <f t="shared" si="177"/>
        <v>2.3811588325359689E-2</v>
      </c>
      <c r="DV46" s="1">
        <f t="shared" si="178"/>
        <v>1.0866510354854357E-2</v>
      </c>
    </row>
    <row r="47" spans="1:127" x14ac:dyDescent="0.25">
      <c r="A47">
        <v>46</v>
      </c>
      <c r="B47" t="s">
        <v>39</v>
      </c>
      <c r="C47" t="s">
        <v>2</v>
      </c>
      <c r="D47" t="s">
        <v>2</v>
      </c>
      <c r="E47" t="s">
        <v>38</v>
      </c>
      <c r="F47" t="s">
        <v>37</v>
      </c>
      <c r="G47">
        <v>3.8</v>
      </c>
      <c r="H47">
        <v>3.6</v>
      </c>
      <c r="I47">
        <v>2.2000000000000002</v>
      </c>
      <c r="J47">
        <v>3.9</v>
      </c>
      <c r="K47">
        <v>2</v>
      </c>
      <c r="L47">
        <v>2.4</v>
      </c>
      <c r="M47">
        <v>3.7</v>
      </c>
      <c r="N47">
        <v>3.2</v>
      </c>
      <c r="O47">
        <v>2.2000000000000002</v>
      </c>
      <c r="P47">
        <v>5.4</v>
      </c>
      <c r="Q47">
        <v>3.6</v>
      </c>
      <c r="R47">
        <v>3</v>
      </c>
      <c r="S47">
        <v>3.8</v>
      </c>
      <c r="T47">
        <v>3.2</v>
      </c>
      <c r="U47">
        <v>1.8</v>
      </c>
      <c r="V47">
        <v>4.9000000000000004</v>
      </c>
      <c r="W47">
        <v>3.4</v>
      </c>
      <c r="X47">
        <v>2.8</v>
      </c>
      <c r="Y47">
        <v>4.3</v>
      </c>
      <c r="Z47">
        <v>3.9</v>
      </c>
      <c r="AA47">
        <v>1.9</v>
      </c>
      <c r="AB47">
        <v>4.0999999999999996</v>
      </c>
      <c r="AC47">
        <v>5.2</v>
      </c>
      <c r="AD47">
        <v>4.7</v>
      </c>
      <c r="AE47">
        <v>4.2</v>
      </c>
      <c r="AF47">
        <v>3.3</v>
      </c>
      <c r="AG47">
        <v>2.9</v>
      </c>
      <c r="AH47">
        <v>4.7</v>
      </c>
      <c r="AI47">
        <v>2.7</v>
      </c>
      <c r="AJ47">
        <v>3.1</v>
      </c>
      <c r="AK47">
        <v>5</v>
      </c>
      <c r="AL47">
        <v>4.8</v>
      </c>
      <c r="AM47">
        <v>3.1</v>
      </c>
      <c r="AN47">
        <v>5.7</v>
      </c>
      <c r="AO47">
        <v>4.5999999999999996</v>
      </c>
      <c r="AP47">
        <v>3.4</v>
      </c>
      <c r="AQ47">
        <v>4.7</v>
      </c>
      <c r="AR47">
        <v>3.9</v>
      </c>
      <c r="AS47">
        <v>2.9</v>
      </c>
      <c r="AT47">
        <v>5.6</v>
      </c>
      <c r="AU47">
        <v>4.9000000000000004</v>
      </c>
      <c r="AV47">
        <v>3.9</v>
      </c>
      <c r="AW47">
        <v>5.2</v>
      </c>
      <c r="AX47">
        <v>4.5999999999999996</v>
      </c>
      <c r="AY47">
        <v>2.8</v>
      </c>
      <c r="AZ47">
        <v>4.4000000000000004</v>
      </c>
      <c r="BA47">
        <v>4</v>
      </c>
      <c r="BB47">
        <v>3.4</v>
      </c>
      <c r="BC47">
        <v>6.4</v>
      </c>
      <c r="BD47">
        <v>4.8</v>
      </c>
      <c r="BE47">
        <v>4.8</v>
      </c>
      <c r="BF47">
        <v>6</v>
      </c>
      <c r="BG47">
        <v>5.4</v>
      </c>
      <c r="BH47">
        <v>4.7</v>
      </c>
      <c r="BI47">
        <v>5.9</v>
      </c>
      <c r="BJ47">
        <v>5.0999999999999996</v>
      </c>
      <c r="BK47">
        <v>4.9000000000000004</v>
      </c>
      <c r="BL47" t="s">
        <v>41</v>
      </c>
      <c r="BM47" t="s">
        <v>41</v>
      </c>
      <c r="BN47" t="s">
        <v>41</v>
      </c>
      <c r="BO47">
        <v>5.4</v>
      </c>
      <c r="BP47">
        <v>4.5</v>
      </c>
      <c r="BQ47">
        <v>2.8</v>
      </c>
      <c r="BR47">
        <v>6.4</v>
      </c>
      <c r="BS47">
        <v>5.9</v>
      </c>
      <c r="BT47">
        <v>4.4000000000000004</v>
      </c>
      <c r="BU47">
        <v>5.9</v>
      </c>
      <c r="BV47">
        <v>5.5</v>
      </c>
      <c r="BW47">
        <v>4.0999999999999996</v>
      </c>
      <c r="BX47">
        <v>5.2</v>
      </c>
      <c r="BY47">
        <v>3.9</v>
      </c>
      <c r="BZ47">
        <v>3.6</v>
      </c>
      <c r="CA47">
        <f t="shared" si="23"/>
        <v>25.099754505855657</v>
      </c>
      <c r="CB47">
        <f t="shared" si="24"/>
        <v>14.825175732290235</v>
      </c>
      <c r="CC47">
        <f t="shared" si="25"/>
        <v>21.184544661319379</v>
      </c>
      <c r="CD47">
        <f t="shared" si="26"/>
        <v>46.186124396750337</v>
      </c>
      <c r="CE47">
        <f t="shared" si="27"/>
        <v>18.653206380689397</v>
      </c>
      <c r="CF47">
        <f t="shared" si="63"/>
        <v>36.983614116222434</v>
      </c>
      <c r="CG47">
        <f t="shared" si="29"/>
        <v>28.402353782941923</v>
      </c>
      <c r="CH47">
        <f t="shared" si="64"/>
        <v>78.901295844448498</v>
      </c>
      <c r="CI47">
        <f t="shared" si="154"/>
        <v>31.700240671047798</v>
      </c>
      <c r="CJ47">
        <f t="shared" si="179"/>
        <v>31.044433204610947</v>
      </c>
      <c r="CK47">
        <f t="shared" si="62"/>
        <v>61.270874222043439</v>
      </c>
      <c r="CL47">
        <f t="shared" si="107"/>
        <v>71.62831250184729</v>
      </c>
      <c r="CM47">
        <f t="shared" si="59"/>
        <v>42.672253013710154</v>
      </c>
      <c r="CN47">
        <f t="shared" si="74"/>
        <v>85.149727282897757</v>
      </c>
      <c r="CO47">
        <f t="shared" si="105"/>
        <v>55.91092445593754</v>
      </c>
      <c r="CP47">
        <f t="shared" si="106"/>
        <v>47.309243770408706</v>
      </c>
      <c r="CQ47">
        <f t="shared" si="180"/>
        <v>115.81167158193415</v>
      </c>
      <c r="CR47">
        <f>PI()*(((BG47+BH47)/4)^2)*BF47</f>
        <v>120.17769997226058</v>
      </c>
      <c r="CS47">
        <f t="shared" si="116"/>
        <v>115.84622910112364</v>
      </c>
      <c r="CT47" t="s">
        <v>41</v>
      </c>
      <c r="CU47">
        <f t="shared" si="117"/>
        <v>56.502721972057529</v>
      </c>
      <c r="CV47">
        <f t="shared" si="132"/>
        <v>133.3166258477365</v>
      </c>
      <c r="CW47">
        <f>PI()*(((BV47+BW47)/4)^2)*BU47</f>
        <v>106.76388473959554</v>
      </c>
      <c r="CX47">
        <f t="shared" si="155"/>
        <v>57.432240698438406</v>
      </c>
      <c r="CY47" s="1">
        <f t="shared" si="159"/>
        <v>4.0958983781460784E-3</v>
      </c>
      <c r="CZ47" s="1">
        <f t="shared" si="181"/>
        <v>1.2966538751521555E-2</v>
      </c>
      <c r="DA47" s="1">
        <f t="shared" si="160"/>
        <v>1.863215271209501E-2</v>
      </c>
      <c r="DB47" s="1">
        <f t="shared" si="161"/>
        <v>7.6984387116699679E-3</v>
      </c>
      <c r="DC47" s="1">
        <f t="shared" si="162"/>
        <v>1.4518084938238491E-2</v>
      </c>
      <c r="DD47" s="1">
        <f t="shared" si="163"/>
        <v>1.4630460552469346E-2</v>
      </c>
      <c r="DE47" s="1">
        <f t="shared" si="164"/>
        <v>1.1882241547427466E-2</v>
      </c>
      <c r="DF47" s="1">
        <f t="shared" si="165"/>
        <v>-8.9735429236295888E-3</v>
      </c>
      <c r="DG47" s="1">
        <f t="shared" si="182"/>
        <v>1.4396011976908814E-2</v>
      </c>
      <c r="DH47" s="1">
        <f t="shared" si="183"/>
        <v>1.5039466367796914E-2</v>
      </c>
      <c r="DI47" s="1">
        <f t="shared" si="166"/>
        <v>7.0773233946634807E-3</v>
      </c>
      <c r="DJ47" s="1" t="s">
        <v>41</v>
      </c>
      <c r="DK47" s="1">
        <f t="shared" si="168"/>
        <v>3.1193324088753878E-3</v>
      </c>
      <c r="DL47" s="1">
        <f t="shared" si="169"/>
        <v>4.981286001415351E-3</v>
      </c>
      <c r="DM47" s="1">
        <f t="shared" si="170"/>
        <v>7.1873324650180591E-3</v>
      </c>
      <c r="DN47" s="1">
        <f t="shared" si="171"/>
        <v>2.1544458369716366E-3</v>
      </c>
      <c r="DO47" s="1">
        <f t="shared" si="184"/>
        <v>1.0545567486042205E-2</v>
      </c>
      <c r="DP47" s="1">
        <f t="shared" si="172"/>
        <v>1.4432032289230696E-2</v>
      </c>
      <c r="DQ47" s="1">
        <f t="shared" si="173"/>
        <v>1.1717184897304337E-2</v>
      </c>
      <c r="DR47" s="1" t="s">
        <v>41</v>
      </c>
      <c r="DS47" s="1">
        <f t="shared" si="175"/>
        <v>7.6432466088164055E-3</v>
      </c>
      <c r="DT47" s="1">
        <f t="shared" si="176"/>
        <v>8.8431171835733381E-3</v>
      </c>
      <c r="DU47" s="1">
        <f t="shared" si="177"/>
        <v>9.1320530348620067E-3</v>
      </c>
      <c r="DV47" s="1">
        <f t="shared" si="178"/>
        <v>-2.1902884228926847E-3</v>
      </c>
    </row>
    <row r="48" spans="1:127" x14ac:dyDescent="0.25">
      <c r="A48">
        <v>47</v>
      </c>
      <c r="B48" t="s">
        <v>39</v>
      </c>
      <c r="C48" t="s">
        <v>2</v>
      </c>
      <c r="D48" t="s">
        <v>2</v>
      </c>
      <c r="E48" t="s">
        <v>4</v>
      </c>
      <c r="F48" t="s">
        <v>37</v>
      </c>
      <c r="G48">
        <v>5.2</v>
      </c>
      <c r="H48">
        <v>3.6</v>
      </c>
      <c r="I48">
        <v>3.4</v>
      </c>
      <c r="J48">
        <v>5.5</v>
      </c>
      <c r="K48">
        <v>3.6</v>
      </c>
      <c r="L48">
        <v>2.6</v>
      </c>
      <c r="M48">
        <v>4.0999999999999996</v>
      </c>
      <c r="N48">
        <v>2.7</v>
      </c>
      <c r="O48">
        <v>3.5</v>
      </c>
      <c r="P48">
        <v>5</v>
      </c>
      <c r="Q48">
        <v>5.9</v>
      </c>
      <c r="R48">
        <v>3</v>
      </c>
      <c r="S48">
        <v>4.5999999999999996</v>
      </c>
      <c r="T48">
        <v>3.7</v>
      </c>
      <c r="U48">
        <v>2.9</v>
      </c>
      <c r="V48">
        <v>4.4000000000000004</v>
      </c>
      <c r="W48">
        <v>2.8</v>
      </c>
      <c r="X48">
        <v>3.7</v>
      </c>
      <c r="Y48">
        <v>4.2</v>
      </c>
      <c r="Z48">
        <v>3.9</v>
      </c>
      <c r="AA48">
        <v>3</v>
      </c>
      <c r="AB48">
        <v>4.5</v>
      </c>
      <c r="AC48">
        <v>5.4</v>
      </c>
      <c r="AD48">
        <v>2.2999999999999998</v>
      </c>
      <c r="AE48">
        <v>5.2</v>
      </c>
      <c r="AF48">
        <v>4.5</v>
      </c>
      <c r="AG48">
        <v>3</v>
      </c>
      <c r="AH48">
        <v>6.4</v>
      </c>
      <c r="AI48">
        <v>5.0999999999999996</v>
      </c>
      <c r="AJ48">
        <v>3.8</v>
      </c>
      <c r="AK48">
        <v>5.7</v>
      </c>
      <c r="AL48">
        <v>3.5</v>
      </c>
      <c r="AM48">
        <v>3.8</v>
      </c>
      <c r="AN48">
        <v>6.6</v>
      </c>
      <c r="AO48">
        <v>7.2</v>
      </c>
      <c r="AP48">
        <v>4.8</v>
      </c>
      <c r="AQ48">
        <v>4.5999999999999996</v>
      </c>
      <c r="AR48">
        <v>3.9</v>
      </c>
      <c r="AS48">
        <v>2.7</v>
      </c>
      <c r="AT48">
        <v>5.4</v>
      </c>
      <c r="AU48">
        <v>5.3</v>
      </c>
      <c r="AV48">
        <v>5.3</v>
      </c>
      <c r="AW48">
        <v>6</v>
      </c>
      <c r="AX48">
        <v>5</v>
      </c>
      <c r="AY48">
        <v>5.0999999999999996</v>
      </c>
      <c r="AZ48">
        <v>6.1</v>
      </c>
      <c r="BA48">
        <v>7.8</v>
      </c>
      <c r="BB48">
        <v>4.8</v>
      </c>
      <c r="BC48">
        <v>9.3000000000000007</v>
      </c>
      <c r="BD48">
        <v>6.5</v>
      </c>
      <c r="BE48">
        <v>7.4</v>
      </c>
      <c r="BF48" t="s">
        <v>41</v>
      </c>
      <c r="BG48" t="s">
        <v>41</v>
      </c>
      <c r="BH48" t="s">
        <v>41</v>
      </c>
      <c r="BI48">
        <v>6.5</v>
      </c>
      <c r="BJ48">
        <v>4.9000000000000004</v>
      </c>
      <c r="BK48">
        <v>5.9</v>
      </c>
      <c r="BL48">
        <v>7</v>
      </c>
      <c r="BM48">
        <v>5.5</v>
      </c>
      <c r="BN48">
        <v>5.5</v>
      </c>
      <c r="BO48">
        <v>7.2</v>
      </c>
      <c r="BP48">
        <v>7</v>
      </c>
      <c r="BQ48">
        <v>4.7</v>
      </c>
      <c r="BR48" t="s">
        <v>41</v>
      </c>
      <c r="BS48" t="s">
        <v>41</v>
      </c>
      <c r="BT48" t="s">
        <v>41</v>
      </c>
      <c r="BU48">
        <v>10.1</v>
      </c>
      <c r="BV48">
        <v>7</v>
      </c>
      <c r="BW48">
        <v>7.6</v>
      </c>
      <c r="BX48">
        <v>6.4</v>
      </c>
      <c r="BY48">
        <v>6.6</v>
      </c>
      <c r="BZ48">
        <v>4</v>
      </c>
      <c r="CA48">
        <f t="shared" si="23"/>
        <v>50.02986300841745</v>
      </c>
      <c r="CB48">
        <f t="shared" si="24"/>
        <v>41.512219926372133</v>
      </c>
      <c r="CC48">
        <f t="shared" si="25"/>
        <v>30.945473036022861</v>
      </c>
      <c r="CD48">
        <f t="shared" si="26"/>
        <v>77.764235653389861</v>
      </c>
      <c r="CE48">
        <f t="shared" si="27"/>
        <v>39.343735597231763</v>
      </c>
      <c r="CF48">
        <f t="shared" si="63"/>
        <v>36.501379643896414</v>
      </c>
      <c r="CG48">
        <f t="shared" si="29"/>
        <v>39.262446887320145</v>
      </c>
      <c r="CH48">
        <f t="shared" si="64"/>
        <v>52.387039246314053</v>
      </c>
      <c r="CI48">
        <f t="shared" si="154"/>
        <v>57.432240698438406</v>
      </c>
      <c r="CJ48">
        <f t="shared" si="179"/>
        <v>99.538221636338989</v>
      </c>
      <c r="CK48">
        <f t="shared" si="62"/>
        <v>59.641762081616278</v>
      </c>
      <c r="CL48">
        <f t="shared" si="107"/>
        <v>186.61060362323371</v>
      </c>
      <c r="CM48">
        <f t="shared" si="59"/>
        <v>39.343735597231763</v>
      </c>
      <c r="CN48">
        <f t="shared" si="74"/>
        <v>119.13390581310534</v>
      </c>
      <c r="CO48">
        <f t="shared" si="105"/>
        <v>120.17769997226054</v>
      </c>
      <c r="CP48">
        <f t="shared" si="106"/>
        <v>190.15196394199279</v>
      </c>
      <c r="CQ48">
        <f t="shared" si="180"/>
        <v>352.81126152379881</v>
      </c>
      <c r="CR48" t="s">
        <v>41</v>
      </c>
      <c r="CS48">
        <f t="shared" si="116"/>
        <v>148.86436789035238</v>
      </c>
      <c r="CT48">
        <f>PI()*(((BM48+BN48)/4)^2)*BL48</f>
        <v>166.30806109940968</v>
      </c>
      <c r="CU48">
        <f t="shared" si="117"/>
        <v>193.52367825745802</v>
      </c>
      <c r="CV48" t="s">
        <v>41</v>
      </c>
      <c r="CW48">
        <f>PI()*(((BV48+BW48)/4)^2)*BU48</f>
        <v>422.7240680872452</v>
      </c>
      <c r="CX48">
        <f t="shared" si="155"/>
        <v>141.19574022293966</v>
      </c>
      <c r="CY48" s="1">
        <f>LN(CI48/CA48)/57</f>
        <v>2.420802508314088E-3</v>
      </c>
      <c r="CZ48" s="1">
        <f t="shared" si="181"/>
        <v>1.5343050307040303E-2</v>
      </c>
      <c r="DA48" s="1">
        <f t="shared" si="160"/>
        <v>1.151104058485687E-2</v>
      </c>
      <c r="DB48" s="1">
        <f t="shared" si="161"/>
        <v>1.5356885661370027E-2</v>
      </c>
      <c r="DC48" s="1">
        <f t="shared" si="162"/>
        <v>0</v>
      </c>
      <c r="DD48" s="1">
        <f t="shared" si="163"/>
        <v>2.0752597562787248E-2</v>
      </c>
      <c r="DE48" s="1">
        <f t="shared" si="164"/>
        <v>1.9626367867135654E-2</v>
      </c>
      <c r="DF48" s="1">
        <f t="shared" si="165"/>
        <v>2.2616918326290873E-2</v>
      </c>
      <c r="DG48" s="1">
        <f t="shared" ref="DG15:DG61" si="185">LN(CQ48/CI48)/87</f>
        <v>2.0865832342075761E-2</v>
      </c>
      <c r="DH48" s="1" t="s">
        <v>41</v>
      </c>
      <c r="DI48" s="1">
        <f t="shared" ref="DI31:DI61" si="186">LN(CS48/CK48)/87</f>
        <v>1.0513558321985568E-2</v>
      </c>
      <c r="DJ48" s="1">
        <f t="shared" ref="DJ30:DJ61" si="187">LN(CT48/CL48)/87</f>
        <v>-1.3239339535209894E-3</v>
      </c>
      <c r="DK48" s="1">
        <f t="shared" ref="DK30:DK61" si="188">LN(CU48/CM48)/87</f>
        <v>1.8311070207696799E-2</v>
      </c>
      <c r="DL48" s="1" t="s">
        <v>41</v>
      </c>
      <c r="DM48" s="1">
        <f t="shared" ref="DM30:DM60" si="189">LN(CW48/CO48)/87</f>
        <v>1.4456875452336929E-2</v>
      </c>
      <c r="DN48" s="1">
        <f t="shared" ref="DN30:DN61" si="190">LN(CX48/CP48)/87</f>
        <v>-3.4215678907179429E-3</v>
      </c>
      <c r="DO48" s="1">
        <f t="shared" ref="DO48:DO58" si="191">LN(CQ48/CA48)/142</f>
        <v>1.3755726455876721E-2</v>
      </c>
      <c r="DP48" s="1" t="s">
        <v>41</v>
      </c>
      <c r="DQ48" s="1">
        <f t="shared" ref="DQ48:DQ58" si="192">LN(CS48/CC48)/142</f>
        <v>1.1062034417954829E-2</v>
      </c>
      <c r="DR48" s="1">
        <f t="shared" ref="DR48:DR58" si="193">LN(CT48/CD48)/142</f>
        <v>5.3532410474772234E-3</v>
      </c>
      <c r="DS48" s="1">
        <f t="shared" ref="DS48:DS58" si="194">LN(CU48/CE48)/142</f>
        <v>1.1218754282180434E-2</v>
      </c>
      <c r="DT48" s="1" t="s">
        <v>41</v>
      </c>
      <c r="DU48" s="1">
        <f t="shared" ref="DU48:DU57" si="195">LN(CW48/CG48)/142</f>
        <v>1.6735571357605949E-2</v>
      </c>
      <c r="DV48" s="1">
        <f t="shared" ref="DV18:DV61" si="196">LN(CX48/CH48)/142</f>
        <v>6.9823094232825253E-3</v>
      </c>
    </row>
    <row r="49" spans="1:126" x14ac:dyDescent="0.25">
      <c r="A49">
        <v>48</v>
      </c>
      <c r="B49" t="s">
        <v>40</v>
      </c>
      <c r="C49" t="s">
        <v>3</v>
      </c>
      <c r="D49" t="s">
        <v>2</v>
      </c>
      <c r="E49" t="s">
        <v>38</v>
      </c>
      <c r="F49" t="s">
        <v>37</v>
      </c>
      <c r="G49">
        <v>4.5</v>
      </c>
      <c r="H49">
        <v>3.6</v>
      </c>
      <c r="I49">
        <v>1.8</v>
      </c>
      <c r="J49">
        <v>3.2</v>
      </c>
      <c r="K49">
        <v>2.6</v>
      </c>
      <c r="L49">
        <v>1.7</v>
      </c>
      <c r="M49">
        <v>4.2</v>
      </c>
      <c r="N49">
        <v>3.5</v>
      </c>
      <c r="O49">
        <v>3.3</v>
      </c>
      <c r="P49">
        <v>3.8</v>
      </c>
      <c r="Q49">
        <v>3.7</v>
      </c>
      <c r="R49">
        <v>4</v>
      </c>
      <c r="S49">
        <v>3.5</v>
      </c>
      <c r="T49">
        <v>3.3</v>
      </c>
      <c r="U49">
        <v>2.5</v>
      </c>
      <c r="V49">
        <v>2.8</v>
      </c>
      <c r="W49">
        <v>3.2</v>
      </c>
      <c r="X49">
        <v>2.2000000000000002</v>
      </c>
      <c r="Y49">
        <v>3.1</v>
      </c>
      <c r="Z49">
        <v>2.9</v>
      </c>
      <c r="AA49">
        <v>2.4</v>
      </c>
      <c r="AB49">
        <v>6.2</v>
      </c>
      <c r="AC49">
        <v>5.7</v>
      </c>
      <c r="AD49">
        <v>2.2999999999999998</v>
      </c>
      <c r="AE49">
        <v>4.8</v>
      </c>
      <c r="AF49">
        <v>2.4</v>
      </c>
      <c r="AG49">
        <v>2.1</v>
      </c>
      <c r="AH49">
        <v>3.2</v>
      </c>
      <c r="AI49">
        <v>2.9</v>
      </c>
      <c r="AJ49">
        <v>1.7</v>
      </c>
      <c r="AK49">
        <v>4.2</v>
      </c>
      <c r="AL49">
        <v>3</v>
      </c>
      <c r="AM49">
        <v>2.5</v>
      </c>
      <c r="AN49">
        <v>4.3</v>
      </c>
      <c r="AO49">
        <v>3.8</v>
      </c>
      <c r="AP49">
        <v>4.5</v>
      </c>
      <c r="AQ49">
        <v>4</v>
      </c>
      <c r="AR49">
        <v>4</v>
      </c>
      <c r="AS49">
        <v>4.2</v>
      </c>
      <c r="AT49">
        <v>3.3</v>
      </c>
      <c r="AU49">
        <v>3.9</v>
      </c>
      <c r="AV49">
        <v>2.8</v>
      </c>
      <c r="AW49">
        <v>2.7</v>
      </c>
      <c r="AX49">
        <v>2.6</v>
      </c>
      <c r="AY49">
        <v>2.7</v>
      </c>
      <c r="AZ49">
        <v>3.3</v>
      </c>
      <c r="BA49">
        <v>3.3</v>
      </c>
      <c r="BB49">
        <v>2.7</v>
      </c>
      <c r="BC49">
        <v>3.3</v>
      </c>
      <c r="BD49">
        <v>2.8</v>
      </c>
      <c r="BE49">
        <v>1.5</v>
      </c>
      <c r="BF49">
        <v>4.8</v>
      </c>
      <c r="BG49">
        <v>2.6</v>
      </c>
      <c r="BH49">
        <v>2.2000000000000002</v>
      </c>
      <c r="BI49">
        <v>5.7</v>
      </c>
      <c r="BJ49">
        <v>5.5</v>
      </c>
      <c r="BK49">
        <v>5</v>
      </c>
      <c r="BL49">
        <v>3.4</v>
      </c>
      <c r="BM49">
        <v>2.1</v>
      </c>
      <c r="BN49">
        <v>1.5</v>
      </c>
      <c r="BO49">
        <v>4</v>
      </c>
      <c r="BP49">
        <v>3.4</v>
      </c>
      <c r="BQ49">
        <v>2.1</v>
      </c>
      <c r="BR49">
        <v>5.3</v>
      </c>
      <c r="BS49">
        <v>4.3</v>
      </c>
      <c r="BT49">
        <v>4.5999999999999996</v>
      </c>
      <c r="BU49" t="s">
        <v>41</v>
      </c>
      <c r="BV49" t="s">
        <v>41</v>
      </c>
      <c r="BW49" t="s">
        <v>41</v>
      </c>
      <c r="BX49">
        <v>4</v>
      </c>
      <c r="BY49">
        <v>3.7</v>
      </c>
      <c r="BZ49">
        <v>3</v>
      </c>
      <c r="CA49">
        <f t="shared" si="23"/>
        <v>25.764986750253296</v>
      </c>
      <c r="CB49">
        <f t="shared" si="24"/>
        <v>11.617609632975054</v>
      </c>
      <c r="CC49">
        <f t="shared" si="25"/>
        <v>38.132651629272907</v>
      </c>
      <c r="CD49">
        <f t="shared" si="26"/>
        <v>44.237944252442979</v>
      </c>
      <c r="CE49">
        <f t="shared" si="27"/>
        <v>23.118194939603892</v>
      </c>
      <c r="CF49">
        <f t="shared" si="63"/>
        <v>16.031547311268717</v>
      </c>
      <c r="CG49">
        <f t="shared" si="29"/>
        <v>17.097921667621602</v>
      </c>
      <c r="CH49">
        <f t="shared" si="64"/>
        <v>77.911497809026869</v>
      </c>
      <c r="CI49">
        <f t="shared" si="154"/>
        <v>19.085175370557991</v>
      </c>
      <c r="CJ49">
        <f t="shared" si="179"/>
        <v>13.295220109992002</v>
      </c>
      <c r="CK49">
        <f t="shared" si="62"/>
        <v>24.946209164911455</v>
      </c>
      <c r="CL49">
        <f t="shared" si="107"/>
        <v>58.16403543718399</v>
      </c>
      <c r="CM49">
        <f t="shared" si="59"/>
        <v>52.810172506844417</v>
      </c>
      <c r="CN49">
        <f t="shared" si="74"/>
        <v>29.086631932801943</v>
      </c>
      <c r="CO49">
        <f t="shared" si="105"/>
        <v>14.891738226638173</v>
      </c>
      <c r="CP49">
        <f t="shared" si="106"/>
        <v>23.326325452904214</v>
      </c>
      <c r="CQ49">
        <f t="shared" si="180"/>
        <v>11.980659934005523</v>
      </c>
      <c r="CR49">
        <f t="shared" ref="CR49:CR54" si="197">PI()*(((BG49+BH49)/4)^2)*BF49</f>
        <v>21.714688421612653</v>
      </c>
      <c r="CS49">
        <f t="shared" si="116"/>
        <v>123.39096020826035</v>
      </c>
      <c r="CT49">
        <f>PI()*(((BM49+BN49)/4)^2)*BL49</f>
        <v>8.6519461679862903</v>
      </c>
      <c r="CU49">
        <f t="shared" si="117"/>
        <v>23.758294442772812</v>
      </c>
      <c r="CV49">
        <f t="shared" ref="CV49:CV54" si="198">PI()*(((BS49+BT49)/4)^2)*BR49</f>
        <v>82.430089792593222</v>
      </c>
      <c r="CW49" t="s">
        <v>41</v>
      </c>
      <c r="CX49">
        <f t="shared" si="155"/>
        <v>35.256523554911453</v>
      </c>
      <c r="CY49" s="1">
        <f t="shared" ref="CY49" si="199">LN(CI49/CA49)/57</f>
        <v>-5.2649928500059376E-3</v>
      </c>
      <c r="CZ49" s="1">
        <f t="shared" ref="CZ49" si="200">LN(CJ49/CB49)/57</f>
        <v>2.3663607296678098E-3</v>
      </c>
      <c r="DA49" s="1">
        <f t="shared" ref="DA49" si="201">LN(CK49/CC49)/57</f>
        <v>-7.4447199980223035E-3</v>
      </c>
      <c r="DB49" s="1">
        <f t="shared" ref="DB49" si="202">LN(CL49/CD49)/57</f>
        <v>4.8014794360176291E-3</v>
      </c>
      <c r="DC49" s="1">
        <f t="shared" ref="DC49" si="203">LN(CM49/CE49)/57</f>
        <v>1.4492699404564735E-2</v>
      </c>
      <c r="DD49" s="1">
        <f t="shared" ref="DD49" si="204">LN(CN49/CF49)/57</f>
        <v>1.04512315253449E-2</v>
      </c>
      <c r="DE49" s="1">
        <f t="shared" ref="DE49" si="205">LN(CO49/CG49)/57</f>
        <v>-2.423690148786262E-3</v>
      </c>
      <c r="DF49" s="1">
        <f t="shared" ref="DF49" si="206">LN(CP49/CH49)/57</f>
        <v>-2.1157736289160935E-2</v>
      </c>
      <c r="DG49" s="1">
        <f>LN(CQ49/CI49)/90</f>
        <v>-5.1735355288325055E-3</v>
      </c>
      <c r="DH49" s="1">
        <f t="shared" ref="DH49:DN49" si="207">LN(CR49/CJ49)/90</f>
        <v>5.4509370771750731E-3</v>
      </c>
      <c r="DI49" s="1">
        <f t="shared" si="207"/>
        <v>1.7762621993347629E-2</v>
      </c>
      <c r="DJ49" s="1">
        <f t="shared" si="207"/>
        <v>-2.1172032552870857E-2</v>
      </c>
      <c r="DK49" s="1">
        <f t="shared" si="207"/>
        <v>-8.8752458229284913E-3</v>
      </c>
      <c r="DL49" s="1">
        <f t="shared" si="207"/>
        <v>1.1574131697422101E-2</v>
      </c>
      <c r="DM49" s="1" t="s">
        <v>41</v>
      </c>
      <c r="DN49" s="1">
        <f t="shared" si="207"/>
        <v>4.589644522057631E-3</v>
      </c>
      <c r="DO49" s="1">
        <f>LN(CQ49/CA49)/145</f>
        <v>-5.2808468278983719E-3</v>
      </c>
      <c r="DP49" s="1">
        <f t="shared" ref="DP49:DV49" si="208">LN(CR49/CB49)/145</f>
        <v>4.3135648174953221E-3</v>
      </c>
      <c r="DQ49" s="1">
        <f t="shared" si="208"/>
        <v>8.0985306173380362E-3</v>
      </c>
      <c r="DR49" s="1">
        <f t="shared" si="208"/>
        <v>-1.125378346141636E-2</v>
      </c>
      <c r="DS49" s="1">
        <f t="shared" si="208"/>
        <v>1.8835684135603945E-4</v>
      </c>
      <c r="DT49" s="1">
        <f t="shared" si="208"/>
        <v>1.1292358963535505E-2</v>
      </c>
      <c r="DU49" s="1" t="s">
        <v>41</v>
      </c>
      <c r="DV49" s="1">
        <f t="shared" si="208"/>
        <v>-5.468434217220596E-3</v>
      </c>
    </row>
    <row r="50" spans="1:126" x14ac:dyDescent="0.25">
      <c r="A50">
        <v>49</v>
      </c>
      <c r="B50" t="s">
        <v>39</v>
      </c>
      <c r="C50" t="s">
        <v>2</v>
      </c>
      <c r="D50" t="s">
        <v>2</v>
      </c>
      <c r="E50" t="s">
        <v>4</v>
      </c>
      <c r="F50" t="s">
        <v>37</v>
      </c>
      <c r="G50">
        <v>4.9000000000000004</v>
      </c>
      <c r="H50">
        <v>3.6</v>
      </c>
      <c r="I50">
        <v>3.3</v>
      </c>
      <c r="J50">
        <v>4.5999999999999996</v>
      </c>
      <c r="K50">
        <v>3.7</v>
      </c>
      <c r="L50">
        <v>2.2999999999999998</v>
      </c>
      <c r="M50">
        <v>5</v>
      </c>
      <c r="N50">
        <v>4.2</v>
      </c>
      <c r="O50">
        <v>3.5</v>
      </c>
      <c r="P50">
        <v>3.7</v>
      </c>
      <c r="Q50">
        <v>3.5</v>
      </c>
      <c r="R50">
        <v>2.5</v>
      </c>
      <c r="S50">
        <v>4.0999999999999996</v>
      </c>
      <c r="T50">
        <v>3.9</v>
      </c>
      <c r="U50">
        <v>3.5</v>
      </c>
      <c r="V50">
        <v>4.5</v>
      </c>
      <c r="W50">
        <v>5.2</v>
      </c>
      <c r="X50">
        <v>4.2</v>
      </c>
      <c r="Y50">
        <v>5.6</v>
      </c>
      <c r="Z50">
        <v>3.3</v>
      </c>
      <c r="AA50">
        <v>2.4</v>
      </c>
      <c r="AB50">
        <v>4.2</v>
      </c>
      <c r="AC50">
        <v>4.5999999999999996</v>
      </c>
      <c r="AD50">
        <v>3.5</v>
      </c>
      <c r="AE50">
        <v>6.2</v>
      </c>
      <c r="AF50">
        <v>5.9</v>
      </c>
      <c r="AG50">
        <v>4.2</v>
      </c>
      <c r="AH50">
        <v>5.9</v>
      </c>
      <c r="AI50">
        <v>5.2</v>
      </c>
      <c r="AJ50">
        <v>4.5</v>
      </c>
      <c r="AK50">
        <v>5.7</v>
      </c>
      <c r="AL50">
        <v>4.5</v>
      </c>
      <c r="AM50">
        <v>5.2</v>
      </c>
      <c r="AN50">
        <v>5.6</v>
      </c>
      <c r="AO50">
        <v>5.5</v>
      </c>
      <c r="AP50">
        <v>4.9000000000000004</v>
      </c>
      <c r="AQ50">
        <v>4.2</v>
      </c>
      <c r="AR50">
        <v>5.4</v>
      </c>
      <c r="AS50">
        <v>4.5999999999999996</v>
      </c>
      <c r="AT50">
        <v>5.5</v>
      </c>
      <c r="AU50">
        <v>6.4</v>
      </c>
      <c r="AV50">
        <v>4.7</v>
      </c>
      <c r="AW50">
        <v>6.8</v>
      </c>
      <c r="AX50">
        <v>4.5</v>
      </c>
      <c r="AY50">
        <v>3.5</v>
      </c>
      <c r="AZ50">
        <v>4.9000000000000004</v>
      </c>
      <c r="BA50">
        <v>5.8</v>
      </c>
      <c r="BB50">
        <v>4.5999999999999996</v>
      </c>
      <c r="BC50">
        <v>8.1</v>
      </c>
      <c r="BD50">
        <v>8.1999999999999993</v>
      </c>
      <c r="BE50">
        <v>6.7</v>
      </c>
      <c r="BF50">
        <v>8.1999999999999993</v>
      </c>
      <c r="BG50">
        <v>7.8</v>
      </c>
      <c r="BH50">
        <v>6.3</v>
      </c>
      <c r="BI50">
        <v>8.4</v>
      </c>
      <c r="BJ50">
        <v>7.6</v>
      </c>
      <c r="BK50">
        <v>7.3</v>
      </c>
      <c r="BL50" t="s">
        <v>41</v>
      </c>
      <c r="BM50" t="s">
        <v>41</v>
      </c>
      <c r="BN50" t="s">
        <v>41</v>
      </c>
      <c r="BO50">
        <v>6.9</v>
      </c>
      <c r="BP50">
        <v>4.2</v>
      </c>
      <c r="BQ50">
        <v>4.9000000000000004</v>
      </c>
      <c r="BR50">
        <v>5.7</v>
      </c>
      <c r="BS50">
        <v>6.8</v>
      </c>
      <c r="BT50">
        <v>7.3</v>
      </c>
      <c r="BU50">
        <v>8.3000000000000007</v>
      </c>
      <c r="BV50">
        <v>7.7</v>
      </c>
      <c r="BW50">
        <v>6</v>
      </c>
      <c r="BX50">
        <v>8.8000000000000007</v>
      </c>
      <c r="BY50">
        <v>5.8</v>
      </c>
      <c r="BZ50">
        <v>6.2</v>
      </c>
      <c r="CA50">
        <f t="shared" si="23"/>
        <v>45.806188035206837</v>
      </c>
      <c r="CB50">
        <f t="shared" si="24"/>
        <v>32.515483964654358</v>
      </c>
      <c r="CC50">
        <f t="shared" si="25"/>
        <v>58.207821384793391</v>
      </c>
      <c r="CD50">
        <f t="shared" si="26"/>
        <v>26.15375884113503</v>
      </c>
      <c r="CE50">
        <f t="shared" si="27"/>
        <v>44.083613513335379</v>
      </c>
      <c r="CF50">
        <f t="shared" si="63"/>
        <v>78.07250443252336</v>
      </c>
      <c r="CG50">
        <f t="shared" si="29"/>
        <v>35.724620860296319</v>
      </c>
      <c r="CH50">
        <f t="shared" si="64"/>
        <v>54.106472175531913</v>
      </c>
      <c r="CI50">
        <f t="shared" si="154"/>
        <v>124.18362330466927</v>
      </c>
      <c r="CJ50">
        <f t="shared" si="179"/>
        <v>108.9997169612472</v>
      </c>
      <c r="CK50">
        <f t="shared" si="62"/>
        <v>105.30481130154391</v>
      </c>
      <c r="CL50">
        <f t="shared" si="107"/>
        <v>118.9281314942952</v>
      </c>
      <c r="CM50">
        <f t="shared" si="59"/>
        <v>82.466807156732074</v>
      </c>
      <c r="CN50">
        <f t="shared" si="74"/>
        <v>133.05724810427449</v>
      </c>
      <c r="CO50">
        <f t="shared" si="105"/>
        <v>85.451320177642373</v>
      </c>
      <c r="CP50">
        <f t="shared" si="106"/>
        <v>104.06211505750828</v>
      </c>
      <c r="CQ50">
        <f t="shared" si="180"/>
        <v>353.0916486681316</v>
      </c>
      <c r="CR50">
        <f t="shared" si="197"/>
        <v>320.0972681733457</v>
      </c>
      <c r="CS50">
        <f t="shared" si="116"/>
        <v>366.16911713732168</v>
      </c>
      <c r="CT50" t="s">
        <v>41</v>
      </c>
      <c r="CU50">
        <f t="shared" si="117"/>
        <v>112.19196779637619</v>
      </c>
      <c r="CV50">
        <f t="shared" si="198"/>
        <v>222.50663763269154</v>
      </c>
      <c r="CW50">
        <f t="shared" ref="CW50:CW57" si="209">PI()*(((BV50+BW50)/4)^2)*BU50</f>
        <v>305.87861617273916</v>
      </c>
      <c r="CX50">
        <f t="shared" si="155"/>
        <v>248.81413816431163</v>
      </c>
      <c r="CY50" s="1">
        <f t="shared" ref="CY50" si="210">LN(CI50/CA50)/57</f>
        <v>1.749723002495553E-2</v>
      </c>
      <c r="CZ50" s="1">
        <f t="shared" ref="CZ50" si="211">LN(CJ50/CB50)/57</f>
        <v>2.1221559297880502E-2</v>
      </c>
      <c r="DA50" s="1">
        <f t="shared" ref="DA50" si="212">LN(CK50/CC50)/57</f>
        <v>1.0400690801856172E-2</v>
      </c>
      <c r="DB50" s="1">
        <f t="shared" ref="DB50" si="213">LN(CL50/CD50)/57</f>
        <v>2.6570639507534535E-2</v>
      </c>
      <c r="DC50" s="1">
        <f t="shared" ref="DC50" si="214">LN(CM50/CE50)/57</f>
        <v>1.0987855037664977E-2</v>
      </c>
      <c r="DD50" s="1">
        <f t="shared" ref="DD50" si="215">LN(CN50/CF50)/57</f>
        <v>9.3533602376633645E-3</v>
      </c>
      <c r="DE50" s="1">
        <f t="shared" ref="DE50" si="216">LN(CO50/CG50)/57</f>
        <v>1.5300118388063522E-2</v>
      </c>
      <c r="DF50" s="1">
        <f t="shared" ref="DF50" si="217">LN(CP50/CH50)/57</f>
        <v>1.1474283662546068E-2</v>
      </c>
      <c r="DG50" s="1">
        <f>LN(CQ50/CI50)/85</f>
        <v>1.2293721739244071E-2</v>
      </c>
      <c r="DH50" s="1">
        <f t="shared" ref="DH50:DN50" si="218">LN(CR50/CJ50)/85</f>
        <v>1.2673877965977702E-2</v>
      </c>
      <c r="DI50" s="1">
        <f t="shared" si="218"/>
        <v>1.4661602186975483E-2</v>
      </c>
      <c r="DJ50" s="1" t="s">
        <v>41</v>
      </c>
      <c r="DK50" s="1">
        <f t="shared" si="218"/>
        <v>3.6213591455459848E-3</v>
      </c>
      <c r="DL50" s="1">
        <f t="shared" si="218"/>
        <v>6.0491465968676135E-3</v>
      </c>
      <c r="DM50" s="1">
        <f t="shared" si="218"/>
        <v>1.5002840999164446E-2</v>
      </c>
      <c r="DN50" s="1">
        <f t="shared" si="218"/>
        <v>1.0255508278222671E-2</v>
      </c>
      <c r="DO50" s="1">
        <f>LN(CQ50/CA50)/140</f>
        <v>1.4587917566130081E-2</v>
      </c>
      <c r="DP50" s="1">
        <f t="shared" ref="DP50:DV50" si="219">LN(CR50/CB50)/140</f>
        <v>1.6335060764909235E-2</v>
      </c>
      <c r="DQ50" s="1">
        <f t="shared" si="219"/>
        <v>1.3136254011419414E-2</v>
      </c>
      <c r="DR50" s="1" t="s">
        <v>41</v>
      </c>
      <c r="DS50" s="1">
        <f t="shared" si="219"/>
        <v>6.6723090322736607E-3</v>
      </c>
      <c r="DT50" s="1">
        <f t="shared" si="219"/>
        <v>7.48084995914685E-3</v>
      </c>
      <c r="DU50" s="1">
        <f t="shared" si="219"/>
        <v>1.5338201664632848E-2</v>
      </c>
      <c r="DV50" s="1">
        <f t="shared" si="219"/>
        <v>1.0898231231528948E-2</v>
      </c>
    </row>
    <row r="51" spans="1:126" x14ac:dyDescent="0.25">
      <c r="A51">
        <v>50</v>
      </c>
      <c r="B51" t="s">
        <v>40</v>
      </c>
      <c r="C51" t="s">
        <v>3</v>
      </c>
      <c r="D51" t="s">
        <v>2</v>
      </c>
      <c r="E51" t="s">
        <v>4</v>
      </c>
      <c r="F51" t="s">
        <v>37</v>
      </c>
      <c r="G51">
        <v>4.4000000000000004</v>
      </c>
      <c r="H51">
        <v>3.6</v>
      </c>
      <c r="I51">
        <v>3.2</v>
      </c>
      <c r="J51">
        <v>4.3</v>
      </c>
      <c r="K51">
        <v>2.4</v>
      </c>
      <c r="L51">
        <v>2.2999999999999998</v>
      </c>
      <c r="M51">
        <v>3.2</v>
      </c>
      <c r="N51">
        <v>2.7</v>
      </c>
      <c r="O51">
        <v>2.7</v>
      </c>
      <c r="P51">
        <v>3.4</v>
      </c>
      <c r="Q51">
        <v>4.3</v>
      </c>
      <c r="R51">
        <v>2.9</v>
      </c>
      <c r="S51">
        <v>4.0999999999999996</v>
      </c>
      <c r="T51">
        <v>2.5</v>
      </c>
      <c r="U51">
        <v>1.8</v>
      </c>
      <c r="V51">
        <v>4</v>
      </c>
      <c r="W51">
        <v>4.4000000000000004</v>
      </c>
      <c r="X51">
        <v>3.2</v>
      </c>
      <c r="Y51">
        <v>4.5</v>
      </c>
      <c r="Z51">
        <v>3</v>
      </c>
      <c r="AA51">
        <v>2.7</v>
      </c>
      <c r="AB51">
        <v>3.7</v>
      </c>
      <c r="AC51">
        <v>3.6</v>
      </c>
      <c r="AD51">
        <v>3.7</v>
      </c>
      <c r="AE51">
        <v>5.3</v>
      </c>
      <c r="AF51">
        <v>5</v>
      </c>
      <c r="AG51">
        <v>5.2</v>
      </c>
      <c r="AH51">
        <v>5.3</v>
      </c>
      <c r="AI51">
        <v>4</v>
      </c>
      <c r="AJ51">
        <v>3.4</v>
      </c>
      <c r="AK51">
        <v>4.4000000000000004</v>
      </c>
      <c r="AL51">
        <v>3.9</v>
      </c>
      <c r="AM51">
        <v>3.9</v>
      </c>
      <c r="AN51">
        <v>5.7</v>
      </c>
      <c r="AO51">
        <v>4.3</v>
      </c>
      <c r="AP51">
        <v>3.2</v>
      </c>
      <c r="AQ51">
        <v>5.4</v>
      </c>
      <c r="AR51">
        <v>3.5</v>
      </c>
      <c r="AS51">
        <v>3.1</v>
      </c>
      <c r="AT51">
        <v>6.4</v>
      </c>
      <c r="AU51">
        <v>6.7</v>
      </c>
      <c r="AV51">
        <v>4.9000000000000004</v>
      </c>
      <c r="AW51">
        <v>5.8</v>
      </c>
      <c r="AX51">
        <v>4.3</v>
      </c>
      <c r="AY51">
        <v>4.4000000000000004</v>
      </c>
      <c r="AZ51">
        <v>5.8</v>
      </c>
      <c r="BA51">
        <v>4.4000000000000004</v>
      </c>
      <c r="BB51">
        <v>4.2</v>
      </c>
      <c r="BC51">
        <v>6.3</v>
      </c>
      <c r="BD51">
        <v>5.7</v>
      </c>
      <c r="BE51">
        <v>4.4000000000000004</v>
      </c>
      <c r="BF51">
        <v>7.3</v>
      </c>
      <c r="BG51">
        <v>6.3</v>
      </c>
      <c r="BH51">
        <v>5.3</v>
      </c>
      <c r="BI51">
        <v>6.9</v>
      </c>
      <c r="BJ51">
        <v>5.4</v>
      </c>
      <c r="BK51">
        <v>5.2</v>
      </c>
      <c r="BL51">
        <v>7.1</v>
      </c>
      <c r="BM51">
        <v>6.5</v>
      </c>
      <c r="BN51">
        <v>6.4</v>
      </c>
      <c r="BO51">
        <v>8.5</v>
      </c>
      <c r="BP51">
        <v>7.4</v>
      </c>
      <c r="BQ51">
        <v>6.5</v>
      </c>
      <c r="BR51">
        <v>7.9</v>
      </c>
      <c r="BS51">
        <v>5.3</v>
      </c>
      <c r="BT51">
        <v>4.9000000000000004</v>
      </c>
      <c r="BU51">
        <v>6.5</v>
      </c>
      <c r="BV51">
        <v>5.5</v>
      </c>
      <c r="BW51">
        <v>5.2</v>
      </c>
      <c r="BX51">
        <v>6.1</v>
      </c>
      <c r="BY51">
        <v>5.3</v>
      </c>
      <c r="BZ51">
        <v>5</v>
      </c>
      <c r="CA51">
        <f t="shared" si="23"/>
        <v>39.948492183047819</v>
      </c>
      <c r="CB51">
        <f t="shared" si="24"/>
        <v>18.65065383665835</v>
      </c>
      <c r="CC51">
        <f t="shared" si="25"/>
        <v>18.321768355735678</v>
      </c>
      <c r="CD51">
        <f t="shared" si="26"/>
        <v>34.607784671945154</v>
      </c>
      <c r="CE51">
        <f t="shared" si="27"/>
        <v>14.885062342249286</v>
      </c>
      <c r="CF51">
        <f t="shared" si="63"/>
        <v>45.364597917836619</v>
      </c>
      <c r="CG51">
        <f t="shared" si="29"/>
        <v>28.707284619880983</v>
      </c>
      <c r="CH51">
        <f t="shared" si="64"/>
        <v>38.714828017891278</v>
      </c>
      <c r="CI51">
        <f t="shared" si="154"/>
        <v>108.26949301882843</v>
      </c>
      <c r="CJ51">
        <f t="shared" si="179"/>
        <v>56.986134541628665</v>
      </c>
      <c r="CK51">
        <f t="shared" si="62"/>
        <v>52.561986687210826</v>
      </c>
      <c r="CL51">
        <f t="shared" si="107"/>
        <v>62.954571534826712</v>
      </c>
      <c r="CM51">
        <f t="shared" si="59"/>
        <v>46.186124396750337</v>
      </c>
      <c r="CN51">
        <f t="shared" si="74"/>
        <v>169.09308298681708</v>
      </c>
      <c r="CO51">
        <f t="shared" si="105"/>
        <v>86.19784113195162</v>
      </c>
      <c r="CP51">
        <f t="shared" si="106"/>
        <v>84.227669839069165</v>
      </c>
      <c r="CQ51">
        <f t="shared" si="180"/>
        <v>126.18658497087361</v>
      </c>
      <c r="CR51">
        <f t="shared" si="197"/>
        <v>192.87179778183818</v>
      </c>
      <c r="CS51">
        <f t="shared" si="116"/>
        <v>152.22665742785688</v>
      </c>
      <c r="CT51">
        <f>PI()*(((BM51+BN51)/4)^2)*BL51</f>
        <v>231.98914235847064</v>
      </c>
      <c r="CU51">
        <f t="shared" si="117"/>
        <v>322.46190569379462</v>
      </c>
      <c r="CV51">
        <f t="shared" si="198"/>
        <v>161.38282921674428</v>
      </c>
      <c r="CW51">
        <f t="shared" si="209"/>
        <v>146.12038305698249</v>
      </c>
      <c r="CX51">
        <f t="shared" si="155"/>
        <v>127.06740901112383</v>
      </c>
      <c r="CY51" s="1">
        <f>LN(CI51/CA51)/58</f>
        <v>1.7190215445692915E-2</v>
      </c>
      <c r="CZ51" s="1">
        <f t="shared" ref="CZ51:DF51" si="220">LN(CJ51/CB51)/58</f>
        <v>1.9257358290461761E-2</v>
      </c>
      <c r="DA51" s="1">
        <f t="shared" si="220"/>
        <v>1.8170746402916708E-2</v>
      </c>
      <c r="DB51" s="1">
        <f t="shared" si="220"/>
        <v>1.0316116073429294E-2</v>
      </c>
      <c r="DC51" s="1">
        <f t="shared" si="220"/>
        <v>1.9522779871132635E-2</v>
      </c>
      <c r="DD51" s="1">
        <f t="shared" si="220"/>
        <v>2.26847815669966E-2</v>
      </c>
      <c r="DE51" s="1">
        <f t="shared" si="220"/>
        <v>1.8956796938209765E-2</v>
      </c>
      <c r="DF51" s="1">
        <f t="shared" si="220"/>
        <v>1.340173807090393E-2</v>
      </c>
      <c r="DG51" s="1">
        <f>LN(CQ51/CI51)/86</f>
        <v>1.7806769762021854E-3</v>
      </c>
      <c r="DH51" s="1">
        <f t="shared" ref="DH51:DN51" si="221">LN(CR51/CJ51)/86</f>
        <v>1.4176950272100685E-2</v>
      </c>
      <c r="DI51" s="1">
        <f t="shared" si="221"/>
        <v>1.2364853552604062E-2</v>
      </c>
      <c r="DJ51" s="1">
        <f t="shared" si="221"/>
        <v>1.5166013847180103E-2</v>
      </c>
      <c r="DK51" s="1">
        <f t="shared" si="221"/>
        <v>2.2596576652727615E-2</v>
      </c>
      <c r="DL51" s="1">
        <f t="shared" si="221"/>
        <v>-5.4267426205625337E-4</v>
      </c>
      <c r="DM51" s="1">
        <f t="shared" si="221"/>
        <v>6.1370429181844518E-3</v>
      </c>
      <c r="DN51" s="1">
        <f t="shared" si="221"/>
        <v>4.7813283439435807E-3</v>
      </c>
      <c r="DO51" s="1">
        <f t="shared" si="191"/>
        <v>8.0997937732646269E-3</v>
      </c>
      <c r="DP51" s="1">
        <f t="shared" ref="DP51:DP58" si="222">LN(CR51/CB51)/142</f>
        <v>1.6451721860897474E-2</v>
      </c>
      <c r="DQ51" s="1">
        <f t="shared" si="192"/>
        <v>1.4910427442909284E-2</v>
      </c>
      <c r="DR51" s="1">
        <f t="shared" si="193"/>
        <v>1.3398675514904141E-2</v>
      </c>
      <c r="DS51" s="1">
        <f t="shared" si="194"/>
        <v>2.165934383563569E-2</v>
      </c>
      <c r="DT51" s="1">
        <f t="shared" ref="DT51:DT58" si="223">LN(CV51/CF51)/142</f>
        <v>8.9369531292180643E-3</v>
      </c>
      <c r="DU51" s="1">
        <f t="shared" si="195"/>
        <v>1.1459717699859359E-2</v>
      </c>
      <c r="DV51" s="1">
        <f t="shared" si="196"/>
        <v>8.3696834203632105E-3</v>
      </c>
    </row>
    <row r="52" spans="1:126" x14ac:dyDescent="0.25">
      <c r="A52">
        <v>51</v>
      </c>
      <c r="B52" t="s">
        <v>40</v>
      </c>
      <c r="C52" t="s">
        <v>3</v>
      </c>
      <c r="D52" t="s">
        <v>2</v>
      </c>
      <c r="E52" t="s">
        <v>4</v>
      </c>
      <c r="F52" t="s">
        <v>37</v>
      </c>
      <c r="G52">
        <v>4.4000000000000004</v>
      </c>
      <c r="H52">
        <v>3.6</v>
      </c>
      <c r="I52">
        <v>2.1</v>
      </c>
      <c r="J52">
        <v>3.7</v>
      </c>
      <c r="K52">
        <v>3.3</v>
      </c>
      <c r="L52">
        <v>3.4</v>
      </c>
      <c r="M52">
        <v>4.5999999999999996</v>
      </c>
      <c r="N52">
        <v>3</v>
      </c>
      <c r="O52">
        <v>1.9</v>
      </c>
      <c r="P52">
        <v>3.4</v>
      </c>
      <c r="Q52">
        <v>2.7</v>
      </c>
      <c r="R52">
        <v>1.6</v>
      </c>
      <c r="S52">
        <v>3.7</v>
      </c>
      <c r="T52">
        <v>3.6</v>
      </c>
      <c r="U52">
        <v>3.1</v>
      </c>
      <c r="V52">
        <v>4.4000000000000004</v>
      </c>
      <c r="W52">
        <v>5.7</v>
      </c>
      <c r="X52">
        <v>3.1</v>
      </c>
      <c r="Y52">
        <v>3.7</v>
      </c>
      <c r="Z52">
        <v>2.6</v>
      </c>
      <c r="AA52">
        <v>1.7</v>
      </c>
      <c r="AB52">
        <v>3.7</v>
      </c>
      <c r="AC52">
        <v>4</v>
      </c>
      <c r="AD52">
        <v>3.2</v>
      </c>
      <c r="AE52">
        <v>5.7</v>
      </c>
      <c r="AF52">
        <v>3.8</v>
      </c>
      <c r="AG52">
        <v>3.8</v>
      </c>
      <c r="AH52">
        <v>4.7</v>
      </c>
      <c r="AI52">
        <v>4.9000000000000004</v>
      </c>
      <c r="AJ52">
        <v>2.5</v>
      </c>
      <c r="AK52">
        <v>5.9</v>
      </c>
      <c r="AL52">
        <v>4.8</v>
      </c>
      <c r="AM52">
        <v>4</v>
      </c>
      <c r="AN52">
        <v>5</v>
      </c>
      <c r="AO52">
        <v>4.5</v>
      </c>
      <c r="AP52">
        <v>3.3</v>
      </c>
      <c r="AQ52">
        <v>4.9000000000000004</v>
      </c>
      <c r="AR52">
        <v>5.2</v>
      </c>
      <c r="AS52">
        <v>3.8</v>
      </c>
      <c r="AT52">
        <v>6.1</v>
      </c>
      <c r="AU52">
        <v>6.4</v>
      </c>
      <c r="AV52">
        <v>4.3</v>
      </c>
      <c r="AW52" t="s">
        <v>41</v>
      </c>
      <c r="AX52" t="s">
        <v>41</v>
      </c>
      <c r="AY52" t="s">
        <v>41</v>
      </c>
      <c r="AZ52">
        <v>4.4000000000000004</v>
      </c>
      <c r="BA52">
        <v>5.6</v>
      </c>
      <c r="BB52">
        <v>4.7</v>
      </c>
      <c r="BC52">
        <v>6.9</v>
      </c>
      <c r="BD52">
        <v>5.0999999999999996</v>
      </c>
      <c r="BE52">
        <v>4.8</v>
      </c>
      <c r="BF52">
        <v>6.8</v>
      </c>
      <c r="BG52">
        <v>5.6</v>
      </c>
      <c r="BH52">
        <v>4.5</v>
      </c>
      <c r="BI52">
        <v>5.9</v>
      </c>
      <c r="BJ52">
        <v>5.7</v>
      </c>
      <c r="BK52">
        <v>4.9000000000000004</v>
      </c>
      <c r="BL52">
        <v>7.6</v>
      </c>
      <c r="BM52">
        <v>6.2</v>
      </c>
      <c r="BN52">
        <v>4.8</v>
      </c>
      <c r="BO52">
        <v>8.6</v>
      </c>
      <c r="BP52">
        <v>6.5</v>
      </c>
      <c r="BQ52">
        <v>7.2</v>
      </c>
      <c r="BR52">
        <v>6.7</v>
      </c>
      <c r="BS52">
        <v>5.0999999999999996</v>
      </c>
      <c r="BT52">
        <v>4.5</v>
      </c>
      <c r="BU52">
        <v>6.6</v>
      </c>
      <c r="BV52">
        <v>6.2</v>
      </c>
      <c r="BW52">
        <v>4.2</v>
      </c>
      <c r="BX52" t="s">
        <v>41</v>
      </c>
      <c r="BY52" t="s">
        <v>41</v>
      </c>
      <c r="BZ52" t="s">
        <v>41</v>
      </c>
      <c r="CA52">
        <f t="shared" si="23"/>
        <v>28.069344961661407</v>
      </c>
      <c r="CB52">
        <f t="shared" si="24"/>
        <v>32.61228428829309</v>
      </c>
      <c r="CC52">
        <f t="shared" si="25"/>
        <v>21.686021388648648</v>
      </c>
      <c r="CD52">
        <f t="shared" si="26"/>
        <v>12.343710235035999</v>
      </c>
      <c r="CE52">
        <f t="shared" si="27"/>
        <v>32.612284288293097</v>
      </c>
      <c r="CF52">
        <f t="shared" si="63"/>
        <v>66.903357150848251</v>
      </c>
      <c r="CG52">
        <f t="shared" si="29"/>
        <v>13.432861138127405</v>
      </c>
      <c r="CH52">
        <f t="shared" si="64"/>
        <v>37.661412731234442</v>
      </c>
      <c r="CI52">
        <f t="shared" si="154"/>
        <v>64.644552032917176</v>
      </c>
      <c r="CJ52">
        <f t="shared" si="179"/>
        <v>50.534874027482026</v>
      </c>
      <c r="CK52">
        <f t="shared" si="62"/>
        <v>89.711319815910159</v>
      </c>
      <c r="CL52">
        <f t="shared" si="107"/>
        <v>59.729530326375937</v>
      </c>
      <c r="CM52">
        <f t="shared" si="59"/>
        <v>77.931132763111805</v>
      </c>
      <c r="CN52">
        <f t="shared" si="74"/>
        <v>137.1283594842451</v>
      </c>
      <c r="CO52" t="s">
        <v>41</v>
      </c>
      <c r="CP52">
        <f t="shared" si="106"/>
        <v>91.655180270318837</v>
      </c>
      <c r="CQ52">
        <f t="shared" si="180"/>
        <v>132.7851076406572</v>
      </c>
      <c r="CR52">
        <f t="shared" si="197"/>
        <v>136.20139330189528</v>
      </c>
      <c r="CS52">
        <f t="shared" si="116"/>
        <v>130.16482301802256</v>
      </c>
      <c r="CT52">
        <f>PI()*(((BM52+BN52)/4)^2)*BL52</f>
        <v>180.56303776507335</v>
      </c>
      <c r="CU52">
        <f t="shared" si="117"/>
        <v>316.93446976934416</v>
      </c>
      <c r="CV52">
        <f t="shared" si="198"/>
        <v>121.2403436873373</v>
      </c>
      <c r="CW52">
        <f t="shared" si="209"/>
        <v>140.1652978325622</v>
      </c>
      <c r="CX52" t="s">
        <v>41</v>
      </c>
      <c r="CY52" s="1">
        <f t="shared" ref="CY52:CY58" si="224">LN(CI52/CA52)/58</f>
        <v>1.4383203083100874E-2</v>
      </c>
      <c r="CZ52" s="1">
        <f t="shared" ref="CZ52:CZ58" si="225">LN(CJ52/CB52)/58</f>
        <v>7.5512868395214133E-3</v>
      </c>
      <c r="DA52" s="1">
        <f t="shared" ref="DA52:DA58" si="226">LN(CK52/CC52)/58</f>
        <v>2.4481535864685936E-2</v>
      </c>
      <c r="DB52" s="1">
        <f t="shared" ref="DB52:DB58" si="227">LN(CL52/CD52)/58</f>
        <v>2.718413625524212E-2</v>
      </c>
      <c r="DC52" s="1">
        <f t="shared" ref="DC52:DC58" si="228">LN(CM52/CE52)/58</f>
        <v>1.5019594609396553E-2</v>
      </c>
      <c r="DD52" s="1">
        <f t="shared" ref="DD52:DD58" si="229">LN(CN52/CF52)/58</f>
        <v>1.2373590865904295E-2</v>
      </c>
      <c r="DE52" s="1" t="s">
        <v>41</v>
      </c>
      <c r="DF52" s="1">
        <f t="shared" ref="DF52:DF58" si="230">LN(CP52/CH52)/58</f>
        <v>1.533443896036548E-2</v>
      </c>
      <c r="DG52" s="1">
        <f t="shared" ref="DG52:DG54" si="231">LN(CQ52/CI52)/86</f>
        <v>8.3700960053398454E-3</v>
      </c>
      <c r="DH52" s="1">
        <f t="shared" ref="DH52:DH54" si="232">LN(CR52/CJ52)/86</f>
        <v>1.152873198535148E-2</v>
      </c>
      <c r="DI52" s="1">
        <f t="shared" ref="DI52:DI54" si="233">LN(CS52/CK52)/86</f>
        <v>4.3279599914851337E-3</v>
      </c>
      <c r="DJ52" s="1">
        <f t="shared" ref="DJ52:DJ54" si="234">LN(CT52/CL52)/86</f>
        <v>1.2863411779812022E-2</v>
      </c>
      <c r="DK52" s="1">
        <f t="shared" ref="DK52:DK54" si="235">LN(CU52/CM52)/86</f>
        <v>1.6312436152774428E-2</v>
      </c>
      <c r="DL52" s="1">
        <f t="shared" ref="DL52:DL54" si="236">LN(CV52/CN52)/86</f>
        <v>-1.4318898926800562E-3</v>
      </c>
      <c r="DM52" s="1" t="s">
        <v>41</v>
      </c>
      <c r="DN52" s="1" t="s">
        <v>41</v>
      </c>
      <c r="DO52" s="1">
        <f t="shared" si="191"/>
        <v>1.0944042501965335E-2</v>
      </c>
      <c r="DP52" s="1">
        <f t="shared" si="222"/>
        <v>1.0066518221355417E-2</v>
      </c>
      <c r="DQ52" s="1">
        <f t="shared" si="192"/>
        <v>1.262065943253173E-2</v>
      </c>
      <c r="DR52" s="1">
        <f t="shared" si="193"/>
        <v>1.8893896590618853E-2</v>
      </c>
      <c r="DS52" s="1">
        <f t="shared" si="194"/>
        <v>1.6014126735800004E-2</v>
      </c>
      <c r="DT52" s="1">
        <f t="shared" si="223"/>
        <v>4.1868009820560858E-3</v>
      </c>
      <c r="DU52" s="1">
        <f t="shared" si="195"/>
        <v>1.651491828364663E-2</v>
      </c>
      <c r="DV52" s="1" t="s">
        <v>41</v>
      </c>
    </row>
    <row r="53" spans="1:126" x14ac:dyDescent="0.25">
      <c r="A53">
        <v>52</v>
      </c>
      <c r="B53" t="s">
        <v>39</v>
      </c>
      <c r="C53" t="s">
        <v>2</v>
      </c>
      <c r="D53" t="s">
        <v>2</v>
      </c>
      <c r="E53" t="s">
        <v>4</v>
      </c>
      <c r="F53" t="s">
        <v>37</v>
      </c>
      <c r="G53">
        <v>4.5999999999999996</v>
      </c>
      <c r="H53">
        <v>3.6</v>
      </c>
      <c r="I53">
        <v>1.9</v>
      </c>
      <c r="J53">
        <v>5.7</v>
      </c>
      <c r="K53">
        <v>5</v>
      </c>
      <c r="L53">
        <v>4.9000000000000004</v>
      </c>
      <c r="M53">
        <v>3.9</v>
      </c>
      <c r="N53">
        <v>3.6</v>
      </c>
      <c r="O53">
        <v>4.3</v>
      </c>
      <c r="P53">
        <v>4.7</v>
      </c>
      <c r="Q53">
        <v>2.8</v>
      </c>
      <c r="R53">
        <v>2.2999999999999998</v>
      </c>
      <c r="S53">
        <v>5.2</v>
      </c>
      <c r="T53">
        <v>4.4000000000000004</v>
      </c>
      <c r="U53">
        <v>3.9</v>
      </c>
      <c r="V53">
        <v>4.8</v>
      </c>
      <c r="W53">
        <v>4</v>
      </c>
      <c r="X53">
        <v>3.8</v>
      </c>
      <c r="Y53">
        <v>6.3</v>
      </c>
      <c r="Z53">
        <v>5.0999999999999996</v>
      </c>
      <c r="AA53">
        <v>3.2</v>
      </c>
      <c r="AB53">
        <v>5.0999999999999996</v>
      </c>
      <c r="AC53">
        <v>4.5</v>
      </c>
      <c r="AD53">
        <v>3.6</v>
      </c>
      <c r="AE53">
        <v>6.1</v>
      </c>
      <c r="AF53">
        <v>5.6</v>
      </c>
      <c r="AG53">
        <v>3.3</v>
      </c>
      <c r="AH53">
        <v>6.5</v>
      </c>
      <c r="AI53">
        <v>6.6</v>
      </c>
      <c r="AJ53">
        <v>5.8</v>
      </c>
      <c r="AK53">
        <v>5.2</v>
      </c>
      <c r="AL53">
        <v>5.2</v>
      </c>
      <c r="AM53">
        <v>5.9</v>
      </c>
      <c r="AN53">
        <v>6.3</v>
      </c>
      <c r="AO53">
        <v>5.0999999999999996</v>
      </c>
      <c r="AP53">
        <v>3.8</v>
      </c>
      <c r="AQ53">
        <v>5.5</v>
      </c>
      <c r="AR53">
        <v>4.7</v>
      </c>
      <c r="AS53">
        <v>4.3</v>
      </c>
      <c r="AT53">
        <v>7.1</v>
      </c>
      <c r="AU53">
        <v>6.6</v>
      </c>
      <c r="AV53">
        <v>5.8</v>
      </c>
      <c r="AW53">
        <v>6.5</v>
      </c>
      <c r="AX53">
        <v>5.5</v>
      </c>
      <c r="AY53">
        <v>4.2</v>
      </c>
      <c r="AZ53">
        <v>5.7</v>
      </c>
      <c r="BA53">
        <v>6.5</v>
      </c>
      <c r="BB53">
        <v>4.8</v>
      </c>
      <c r="BC53">
        <v>8.9</v>
      </c>
      <c r="BD53">
        <v>8</v>
      </c>
      <c r="BE53">
        <v>7.4</v>
      </c>
      <c r="BF53">
        <v>7.9</v>
      </c>
      <c r="BG53">
        <v>7.4</v>
      </c>
      <c r="BH53">
        <v>5.2</v>
      </c>
      <c r="BI53">
        <v>8.6999999999999993</v>
      </c>
      <c r="BJ53">
        <v>8.1</v>
      </c>
      <c r="BK53">
        <v>6.5</v>
      </c>
      <c r="BL53">
        <v>8.5</v>
      </c>
      <c r="BM53">
        <v>7.8</v>
      </c>
      <c r="BN53">
        <v>6.6</v>
      </c>
      <c r="BO53">
        <v>10</v>
      </c>
      <c r="BP53">
        <v>9.1</v>
      </c>
      <c r="BQ53">
        <v>7.7</v>
      </c>
      <c r="BR53">
        <v>5.0999999999999996</v>
      </c>
      <c r="BS53">
        <v>4.8</v>
      </c>
      <c r="BT53">
        <v>3.5</v>
      </c>
      <c r="BU53">
        <v>9.6</v>
      </c>
      <c r="BV53">
        <v>7.9</v>
      </c>
      <c r="BW53">
        <v>7.2</v>
      </c>
      <c r="BX53">
        <v>7.2</v>
      </c>
      <c r="BY53">
        <v>6</v>
      </c>
      <c r="BZ53">
        <v>4.2</v>
      </c>
      <c r="CA53">
        <f t="shared" si="23"/>
        <v>27.322038609188731</v>
      </c>
      <c r="CB53">
        <f t="shared" si="24"/>
        <v>109.69204544228208</v>
      </c>
      <c r="CC53">
        <f t="shared" si="25"/>
        <v>47.791281893193883</v>
      </c>
      <c r="CD53">
        <f t="shared" si="26"/>
        <v>24.003142320211964</v>
      </c>
      <c r="CE53">
        <f t="shared" si="27"/>
        <v>70.337903319385291</v>
      </c>
      <c r="CF53">
        <f t="shared" si="63"/>
        <v>57.340349113320897</v>
      </c>
      <c r="CG53">
        <f t="shared" si="29"/>
        <v>85.217075175409107</v>
      </c>
      <c r="CH53">
        <f t="shared" si="64"/>
        <v>65.700716213145881</v>
      </c>
      <c r="CI53">
        <f t="shared" si="154"/>
        <v>94.872367497135585</v>
      </c>
      <c r="CJ53">
        <f t="shared" si="179"/>
        <v>196.23958510648637</v>
      </c>
      <c r="CK53">
        <f t="shared" si="62"/>
        <v>125.79958002585953</v>
      </c>
      <c r="CL53">
        <f t="shared" si="107"/>
        <v>97.982936923271183</v>
      </c>
      <c r="CM53">
        <f t="shared" si="59"/>
        <v>87.473720448390793</v>
      </c>
      <c r="CN53">
        <f t="shared" si="74"/>
        <v>214.35400834708511</v>
      </c>
      <c r="CO53">
        <f t="shared" ref="CO53:CO60" si="237">PI()*(((AX53+AY53)/4)^2)*AW53</f>
        <v>120.08443394035709</v>
      </c>
      <c r="CP53">
        <f t="shared" si="106"/>
        <v>142.90967536501375</v>
      </c>
      <c r="CQ53">
        <f t="shared" si="180"/>
        <v>414.439688259729</v>
      </c>
      <c r="CR53">
        <f t="shared" si="197"/>
        <v>246.2623795314334</v>
      </c>
      <c r="CS53">
        <f t="shared" si="116"/>
        <v>364.12865270881514</v>
      </c>
      <c r="CT53">
        <f>PI()*(((BM53+BN53)/4)^2)*BL53</f>
        <v>346.07784671945154</v>
      </c>
      <c r="CU53">
        <f t="shared" si="117"/>
        <v>554.17694409323951</v>
      </c>
      <c r="CV53">
        <f t="shared" si="198"/>
        <v>68.985251332474036</v>
      </c>
      <c r="CW53">
        <f t="shared" si="209"/>
        <v>429.78872456700532</v>
      </c>
      <c r="CX53">
        <f t="shared" ref="CX53:CX59" si="238">PI()*(((BY53+BZ53)/4)^2)*BX53</f>
        <v>147.08308485576694</v>
      </c>
      <c r="CY53" s="1">
        <f t="shared" si="224"/>
        <v>2.1462738563509547E-2</v>
      </c>
      <c r="CZ53" s="1">
        <f t="shared" si="225"/>
        <v>1.002861091382725E-2</v>
      </c>
      <c r="DA53" s="1">
        <f t="shared" si="226"/>
        <v>1.6687013278317352E-2</v>
      </c>
      <c r="DB53" s="1">
        <f t="shared" si="227"/>
        <v>2.4251872391329345E-2</v>
      </c>
      <c r="DC53" s="1">
        <f t="shared" si="228"/>
        <v>3.7590964089375435E-3</v>
      </c>
      <c r="DD53" s="1">
        <f t="shared" si="229"/>
        <v>2.2734902482143354E-2</v>
      </c>
      <c r="DE53" s="1">
        <f t="shared" ref="DE52:DE58" si="239">LN(CO53/CG53)/58</f>
        <v>5.9136773261667906E-3</v>
      </c>
      <c r="DF53" s="1">
        <f t="shared" si="230"/>
        <v>1.3398326951552209E-2</v>
      </c>
      <c r="DG53" s="1">
        <f t="shared" si="231"/>
        <v>1.714412756885823E-2</v>
      </c>
      <c r="DH53" s="1">
        <f t="shared" si="232"/>
        <v>2.640247270514737E-3</v>
      </c>
      <c r="DI53" s="1">
        <f t="shared" si="233"/>
        <v>1.2358340010060007E-2</v>
      </c>
      <c r="DJ53" s="1">
        <f t="shared" si="234"/>
        <v>1.467291150914541E-2</v>
      </c>
      <c r="DK53" s="1">
        <f t="shared" si="235"/>
        <v>2.1466809522111725E-2</v>
      </c>
      <c r="DL53" s="1">
        <f t="shared" si="236"/>
        <v>-1.3182978603882177E-2</v>
      </c>
      <c r="DM53" s="1">
        <f t="shared" ref="DM52:DM54" si="240">LN(CW53/CO53)/86</f>
        <v>1.4826728351107935E-2</v>
      </c>
      <c r="DN53" s="1">
        <f t="shared" ref="DN52:DN54" si="241">LN(CX53/CP53)/86</f>
        <v>3.347074456437913E-4</v>
      </c>
      <c r="DO53" s="1">
        <f t="shared" si="191"/>
        <v>1.9149533856375786E-2</v>
      </c>
      <c r="DP53" s="1">
        <f t="shared" si="222"/>
        <v>5.695216184973575E-3</v>
      </c>
      <c r="DQ53" s="1">
        <f t="shared" si="192"/>
        <v>1.430045078174343E-2</v>
      </c>
      <c r="DR53" s="1">
        <f t="shared" si="193"/>
        <v>1.8792105552701461E-2</v>
      </c>
      <c r="DS53" s="1">
        <f t="shared" si="194"/>
        <v>1.4536431060704125E-2</v>
      </c>
      <c r="DT53" s="1">
        <f t="shared" si="223"/>
        <v>1.3020294650031518E-3</v>
      </c>
      <c r="DU53" s="1">
        <f t="shared" si="195"/>
        <v>1.1395013543048988E-2</v>
      </c>
      <c r="DV53" s="1">
        <f t="shared" si="196"/>
        <v>5.6752662219393965E-3</v>
      </c>
    </row>
    <row r="54" spans="1:126" x14ac:dyDescent="0.25">
      <c r="A54">
        <v>53</v>
      </c>
      <c r="B54" t="s">
        <v>40</v>
      </c>
      <c r="C54" t="s">
        <v>3</v>
      </c>
      <c r="D54" t="s">
        <v>2</v>
      </c>
      <c r="E54" t="s">
        <v>4</v>
      </c>
      <c r="F54" t="s">
        <v>37</v>
      </c>
      <c r="G54">
        <v>4.2</v>
      </c>
      <c r="H54">
        <v>3.6</v>
      </c>
      <c r="I54">
        <v>2.2999999999999998</v>
      </c>
      <c r="J54">
        <v>5</v>
      </c>
      <c r="K54">
        <v>3.1</v>
      </c>
      <c r="L54">
        <v>2.9</v>
      </c>
      <c r="M54">
        <v>4.9000000000000004</v>
      </c>
      <c r="N54">
        <v>5</v>
      </c>
      <c r="O54">
        <v>3.1</v>
      </c>
      <c r="P54">
        <v>3.5</v>
      </c>
      <c r="Q54">
        <v>3.6</v>
      </c>
      <c r="R54">
        <v>2.7</v>
      </c>
      <c r="S54">
        <v>4.5</v>
      </c>
      <c r="T54">
        <v>4.2</v>
      </c>
      <c r="U54">
        <v>2.7</v>
      </c>
      <c r="V54">
        <v>3.1</v>
      </c>
      <c r="W54">
        <v>3.1</v>
      </c>
      <c r="X54">
        <v>2.8</v>
      </c>
      <c r="Y54">
        <v>6.1</v>
      </c>
      <c r="Z54">
        <v>5.5</v>
      </c>
      <c r="AA54">
        <v>3.9</v>
      </c>
      <c r="AB54">
        <v>3.9</v>
      </c>
      <c r="AC54">
        <v>4.4000000000000004</v>
      </c>
      <c r="AD54">
        <v>3.7</v>
      </c>
      <c r="AE54">
        <v>4.9000000000000004</v>
      </c>
      <c r="AF54">
        <v>4.8</v>
      </c>
      <c r="AG54">
        <v>3</v>
      </c>
      <c r="AH54">
        <v>5.3</v>
      </c>
      <c r="AI54">
        <v>3.4</v>
      </c>
      <c r="AJ54">
        <v>3.3</v>
      </c>
      <c r="AK54">
        <v>6.1</v>
      </c>
      <c r="AL54">
        <v>5.5</v>
      </c>
      <c r="AM54">
        <v>4.0999999999999996</v>
      </c>
      <c r="AN54">
        <v>5.0999999999999996</v>
      </c>
      <c r="AO54">
        <v>4.7</v>
      </c>
      <c r="AP54">
        <v>3.5</v>
      </c>
      <c r="AQ54">
        <v>5.7</v>
      </c>
      <c r="AR54">
        <v>4.5999999999999996</v>
      </c>
      <c r="AS54">
        <v>4</v>
      </c>
      <c r="AT54">
        <v>4.4000000000000004</v>
      </c>
      <c r="AU54">
        <v>4.7</v>
      </c>
      <c r="AV54">
        <v>3</v>
      </c>
      <c r="AW54">
        <v>6.6</v>
      </c>
      <c r="AX54">
        <v>5.6</v>
      </c>
      <c r="AY54">
        <v>4.5999999999999996</v>
      </c>
      <c r="AZ54">
        <v>6.3</v>
      </c>
      <c r="BA54">
        <v>6.3</v>
      </c>
      <c r="BB54">
        <v>4.7</v>
      </c>
      <c r="BC54">
        <v>5.8</v>
      </c>
      <c r="BD54">
        <v>4.5</v>
      </c>
      <c r="BE54">
        <v>3.5</v>
      </c>
      <c r="BF54">
        <v>6.7</v>
      </c>
      <c r="BG54">
        <v>5.9</v>
      </c>
      <c r="BH54">
        <v>5.3</v>
      </c>
      <c r="BI54">
        <v>6.6</v>
      </c>
      <c r="BJ54">
        <v>6.1</v>
      </c>
      <c r="BK54">
        <v>4.9000000000000004</v>
      </c>
      <c r="BL54">
        <v>6.9</v>
      </c>
      <c r="BM54">
        <v>7</v>
      </c>
      <c r="BN54">
        <v>5.0999999999999996</v>
      </c>
      <c r="BO54">
        <v>6</v>
      </c>
      <c r="BP54">
        <v>5.7</v>
      </c>
      <c r="BQ54">
        <v>5.0999999999999996</v>
      </c>
      <c r="BR54">
        <v>6.7</v>
      </c>
      <c r="BS54">
        <v>5.8</v>
      </c>
      <c r="BT54">
        <v>5.0999999999999996</v>
      </c>
      <c r="BU54">
        <v>7.6</v>
      </c>
      <c r="BV54">
        <v>7.2</v>
      </c>
      <c r="BW54">
        <v>6.5</v>
      </c>
      <c r="BX54">
        <v>6.4</v>
      </c>
      <c r="BY54">
        <v>5.7</v>
      </c>
      <c r="BZ54">
        <v>4.4000000000000004</v>
      </c>
      <c r="CA54">
        <f t="shared" si="23"/>
        <v>28.706695571258436</v>
      </c>
      <c r="CB54">
        <f t="shared" si="24"/>
        <v>35.342917352885173</v>
      </c>
      <c r="CC54">
        <f t="shared" si="25"/>
        <v>63.124217538120561</v>
      </c>
      <c r="CD54">
        <f t="shared" si="26"/>
        <v>27.27589646708914</v>
      </c>
      <c r="CE54">
        <f t="shared" si="27"/>
        <v>42.066907379271576</v>
      </c>
      <c r="CF54">
        <f t="shared" si="63"/>
        <v>21.188275302595514</v>
      </c>
      <c r="CG54">
        <f t="shared" si="29"/>
        <v>105.83161711964276</v>
      </c>
      <c r="CH54">
        <f t="shared" si="64"/>
        <v>50.24172416299394</v>
      </c>
      <c r="CI54">
        <f t="shared" si="154"/>
        <v>58.534939719848417</v>
      </c>
      <c r="CJ54">
        <f t="shared" si="179"/>
        <v>46.714893710257662</v>
      </c>
      <c r="CK54">
        <f t="shared" si="62"/>
        <v>110.38299947653097</v>
      </c>
      <c r="CL54">
        <f t="shared" si="107"/>
        <v>67.332969946226626</v>
      </c>
      <c r="CM54">
        <f t="shared" si="59"/>
        <v>82.775468634947259</v>
      </c>
      <c r="CN54">
        <f t="shared" si="74"/>
        <v>51.222882818618189</v>
      </c>
      <c r="CO54">
        <f t="shared" si="237"/>
        <v>134.82616111778634</v>
      </c>
      <c r="CP54">
        <f t="shared" si="106"/>
        <v>149.67725498946871</v>
      </c>
      <c r="CQ54">
        <f t="shared" si="180"/>
        <v>72.8849495632832</v>
      </c>
      <c r="CR54">
        <f t="shared" si="197"/>
        <v>165.02157890776462</v>
      </c>
      <c r="CS54">
        <f t="shared" si="116"/>
        <v>156.80474332230054</v>
      </c>
      <c r="CT54">
        <f>PI()*(((BM54+BN54)/4)^2)*BL54</f>
        <v>198.3580003027102</v>
      </c>
      <c r="CU54">
        <f t="shared" si="117"/>
        <v>137.41326266801758</v>
      </c>
      <c r="CV54">
        <f t="shared" si="198"/>
        <v>156.29953595369511</v>
      </c>
      <c r="CW54">
        <f t="shared" si="209"/>
        <v>280.08162444732739</v>
      </c>
      <c r="CX54">
        <f t="shared" si="238"/>
        <v>128.18954663707797</v>
      </c>
      <c r="CY54" s="1">
        <f t="shared" si="224"/>
        <v>1.2284369748189699E-2</v>
      </c>
      <c r="CZ54" s="1">
        <f t="shared" si="225"/>
        <v>4.8097417665811416E-3</v>
      </c>
      <c r="DA54" s="1">
        <f t="shared" si="226"/>
        <v>9.6353730974737851E-3</v>
      </c>
      <c r="DB54" s="1">
        <f t="shared" si="227"/>
        <v>1.5580114016902628E-2</v>
      </c>
      <c r="DC54" s="1">
        <f t="shared" si="228"/>
        <v>1.1670178644426326E-2</v>
      </c>
      <c r="DD54" s="1">
        <f t="shared" si="229"/>
        <v>1.5219627333259374E-2</v>
      </c>
      <c r="DE54" s="1">
        <f t="shared" si="239"/>
        <v>4.1747748255456657E-3</v>
      </c>
      <c r="DF54" s="1">
        <f t="shared" si="230"/>
        <v>1.8821301767273115E-2</v>
      </c>
      <c r="DG54" s="1">
        <f t="shared" si="231"/>
        <v>2.5495154465624715E-3</v>
      </c>
      <c r="DH54" s="1">
        <f t="shared" si="232"/>
        <v>1.4674572205198853E-2</v>
      </c>
      <c r="DI54" s="1">
        <f t="shared" si="233"/>
        <v>4.0819212383985375E-3</v>
      </c>
      <c r="DJ54" s="1">
        <f t="shared" si="234"/>
        <v>1.2563063587650114E-2</v>
      </c>
      <c r="DK54" s="1">
        <f t="shared" si="235"/>
        <v>5.8937343735927308E-3</v>
      </c>
      <c r="DL54" s="1">
        <f t="shared" si="236"/>
        <v>1.297195239794912E-2</v>
      </c>
      <c r="DM54" s="1">
        <f t="shared" si="240"/>
        <v>8.5011025970652687E-3</v>
      </c>
      <c r="DN54" s="1">
        <f t="shared" si="241"/>
        <v>-1.8019923364438841E-3</v>
      </c>
      <c r="DO54" s="1">
        <f t="shared" si="191"/>
        <v>6.5616322098547564E-3</v>
      </c>
      <c r="DP54" s="1">
        <f t="shared" si="222"/>
        <v>1.0851959381047939E-2</v>
      </c>
      <c r="DQ54" s="1">
        <f t="shared" si="192"/>
        <v>6.4077244095475617E-3</v>
      </c>
      <c r="DR54" s="1">
        <f t="shared" si="193"/>
        <v>1.397232451773424E-2</v>
      </c>
      <c r="DS54" s="1">
        <f t="shared" si="194"/>
        <v>8.3361374472232519E-3</v>
      </c>
      <c r="DT54" s="1">
        <f t="shared" si="223"/>
        <v>1.4072720363046956E-2</v>
      </c>
      <c r="DU54" s="1">
        <f t="shared" si="195"/>
        <v>6.853744811473674E-3</v>
      </c>
      <c r="DV54" s="1">
        <f t="shared" si="196"/>
        <v>6.5962264899131458E-3</v>
      </c>
    </row>
    <row r="55" spans="1:126" x14ac:dyDescent="0.25">
      <c r="A55">
        <v>54</v>
      </c>
      <c r="B55" t="s">
        <v>39</v>
      </c>
      <c r="C55" t="s">
        <v>2</v>
      </c>
      <c r="D55" t="s">
        <v>2</v>
      </c>
      <c r="E55" t="s">
        <v>4</v>
      </c>
      <c r="F55" t="s">
        <v>37</v>
      </c>
      <c r="G55">
        <v>4.9000000000000004</v>
      </c>
      <c r="H55">
        <v>3.6</v>
      </c>
      <c r="I55">
        <v>1.8</v>
      </c>
      <c r="J55">
        <v>4.3</v>
      </c>
      <c r="K55">
        <v>3.6</v>
      </c>
      <c r="L55">
        <v>2.1</v>
      </c>
      <c r="M55">
        <v>3.6</v>
      </c>
      <c r="N55">
        <v>2.2000000000000002</v>
      </c>
      <c r="O55">
        <v>1.9</v>
      </c>
      <c r="P55">
        <v>5</v>
      </c>
      <c r="Q55">
        <v>5.2</v>
      </c>
      <c r="R55">
        <v>4.5999999999999996</v>
      </c>
      <c r="S55">
        <v>3.6</v>
      </c>
      <c r="T55">
        <v>3</v>
      </c>
      <c r="U55">
        <v>3</v>
      </c>
      <c r="V55">
        <v>3.6</v>
      </c>
      <c r="W55">
        <v>4.8</v>
      </c>
      <c r="X55">
        <v>3.2</v>
      </c>
      <c r="Y55">
        <v>4.5999999999999996</v>
      </c>
      <c r="Z55">
        <v>3.2</v>
      </c>
      <c r="AA55">
        <v>3.6</v>
      </c>
      <c r="AB55">
        <v>4.5999999999999996</v>
      </c>
      <c r="AC55">
        <v>3.8</v>
      </c>
      <c r="AD55">
        <v>3.1</v>
      </c>
      <c r="AE55">
        <v>5.7</v>
      </c>
      <c r="AF55">
        <v>2.4</v>
      </c>
      <c r="AG55">
        <v>2.1</v>
      </c>
      <c r="AH55">
        <v>5.8</v>
      </c>
      <c r="AI55">
        <v>5.2</v>
      </c>
      <c r="AJ55">
        <v>3.5</v>
      </c>
      <c r="AK55">
        <v>4.9000000000000004</v>
      </c>
      <c r="AL55">
        <v>2.7</v>
      </c>
      <c r="AM55">
        <v>2.6</v>
      </c>
      <c r="AN55">
        <v>5.9</v>
      </c>
      <c r="AO55">
        <v>5.9</v>
      </c>
      <c r="AP55">
        <v>5.7</v>
      </c>
      <c r="AQ55">
        <v>5.8</v>
      </c>
      <c r="AR55">
        <v>4.2</v>
      </c>
      <c r="AS55">
        <v>5.0999999999999996</v>
      </c>
      <c r="AT55">
        <v>4.9000000000000004</v>
      </c>
      <c r="AU55">
        <v>5.8</v>
      </c>
      <c r="AV55">
        <v>3.2</v>
      </c>
      <c r="AW55">
        <v>5.8</v>
      </c>
      <c r="AX55">
        <v>4.3</v>
      </c>
      <c r="AY55">
        <v>4.4000000000000004</v>
      </c>
      <c r="AZ55">
        <v>5.7</v>
      </c>
      <c r="BA55">
        <v>5.6</v>
      </c>
      <c r="BB55">
        <v>3.6</v>
      </c>
      <c r="BC55">
        <v>7.6</v>
      </c>
      <c r="BD55">
        <v>6.4</v>
      </c>
      <c r="BE55">
        <v>5.4</v>
      </c>
      <c r="BF55" t="s">
        <v>41</v>
      </c>
      <c r="BG55" t="s">
        <v>41</v>
      </c>
      <c r="BH55" t="s">
        <v>41</v>
      </c>
      <c r="BI55" t="s">
        <v>41</v>
      </c>
      <c r="BJ55" t="s">
        <v>41</v>
      </c>
      <c r="BK55" t="s">
        <v>41</v>
      </c>
      <c r="BL55" t="s">
        <v>41</v>
      </c>
      <c r="BM55" t="s">
        <v>41</v>
      </c>
      <c r="BN55" t="s">
        <v>41</v>
      </c>
      <c r="BO55">
        <v>5.7</v>
      </c>
      <c r="BP55">
        <v>5.4</v>
      </c>
      <c r="BQ55">
        <v>3.5</v>
      </c>
      <c r="BR55" t="s">
        <v>41</v>
      </c>
      <c r="BS55" t="s">
        <v>41</v>
      </c>
      <c r="BT55" t="s">
        <v>41</v>
      </c>
      <c r="BU55">
        <v>7.3</v>
      </c>
      <c r="BV55">
        <v>5.9</v>
      </c>
      <c r="BW55">
        <v>5.2</v>
      </c>
      <c r="BX55">
        <v>7.2</v>
      </c>
      <c r="BY55">
        <v>5.9</v>
      </c>
      <c r="BZ55">
        <v>5.5</v>
      </c>
      <c r="CA55">
        <f t="shared" si="23"/>
        <v>28.055207794720257</v>
      </c>
      <c r="CB55">
        <f t="shared" si="24"/>
        <v>27.431405303441828</v>
      </c>
      <c r="CC55">
        <f t="shared" si="25"/>
        <v>11.882288814039994</v>
      </c>
      <c r="CD55">
        <f t="shared" si="26"/>
        <v>94.287049515863686</v>
      </c>
      <c r="CE55">
        <f t="shared" si="27"/>
        <v>25.446900494077326</v>
      </c>
      <c r="CF55">
        <f t="shared" si="63"/>
        <v>45.238934211693021</v>
      </c>
      <c r="CG55">
        <f t="shared" si="29"/>
        <v>41.764332736822716</v>
      </c>
      <c r="CH55">
        <f t="shared" si="64"/>
        <v>43.001727543255392</v>
      </c>
      <c r="CI55">
        <f t="shared" si="154"/>
        <v>22.663645752537615</v>
      </c>
      <c r="CJ55">
        <f t="shared" si="179"/>
        <v>86.19784113195162</v>
      </c>
      <c r="CK55">
        <f t="shared" si="62"/>
        <v>27.025747152047057</v>
      </c>
      <c r="CL55">
        <f t="shared" si="107"/>
        <v>155.88268587847199</v>
      </c>
      <c r="CM55">
        <f t="shared" si="59"/>
        <v>98.497176370755682</v>
      </c>
      <c r="CN55">
        <f t="shared" si="74"/>
        <v>77.931132763111805</v>
      </c>
      <c r="CO55">
        <f t="shared" si="237"/>
        <v>86.19784113195162</v>
      </c>
      <c r="CP55">
        <f t="shared" si="106"/>
        <v>94.728443283693011</v>
      </c>
      <c r="CQ55">
        <f t="shared" si="180"/>
        <v>207.78179651577534</v>
      </c>
      <c r="CR55" t="s">
        <v>41</v>
      </c>
      <c r="CS55" t="s">
        <v>41</v>
      </c>
      <c r="CT55" t="s">
        <v>41</v>
      </c>
      <c r="CU55">
        <f t="shared" si="117"/>
        <v>88.651228644864446</v>
      </c>
      <c r="CV55" t="s">
        <v>41</v>
      </c>
      <c r="CW55">
        <f t="shared" si="209"/>
        <v>176.60325657476432</v>
      </c>
      <c r="CX55">
        <f t="shared" si="238"/>
        <v>183.72662156723831</v>
      </c>
      <c r="CY55" s="1">
        <f t="shared" si="224"/>
        <v>-3.6795197217928629E-3</v>
      </c>
      <c r="CZ55" s="1">
        <f t="shared" si="225"/>
        <v>1.9740630974015926E-2</v>
      </c>
      <c r="DA55" s="1">
        <f t="shared" si="226"/>
        <v>1.4167949195692158E-2</v>
      </c>
      <c r="DB55" s="1">
        <f t="shared" si="227"/>
        <v>8.6682735060199818E-3</v>
      </c>
      <c r="DC55" s="1">
        <f t="shared" si="228"/>
        <v>2.3335067826769303E-2</v>
      </c>
      <c r="DD55" s="1">
        <f t="shared" si="229"/>
        <v>9.3770246718497159E-3</v>
      </c>
      <c r="DE55" s="1">
        <f t="shared" si="239"/>
        <v>1.249314553472893E-2</v>
      </c>
      <c r="DF55" s="1">
        <f t="shared" si="230"/>
        <v>1.3616793383603738E-2</v>
      </c>
      <c r="DG55" s="1">
        <f>LN(CQ55/CI55)/89</f>
        <v>2.4895801593735632E-2</v>
      </c>
      <c r="DH55" s="1" t="s">
        <v>41</v>
      </c>
      <c r="DI55" s="1" t="s">
        <v>41</v>
      </c>
      <c r="DJ55" s="1" t="s">
        <v>41</v>
      </c>
      <c r="DK55" s="1">
        <f t="shared" ref="DH55:DN55" si="242">LN(CU55/CM55)/89</f>
        <v>-1.1833481972370905E-3</v>
      </c>
      <c r="DL55" s="1" t="s">
        <v>41</v>
      </c>
      <c r="DM55" s="1">
        <f t="shared" si="242"/>
        <v>8.0591078192974522E-3</v>
      </c>
      <c r="DN55" s="1">
        <f t="shared" si="242"/>
        <v>7.4430853244091674E-3</v>
      </c>
      <c r="DO55" s="1">
        <f>LN(CQ55/CA55)/145</f>
        <v>1.3809063434334379E-2</v>
      </c>
      <c r="DP55" s="1" t="s">
        <v>41</v>
      </c>
      <c r="DQ55" s="1" t="s">
        <v>41</v>
      </c>
      <c r="DR55" s="1" t="s">
        <v>41</v>
      </c>
      <c r="DS55" s="1">
        <f t="shared" ref="DP55:DV55" si="243">LN(CU55/CE55)/145</f>
        <v>8.607696168265646E-3</v>
      </c>
      <c r="DT55" s="1" t="s">
        <v>41</v>
      </c>
      <c r="DU55" s="1">
        <f t="shared" si="243"/>
        <v>9.9438830133224219E-3</v>
      </c>
      <c r="DV55" s="1">
        <f t="shared" si="243"/>
        <v>1.0015231793940914E-2</v>
      </c>
    </row>
    <row r="56" spans="1:126" x14ac:dyDescent="0.25">
      <c r="A56">
        <v>55</v>
      </c>
      <c r="B56" t="s">
        <v>39</v>
      </c>
      <c r="C56" t="s">
        <v>2</v>
      </c>
      <c r="D56" t="s">
        <v>2</v>
      </c>
      <c r="E56" t="s">
        <v>4</v>
      </c>
      <c r="F56" t="s">
        <v>37</v>
      </c>
      <c r="G56">
        <v>5.0999999999999996</v>
      </c>
      <c r="H56">
        <v>3.6</v>
      </c>
      <c r="I56">
        <v>3.2</v>
      </c>
      <c r="J56">
        <v>4.4000000000000004</v>
      </c>
      <c r="K56">
        <v>4.5999999999999996</v>
      </c>
      <c r="L56">
        <v>3.2</v>
      </c>
      <c r="M56">
        <v>4.9000000000000004</v>
      </c>
      <c r="N56">
        <v>3.8</v>
      </c>
      <c r="O56">
        <v>2.1</v>
      </c>
      <c r="P56">
        <v>4.3</v>
      </c>
      <c r="Q56">
        <v>4.3</v>
      </c>
      <c r="R56">
        <v>2.6</v>
      </c>
      <c r="S56">
        <v>4.7</v>
      </c>
      <c r="T56">
        <v>4.8</v>
      </c>
      <c r="U56">
        <v>2.2000000000000002</v>
      </c>
      <c r="V56">
        <v>4.4000000000000004</v>
      </c>
      <c r="W56">
        <v>5.6</v>
      </c>
      <c r="X56">
        <v>4.5</v>
      </c>
      <c r="Y56">
        <v>4.3</v>
      </c>
      <c r="Z56">
        <v>3.4</v>
      </c>
      <c r="AA56">
        <v>2.8</v>
      </c>
      <c r="AB56">
        <v>4.8</v>
      </c>
      <c r="AC56">
        <v>5.9</v>
      </c>
      <c r="AD56">
        <v>3.4</v>
      </c>
      <c r="AE56">
        <v>6.4</v>
      </c>
      <c r="AF56">
        <v>5.6</v>
      </c>
      <c r="AG56">
        <v>4.2</v>
      </c>
      <c r="AH56">
        <v>3.9</v>
      </c>
      <c r="AI56">
        <v>4.0999999999999996</v>
      </c>
      <c r="AJ56">
        <v>3.9</v>
      </c>
      <c r="AK56">
        <v>5.7</v>
      </c>
      <c r="AL56">
        <v>5</v>
      </c>
      <c r="AM56">
        <v>2.2000000000000002</v>
      </c>
      <c r="AN56">
        <v>6.2</v>
      </c>
      <c r="AO56">
        <v>6.2</v>
      </c>
      <c r="AP56">
        <v>5.0999999999999996</v>
      </c>
      <c r="AQ56">
        <v>7</v>
      </c>
      <c r="AR56">
        <v>6.4</v>
      </c>
      <c r="AS56">
        <v>3.5</v>
      </c>
      <c r="AT56">
        <v>7.2</v>
      </c>
      <c r="AU56">
        <v>6.2</v>
      </c>
      <c r="AV56">
        <v>4.0999999999999996</v>
      </c>
      <c r="AW56">
        <v>6.3</v>
      </c>
      <c r="AX56">
        <v>4.9000000000000004</v>
      </c>
      <c r="AY56">
        <v>6</v>
      </c>
      <c r="AZ56">
        <v>5.5</v>
      </c>
      <c r="BA56">
        <v>6.7</v>
      </c>
      <c r="BB56">
        <v>4.0999999999999996</v>
      </c>
      <c r="BC56">
        <v>2.9</v>
      </c>
      <c r="BD56">
        <v>2.5</v>
      </c>
      <c r="BE56">
        <v>1.6</v>
      </c>
      <c r="BF56">
        <v>6.6</v>
      </c>
      <c r="BG56">
        <v>7.1</v>
      </c>
      <c r="BH56">
        <v>5.3</v>
      </c>
      <c r="BI56">
        <v>9.9</v>
      </c>
      <c r="BJ56">
        <v>9.1</v>
      </c>
      <c r="BK56">
        <v>5.8</v>
      </c>
      <c r="BL56">
        <v>6.6</v>
      </c>
      <c r="BM56">
        <v>5.7</v>
      </c>
      <c r="BN56">
        <v>4.3</v>
      </c>
      <c r="BO56">
        <v>7.6</v>
      </c>
      <c r="BP56">
        <v>6.8</v>
      </c>
      <c r="BQ56">
        <v>5.0999999999999996</v>
      </c>
      <c r="BR56">
        <v>9.6999999999999993</v>
      </c>
      <c r="BS56">
        <v>8.9</v>
      </c>
      <c r="BT56">
        <v>7.4</v>
      </c>
      <c r="BU56">
        <v>9.6999999999999993</v>
      </c>
      <c r="BV56">
        <v>8.1</v>
      </c>
      <c r="BW56">
        <v>6.6</v>
      </c>
      <c r="BX56">
        <v>8.9</v>
      </c>
      <c r="BY56">
        <v>7.3</v>
      </c>
      <c r="BZ56">
        <v>6.8</v>
      </c>
      <c r="CA56">
        <f t="shared" si="23"/>
        <v>46.303934121259971</v>
      </c>
      <c r="CB56">
        <f t="shared" si="24"/>
        <v>52.561986687210826</v>
      </c>
      <c r="CC56">
        <f t="shared" si="25"/>
        <v>33.491144833134847</v>
      </c>
      <c r="CD56">
        <f t="shared" si="26"/>
        <v>40.197267051303953</v>
      </c>
      <c r="CE56">
        <f t="shared" si="27"/>
        <v>45.219299257608085</v>
      </c>
      <c r="CF56">
        <f t="shared" si="63"/>
        <v>88.130313312991078</v>
      </c>
      <c r="CG56">
        <f t="shared" si="29"/>
        <v>32.455008306072742</v>
      </c>
      <c r="CH56">
        <f t="shared" si="64"/>
        <v>81.514904582694356</v>
      </c>
      <c r="CI56">
        <f t="shared" si="154"/>
        <v>120.68742338030552</v>
      </c>
      <c r="CJ56">
        <f t="shared" si="179"/>
        <v>49.008845396000773</v>
      </c>
      <c r="CK56">
        <f t="shared" si="62"/>
        <v>58.018933126496307</v>
      </c>
      <c r="CL56">
        <f t="shared" si="107"/>
        <v>155.44561180054129</v>
      </c>
      <c r="CM56">
        <f t="shared" si="59"/>
        <v>134.70952949052185</v>
      </c>
      <c r="CN56">
        <f t="shared" si="74"/>
        <v>149.98120407870354</v>
      </c>
      <c r="CO56">
        <f t="shared" si="237"/>
        <v>146.96822037437005</v>
      </c>
      <c r="CP56">
        <f t="shared" si="106"/>
        <v>125.96215744568278</v>
      </c>
      <c r="CQ56">
        <f t="shared" si="180"/>
        <v>9.5718437668655501</v>
      </c>
      <c r="CR56">
        <f t="shared" ref="CR56:CR61" si="244">PI()*(((BG56+BH56)/4)^2)*BF56</f>
        <v>199.25865564658613</v>
      </c>
      <c r="CS56">
        <f t="shared" ref="CS56:CS61" si="245">PI()*(((BJ56+BK56)/4)^2)*BI56</f>
        <v>431.55645948327196</v>
      </c>
      <c r="CT56">
        <f>PI()*(((BM56+BN56)/4)^2)*BL56</f>
        <v>129.59069696057895</v>
      </c>
      <c r="CU56">
        <f t="shared" si="117"/>
        <v>211.31844444555398</v>
      </c>
      <c r="CV56">
        <f>PI()*(((BS56+BT56)/4)^2)*BR56</f>
        <v>506.03066223018993</v>
      </c>
      <c r="CW56">
        <f t="shared" si="209"/>
        <v>411.56297113674481</v>
      </c>
      <c r="CX56">
        <f t="shared" si="238"/>
        <v>347.42264472472891</v>
      </c>
      <c r="CY56" s="1">
        <f t="shared" si="224"/>
        <v>1.6516844786625458E-2</v>
      </c>
      <c r="CZ56" s="1">
        <f t="shared" si="225"/>
        <v>-1.2067650313799124E-3</v>
      </c>
      <c r="DA56" s="1">
        <f t="shared" si="226"/>
        <v>9.4739365507688841E-3</v>
      </c>
      <c r="DB56" s="1">
        <f t="shared" si="227"/>
        <v>2.3318912027270544E-2</v>
      </c>
      <c r="DC56" s="1">
        <f t="shared" si="228"/>
        <v>1.8820635457064871E-2</v>
      </c>
      <c r="DD56" s="1">
        <f t="shared" si="229"/>
        <v>9.1671280668025306E-3</v>
      </c>
      <c r="DE56" s="1">
        <f t="shared" si="239"/>
        <v>2.604071732872543E-2</v>
      </c>
      <c r="DF56" s="1">
        <f t="shared" si="230"/>
        <v>7.503373142525996E-3</v>
      </c>
      <c r="DG56" s="1">
        <f>LN(CQ56/CI56)/89</f>
        <v>-2.8476158171974453E-2</v>
      </c>
      <c r="DH56" s="1">
        <f t="shared" ref="DH56" si="246">LN(CR56/CJ56)/89</f>
        <v>1.5759583795045946E-2</v>
      </c>
      <c r="DI56" s="1">
        <f t="shared" ref="DI56" si="247">LN(CS56/CK56)/89</f>
        <v>2.2546392765829745E-2</v>
      </c>
      <c r="DJ56" s="1">
        <f t="shared" ref="DJ56" si="248">LN(CT56/CL56)/89</f>
        <v>-2.0439877355861191E-3</v>
      </c>
      <c r="DK56" s="1">
        <f t="shared" ref="DK56" si="249">LN(CU56/CM56)/89</f>
        <v>5.0589369010207944E-3</v>
      </c>
      <c r="DL56" s="1">
        <f t="shared" ref="DL56" si="250">LN(CV56/CN56)/89</f>
        <v>1.36639020746245E-2</v>
      </c>
      <c r="DM56" s="1">
        <f t="shared" ref="DM56" si="251">LN(CW56/CO56)/89</f>
        <v>1.1570175968663316E-2</v>
      </c>
      <c r="DN56" s="1">
        <f t="shared" ref="DN56" si="252">LN(CX56/CP56)/89</f>
        <v>1.1399556303455797E-2</v>
      </c>
      <c r="DO56" s="1">
        <f>LN(CQ56/CA56)/145</f>
        <v>-1.0871731584010001E-2</v>
      </c>
      <c r="DP56" s="1">
        <f t="shared" ref="DP56" si="253">LN(CR56/CB56)/145</f>
        <v>9.1904178340624434E-3</v>
      </c>
      <c r="DQ56" s="1">
        <f t="shared" ref="DQ56" si="254">LN(CS56/CC56)/145</f>
        <v>1.7628395007609945E-2</v>
      </c>
      <c r="DR56" s="1">
        <f t="shared" ref="DR56" si="255">LN(CT56/CD56)/145</f>
        <v>8.0729792352725992E-3</v>
      </c>
      <c r="DS56" s="1">
        <f t="shared" ref="DS56" si="256">LN(CU56/CE56)/145</f>
        <v>1.0633394763452503E-2</v>
      </c>
      <c r="DT56" s="1">
        <f t="shared" ref="DT56" si="257">LN(CV56/CF56)/145</f>
        <v>1.2053660086318118E-2</v>
      </c>
      <c r="DU56" s="1">
        <f t="shared" ref="DU56" si="258">LN(CW56/CG56)/145</f>
        <v>1.7517981146738689E-2</v>
      </c>
      <c r="DV56" s="1">
        <f t="shared" ref="DV56" si="259">LN(CX56/CH56)/145</f>
        <v>9.9983182984418884E-3</v>
      </c>
    </row>
    <row r="57" spans="1:126" x14ac:dyDescent="0.25">
      <c r="A57">
        <v>56</v>
      </c>
      <c r="B57" t="s">
        <v>40</v>
      </c>
      <c r="C57" t="s">
        <v>3</v>
      </c>
      <c r="D57" t="s">
        <v>2</v>
      </c>
      <c r="E57" t="s">
        <v>4</v>
      </c>
      <c r="F57" t="s">
        <v>37</v>
      </c>
      <c r="G57">
        <v>3.9</v>
      </c>
      <c r="H57">
        <v>3.6</v>
      </c>
      <c r="I57">
        <v>1.9</v>
      </c>
      <c r="J57">
        <v>3.6</v>
      </c>
      <c r="K57">
        <v>4.8</v>
      </c>
      <c r="L57">
        <v>4.3</v>
      </c>
      <c r="M57">
        <v>3.8</v>
      </c>
      <c r="N57">
        <v>3.6</v>
      </c>
      <c r="O57">
        <v>3.5</v>
      </c>
      <c r="P57">
        <v>3.3</v>
      </c>
      <c r="Q57">
        <v>5.4</v>
      </c>
      <c r="R57">
        <v>3.2</v>
      </c>
      <c r="S57">
        <v>5.2</v>
      </c>
      <c r="T57">
        <v>3.5</v>
      </c>
      <c r="U57">
        <v>2.2000000000000002</v>
      </c>
      <c r="V57">
        <v>4.9000000000000004</v>
      </c>
      <c r="W57">
        <v>3.7</v>
      </c>
      <c r="X57">
        <v>2.8</v>
      </c>
      <c r="Y57">
        <v>3.7</v>
      </c>
      <c r="Z57">
        <v>5.4</v>
      </c>
      <c r="AA57">
        <v>3.9</v>
      </c>
      <c r="AB57">
        <v>4.4000000000000004</v>
      </c>
      <c r="AC57">
        <v>3.1</v>
      </c>
      <c r="AD57">
        <v>2.8</v>
      </c>
      <c r="AE57">
        <v>4.5999999999999996</v>
      </c>
      <c r="AF57">
        <v>3.5</v>
      </c>
      <c r="AG57">
        <v>2.7</v>
      </c>
      <c r="AH57" t="s">
        <v>41</v>
      </c>
      <c r="AI57" t="s">
        <v>41</v>
      </c>
      <c r="AJ57" t="s">
        <v>41</v>
      </c>
      <c r="AK57">
        <v>4.5999999999999996</v>
      </c>
      <c r="AL57">
        <v>5.0999999999999996</v>
      </c>
      <c r="AM57">
        <v>4.3</v>
      </c>
      <c r="AN57">
        <v>4.3</v>
      </c>
      <c r="AO57">
        <v>7.1</v>
      </c>
      <c r="AP57">
        <v>4.0999999999999996</v>
      </c>
      <c r="AQ57">
        <v>5.4</v>
      </c>
      <c r="AR57">
        <v>4.7</v>
      </c>
      <c r="AS57">
        <v>3.3</v>
      </c>
      <c r="AT57">
        <v>5</v>
      </c>
      <c r="AU57">
        <v>4.0999999999999996</v>
      </c>
      <c r="AV57">
        <v>4.0999999999999996</v>
      </c>
      <c r="AW57">
        <v>5</v>
      </c>
      <c r="AX57">
        <v>4.8</v>
      </c>
      <c r="AY57">
        <v>3.9</v>
      </c>
      <c r="AZ57" t="s">
        <v>41</v>
      </c>
      <c r="BA57" t="s">
        <v>41</v>
      </c>
      <c r="BB57" t="s">
        <v>41</v>
      </c>
      <c r="BC57" t="s">
        <v>41</v>
      </c>
      <c r="BD57" t="s">
        <v>41</v>
      </c>
      <c r="BE57" t="s">
        <v>41</v>
      </c>
      <c r="BF57">
        <v>4.9000000000000004</v>
      </c>
      <c r="BG57">
        <v>4.0999999999999996</v>
      </c>
      <c r="BH57">
        <v>3</v>
      </c>
      <c r="BI57">
        <v>8.5</v>
      </c>
      <c r="BJ57">
        <v>6.5</v>
      </c>
      <c r="BK57">
        <v>5.8</v>
      </c>
      <c r="BL57" t="s">
        <v>41</v>
      </c>
      <c r="BM57" t="s">
        <v>41</v>
      </c>
      <c r="BN57" t="s">
        <v>41</v>
      </c>
      <c r="BO57">
        <v>6.4</v>
      </c>
      <c r="BP57">
        <v>5.6</v>
      </c>
      <c r="BQ57">
        <v>5.6</v>
      </c>
      <c r="BR57">
        <v>5.7</v>
      </c>
      <c r="BS57">
        <v>5.5</v>
      </c>
      <c r="BT57">
        <v>3.4</v>
      </c>
      <c r="BU57">
        <v>3.1</v>
      </c>
      <c r="BV57">
        <v>3.7</v>
      </c>
      <c r="BW57">
        <v>3.5</v>
      </c>
      <c r="BX57">
        <v>6.6</v>
      </c>
      <c r="BY57">
        <v>5.3</v>
      </c>
      <c r="BZ57">
        <v>4.8</v>
      </c>
      <c r="CA57">
        <f t="shared" si="23"/>
        <v>23.16433708170349</v>
      </c>
      <c r="CB57">
        <f t="shared" si="24"/>
        <v>58.534939719848417</v>
      </c>
      <c r="CC57">
        <f t="shared" si="25"/>
        <v>37.612325346022097</v>
      </c>
      <c r="CD57">
        <f t="shared" si="26"/>
        <v>47.922639736022113</v>
      </c>
      <c r="CE57">
        <f t="shared" si="27"/>
        <v>33.17286222741803</v>
      </c>
      <c r="CF57">
        <f t="shared" si="63"/>
        <v>40.64926369433919</v>
      </c>
      <c r="CG57">
        <f t="shared" si="29"/>
        <v>62.83440561582691</v>
      </c>
      <c r="CH57">
        <f t="shared" si="64"/>
        <v>30.073681074651695</v>
      </c>
      <c r="CI57">
        <f t="shared" si="154"/>
        <v>34.719311211147598</v>
      </c>
      <c r="CJ57" t="s">
        <v>41</v>
      </c>
      <c r="CK57">
        <f t="shared" si="62"/>
        <v>79.807448975468276</v>
      </c>
      <c r="CL57">
        <f t="shared" si="107"/>
        <v>105.90937153781908</v>
      </c>
      <c r="CM57">
        <f t="shared" si="59"/>
        <v>67.858401317539531</v>
      </c>
      <c r="CN57">
        <f t="shared" si="74"/>
        <v>66.012715633555516</v>
      </c>
      <c r="CO57">
        <f t="shared" si="237"/>
        <v>74.308483734441054</v>
      </c>
      <c r="CP57" t="s">
        <v>41</v>
      </c>
      <c r="CQ57" t="s">
        <v>41</v>
      </c>
      <c r="CR57">
        <f t="shared" si="244"/>
        <v>48.500103735660076</v>
      </c>
      <c r="CS57">
        <f t="shared" si="245"/>
        <v>252.49863729834993</v>
      </c>
      <c r="CT57" t="s">
        <v>41</v>
      </c>
      <c r="CU57">
        <f t="shared" si="117"/>
        <v>157.63255298652143</v>
      </c>
      <c r="CV57">
        <f>PI()*(((BS57+BT57)/4)^2)*BR57</f>
        <v>88.651228644864446</v>
      </c>
      <c r="CW57">
        <f t="shared" si="209"/>
        <v>31.554156612655888</v>
      </c>
      <c r="CX57">
        <f t="shared" si="238"/>
        <v>132.1954699694866</v>
      </c>
      <c r="CY57" s="1">
        <f t="shared" si="224"/>
        <v>6.977278448011894E-3</v>
      </c>
      <c r="CZ57" s="1" t="s">
        <v>41</v>
      </c>
      <c r="DA57" s="1">
        <f t="shared" si="226"/>
        <v>1.2970431848622172E-2</v>
      </c>
      <c r="DB57" s="1">
        <f t="shared" si="227"/>
        <v>1.3672339729487164E-2</v>
      </c>
      <c r="DC57" s="1">
        <f t="shared" si="228"/>
        <v>1.2339501063129478E-2</v>
      </c>
      <c r="DD57" s="1">
        <f t="shared" si="229"/>
        <v>8.3597700354267421E-3</v>
      </c>
      <c r="DE57" s="1">
        <f t="shared" si="239"/>
        <v>2.8917645480444278E-3</v>
      </c>
      <c r="DF57" s="1" t="s">
        <v>41</v>
      </c>
      <c r="DG57" s="1" t="s">
        <v>41</v>
      </c>
      <c r="DH57" s="1" t="s">
        <v>41</v>
      </c>
      <c r="DI57" s="1">
        <f>LN(CS57/CK57)/86</f>
        <v>1.3392895421000571E-2</v>
      </c>
      <c r="DJ57" s="1" t="s">
        <v>41</v>
      </c>
      <c r="DK57" s="1">
        <f t="shared" ref="DJ57:DN57" si="260">LN(CU57/CM57)/86</f>
        <v>9.8005059306723631E-3</v>
      </c>
      <c r="DL57" s="1">
        <f t="shared" si="260"/>
        <v>3.4286338063043943E-3</v>
      </c>
      <c r="DM57" s="1">
        <f>LN(CW57/CO57)/86</f>
        <v>-9.9595325606983264E-3</v>
      </c>
      <c r="DN57" s="1" t="s">
        <v>41</v>
      </c>
      <c r="DO57" s="1" t="s">
        <v>41</v>
      </c>
      <c r="DP57" s="1">
        <f>LN(CR57/CB57)/142</f>
        <v>-1.3243514034968487E-3</v>
      </c>
      <c r="DQ57" s="1">
        <f t="shared" si="192"/>
        <v>1.3408972207226304E-2</v>
      </c>
      <c r="DR57" s="1" t="s">
        <v>41</v>
      </c>
      <c r="DS57" s="1">
        <f t="shared" si="194"/>
        <v>1.0975595575347415E-2</v>
      </c>
      <c r="DT57" s="1">
        <f t="shared" si="223"/>
        <v>5.4910504887107671E-3</v>
      </c>
      <c r="DU57" s="1">
        <f t="shared" si="195"/>
        <v>-4.8506863129118274E-3</v>
      </c>
      <c r="DV57" s="1">
        <f t="shared" si="196"/>
        <v>1.0426980661825663E-2</v>
      </c>
    </row>
    <row r="58" spans="1:126" x14ac:dyDescent="0.25">
      <c r="A58">
        <v>57</v>
      </c>
      <c r="B58" t="s">
        <v>40</v>
      </c>
      <c r="C58" t="s">
        <v>3</v>
      </c>
      <c r="D58" t="s">
        <v>2</v>
      </c>
      <c r="E58" t="s">
        <v>4</v>
      </c>
      <c r="F58" t="s">
        <v>37</v>
      </c>
      <c r="G58">
        <v>3.4</v>
      </c>
      <c r="H58">
        <v>3.6</v>
      </c>
      <c r="I58">
        <v>1.8</v>
      </c>
      <c r="J58">
        <v>3.4</v>
      </c>
      <c r="K58">
        <v>2.5</v>
      </c>
      <c r="L58">
        <v>2.2999999999999998</v>
      </c>
      <c r="M58">
        <v>3.9</v>
      </c>
      <c r="N58">
        <v>3.4</v>
      </c>
      <c r="O58">
        <v>2</v>
      </c>
      <c r="P58">
        <v>3.8</v>
      </c>
      <c r="Q58">
        <v>2.4</v>
      </c>
      <c r="R58">
        <v>1.8</v>
      </c>
      <c r="S58">
        <v>3.7</v>
      </c>
      <c r="T58">
        <v>2.9</v>
      </c>
      <c r="U58">
        <v>2.7</v>
      </c>
      <c r="V58">
        <v>4.5</v>
      </c>
      <c r="W58">
        <v>3.2</v>
      </c>
      <c r="X58">
        <v>2.2999999999999998</v>
      </c>
      <c r="Y58">
        <v>3.9</v>
      </c>
      <c r="Z58">
        <v>3.3</v>
      </c>
      <c r="AA58">
        <v>3.8</v>
      </c>
      <c r="AB58">
        <v>2.9</v>
      </c>
      <c r="AC58">
        <v>2.1</v>
      </c>
      <c r="AD58">
        <v>2.1</v>
      </c>
      <c r="AE58">
        <v>3.6</v>
      </c>
      <c r="AF58">
        <v>3.5</v>
      </c>
      <c r="AG58">
        <v>2.5</v>
      </c>
      <c r="AH58">
        <v>4.4000000000000004</v>
      </c>
      <c r="AI58">
        <v>3.8</v>
      </c>
      <c r="AJ58">
        <v>3.3</v>
      </c>
      <c r="AK58">
        <v>5.8</v>
      </c>
      <c r="AL58">
        <v>4.3</v>
      </c>
      <c r="AM58">
        <v>3.4</v>
      </c>
      <c r="AN58">
        <v>3.9</v>
      </c>
      <c r="AO58">
        <v>3.6</v>
      </c>
      <c r="AP58">
        <v>3.3</v>
      </c>
      <c r="AQ58">
        <v>5.0999999999999996</v>
      </c>
      <c r="AR58">
        <v>3.8</v>
      </c>
      <c r="AS58">
        <v>3.7</v>
      </c>
      <c r="AT58">
        <v>4.5</v>
      </c>
      <c r="AU58">
        <v>4.4000000000000004</v>
      </c>
      <c r="AV58">
        <v>4.2</v>
      </c>
      <c r="AW58">
        <v>3.9</v>
      </c>
      <c r="AX58">
        <v>3.6</v>
      </c>
      <c r="AY58">
        <v>3.1</v>
      </c>
      <c r="AZ58">
        <v>3.3</v>
      </c>
      <c r="BA58">
        <v>2.2999999999999998</v>
      </c>
      <c r="BB58">
        <v>2</v>
      </c>
      <c r="BC58">
        <v>6.4</v>
      </c>
      <c r="BD58">
        <v>6</v>
      </c>
      <c r="BE58">
        <v>4.7</v>
      </c>
      <c r="BF58">
        <v>4.9000000000000004</v>
      </c>
      <c r="BG58">
        <v>5.2</v>
      </c>
      <c r="BH58">
        <v>4.5</v>
      </c>
      <c r="BI58">
        <v>6.5</v>
      </c>
      <c r="BJ58">
        <v>5.6</v>
      </c>
      <c r="BK58">
        <v>5.2</v>
      </c>
      <c r="BL58">
        <v>6.1</v>
      </c>
      <c r="BM58">
        <v>4.7</v>
      </c>
      <c r="BN58">
        <v>3.8</v>
      </c>
      <c r="BO58">
        <v>7.2</v>
      </c>
      <c r="BP58">
        <v>6.3</v>
      </c>
      <c r="BQ58">
        <v>5.3</v>
      </c>
      <c r="BR58">
        <v>5.6</v>
      </c>
      <c r="BS58">
        <v>4.8</v>
      </c>
      <c r="BT58">
        <v>4.0999999999999996</v>
      </c>
      <c r="BU58" t="s">
        <v>41</v>
      </c>
      <c r="BV58" t="s">
        <v>41</v>
      </c>
      <c r="BW58" t="s">
        <v>41</v>
      </c>
      <c r="BX58">
        <v>4.5999999999999996</v>
      </c>
      <c r="BY58">
        <v>3.8</v>
      </c>
      <c r="BZ58">
        <v>4</v>
      </c>
      <c r="CA58">
        <f t="shared" si="23"/>
        <v>19.466878877969155</v>
      </c>
      <c r="CB58">
        <f t="shared" si="24"/>
        <v>15.381237631975628</v>
      </c>
      <c r="CC58">
        <f t="shared" si="25"/>
        <v>22.329655183552855</v>
      </c>
      <c r="CD58">
        <f t="shared" si="26"/>
        <v>13.161702422214438</v>
      </c>
      <c r="CE58">
        <f t="shared" si="27"/>
        <v>22.782829923833177</v>
      </c>
      <c r="CF58">
        <f t="shared" si="63"/>
        <v>26.728081248119413</v>
      </c>
      <c r="CG58">
        <f t="shared" si="29"/>
        <v>38.602123381443732</v>
      </c>
      <c r="CH58">
        <f t="shared" si="64"/>
        <v>10.044457111689965</v>
      </c>
      <c r="CI58">
        <f t="shared" si="154"/>
        <v>25.446900494077326</v>
      </c>
      <c r="CJ58">
        <f>PI()*(((AI58+AJ58)/4)^2)*AH58</f>
        <v>43.551113558551911</v>
      </c>
      <c r="CK58">
        <f t="shared" si="62"/>
        <v>67.521072806360309</v>
      </c>
      <c r="CL58">
        <f t="shared" si="107"/>
        <v>36.4579863953687</v>
      </c>
      <c r="CM58">
        <f t="shared" si="59"/>
        <v>56.327774531160742</v>
      </c>
      <c r="CN58">
        <f t="shared" si="74"/>
        <v>65.349054185484704</v>
      </c>
      <c r="CO58">
        <f t="shared" si="237"/>
        <v>34.375110466038663</v>
      </c>
      <c r="CP58">
        <f>PI()*(((BA58+BB58)/4)^2)*AZ58</f>
        <v>11.980659934005523</v>
      </c>
      <c r="CQ58">
        <f>PI()*(((BD58+BE58)/4)^2)*BC58</f>
        <v>143.87237716379815</v>
      </c>
      <c r="CR58">
        <f t="shared" si="244"/>
        <v>90.525188662730727</v>
      </c>
      <c r="CS58">
        <f t="shared" si="245"/>
        <v>148.86436789035238</v>
      </c>
      <c r="CT58">
        <f>PI()*(((BM58+BN58)/4)^2)*BL58</f>
        <v>86.536151390835087</v>
      </c>
      <c r="CU58">
        <f t="shared" si="117"/>
        <v>190.22971836016916</v>
      </c>
      <c r="CV58">
        <f>PI()*(((BS58+BT58)/4)^2)*BR58</f>
        <v>87.095943931796612</v>
      </c>
      <c r="CW58" t="s">
        <v>41</v>
      </c>
      <c r="CX58">
        <f t="shared" si="238"/>
        <v>54.951167900265858</v>
      </c>
      <c r="CY58" s="1">
        <f t="shared" si="224"/>
        <v>4.6186111233724354E-3</v>
      </c>
      <c r="CZ58" s="1">
        <f t="shared" si="225"/>
        <v>1.7944600716706012E-2</v>
      </c>
      <c r="DA58" s="1">
        <f t="shared" si="226"/>
        <v>1.907800198268261E-2</v>
      </c>
      <c r="DB58" s="1">
        <f t="shared" si="227"/>
        <v>1.7566366535017978E-2</v>
      </c>
      <c r="DC58" s="1">
        <f t="shared" si="228"/>
        <v>1.5606561477283169E-2</v>
      </c>
      <c r="DD58" s="1">
        <f t="shared" si="229"/>
        <v>1.5414279690380584E-2</v>
      </c>
      <c r="DE58" s="1">
        <f t="shared" si="239"/>
        <v>-1.9995606086327376E-3</v>
      </c>
      <c r="DF58" s="1">
        <f t="shared" si="230"/>
        <v>3.0391849362136937E-3</v>
      </c>
      <c r="DG58" s="1" t="s">
        <v>41</v>
      </c>
      <c r="DH58" s="1" t="s">
        <v>41</v>
      </c>
      <c r="DI58" s="1">
        <f>LN(CS58/CK58)/86</f>
        <v>9.1929752312824419E-3</v>
      </c>
      <c r="DJ58" s="1">
        <f t="shared" ref="DJ58:DJ59" si="261">LN(CT58/CL58)/86</f>
        <v>1.0051182811974174E-2</v>
      </c>
      <c r="DK58" s="1">
        <f t="shared" ref="DK58:DK59" si="262">LN(CU58/CM58)/86</f>
        <v>1.4151681877114396E-2</v>
      </c>
      <c r="DL58" s="1">
        <f t="shared" ref="DL58:DL59" si="263">LN(CV58/CN58)/86</f>
        <v>3.3403179990941063E-3</v>
      </c>
      <c r="DM58" s="1" t="s">
        <v>41</v>
      </c>
      <c r="DN58" s="1">
        <f t="shared" ref="DN58:DN59" si="264">LN(CX58/CP58)/86</f>
        <v>1.7711061128077597E-2</v>
      </c>
      <c r="DO58" s="1">
        <f t="shared" si="191"/>
        <v>1.4086000947456153E-2</v>
      </c>
      <c r="DP58" s="1">
        <f t="shared" si="222"/>
        <v>1.2482251469615837E-2</v>
      </c>
      <c r="DQ58" s="1">
        <f t="shared" si="192"/>
        <v>1.3359999893562544E-2</v>
      </c>
      <c r="DR58" s="1">
        <f t="shared" si="193"/>
        <v>1.3262330851132547E-2</v>
      </c>
      <c r="DS58" s="1">
        <f t="shared" si="194"/>
        <v>1.4945247937424379E-2</v>
      </c>
      <c r="DT58" s="1">
        <f t="shared" si="223"/>
        <v>8.3189828870715975E-3</v>
      </c>
      <c r="DU58" s="1" t="s">
        <v>41</v>
      </c>
      <c r="DV58" s="1">
        <f t="shared" si="196"/>
        <v>1.19677745303878E-2</v>
      </c>
    </row>
    <row r="59" spans="1:126" x14ac:dyDescent="0.25">
      <c r="A59">
        <v>58</v>
      </c>
      <c r="B59" t="s">
        <v>39</v>
      </c>
      <c r="C59" t="s">
        <v>2</v>
      </c>
      <c r="D59" t="s">
        <v>2</v>
      </c>
      <c r="E59" t="s">
        <v>4</v>
      </c>
      <c r="F59" t="s">
        <v>37</v>
      </c>
      <c r="G59">
        <v>4</v>
      </c>
      <c r="H59">
        <v>3.6</v>
      </c>
      <c r="I59">
        <v>3</v>
      </c>
      <c r="J59">
        <v>4</v>
      </c>
      <c r="K59">
        <v>3.2</v>
      </c>
      <c r="L59">
        <v>2.2999999999999998</v>
      </c>
      <c r="M59">
        <v>3.8</v>
      </c>
      <c r="N59">
        <v>3.2</v>
      </c>
      <c r="O59">
        <v>2.6</v>
      </c>
      <c r="P59">
        <v>4.8</v>
      </c>
      <c r="Q59">
        <v>5.9</v>
      </c>
      <c r="R59">
        <v>5.5</v>
      </c>
      <c r="S59">
        <v>4.0999999999999996</v>
      </c>
      <c r="T59">
        <v>2.8</v>
      </c>
      <c r="U59">
        <v>2.8</v>
      </c>
      <c r="V59">
        <v>5.5</v>
      </c>
      <c r="W59">
        <v>4.3</v>
      </c>
      <c r="X59">
        <v>3.1</v>
      </c>
      <c r="Y59">
        <v>4.5</v>
      </c>
      <c r="Z59">
        <v>2.9</v>
      </c>
      <c r="AA59">
        <v>2.9</v>
      </c>
      <c r="AB59">
        <v>3.4</v>
      </c>
      <c r="AC59">
        <v>4</v>
      </c>
      <c r="AD59">
        <v>2.5</v>
      </c>
      <c r="AE59">
        <v>5</v>
      </c>
      <c r="AF59">
        <v>5.2</v>
      </c>
      <c r="AG59">
        <v>4.5</v>
      </c>
      <c r="AH59">
        <v>4.0999999999999996</v>
      </c>
      <c r="AI59">
        <v>2.8</v>
      </c>
      <c r="AJ59">
        <v>2.9</v>
      </c>
      <c r="AK59">
        <v>4.5</v>
      </c>
      <c r="AL59">
        <v>4.7</v>
      </c>
      <c r="AM59">
        <v>3.8</v>
      </c>
      <c r="AN59">
        <v>7</v>
      </c>
      <c r="AO59">
        <v>7</v>
      </c>
      <c r="AP59">
        <v>3.7</v>
      </c>
      <c r="AQ59">
        <v>5.7</v>
      </c>
      <c r="AR59">
        <v>4.8</v>
      </c>
      <c r="AS59">
        <v>3.8</v>
      </c>
      <c r="AT59">
        <v>7.2</v>
      </c>
      <c r="AU59">
        <v>6.3</v>
      </c>
      <c r="AV59">
        <v>4.7</v>
      </c>
      <c r="AW59">
        <v>7.3</v>
      </c>
      <c r="AX59">
        <v>5</v>
      </c>
      <c r="AY59">
        <v>4.9000000000000004</v>
      </c>
      <c r="AZ59">
        <v>4.9000000000000004</v>
      </c>
      <c r="BA59">
        <v>5.3</v>
      </c>
      <c r="BB59">
        <v>3.6</v>
      </c>
      <c r="BC59">
        <v>3.8</v>
      </c>
      <c r="BD59">
        <v>3.6</v>
      </c>
      <c r="BE59">
        <v>3.1</v>
      </c>
      <c r="BF59">
        <v>7.1</v>
      </c>
      <c r="BG59">
        <v>6.5</v>
      </c>
      <c r="BH59">
        <v>5.8</v>
      </c>
      <c r="BI59">
        <v>8.1999999999999993</v>
      </c>
      <c r="BJ59">
        <v>7</v>
      </c>
      <c r="BK59">
        <v>6.3</v>
      </c>
      <c r="BL59">
        <v>6.6</v>
      </c>
      <c r="BM59">
        <v>5.7</v>
      </c>
      <c r="BN59">
        <v>4.4000000000000004</v>
      </c>
      <c r="BO59">
        <v>3.3</v>
      </c>
      <c r="BP59">
        <v>5.7</v>
      </c>
      <c r="BQ59">
        <v>3.5</v>
      </c>
      <c r="BR59">
        <v>6.5</v>
      </c>
      <c r="BS59">
        <v>5.6</v>
      </c>
      <c r="BT59">
        <v>5.0999999999999996</v>
      </c>
      <c r="BU59">
        <v>8.6</v>
      </c>
      <c r="BV59">
        <v>5.2</v>
      </c>
      <c r="BW59">
        <v>5.0999999999999996</v>
      </c>
      <c r="BX59">
        <v>8.6</v>
      </c>
      <c r="BY59">
        <v>5.7</v>
      </c>
      <c r="BZ59">
        <v>5.5</v>
      </c>
      <c r="CA59">
        <f t="shared" si="23"/>
        <v>34.21194399759284</v>
      </c>
      <c r="CB59">
        <f t="shared" si="24"/>
        <v>23.758294442772812</v>
      </c>
      <c r="CC59">
        <f t="shared" si="25"/>
        <v>25.099754505855657</v>
      </c>
      <c r="CD59">
        <f t="shared" si="26"/>
        <v>122.48441437815886</v>
      </c>
      <c r="CE59">
        <f t="shared" si="27"/>
        <v>25.24583856424757</v>
      </c>
      <c r="CF59">
        <f t="shared" si="63"/>
        <v>59.136554713010881</v>
      </c>
      <c r="CG59">
        <f t="shared" si="29"/>
        <v>29.723393493776431</v>
      </c>
      <c r="CH59">
        <f t="shared" si="64"/>
        <v>28.20561154301086</v>
      </c>
      <c r="CI59">
        <f t="shared" si="154"/>
        <v>92.372641492582375</v>
      </c>
      <c r="CJ59">
        <f>PI()*(((AI59+AJ59)/4)^2)*AH59</f>
        <v>26.155525987002665</v>
      </c>
      <c r="CK59">
        <f t="shared" si="62"/>
        <v>63.838144468648842</v>
      </c>
      <c r="CL59">
        <f t="shared" si="107"/>
        <v>157.3604125229042</v>
      </c>
      <c r="CM59">
        <f t="shared" si="59"/>
        <v>82.775468634947259</v>
      </c>
      <c r="CN59">
        <f t="shared" si="74"/>
        <v>171.05971998796426</v>
      </c>
      <c r="CO59">
        <f t="shared" si="237"/>
        <v>140.48279504011563</v>
      </c>
      <c r="CP59">
        <f>PI()*(((BA59+BB59)/4)^2)*AZ59</f>
        <v>76.208950940322069</v>
      </c>
      <c r="CQ59">
        <f>PI()*(((BD59+BE59)/4)^2)*BC59</f>
        <v>33.49369737716588</v>
      </c>
      <c r="CR59">
        <f t="shared" si="244"/>
        <v>210.91062644920993</v>
      </c>
      <c r="CS59">
        <f t="shared" si="245"/>
        <v>284.80461630291796</v>
      </c>
      <c r="CT59">
        <f>PI()*(((BM59+BN59)/4)^2)*BL59</f>
        <v>132.19546996948662</v>
      </c>
      <c r="CU59">
        <f t="shared" si="117"/>
        <v>54.842782953717006</v>
      </c>
      <c r="CV59">
        <f>PI()*(((BS59+BT59)/4)^2)*BR59</f>
        <v>146.12038305698249</v>
      </c>
      <c r="CW59">
        <f>PI()*(((BV59+BW59)/4)^2)*BU59</f>
        <v>179.1442159828959</v>
      </c>
      <c r="CX59">
        <f t="shared" si="238"/>
        <v>211.81874307563817</v>
      </c>
      <c r="CY59" s="1">
        <f>LN(CI59/CA59)/55</f>
        <v>1.8059200441238626E-2</v>
      </c>
      <c r="CZ59" s="1">
        <f t="shared" ref="CZ59:DF59" si="265">LN(CJ59/CB59)/55</f>
        <v>1.7477959599005407E-3</v>
      </c>
      <c r="DA59" s="1">
        <f t="shared" si="265"/>
        <v>1.6972596762395053E-2</v>
      </c>
      <c r="DB59" s="1">
        <f t="shared" si="265"/>
        <v>4.5555455141143486E-3</v>
      </c>
      <c r="DC59" s="1">
        <f t="shared" si="265"/>
        <v>2.1590371130308355E-2</v>
      </c>
      <c r="DD59" s="1">
        <f t="shared" si="265"/>
        <v>1.9312063253819588E-2</v>
      </c>
      <c r="DE59" s="1">
        <f t="shared" si="265"/>
        <v>2.8239102373716591E-2</v>
      </c>
      <c r="DF59" s="1">
        <f t="shared" si="265"/>
        <v>1.8071963148499473E-2</v>
      </c>
      <c r="DG59" s="1">
        <f>LN(CQ59/CI59)/86</f>
        <v>-1.1796204231704579E-2</v>
      </c>
      <c r="DH59" s="1">
        <f t="shared" ref="DH59:DI59" si="266">LN(CR59/CJ59)/86</f>
        <v>2.4271790528055146E-2</v>
      </c>
      <c r="DI59" s="1">
        <f t="shared" si="266"/>
        <v>1.7388982569265209E-2</v>
      </c>
      <c r="DJ59" s="1">
        <f t="shared" si="261"/>
        <v>-2.0262457588863542E-3</v>
      </c>
      <c r="DK59" s="1">
        <f t="shared" si="262"/>
        <v>-4.786757497407034E-3</v>
      </c>
      <c r="DL59" s="1">
        <f t="shared" si="263"/>
        <v>-1.8323478114120766E-3</v>
      </c>
      <c r="DM59" s="1">
        <f t="shared" ref="DM59" si="267">LN(CW59/CO59)/86</f>
        <v>2.8268154801768413E-3</v>
      </c>
      <c r="DN59" s="1">
        <f t="shared" si="264"/>
        <v>1.1886651177544071E-2</v>
      </c>
      <c r="DO59" s="1">
        <f>LN(CQ59/CA59)/139</f>
        <v>-1.5264417020481491E-4</v>
      </c>
      <c r="DP59" s="1">
        <f t="shared" ref="DP59:DV61" si="268">LN(CR59/CB59)/139</f>
        <v>1.570865297271419E-2</v>
      </c>
      <c r="DQ59" s="1">
        <f t="shared" si="268"/>
        <v>1.7474426783370762E-2</v>
      </c>
      <c r="DR59" s="1">
        <f t="shared" si="268"/>
        <v>5.4890552526663838E-4</v>
      </c>
      <c r="DS59" s="1">
        <f t="shared" si="268"/>
        <v>5.5813616358989541E-3</v>
      </c>
      <c r="DT59" s="1">
        <f t="shared" si="268"/>
        <v>6.507781058839127E-3</v>
      </c>
      <c r="DU59" s="1">
        <f t="shared" si="268"/>
        <v>1.2922710516903748E-2</v>
      </c>
      <c r="DV59" s="1">
        <f t="shared" si="268"/>
        <v>1.4505107729757273E-2</v>
      </c>
    </row>
    <row r="60" spans="1:126" x14ac:dyDescent="0.25">
      <c r="A60">
        <v>59</v>
      </c>
      <c r="B60" t="s">
        <v>39</v>
      </c>
      <c r="C60" t="s">
        <v>2</v>
      </c>
      <c r="D60" t="s">
        <v>2</v>
      </c>
      <c r="E60" t="s">
        <v>4</v>
      </c>
      <c r="F60" t="s">
        <v>37</v>
      </c>
      <c r="G60">
        <v>4.3</v>
      </c>
      <c r="H60">
        <v>3.6</v>
      </c>
      <c r="I60">
        <v>3.8</v>
      </c>
      <c r="J60">
        <v>4.5</v>
      </c>
      <c r="K60">
        <v>4.3</v>
      </c>
      <c r="L60">
        <v>2.9</v>
      </c>
      <c r="M60">
        <v>3.9</v>
      </c>
      <c r="N60">
        <v>4.5999999999999996</v>
      </c>
      <c r="O60">
        <v>3.5</v>
      </c>
      <c r="P60">
        <v>3.6</v>
      </c>
      <c r="Q60">
        <v>3</v>
      </c>
      <c r="R60">
        <v>4.5</v>
      </c>
      <c r="S60">
        <v>4.0999999999999996</v>
      </c>
      <c r="T60">
        <v>3.5</v>
      </c>
      <c r="U60">
        <v>2.8</v>
      </c>
      <c r="V60">
        <v>4.4000000000000004</v>
      </c>
      <c r="W60">
        <v>2.9</v>
      </c>
      <c r="X60">
        <v>3.5</v>
      </c>
      <c r="Y60">
        <v>4.9000000000000004</v>
      </c>
      <c r="Z60">
        <v>2.4</v>
      </c>
      <c r="AA60">
        <v>4.0999999999999996</v>
      </c>
      <c r="AB60">
        <v>4.7</v>
      </c>
      <c r="AC60">
        <v>4.4000000000000004</v>
      </c>
      <c r="AD60">
        <v>3.5</v>
      </c>
      <c r="AE60">
        <v>6.3</v>
      </c>
      <c r="AF60">
        <v>5.7</v>
      </c>
      <c r="AG60">
        <v>4.4000000000000004</v>
      </c>
      <c r="AH60">
        <v>6.1</v>
      </c>
      <c r="AI60">
        <v>6</v>
      </c>
      <c r="AJ60">
        <v>4</v>
      </c>
      <c r="AK60">
        <v>4.8</v>
      </c>
      <c r="AL60">
        <v>5</v>
      </c>
      <c r="AM60">
        <v>5</v>
      </c>
      <c r="AN60">
        <v>5.7</v>
      </c>
      <c r="AO60">
        <v>4.5</v>
      </c>
      <c r="AP60">
        <v>3.9</v>
      </c>
      <c r="AQ60">
        <v>4.8</v>
      </c>
      <c r="AR60">
        <v>6.1</v>
      </c>
      <c r="AS60">
        <v>4.5999999999999996</v>
      </c>
      <c r="AT60">
        <v>5.7</v>
      </c>
      <c r="AU60">
        <v>5.8</v>
      </c>
      <c r="AV60">
        <v>5</v>
      </c>
      <c r="AW60">
        <v>5.8</v>
      </c>
      <c r="AX60">
        <v>3.9</v>
      </c>
      <c r="AY60">
        <v>4.0999999999999996</v>
      </c>
      <c r="AZ60">
        <v>6.8</v>
      </c>
      <c r="BA60">
        <v>6.2</v>
      </c>
      <c r="BB60">
        <v>5.4</v>
      </c>
      <c r="BC60">
        <v>9.3000000000000007</v>
      </c>
      <c r="BD60">
        <v>7.9</v>
      </c>
      <c r="BE60">
        <v>7</v>
      </c>
      <c r="BF60">
        <v>8.1999999999999993</v>
      </c>
      <c r="BG60">
        <v>6.9</v>
      </c>
      <c r="BH60">
        <v>5.3</v>
      </c>
      <c r="BI60">
        <v>8.3000000000000007</v>
      </c>
      <c r="BJ60">
        <v>7.8</v>
      </c>
      <c r="BK60">
        <v>5.6</v>
      </c>
      <c r="BL60">
        <v>9</v>
      </c>
      <c r="BM60">
        <v>6.9</v>
      </c>
      <c r="BN60">
        <v>6</v>
      </c>
      <c r="BO60">
        <v>7.7</v>
      </c>
      <c r="BP60">
        <v>6.8</v>
      </c>
      <c r="BQ60">
        <v>7.1</v>
      </c>
      <c r="BR60">
        <v>6.9</v>
      </c>
      <c r="BS60">
        <v>5.8</v>
      </c>
      <c r="BT60">
        <v>5.0999999999999996</v>
      </c>
      <c r="BU60">
        <v>7.6</v>
      </c>
      <c r="BV60">
        <v>5.4</v>
      </c>
      <c r="BW60">
        <v>6</v>
      </c>
      <c r="BX60" t="s">
        <v>41</v>
      </c>
      <c r="BY60" t="s">
        <v>41</v>
      </c>
      <c r="BZ60" t="s">
        <v>41</v>
      </c>
      <c r="CA60">
        <f t="shared" si="23"/>
        <v>46.234033684717595</v>
      </c>
      <c r="CB60">
        <f t="shared" si="24"/>
        <v>45.80442088933917</v>
      </c>
      <c r="CC60">
        <f t="shared" si="25"/>
        <v>50.241724162993911</v>
      </c>
      <c r="CD60">
        <f t="shared" si="26"/>
        <v>39.760782021995823</v>
      </c>
      <c r="CE60">
        <f t="shared" si="27"/>
        <v>31.951764432875837</v>
      </c>
      <c r="CF60">
        <f t="shared" si="63"/>
        <v>35.386899650035438</v>
      </c>
      <c r="CG60">
        <f t="shared" si="29"/>
        <v>40.64926369433919</v>
      </c>
      <c r="CH60">
        <f t="shared" si="64"/>
        <v>57.594621768720835</v>
      </c>
      <c r="CI60">
        <f t="shared" si="154"/>
        <v>126.18658497087361</v>
      </c>
      <c r="CJ60">
        <f>PI()*(((AI60+AJ60)/4)^2)*AH60</f>
        <v>119.77321991811085</v>
      </c>
      <c r="CK60">
        <f t="shared" si="62"/>
        <v>94.247779607693801</v>
      </c>
      <c r="CL60">
        <f t="shared" si="107"/>
        <v>78.970214533286637</v>
      </c>
      <c r="CM60">
        <f t="shared" si="59"/>
        <v>107.9042828728486</v>
      </c>
      <c r="CN60">
        <f t="shared" si="74"/>
        <v>130.5425995346167</v>
      </c>
      <c r="CO60">
        <f t="shared" si="237"/>
        <v>72.8849495632832</v>
      </c>
      <c r="CP60">
        <f>PI()*(((BA60+BB60)/4)^2)*AZ60</f>
        <v>179.66140067349312</v>
      </c>
      <c r="CQ60">
        <f>PI()*(((BD60+BE60)/4)^2)*BC60</f>
        <v>405.40152254489198</v>
      </c>
      <c r="CR60">
        <f t="shared" si="244"/>
        <v>239.64225841215614</v>
      </c>
      <c r="CS60">
        <f t="shared" si="245"/>
        <v>292.62914550576505</v>
      </c>
      <c r="CT60">
        <f>PI()*(((BM60+BN60)/4)^2)*BL60</f>
        <v>294.07074383468108</v>
      </c>
      <c r="CU60">
        <f t="shared" si="117"/>
        <v>292.11254986379032</v>
      </c>
      <c r="CV60">
        <f>PI()*(((BS60+BT60)/4)^2)*BR60</f>
        <v>160.96519374335767</v>
      </c>
      <c r="CW60">
        <f>PI()*(((BV60+BW60)/4)^2)*BU60</f>
        <v>193.93365609875153</v>
      </c>
      <c r="CX60" t="s">
        <v>41</v>
      </c>
      <c r="CY60" s="1">
        <f t="shared" ref="CY60:CY61" si="269">LN(CI60/CA60)/55</f>
        <v>1.8255371963129995E-2</v>
      </c>
      <c r="CZ60" s="1">
        <f t="shared" ref="CZ60:CZ61" si="270">LN(CJ60/CB60)/55</f>
        <v>1.7476718333582979E-2</v>
      </c>
      <c r="DA60" s="1">
        <f t="shared" ref="DA60:DA61" si="271">LN(CK60/CC60)/55</f>
        <v>1.1437844134719089E-2</v>
      </c>
      <c r="DB60" s="1">
        <f t="shared" ref="DB60:DB61" si="272">LN(CL60/CD60)/55</f>
        <v>1.2476176363499028E-2</v>
      </c>
      <c r="DC60" s="1">
        <f t="shared" ref="DC60:DC61" si="273">LN(CM60/CE60)/55</f>
        <v>2.2127584733533271E-2</v>
      </c>
      <c r="DD60" s="1">
        <f t="shared" ref="DD60:DD61" si="274">LN(CN60/CF60)/55</f>
        <v>2.3733780389916085E-2</v>
      </c>
      <c r="DE60" s="1">
        <f t="shared" ref="DE60:DE61" si="275">LN(CO60/CG60)/55</f>
        <v>1.061638985440512E-2</v>
      </c>
      <c r="DF60" s="1">
        <f t="shared" ref="DF60:DF61" si="276">LN(CP60/CH60)/55</f>
        <v>2.0684450558995173E-2</v>
      </c>
      <c r="DG60" s="1">
        <f t="shared" ref="DG60:DG61" si="277">LN(CQ60/CI60)/86</f>
        <v>1.3571120290350262E-2</v>
      </c>
      <c r="DH60" s="1">
        <f t="shared" ref="DH60:DH61" si="278">LN(CR60/CJ60)/86</f>
        <v>8.0645011695496746E-3</v>
      </c>
      <c r="DI60" s="1">
        <f t="shared" ref="DI60:DI61" si="279">LN(CS60/CK60)/86</f>
        <v>1.3174172381562172E-2</v>
      </c>
      <c r="DJ60" s="1">
        <f t="shared" ref="DJ60:DJ61" si="280">LN(CT60/CL60)/86</f>
        <v>1.5287786203865488E-2</v>
      </c>
      <c r="DK60" s="1">
        <f t="shared" ref="DK60:DK61" si="281">LN(CU60/CM60)/86</f>
        <v>1.1580169863760047E-2</v>
      </c>
      <c r="DL60" s="1">
        <f t="shared" ref="DL60:DL61" si="282">LN(CV60/CN60)/86</f>
        <v>2.4359133368901981E-3</v>
      </c>
      <c r="DM60" s="1">
        <f t="shared" ref="DM60:DM61" si="283">LN(CW60/CO60)/86</f>
        <v>1.1379464618385344E-2</v>
      </c>
      <c r="DN60" s="1" t="s">
        <v>41</v>
      </c>
      <c r="DO60" s="1">
        <f t="shared" ref="DO60:DO61" si="284">LN(CQ60/CA60)/139</f>
        <v>1.5619869085915629E-2</v>
      </c>
      <c r="DP60" s="1">
        <f t="shared" si="268"/>
        <v>1.1904795747685871E-2</v>
      </c>
      <c r="DQ60" s="1">
        <f t="shared" si="268"/>
        <v>1.2676692462042423E-2</v>
      </c>
      <c r="DR60" s="1">
        <f t="shared" si="268"/>
        <v>1.4395246859891211E-2</v>
      </c>
      <c r="DS60" s="1">
        <f t="shared" si="268"/>
        <v>1.5920228551278375E-2</v>
      </c>
      <c r="DT60" s="1">
        <f t="shared" si="268"/>
        <v>1.0898176031783753E-2</v>
      </c>
      <c r="DU60" s="1">
        <f t="shared" si="268"/>
        <v>1.1241261864556986E-2</v>
      </c>
      <c r="DV60" s="1" t="s">
        <v>41</v>
      </c>
    </row>
    <row r="61" spans="1:126" x14ac:dyDescent="0.25">
      <c r="A61">
        <v>60</v>
      </c>
      <c r="B61" t="s">
        <v>39</v>
      </c>
      <c r="C61" t="s">
        <v>2</v>
      </c>
      <c r="D61" t="s">
        <v>2</v>
      </c>
      <c r="E61" t="s">
        <v>4</v>
      </c>
      <c r="F61" t="s">
        <v>37</v>
      </c>
      <c r="G61">
        <v>4.0999999999999996</v>
      </c>
      <c r="H61">
        <v>3.6</v>
      </c>
      <c r="I61">
        <v>2.8</v>
      </c>
      <c r="J61">
        <v>4.2</v>
      </c>
      <c r="K61">
        <v>4.3</v>
      </c>
      <c r="L61">
        <v>2.9</v>
      </c>
      <c r="M61">
        <v>4.0999999999999996</v>
      </c>
      <c r="N61">
        <v>4.0999999999999996</v>
      </c>
      <c r="O61">
        <v>2.6</v>
      </c>
      <c r="P61">
        <v>4.5</v>
      </c>
      <c r="Q61">
        <v>5.4</v>
      </c>
      <c r="R61">
        <v>4.3</v>
      </c>
      <c r="S61">
        <v>3.9</v>
      </c>
      <c r="T61">
        <v>2.4</v>
      </c>
      <c r="U61">
        <v>1.1000000000000001</v>
      </c>
      <c r="V61">
        <v>4.3</v>
      </c>
      <c r="W61">
        <v>2.7</v>
      </c>
      <c r="X61">
        <v>1.8</v>
      </c>
      <c r="Y61">
        <v>4.0999999999999996</v>
      </c>
      <c r="Z61">
        <v>2.2999999999999998</v>
      </c>
      <c r="AA61">
        <v>2.2999999999999998</v>
      </c>
      <c r="AB61">
        <v>4.3</v>
      </c>
      <c r="AC61">
        <v>3.5</v>
      </c>
      <c r="AD61">
        <v>3.6</v>
      </c>
      <c r="AE61">
        <v>5.0999999999999996</v>
      </c>
      <c r="AF61">
        <v>5.7</v>
      </c>
      <c r="AG61">
        <v>3.4</v>
      </c>
      <c r="AH61">
        <v>5.3</v>
      </c>
      <c r="AI61">
        <v>5.9</v>
      </c>
      <c r="AJ61">
        <v>3.9</v>
      </c>
      <c r="AK61">
        <v>6</v>
      </c>
      <c r="AL61">
        <v>4.9000000000000004</v>
      </c>
      <c r="AM61">
        <v>4.2</v>
      </c>
      <c r="AN61">
        <v>5.0999999999999996</v>
      </c>
      <c r="AO61">
        <v>5.4</v>
      </c>
      <c r="AP61">
        <v>4.0999999999999996</v>
      </c>
      <c r="AQ61">
        <v>3.9</v>
      </c>
      <c r="AR61">
        <v>2.4</v>
      </c>
      <c r="AS61">
        <v>1.8</v>
      </c>
      <c r="AT61">
        <v>6.5</v>
      </c>
      <c r="AU61">
        <v>4.5</v>
      </c>
      <c r="AV61">
        <v>3</v>
      </c>
      <c r="AW61" t="s">
        <v>41</v>
      </c>
      <c r="AX61" t="s">
        <v>41</v>
      </c>
      <c r="AY61" t="s">
        <v>41</v>
      </c>
      <c r="AZ61">
        <v>5.6</v>
      </c>
      <c r="BA61">
        <v>5.6</v>
      </c>
      <c r="BB61">
        <v>4.8</v>
      </c>
      <c r="BC61">
        <v>6.6</v>
      </c>
      <c r="BD61">
        <v>5</v>
      </c>
      <c r="BE61">
        <v>3.3</v>
      </c>
      <c r="BF61">
        <v>8</v>
      </c>
      <c r="BG61">
        <v>7.3</v>
      </c>
      <c r="BH61">
        <v>5.7</v>
      </c>
      <c r="BI61">
        <v>5.9</v>
      </c>
      <c r="BJ61">
        <v>5.4</v>
      </c>
      <c r="BK61">
        <v>5</v>
      </c>
      <c r="BL61">
        <v>5.5</v>
      </c>
      <c r="BM61">
        <v>4</v>
      </c>
      <c r="BN61">
        <v>3.8</v>
      </c>
      <c r="BO61">
        <v>7.4</v>
      </c>
      <c r="BP61">
        <v>4.5999999999999996</v>
      </c>
      <c r="BQ61">
        <v>3.5</v>
      </c>
      <c r="BR61" t="s">
        <v>41</v>
      </c>
      <c r="BS61" t="s">
        <v>41</v>
      </c>
      <c r="BT61" t="s">
        <v>41</v>
      </c>
      <c r="BU61">
        <v>6.3</v>
      </c>
      <c r="BV61">
        <v>5.9</v>
      </c>
      <c r="BW61">
        <v>4.2</v>
      </c>
      <c r="BX61">
        <v>7.4</v>
      </c>
      <c r="BY61">
        <v>6.6</v>
      </c>
      <c r="BZ61">
        <v>4.9000000000000004</v>
      </c>
      <c r="CA61">
        <f t="shared" si="23"/>
        <v>32.974156492078471</v>
      </c>
      <c r="CB61">
        <f t="shared" si="24"/>
        <v>42.750792830049896</v>
      </c>
      <c r="CC61">
        <f t="shared" si="25"/>
        <v>36.137936643784229</v>
      </c>
      <c r="CD61">
        <f t="shared" si="26"/>
        <v>83.135377343324137</v>
      </c>
      <c r="CE61">
        <f t="shared" si="27"/>
        <v>9.3805993140782729</v>
      </c>
      <c r="CF61">
        <f t="shared" si="63"/>
        <v>17.097136269458201</v>
      </c>
      <c r="CG61">
        <f t="shared" si="29"/>
        <v>17.034500765927252</v>
      </c>
      <c r="CH61">
        <f t="shared" si="64"/>
        <v>42.561315523130268</v>
      </c>
      <c r="CI61">
        <f t="shared" si="154"/>
        <v>82.924497936451914</v>
      </c>
      <c r="CJ61">
        <f>PI()*(((AI61+AJ61)/4)^2)*AH61</f>
        <v>99.944272486815507</v>
      </c>
      <c r="CK61">
        <f t="shared" si="62"/>
        <v>97.558232866414073</v>
      </c>
      <c r="CL61">
        <f t="shared" si="107"/>
        <v>90.374784914440113</v>
      </c>
      <c r="CM61">
        <f t="shared" si="59"/>
        <v>13.508063012272713</v>
      </c>
      <c r="CN61">
        <f t="shared" si="74"/>
        <v>71.790300873048011</v>
      </c>
      <c r="CO61" t="s">
        <v>41</v>
      </c>
      <c r="CP61">
        <f>PI()*(((BA61+BB61)/4)^2)*AZ61</f>
        <v>118.92813149429516</v>
      </c>
      <c r="CQ61">
        <f>PI()*(((BD61+BE61)/4)^2)*BC61</f>
        <v>89.275031136142871</v>
      </c>
      <c r="CR61">
        <f t="shared" si="244"/>
        <v>265.46457922833753</v>
      </c>
      <c r="CS61">
        <f t="shared" si="245"/>
        <v>125.29928139577532</v>
      </c>
      <c r="CT61">
        <f>PI()*(((BM61+BN61)/4)^2)*BL61</f>
        <v>65.702483359013527</v>
      </c>
      <c r="CU61">
        <f t="shared" si="117"/>
        <v>95.330450975937168</v>
      </c>
      <c r="CV61" t="s">
        <v>41</v>
      </c>
      <c r="CW61">
        <f>PI()*(((BV61+BW61)/4)^2)*BU61</f>
        <v>126.18658497087361</v>
      </c>
      <c r="CX61">
        <f>PI()*(((BY61+BZ61)/4)^2)*BX61</f>
        <v>192.15747815222818</v>
      </c>
      <c r="CY61" s="1">
        <f>LN(CI61/CA61)/55</f>
        <v>1.6767389315170439E-2</v>
      </c>
      <c r="CZ61" s="1">
        <f t="shared" si="270"/>
        <v>1.544045481050522E-2</v>
      </c>
      <c r="DA61" s="1">
        <f t="shared" si="271"/>
        <v>1.8056477632173846E-2</v>
      </c>
      <c r="DB61" s="1">
        <f t="shared" si="272"/>
        <v>1.5180903481513096E-3</v>
      </c>
      <c r="DC61" s="1">
        <f t="shared" si="273"/>
        <v>6.6298747925074408E-3</v>
      </c>
      <c r="DD61" s="1">
        <f t="shared" si="274"/>
        <v>2.6087970940619206E-2</v>
      </c>
      <c r="DE61" s="1" t="s">
        <v>41</v>
      </c>
      <c r="DF61" s="1">
        <f t="shared" si="276"/>
        <v>1.8683156713485471E-2</v>
      </c>
      <c r="DG61" s="1">
        <f t="shared" si="277"/>
        <v>8.5803851001855721E-4</v>
      </c>
      <c r="DH61" s="1">
        <f t="shared" si="278"/>
        <v>1.1358937961532332E-2</v>
      </c>
      <c r="DI61" s="1">
        <f t="shared" si="279"/>
        <v>2.9099496154960909E-3</v>
      </c>
      <c r="DJ61" s="1">
        <f t="shared" si="280"/>
        <v>-3.7073090385320124E-3</v>
      </c>
      <c r="DK61" s="1">
        <f t="shared" si="281"/>
        <v>2.2721657207589119E-2</v>
      </c>
      <c r="DL61" s="1" t="s">
        <v>41</v>
      </c>
      <c r="DM61" s="1" t="s">
        <v>41</v>
      </c>
      <c r="DN61" s="1">
        <f t="shared" ref="DN60:DN61" si="285">LN(CX61/CP61)/86</f>
        <v>5.5790216385206469E-3</v>
      </c>
      <c r="DO61" s="1">
        <f t="shared" si="284"/>
        <v>7.1654512532084184E-3</v>
      </c>
      <c r="DP61" s="1">
        <f t="shared" si="268"/>
        <v>1.3137364599061637E-2</v>
      </c>
      <c r="DQ61" s="1">
        <f t="shared" si="268"/>
        <v>8.9450499043325568E-3</v>
      </c>
      <c r="DR61" s="1">
        <f t="shared" si="268"/>
        <v>-1.6930475407584964E-3</v>
      </c>
      <c r="DS61" s="1">
        <f t="shared" si="268"/>
        <v>1.6681335492378227E-2</v>
      </c>
      <c r="DT61" s="1" t="s">
        <v>41</v>
      </c>
      <c r="DU61" s="1">
        <f t="shared" si="268"/>
        <v>1.4406625182673053E-2</v>
      </c>
      <c r="DV61" s="1">
        <f t="shared" si="268"/>
        <v>1.0844384749312781E-2</v>
      </c>
    </row>
  </sheetData>
  <phoneticPr fontId="1" type="noConversion"/>
  <pageMargins left="0.7" right="0.7" top="0.75" bottom="0.75" header="0.3" footer="0.3"/>
  <ignoredErrors>
    <ignoredError sqref="CZ39 DQ48 DO48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Lula</dc:creator>
  <cp:lastModifiedBy>351913456181</cp:lastModifiedBy>
  <dcterms:created xsi:type="dcterms:W3CDTF">2021-05-27T10:42:58Z</dcterms:created>
  <dcterms:modified xsi:type="dcterms:W3CDTF">2022-02-08T01:51:36Z</dcterms:modified>
</cp:coreProperties>
</file>