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007F75FD-B71A-46B8-8DB1-D3191CE555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eakEven" sheetId="2" r:id="rId1"/>
    <sheet name="Gross Margins" sheetId="1" r:id="rId2"/>
  </sheets>
  <externalReferences>
    <externalReference r:id="rId3"/>
    <externalReference r:id="rId4"/>
  </externalReferences>
  <definedNames>
    <definedName name="Administrative" localSheetId="0">'[1]Cass Lake'!$K$13</definedName>
    <definedName name="Administrative">'[2]Cass Lake'!$K$13</definedName>
    <definedName name="Marketing" localSheetId="0">'[1]Cass Lake'!$K$14</definedName>
    <definedName name="Marketing">'[2]Cass Lake'!$K$14</definedName>
    <definedName name="Operations" localSheetId="0">'[1]Cass Lake'!$K$15</definedName>
    <definedName name="Operations">'[2]Cass Lake'!$K$15</definedName>
    <definedName name="Salaries_Wages" localSheetId="0">'[1]Cass Lake'!$K$12</definedName>
    <definedName name="Salaries_Wages">'[2]Cass Lake'!$K$12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G16" i="2" s="1"/>
  <c r="F17" i="2"/>
  <c r="F18" i="2"/>
  <c r="F19" i="2"/>
  <c r="F20" i="2"/>
  <c r="F21" i="2"/>
  <c r="F22" i="2"/>
  <c r="F23" i="2"/>
  <c r="F24" i="2"/>
  <c r="E16" i="2"/>
  <c r="E17" i="2"/>
  <c r="E18" i="2"/>
  <c r="E19" i="2"/>
  <c r="D16" i="2"/>
  <c r="D17" i="2"/>
  <c r="D18" i="2"/>
  <c r="D19" i="2"/>
  <c r="D20" i="2"/>
  <c r="D21" i="2"/>
  <c r="D22" i="2"/>
  <c r="D23" i="2"/>
  <c r="D24" i="2"/>
  <c r="C16" i="2"/>
  <c r="C17" i="2"/>
  <c r="C18" i="2"/>
  <c r="C19" i="2"/>
  <c r="C20" i="2"/>
  <c r="E20" i="2" s="1"/>
  <c r="C21" i="2"/>
  <c r="E21" i="2" s="1"/>
  <c r="C22" i="2"/>
  <c r="E22" i="2" s="1"/>
  <c r="C23" i="2"/>
  <c r="E23" i="2" s="1"/>
  <c r="G23" i="2" s="1"/>
  <c r="C24" i="2"/>
  <c r="E24" i="2" s="1"/>
  <c r="G24" i="2" s="1"/>
  <c r="B10" i="2"/>
  <c r="F15" i="2"/>
  <c r="D15" i="2"/>
  <c r="C15" i="2"/>
  <c r="B8" i="2"/>
  <c r="B10" i="1"/>
  <c r="C10" i="1"/>
  <c r="D10" i="1"/>
  <c r="E10" i="1"/>
  <c r="F10" i="1"/>
  <c r="G10" i="1"/>
  <c r="H5" i="1"/>
  <c r="H6" i="1"/>
  <c r="H7" i="1"/>
  <c r="H8" i="1"/>
  <c r="H9" i="1"/>
  <c r="G22" i="2" l="1"/>
  <c r="G21" i="2"/>
  <c r="G20" i="2"/>
  <c r="G19" i="2"/>
  <c r="E15" i="2"/>
  <c r="G18" i="2"/>
  <c r="G17" i="2"/>
  <c r="G15" i="2"/>
  <c r="H10" i="1"/>
</calcChain>
</file>

<file path=xl/sharedStrings.xml><?xml version="1.0" encoding="utf-8"?>
<sst xmlns="http://schemas.openxmlformats.org/spreadsheetml/2006/main" count="30" uniqueCount="30">
  <si>
    <t>Total</t>
  </si>
  <si>
    <t>April</t>
  </si>
  <si>
    <t>May</t>
  </si>
  <si>
    <t>June</t>
  </si>
  <si>
    <t xml:space="preserve">Classic Gardens and Landscapes (CGL) </t>
  </si>
  <si>
    <t>Lawn Maintenance</t>
  </si>
  <si>
    <t xml:space="preserve">Tree &amp; Shrubbery </t>
  </si>
  <si>
    <t>Design Consulting</t>
  </si>
  <si>
    <t>July</t>
  </si>
  <si>
    <t>August</t>
  </si>
  <si>
    <t>September</t>
  </si>
  <si>
    <t>Patio and Furniture</t>
  </si>
  <si>
    <t>Fountains and Irrigation</t>
  </si>
  <si>
    <t>Classic Gardens and Landscapes</t>
  </si>
  <si>
    <t>Break Even Point in Units</t>
  </si>
  <si>
    <t>Based on Sales Price</t>
  </si>
  <si>
    <t>Sales Price</t>
  </si>
  <si>
    <t>Assigned Variable Cost</t>
  </si>
  <si>
    <t>Fixed Cost for Department</t>
  </si>
  <si>
    <t>Per Unit Margin (Profit)</t>
  </si>
  <si>
    <t>Break Even Point</t>
  </si>
  <si>
    <t># Sold</t>
  </si>
  <si>
    <t>Fixed 
Cost</t>
  </si>
  <si>
    <t>Total 
Variable 
Costs</t>
  </si>
  <si>
    <t>Total 
Costs</t>
  </si>
  <si>
    <t>Dollar 
Sales</t>
  </si>
  <si>
    <t>Profit</t>
  </si>
  <si>
    <t>Departments</t>
  </si>
  <si>
    <t>Total Gross Margin</t>
  </si>
  <si>
    <t>Gross Margin by Department, Six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</si>
</sst>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3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6" tint="-0.499984740745262"/>
      <name val="Cambria"/>
      <family val="1"/>
      <scheme val="major"/>
    </font>
    <font>
      <b/>
      <sz val="14"/>
      <color theme="6" tint="-0.499984740745262"/>
      <name val="Cambria"/>
      <family val="1"/>
      <scheme val="maj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8" fillId="2" borderId="0" applyNumberFormat="0" applyBorder="0" applyAlignment="0" applyProtection="0"/>
    <xf numFmtId="44" fontId="4" fillId="0" borderId="0" applyFont="0" applyFill="0" applyBorder="0" applyAlignment="0" applyProtection="0"/>
    <xf numFmtId="0" fontId="6" fillId="0" borderId="1" applyNumberFormat="0" applyFill="0" applyAlignment="0" applyProtection="0"/>
    <xf numFmtId="0" fontId="4" fillId="0" borderId="0"/>
    <xf numFmtId="0" fontId="2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2" applyNumberFormat="0" applyFill="0" applyAlignment="0" applyProtection="0"/>
  </cellStyleXfs>
  <cellXfs count="29">
    <xf numFmtId="0" fontId="0" fillId="0" borderId="0" xfId="0"/>
    <xf numFmtId="0" fontId="3" fillId="0" borderId="0" xfId="6" applyFont="1"/>
    <xf numFmtId="164" fontId="3" fillId="0" borderId="0" xfId="4" applyNumberFormat="1" applyFont="1"/>
    <xf numFmtId="2" fontId="3" fillId="0" borderId="0" xfId="4" applyNumberFormat="1" applyFont="1"/>
    <xf numFmtId="164" fontId="3" fillId="0" borderId="0" xfId="6" applyNumberFormat="1" applyFont="1"/>
    <xf numFmtId="0" fontId="9" fillId="3" borderId="3" xfId="3" applyFont="1" applyFill="1" applyBorder="1"/>
    <xf numFmtId="0" fontId="9" fillId="3" borderId="3" xfId="3" applyFont="1" applyFill="1" applyBorder="1" applyAlignment="1">
      <alignment horizontal="left" indent="2"/>
    </xf>
    <xf numFmtId="0" fontId="9" fillId="3" borderId="3" xfId="10" applyFont="1" applyFill="1" applyBorder="1" applyAlignment="1">
      <alignment horizontal="right"/>
    </xf>
    <xf numFmtId="0" fontId="9" fillId="3" borderId="3" xfId="3" applyFont="1" applyFill="1" applyBorder="1" applyAlignment="1">
      <alignment horizontal="center"/>
    </xf>
    <xf numFmtId="0" fontId="1" fillId="0" borderId="0" xfId="8"/>
    <xf numFmtId="0" fontId="1" fillId="0" borderId="4" xfId="8" applyBorder="1"/>
    <xf numFmtId="165" fontId="1" fillId="0" borderId="5" xfId="8" applyNumberFormat="1" applyBorder="1"/>
    <xf numFmtId="0" fontId="1" fillId="0" borderId="6" xfId="8" applyBorder="1"/>
    <xf numFmtId="165" fontId="1" fillId="0" borderId="7" xfId="8" applyNumberFormat="1" applyBorder="1"/>
    <xf numFmtId="0" fontId="1" fillId="0" borderId="7" xfId="8" applyBorder="1"/>
    <xf numFmtId="0" fontId="1" fillId="0" borderId="8" xfId="8" applyBorder="1"/>
    <xf numFmtId="0" fontId="1" fillId="0" borderId="9" xfId="8" applyBorder="1"/>
    <xf numFmtId="0" fontId="10" fillId="0" borderId="3" xfId="8" applyFont="1" applyBorder="1" applyAlignment="1">
      <alignment horizontal="center"/>
    </xf>
    <xf numFmtId="0" fontId="10" fillId="0" borderId="3" xfId="8" applyFont="1" applyBorder="1" applyAlignment="1">
      <alignment horizontal="center" wrapText="1"/>
    </xf>
    <xf numFmtId="0" fontId="1" fillId="0" borderId="3" xfId="8" applyBorder="1"/>
    <xf numFmtId="165" fontId="1" fillId="0" borderId="3" xfId="8" applyNumberFormat="1" applyBorder="1"/>
    <xf numFmtId="165" fontId="3" fillId="0" borderId="3" xfId="4" applyNumberFormat="1" applyFont="1" applyBorder="1"/>
    <xf numFmtId="165" fontId="10" fillId="0" borderId="3" xfId="10" applyNumberFormat="1" applyFont="1" applyBorder="1"/>
    <xf numFmtId="0" fontId="11" fillId="0" borderId="0" xfId="9" applyFont="1" applyAlignment="1">
      <alignment horizontal="center"/>
    </xf>
    <xf numFmtId="0" fontId="12" fillId="0" borderId="0" xfId="5" applyFont="1" applyBorder="1" applyAlignment="1">
      <alignment horizontal="center"/>
    </xf>
    <xf numFmtId="0" fontId="13" fillId="0" borderId="0" xfId="8" applyFont="1" applyAlignment="1">
      <alignment horizontal="centerContinuous"/>
    </xf>
    <xf numFmtId="0" fontId="1" fillId="0" borderId="0" xfId="8" applyAlignment="1">
      <alignment horizontal="centerContinuous"/>
    </xf>
    <xf numFmtId="0" fontId="13" fillId="0" borderId="10" xfId="8" applyFont="1" applyBorder="1" applyAlignment="1">
      <alignment horizontal="centerContinuous"/>
    </xf>
    <xf numFmtId="0" fontId="1" fillId="0" borderId="10" xfId="8" applyBorder="1" applyAlignment="1">
      <alignment horizontal="centerContinuous"/>
    </xf>
  </cellXfs>
  <cellStyles count="11">
    <cellStyle name="60%  Accent1#VqmXNJZnTXfVC855bTIFkBHXe9Z6yZcZb9fX7Q3hYIUWRfcDuSxN9g==" xfId="3" xr:uid="{00000000-0005-0000-0000-000008000000}"/>
    <cellStyle name="Currency#TnBmtWgHPaIJej7fqH6AHZaESWhctQXT7oFRDMSgAik=" xfId="4" xr:uid="{00000000-0005-0000-0000-000009000000}"/>
    <cellStyle name="Heading 1#M/4h8KgHQiENZ5BfvIGYhytVJUcg+KFUyK2R5OI2U1Y=" xfId="5" xr:uid="{00000000-0005-0000-0000-00000A000000}"/>
    <cellStyle name="Normal" xfId="0" builtinId="0"/>
    <cellStyle name="Normal 2" xfId="1" xr:uid="{00000000-0005-0000-0000-000004000000}"/>
    <cellStyle name="Normal 2#A09wMfuOz0+TKPM/8/cV1HpgTOSSvAUNGXsFWbVG5Is=" xfId="7" xr:uid="{00000000-0005-0000-0000-00000C000000}"/>
    <cellStyle name="Normal 3" xfId="2" xr:uid="{71C6F8FC-FA90-4F3B-8D9E-CE1B2ACFACA7}"/>
    <cellStyle name="Normal 3#Lf8qPvvddn8rTm0m9B4hvweq0RNmGI7LweP7sxCpHL0=" xfId="8" xr:uid="{00000000-0005-0000-0000-00000D000000}"/>
    <cellStyle name="Normal#pfnQYTawpRd8AA5CqUI62tNDaBx0PpnMXA9oylbJMQY=" xfId="6" xr:uid="{00000000-0005-0000-0000-00000B000000}"/>
    <cellStyle name="Title#+h4nBj4U7vgOMAZ2WtAgc6LQZN9ExmDatYGgBgTYzFo=" xfId="9" xr:uid="{00000000-0005-0000-0000-00000E000000}"/>
    <cellStyle name="Total#gfqHOUBVY2RFrXrLXOmFpnfQ+GNAHte08J3VgCPgKpw=" xfId="10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Break Even in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BreakEven!$C$14</c:f>
              <c:strCache>
                <c:ptCount val="1"/>
                <c:pt idx="0">
                  <c:v>Fixed 
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"/>
              <c:pt idx="0">
                <c:v>B15:B24</c:v>
              </c:pt>
            </c:strLit>
          </c:cat>
          <c:val>
            <c:numRef>
              <c:f>BreakEven!$C$15:$C$24</c:f>
              <c:numCache>
                <c:formatCode>"$"#,##0</c:formatCode>
                <c:ptCount val="10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2-400C-95E5-2635CB6A44C6}"/>
            </c:ext>
          </c:extLst>
        </c:ser>
        <c:ser>
          <c:idx val="2"/>
          <c:order val="2"/>
          <c:tx>
            <c:strRef>
              <c:f>BreakEven!$E$14</c:f>
              <c:strCache>
                <c:ptCount val="1"/>
                <c:pt idx="0">
                  <c:v>Total 
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"/>
              <c:pt idx="0">
                <c:v>B15:B24</c:v>
              </c:pt>
            </c:strLit>
          </c:cat>
          <c:val>
            <c:numRef>
              <c:f>BreakEven!$E$15:$E$24</c:f>
              <c:numCache>
                <c:formatCode>"$"#,##0</c:formatCode>
                <c:ptCount val="10"/>
                <c:pt idx="0">
                  <c:v>15000</c:v>
                </c:pt>
                <c:pt idx="1">
                  <c:v>21250</c:v>
                </c:pt>
                <c:pt idx="2">
                  <c:v>24375</c:v>
                </c:pt>
                <c:pt idx="3">
                  <c:v>27500</c:v>
                </c:pt>
                <c:pt idx="4">
                  <c:v>30625</c:v>
                </c:pt>
                <c:pt idx="5">
                  <c:v>33750</c:v>
                </c:pt>
                <c:pt idx="6">
                  <c:v>36875</c:v>
                </c:pt>
                <c:pt idx="7">
                  <c:v>40000</c:v>
                </c:pt>
                <c:pt idx="8">
                  <c:v>43125</c:v>
                </c:pt>
                <c:pt idx="9">
                  <c:v>46250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2-400C-95E5-2635CB6A44C6}"/>
            </c:ext>
          </c:extLst>
        </c:ser>
        <c:ser>
          <c:idx val="3"/>
          <c:order val="3"/>
          <c:tx>
            <c:strRef>
              <c:f>BreakEven!$F$14</c:f>
              <c:strCache>
                <c:ptCount val="1"/>
                <c:pt idx="0">
                  <c:v>Dollar 
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"/>
              <c:pt idx="0">
                <c:v>B15:B24</c:v>
              </c:pt>
            </c:strLit>
          </c:cat>
          <c:val>
            <c:numRef>
              <c:f>BreakEven!$F$15:$F$24</c:f>
              <c:numCache>
                <c:formatCode>"$"#,##0</c:formatCode>
                <c:ptCount val="10"/>
                <c:pt idx="0">
                  <c:v>0</c:v>
                </c:pt>
                <c:pt idx="1">
                  <c:v>11250</c:v>
                </c:pt>
                <c:pt idx="2">
                  <c:v>16875</c:v>
                </c:pt>
                <c:pt idx="3">
                  <c:v>22500</c:v>
                </c:pt>
                <c:pt idx="4">
                  <c:v>28125</c:v>
                </c:pt>
                <c:pt idx="5">
                  <c:v>33750</c:v>
                </c:pt>
                <c:pt idx="6">
                  <c:v>39375</c:v>
                </c:pt>
                <c:pt idx="7">
                  <c:v>45000</c:v>
                </c:pt>
                <c:pt idx="8">
                  <c:v>50625</c:v>
                </c:pt>
                <c:pt idx="9">
                  <c:v>56250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2-400C-95E5-2635CB6A4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55647"/>
        <c:axId val="2065459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BreakEven!$B$14</c15:sqref>
                        </c15:formulaRef>
                      </c:ext>
                    </c:extLst>
                    <c:strCache>
                      <c:ptCount val="1"/>
                      <c:pt idx="0">
                        <c:v># Sold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Lit>
                    <c:ptCount val="1"/>
                    <c:pt idx="0">
                      <c:v>B15:B24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BreakEven!$B$15:$B$24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52-400C-95E5-2635CB6A44C6}"/>
                  </c:ext>
                </c:extLst>
              </c15:ser>
            </c15:filteredLineSeries>
          </c:ext>
        </c:extLst>
      </c:lineChart>
      <c:catAx>
        <c:axId val="20654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59967"/>
        <c:crosses val="autoZero"/>
        <c:auto val="1"/>
        <c:lblAlgn val="ctr"/>
        <c:lblOffset val="100"/>
        <c:noMultiLvlLbl val="0"/>
      </c:catAx>
      <c:valAx>
        <c:axId val="20654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55647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CGL Gross Margin in Dollars</a:t>
            </a:r>
          </a:p>
          <a:p>
            <a:pPr>
              <a:defRPr/>
            </a:pPr>
            <a:r>
              <a:rPr lang="en-US"/>
              <a:t>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 Margins'!$A$5</c:f>
              <c:strCache>
                <c:ptCount val="1"/>
                <c:pt idx="0">
                  <c:v>Lawn Maintenance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'Gross Margins'!$B$4:$G$4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'Gross Margins'!$B$5:$G$5</c:f>
              <c:numCache>
                <c:formatCode>"$"#,##0</c:formatCode>
                <c:ptCount val="6"/>
                <c:pt idx="0">
                  <c:v>4500</c:v>
                </c:pt>
                <c:pt idx="1">
                  <c:v>5200</c:v>
                </c:pt>
                <c:pt idx="2">
                  <c:v>6500</c:v>
                </c:pt>
                <c:pt idx="3">
                  <c:v>8400</c:v>
                </c:pt>
                <c:pt idx="4">
                  <c:v>8500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D-43F4-98F2-ADBDCA376EF2}"/>
            </c:ext>
          </c:extLst>
        </c:ser>
        <c:ser>
          <c:idx val="1"/>
          <c:order val="1"/>
          <c:tx>
            <c:strRef>
              <c:f>'Gross Margins'!$A$6</c:f>
              <c:strCache>
                <c:ptCount val="1"/>
                <c:pt idx="0">
                  <c:v>Tree &amp; Shrubbery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'Gross Margins'!$B$4:$G$4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'Gross Margins'!$B$6:$G$6</c:f>
              <c:numCache>
                <c:formatCode>"$"#,##0</c:formatCode>
                <c:ptCount val="6"/>
                <c:pt idx="0">
                  <c:v>5000</c:v>
                </c:pt>
                <c:pt idx="1">
                  <c:v>3400</c:v>
                </c:pt>
                <c:pt idx="2">
                  <c:v>3500</c:v>
                </c:pt>
                <c:pt idx="3">
                  <c:v>6500</c:v>
                </c:pt>
                <c:pt idx="4">
                  <c:v>12000</c:v>
                </c:pt>
                <c:pt idx="5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D-43F4-98F2-ADBDCA376EF2}"/>
            </c:ext>
          </c:extLst>
        </c:ser>
        <c:ser>
          <c:idx val="2"/>
          <c:order val="2"/>
          <c:tx>
            <c:strRef>
              <c:f>'Gross Margins'!$A$7</c:f>
              <c:strCache>
                <c:ptCount val="1"/>
                <c:pt idx="0">
                  <c:v>Patio and Furniture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'Gross Margins'!$B$4:$G$4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'Gross Margins'!$B$7:$G$7</c:f>
              <c:numCache>
                <c:formatCode>"$"#,##0</c:formatCode>
                <c:ptCount val="6"/>
                <c:pt idx="0">
                  <c:v>12000</c:v>
                </c:pt>
                <c:pt idx="1">
                  <c:v>9000</c:v>
                </c:pt>
                <c:pt idx="2">
                  <c:v>15500</c:v>
                </c:pt>
                <c:pt idx="3">
                  <c:v>13500</c:v>
                </c:pt>
                <c:pt idx="4">
                  <c:v>15000</c:v>
                </c:pt>
                <c:pt idx="5">
                  <c:v>12450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D-43F4-98F2-ADBDCA376EF2}"/>
            </c:ext>
          </c:extLst>
        </c:ser>
        <c:ser>
          <c:idx val="3"/>
          <c:order val="3"/>
          <c:tx>
            <c:strRef>
              <c:f>'Gross Margins'!$A$8</c:f>
              <c:strCache>
                <c:ptCount val="1"/>
                <c:pt idx="0">
                  <c:v>Fountains and Irrigation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'Gross Margins'!$B$4:$G$4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'Gross Margins'!$B$8:$G$8</c:f>
              <c:numCache>
                <c:formatCode>"$"#,##0</c:formatCode>
                <c:ptCount val="6"/>
                <c:pt idx="0">
                  <c:v>10000</c:v>
                </c:pt>
                <c:pt idx="1">
                  <c:v>5500</c:v>
                </c:pt>
                <c:pt idx="2">
                  <c:v>6500</c:v>
                </c:pt>
                <c:pt idx="3">
                  <c:v>7200</c:v>
                </c:pt>
                <c:pt idx="4">
                  <c:v>7000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D-43F4-98F2-ADBDCA37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2712623"/>
        <c:axId val="1822712143"/>
      </c:barChart>
      <c:catAx>
        <c:axId val="18227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12143"/>
        <c:crosses val="autoZero"/>
        <c:auto val="1"/>
        <c:lblAlgn val="ctr"/>
        <c:lblOffset val="100"/>
        <c:noMultiLvlLbl val="0"/>
      </c:catAx>
      <c:valAx>
        <c:axId val="18227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4761</xdr:rowOff>
    </xdr:from>
    <xdr:to>
      <xdr:col>8</xdr:col>
      <xdr:colOff>0</xdr:colOff>
      <xdr:row>44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C164F-60D5-4A1D-0D9D-C08AF3B72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7</xdr:col>
      <xdr:colOff>733424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2564E-6230-FB3D-6F50-DC9B182AA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Files/03_DataFiles/ParadiseLakes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ordell_2019/2019_Chap03/03_DataFiles/ParadiseLakes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s Lake"/>
      <sheetName val="Revenue"/>
    </sheetNames>
    <sheetDataSet>
      <sheetData sheetId="0">
        <row r="12">
          <cell r="K12">
            <v>0.25</v>
          </cell>
        </row>
        <row r="13">
          <cell r="K13">
            <v>0.15</v>
          </cell>
        </row>
        <row r="14">
          <cell r="K14">
            <v>0.1</v>
          </cell>
        </row>
        <row r="15">
          <cell r="K15">
            <v>0.28000000000000003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s Lake"/>
      <sheetName val="Revenue"/>
    </sheetNames>
    <sheetDataSet>
      <sheetData sheetId="0">
        <row r="12">
          <cell r="K12">
            <v>0.25</v>
          </cell>
        </row>
        <row r="13">
          <cell r="K13">
            <v>0.15</v>
          </cell>
        </row>
        <row r="14">
          <cell r="K14">
            <v>0.1</v>
          </cell>
        </row>
        <row r="15">
          <cell r="K15">
            <v>0.28000000000000003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84B7-75E4-44F8-B5C9-545D02B4D95B}">
  <sheetPr>
    <tabColor theme="3" tint="0.39997558519241921"/>
    <pageSetUpPr fitToPage="1"/>
  </sheetPr>
  <dimension ref="A1:H24"/>
  <sheetViews>
    <sheetView tabSelected="1" workbookViewId="0"/>
  </sheetViews>
  <sheetFormatPr defaultRowHeight="15" x14ac:dyDescent="0.25"/>
  <cols>
    <col min="1" max="1" width="26.140625" style="9" customWidth="1"/>
    <col min="2" max="2" width="10.140625" style="9" customWidth="1"/>
    <col min="3" max="3" width="10.28515625" style="9" bestFit="1" customWidth="1"/>
    <col min="4" max="4" width="9.28515625" style="9" bestFit="1" customWidth="1"/>
    <col min="5" max="5" width="10.7109375" style="9" bestFit="1" customWidth="1"/>
    <col min="6" max="6" width="11" style="9" customWidth="1"/>
    <col min="7" max="7" width="10.85546875" style="9" bestFit="1" customWidth="1"/>
    <col min="8" max="16384" width="9.140625" style="9"/>
  </cols>
  <sheetData>
    <row r="1" spans="1:8" ht="21" x14ac:dyDescent="0.35">
      <c r="A1" s="25" t="s">
        <v>13</v>
      </c>
      <c r="B1" s="26"/>
      <c r="C1" s="26"/>
      <c r="D1" s="26"/>
      <c r="E1" s="26"/>
      <c r="F1" s="26"/>
      <c r="G1" s="26"/>
      <c r="H1" s="26"/>
    </row>
    <row r="2" spans="1:8" ht="21" x14ac:dyDescent="0.35">
      <c r="A2" s="25" t="s">
        <v>14</v>
      </c>
      <c r="B2" s="26"/>
      <c r="C2" s="26"/>
      <c r="D2" s="26"/>
      <c r="E2" s="26"/>
      <c r="F2" s="26"/>
      <c r="G2" s="26"/>
      <c r="H2" s="26"/>
    </row>
    <row r="3" spans="1:8" ht="21" x14ac:dyDescent="0.35">
      <c r="A3" s="27" t="s">
        <v>15</v>
      </c>
      <c r="B3" s="28"/>
      <c r="C3" s="28"/>
      <c r="D3" s="28"/>
      <c r="E3" s="28"/>
      <c r="F3" s="28"/>
      <c r="G3" s="28"/>
      <c r="H3" s="28"/>
    </row>
    <row r="5" spans="1:8" x14ac:dyDescent="0.25">
      <c r="A5" s="10" t="s">
        <v>16</v>
      </c>
      <c r="B5" s="11">
        <v>225</v>
      </c>
    </row>
    <row r="6" spans="1:8" x14ac:dyDescent="0.25">
      <c r="A6" s="12" t="s">
        <v>17</v>
      </c>
      <c r="B6" s="13">
        <v>125</v>
      </c>
    </row>
    <row r="7" spans="1:8" x14ac:dyDescent="0.25">
      <c r="A7" s="12" t="s">
        <v>18</v>
      </c>
      <c r="B7" s="13">
        <v>15000</v>
      </c>
    </row>
    <row r="8" spans="1:8" x14ac:dyDescent="0.25">
      <c r="A8" s="12" t="s">
        <v>19</v>
      </c>
      <c r="B8" s="13">
        <f>B5-B6</f>
        <v>100</v>
      </c>
    </row>
    <row r="9" spans="1:8" x14ac:dyDescent="0.25">
      <c r="A9" s="12"/>
      <c r="B9" s="14"/>
    </row>
    <row r="10" spans="1:8" x14ac:dyDescent="0.25">
      <c r="A10" s="15" t="s">
        <v>20</v>
      </c>
      <c r="B10" s="16">
        <f>ROUND(B7/(B5-B6),0)</f>
        <v>150</v>
      </c>
    </row>
    <row r="14" spans="1:8" ht="45" x14ac:dyDescent="0.25">
      <c r="B14" s="17" t="s">
        <v>21</v>
      </c>
      <c r="C14" s="18" t="s">
        <v>22</v>
      </c>
      <c r="D14" s="18" t="s">
        <v>23</v>
      </c>
      <c r="E14" s="18" t="s">
        <v>24</v>
      </c>
      <c r="F14" s="18" t="s">
        <v>25</v>
      </c>
      <c r="G14" s="17" t="s">
        <v>26</v>
      </c>
    </row>
    <row r="15" spans="1:8" x14ac:dyDescent="0.25">
      <c r="B15" s="19">
        <v>0</v>
      </c>
      <c r="C15" s="20">
        <f>$B$7</f>
        <v>15000</v>
      </c>
      <c r="D15" s="20">
        <f>$B$6*B15</f>
        <v>0</v>
      </c>
      <c r="E15" s="20">
        <f>C15+D15</f>
        <v>15000</v>
      </c>
      <c r="F15" s="20">
        <f>$B$5*B15</f>
        <v>0</v>
      </c>
      <c r="G15" s="20">
        <f>F15-E15</f>
        <v>-15000</v>
      </c>
    </row>
    <row r="16" spans="1:8" x14ac:dyDescent="0.25">
      <c r="B16" s="19">
        <v>50</v>
      </c>
      <c r="C16" s="20">
        <f t="shared" ref="C16:C24" si="0">$B$7</f>
        <v>15000</v>
      </c>
      <c r="D16" s="20">
        <f t="shared" ref="D16:D24" si="1">$B$6*B16</f>
        <v>6250</v>
      </c>
      <c r="E16" s="20">
        <f t="shared" ref="E16:E24" si="2">C16+D16</f>
        <v>21250</v>
      </c>
      <c r="F16" s="20">
        <f t="shared" ref="F16:F24" si="3">$B$5*B16</f>
        <v>11250</v>
      </c>
      <c r="G16" s="20">
        <f t="shared" ref="G16:G24" si="4">F16-E16</f>
        <v>-10000</v>
      </c>
    </row>
    <row r="17" spans="2:7" x14ac:dyDescent="0.25">
      <c r="B17" s="19">
        <v>75</v>
      </c>
      <c r="C17" s="20">
        <f t="shared" si="0"/>
        <v>15000</v>
      </c>
      <c r="D17" s="20">
        <f t="shared" si="1"/>
        <v>9375</v>
      </c>
      <c r="E17" s="20">
        <f t="shared" si="2"/>
        <v>24375</v>
      </c>
      <c r="F17" s="20">
        <f t="shared" si="3"/>
        <v>16875</v>
      </c>
      <c r="G17" s="20">
        <f t="shared" si="4"/>
        <v>-7500</v>
      </c>
    </row>
    <row r="18" spans="2:7" x14ac:dyDescent="0.25">
      <c r="B18" s="19">
        <v>100</v>
      </c>
      <c r="C18" s="20">
        <f t="shared" si="0"/>
        <v>15000</v>
      </c>
      <c r="D18" s="20">
        <f t="shared" si="1"/>
        <v>12500</v>
      </c>
      <c r="E18" s="20">
        <f t="shared" si="2"/>
        <v>27500</v>
      </c>
      <c r="F18" s="20">
        <f t="shared" si="3"/>
        <v>22500</v>
      </c>
      <c r="G18" s="20">
        <f t="shared" si="4"/>
        <v>-5000</v>
      </c>
    </row>
    <row r="19" spans="2:7" x14ac:dyDescent="0.25">
      <c r="B19" s="19">
        <v>125</v>
      </c>
      <c r="C19" s="20">
        <f t="shared" si="0"/>
        <v>15000</v>
      </c>
      <c r="D19" s="20">
        <f t="shared" si="1"/>
        <v>15625</v>
      </c>
      <c r="E19" s="20">
        <f t="shared" si="2"/>
        <v>30625</v>
      </c>
      <c r="F19" s="20">
        <f t="shared" si="3"/>
        <v>28125</v>
      </c>
      <c r="G19" s="20">
        <f t="shared" si="4"/>
        <v>-2500</v>
      </c>
    </row>
    <row r="20" spans="2:7" x14ac:dyDescent="0.25">
      <c r="B20" s="19">
        <v>150</v>
      </c>
      <c r="C20" s="20">
        <f t="shared" si="0"/>
        <v>15000</v>
      </c>
      <c r="D20" s="20">
        <f t="shared" si="1"/>
        <v>18750</v>
      </c>
      <c r="E20" s="20">
        <f t="shared" si="2"/>
        <v>33750</v>
      </c>
      <c r="F20" s="20">
        <f t="shared" si="3"/>
        <v>33750</v>
      </c>
      <c r="G20" s="20">
        <f t="shared" si="4"/>
        <v>0</v>
      </c>
    </row>
    <row r="21" spans="2:7" x14ac:dyDescent="0.25">
      <c r="B21" s="19">
        <v>175</v>
      </c>
      <c r="C21" s="20">
        <f t="shared" si="0"/>
        <v>15000</v>
      </c>
      <c r="D21" s="20">
        <f t="shared" si="1"/>
        <v>21875</v>
      </c>
      <c r="E21" s="20">
        <f t="shared" si="2"/>
        <v>36875</v>
      </c>
      <c r="F21" s="20">
        <f t="shared" si="3"/>
        <v>39375</v>
      </c>
      <c r="G21" s="20">
        <f t="shared" si="4"/>
        <v>2500</v>
      </c>
    </row>
    <row r="22" spans="2:7" x14ac:dyDescent="0.25">
      <c r="B22" s="19">
        <v>200</v>
      </c>
      <c r="C22" s="20">
        <f t="shared" si="0"/>
        <v>15000</v>
      </c>
      <c r="D22" s="20">
        <f t="shared" si="1"/>
        <v>25000</v>
      </c>
      <c r="E22" s="20">
        <f t="shared" si="2"/>
        <v>40000</v>
      </c>
      <c r="F22" s="20">
        <f t="shared" si="3"/>
        <v>45000</v>
      </c>
      <c r="G22" s="20">
        <f t="shared" si="4"/>
        <v>5000</v>
      </c>
    </row>
    <row r="23" spans="2:7" x14ac:dyDescent="0.25">
      <c r="B23" s="19">
        <v>225</v>
      </c>
      <c r="C23" s="20">
        <f t="shared" si="0"/>
        <v>15000</v>
      </c>
      <c r="D23" s="20">
        <f t="shared" si="1"/>
        <v>28125</v>
      </c>
      <c r="E23" s="20">
        <f t="shared" si="2"/>
        <v>43125</v>
      </c>
      <c r="F23" s="20">
        <f t="shared" si="3"/>
        <v>50625</v>
      </c>
      <c r="G23" s="20">
        <f t="shared" si="4"/>
        <v>7500</v>
      </c>
    </row>
    <row r="24" spans="2:7" x14ac:dyDescent="0.25">
      <c r="B24" s="19">
        <v>250</v>
      </c>
      <c r="C24" s="20">
        <f t="shared" si="0"/>
        <v>15000</v>
      </c>
      <c r="D24" s="20">
        <f t="shared" si="1"/>
        <v>31250</v>
      </c>
      <c r="E24" s="20">
        <f t="shared" si="2"/>
        <v>46250</v>
      </c>
      <c r="F24" s="20">
        <f t="shared" si="3"/>
        <v>56250</v>
      </c>
      <c r="G24" s="20">
        <f t="shared" si="4"/>
        <v>10000</v>
      </c>
    </row>
  </sheetData>
  <pageMargins left="0.7" right="0.7" top="0.75" bottom="0.75" header="0.3" footer="0.3"/>
  <pageSetup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H36"/>
  <sheetViews>
    <sheetView zoomScaleNormal="100" workbookViewId="0">
      <selection sqref="A1:H1"/>
    </sheetView>
  </sheetViews>
  <sheetFormatPr defaultRowHeight="15" x14ac:dyDescent="0.25"/>
  <cols>
    <col min="1" max="1" width="25" style="1" bestFit="1" customWidth="1"/>
    <col min="2" max="6" width="10.140625" style="1" bestFit="1" customWidth="1"/>
    <col min="7" max="7" width="10.85546875" style="1" bestFit="1" customWidth="1"/>
    <col min="8" max="8" width="11.140625" style="1" bestFit="1" customWidth="1"/>
    <col min="9" max="9" width="19.7109375" style="1" bestFit="1" customWidth="1"/>
    <col min="10" max="16384" width="9.140625" style="1"/>
  </cols>
  <sheetData>
    <row r="1" spans="1:8" ht="22.5" customHeight="1" x14ac:dyDescent="0.35">
      <c r="A1" s="23" t="s">
        <v>4</v>
      </c>
      <c r="B1" s="23"/>
      <c r="C1" s="23"/>
      <c r="D1" s="23"/>
      <c r="E1" s="23"/>
      <c r="F1" s="23"/>
      <c r="G1" s="23"/>
      <c r="H1" s="23"/>
    </row>
    <row r="2" spans="1:8" ht="22.5" customHeight="1" x14ac:dyDescent="0.25">
      <c r="A2" s="24" t="s">
        <v>29</v>
      </c>
      <c r="B2" s="24"/>
      <c r="C2" s="24"/>
      <c r="D2" s="24"/>
      <c r="E2" s="24"/>
      <c r="F2" s="24"/>
      <c r="G2" s="24"/>
      <c r="H2" s="24"/>
    </row>
    <row r="3" spans="1:8" ht="11.25" customHeight="1" x14ac:dyDescent="0.25"/>
    <row r="4" spans="1:8" ht="21" customHeight="1" x14ac:dyDescent="0.25">
      <c r="A4" s="5" t="s">
        <v>27</v>
      </c>
      <c r="B4" s="8" t="s">
        <v>1</v>
      </c>
      <c r="C4" s="8" t="s">
        <v>2</v>
      </c>
      <c r="D4" s="8" t="s">
        <v>3</v>
      </c>
      <c r="E4" s="8" t="s">
        <v>8</v>
      </c>
      <c r="F4" s="8" t="s">
        <v>9</v>
      </c>
      <c r="G4" s="8" t="s">
        <v>10</v>
      </c>
      <c r="H4" s="8" t="s">
        <v>0</v>
      </c>
    </row>
    <row r="5" spans="1:8" ht="18.75" customHeight="1" x14ac:dyDescent="0.25">
      <c r="A5" s="6" t="s">
        <v>5</v>
      </c>
      <c r="B5" s="21">
        <v>4500</v>
      </c>
      <c r="C5" s="21">
        <v>5200</v>
      </c>
      <c r="D5" s="21">
        <v>6500</v>
      </c>
      <c r="E5" s="21">
        <v>8400</v>
      </c>
      <c r="F5" s="21">
        <v>8500</v>
      </c>
      <c r="G5" s="21">
        <v>10000</v>
      </c>
      <c r="H5" s="21">
        <f t="shared" ref="H5:H9" si="0">SUM(B5:G5)</f>
        <v>43100</v>
      </c>
    </row>
    <row r="6" spans="1:8" ht="18.75" customHeight="1" x14ac:dyDescent="0.25">
      <c r="A6" s="6" t="s">
        <v>6</v>
      </c>
      <c r="B6" s="21">
        <v>5000</v>
      </c>
      <c r="C6" s="21">
        <v>3400</v>
      </c>
      <c r="D6" s="21">
        <v>3500</v>
      </c>
      <c r="E6" s="21">
        <v>6500</v>
      </c>
      <c r="F6" s="21">
        <v>12000</v>
      </c>
      <c r="G6" s="21">
        <v>12500</v>
      </c>
      <c r="H6" s="21">
        <f t="shared" si="0"/>
        <v>42900</v>
      </c>
    </row>
    <row r="7" spans="1:8" ht="18.75" customHeight="1" x14ac:dyDescent="0.25">
      <c r="A7" s="6" t="s">
        <v>11</v>
      </c>
      <c r="B7" s="21">
        <v>12000</v>
      </c>
      <c r="C7" s="21">
        <v>9000</v>
      </c>
      <c r="D7" s="21">
        <v>15500</v>
      </c>
      <c r="E7" s="21">
        <v>13500</v>
      </c>
      <c r="F7" s="21">
        <v>15000</v>
      </c>
      <c r="G7" s="21">
        <v>12450</v>
      </c>
      <c r="H7" s="21">
        <f t="shared" si="0"/>
        <v>77450</v>
      </c>
    </row>
    <row r="8" spans="1:8" ht="18.75" customHeight="1" x14ac:dyDescent="0.25">
      <c r="A8" s="6" t="s">
        <v>12</v>
      </c>
      <c r="B8" s="21">
        <v>10000</v>
      </c>
      <c r="C8" s="21">
        <v>5500</v>
      </c>
      <c r="D8" s="21">
        <v>6500</v>
      </c>
      <c r="E8" s="21">
        <v>7200</v>
      </c>
      <c r="F8" s="21">
        <v>7000</v>
      </c>
      <c r="G8" s="21">
        <v>8000</v>
      </c>
      <c r="H8" s="21">
        <f t="shared" si="0"/>
        <v>44200</v>
      </c>
    </row>
    <row r="9" spans="1:8" ht="18.75" customHeight="1" x14ac:dyDescent="0.25">
      <c r="A9" s="6" t="s">
        <v>7</v>
      </c>
      <c r="B9" s="21">
        <v>5000</v>
      </c>
      <c r="C9" s="21">
        <v>5200</v>
      </c>
      <c r="D9" s="21">
        <v>3500</v>
      </c>
      <c r="E9" s="21">
        <v>4500</v>
      </c>
      <c r="F9" s="21">
        <v>3500</v>
      </c>
      <c r="G9" s="21">
        <v>8000</v>
      </c>
      <c r="H9" s="21">
        <f t="shared" si="0"/>
        <v>29700</v>
      </c>
    </row>
    <row r="10" spans="1:8" ht="20.25" customHeight="1" x14ac:dyDescent="0.25">
      <c r="A10" s="7" t="s">
        <v>28</v>
      </c>
      <c r="B10" s="22">
        <f t="shared" ref="B10:H10" si="1">SUM(B5:B9)</f>
        <v>36500</v>
      </c>
      <c r="C10" s="22">
        <f t="shared" si="1"/>
        <v>28300</v>
      </c>
      <c r="D10" s="22">
        <f t="shared" si="1"/>
        <v>35500</v>
      </c>
      <c r="E10" s="22">
        <f t="shared" si="1"/>
        <v>40100</v>
      </c>
      <c r="F10" s="22">
        <f t="shared" si="1"/>
        <v>46000</v>
      </c>
      <c r="G10" s="22">
        <f t="shared" si="1"/>
        <v>50950</v>
      </c>
      <c r="H10" s="22">
        <f t="shared" si="1"/>
        <v>237350</v>
      </c>
    </row>
    <row r="14" spans="1:8" x14ac:dyDescent="0.25">
      <c r="B14" s="2"/>
      <c r="C14" s="2"/>
      <c r="D14" s="2"/>
      <c r="E14" s="2"/>
      <c r="F14" s="2"/>
      <c r="G14" s="2"/>
      <c r="H14" s="2"/>
    </row>
    <row r="15" spans="1:8" x14ac:dyDescent="0.25">
      <c r="B15" s="2"/>
      <c r="C15" s="2"/>
      <c r="D15" s="2"/>
      <c r="E15" s="2"/>
      <c r="F15" s="2"/>
      <c r="G15" s="2"/>
      <c r="H15" s="2"/>
    </row>
    <row r="16" spans="1:8" x14ac:dyDescent="0.25">
      <c r="B16" s="2"/>
      <c r="C16" s="2"/>
      <c r="D16" s="2"/>
      <c r="E16" s="2"/>
      <c r="F16" s="2"/>
      <c r="G16" s="2"/>
      <c r="H16" s="2"/>
    </row>
    <row r="17" spans="2:8" x14ac:dyDescent="0.25"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2" spans="2:8" x14ac:dyDescent="0.25">
      <c r="B22" s="3"/>
      <c r="C22" s="3"/>
      <c r="D22" s="3"/>
      <c r="E22" s="3"/>
      <c r="F22" s="3"/>
      <c r="G22" s="3"/>
      <c r="H22" s="3"/>
    </row>
    <row r="23" spans="2:8" x14ac:dyDescent="0.25">
      <c r="B23" s="3"/>
      <c r="C23" s="3"/>
      <c r="D23" s="3"/>
      <c r="E23" s="3"/>
      <c r="F23" s="3"/>
      <c r="G23" s="3"/>
      <c r="H23" s="3"/>
    </row>
    <row r="24" spans="2:8" x14ac:dyDescent="0.25">
      <c r="B24" s="3"/>
      <c r="C24" s="3"/>
      <c r="D24" s="3"/>
      <c r="E24" s="3"/>
      <c r="F24" s="3"/>
      <c r="G24" s="3"/>
      <c r="H24" s="3"/>
    </row>
    <row r="25" spans="2:8" x14ac:dyDescent="0.25">
      <c r="B25" s="3"/>
      <c r="C25" s="3"/>
      <c r="D25" s="3"/>
      <c r="E25" s="3"/>
      <c r="F25" s="3"/>
      <c r="G25" s="3"/>
      <c r="H25" s="3"/>
    </row>
    <row r="26" spans="2:8" x14ac:dyDescent="0.25">
      <c r="B26" s="3"/>
      <c r="C26" s="3"/>
      <c r="D26" s="3"/>
      <c r="E26" s="3"/>
      <c r="F26" s="3"/>
      <c r="G26" s="3"/>
      <c r="H26" s="3"/>
    </row>
    <row r="27" spans="2:8" x14ac:dyDescent="0.25">
      <c r="B27" s="3"/>
      <c r="C27" s="3"/>
      <c r="D27" s="3"/>
      <c r="E27" s="3"/>
      <c r="F27" s="3"/>
      <c r="G27" s="3"/>
      <c r="H27" s="3"/>
    </row>
    <row r="29" spans="2:8" x14ac:dyDescent="0.25">
      <c r="B29" s="4"/>
      <c r="C29" s="4"/>
      <c r="D29" s="4"/>
      <c r="E29" s="4"/>
      <c r="F29" s="4"/>
      <c r="G29" s="4"/>
      <c r="H29" s="4"/>
    </row>
    <row r="30" spans="2:8" x14ac:dyDescent="0.25">
      <c r="B30" s="4"/>
      <c r="C30" s="4"/>
      <c r="D30" s="4"/>
      <c r="E30" s="4"/>
      <c r="F30" s="4"/>
      <c r="G30" s="4"/>
      <c r="H30" s="4"/>
    </row>
    <row r="31" spans="2:8" x14ac:dyDescent="0.25">
      <c r="B31" s="4"/>
      <c r="C31" s="4"/>
      <c r="D31" s="4"/>
      <c r="E31" s="4"/>
      <c r="F31" s="4"/>
      <c r="G31" s="4"/>
      <c r="H31" s="4"/>
    </row>
    <row r="32" spans="2:8" x14ac:dyDescent="0.25">
      <c r="B32" s="4"/>
      <c r="C32" s="4"/>
      <c r="D32" s="4"/>
      <c r="E32" s="4"/>
      <c r="F32" s="4"/>
      <c r="G32" s="4"/>
      <c r="H32" s="4"/>
    </row>
    <row r="33" spans="2:8" x14ac:dyDescent="0.25">
      <c r="B33" s="4"/>
      <c r="C33" s="4"/>
      <c r="D33" s="4"/>
      <c r="E33" s="4"/>
      <c r="F33" s="4"/>
      <c r="G33" s="4"/>
      <c r="H33" s="4"/>
    </row>
    <row r="34" spans="2:8" x14ac:dyDescent="0.25">
      <c r="B34" s="4"/>
      <c r="C34" s="4"/>
      <c r="D34" s="4"/>
      <c r="E34" s="4"/>
      <c r="F34" s="4"/>
      <c r="G34" s="4"/>
      <c r="H34" s="4"/>
    </row>
    <row r="35" spans="2:8" x14ac:dyDescent="0.25">
      <c r="B35" s="4"/>
      <c r="C35" s="4"/>
      <c r="D35" s="4"/>
      <c r="E35" s="4"/>
      <c r="F35" s="4"/>
      <c r="G35" s="4"/>
      <c r="H35" s="4"/>
    </row>
    <row r="36" spans="2:8" x14ac:dyDescent="0.25">
      <c r="B36" s="4"/>
      <c r="C36" s="4"/>
      <c r="D36" s="4"/>
      <c r="E36" s="4"/>
      <c r="F36" s="4"/>
      <c r="G36" s="4"/>
      <c r="H36" s="4"/>
    </row>
  </sheetData>
  <mergeCells count="2">
    <mergeCell ref="A1:H1"/>
    <mergeCell ref="A2:H2"/>
  </mergeCells>
  <printOptions horizontalCentered="1"/>
  <pageMargins left="0.75" right="0.75" top="0.75" bottom="0.75" header="0.3" footer="0.3"/>
  <pageSetup orientation="landscape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enna xmlns="http://customxml.org">
  <kers>FFEBJnwb3O+DIE0gexsN08y8CynjSToEWX2HVDjd3/E=</kers>
  <massa>9/10/2024 7:37:25 PM</massa>
  <hamilton>true</hamilton>
</senn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FA499F-88CB-4BC6-9724-EF4E13BCE14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f3a39ba-5f65-44c3-864e-d3035d8378c1"/>
  </ds:schemaRefs>
</ds:datastoreItem>
</file>

<file path=customXml/itemProps2.xml><?xml version="1.0" encoding="utf-8"?>
<ds:datastoreItem xmlns:ds="http://schemas.openxmlformats.org/officeDocument/2006/customXml" ds:itemID="{4F5D1F51-C1F3-4F94-B5A5-F3A84547726F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E479814B-883F-4BE0-9D14-55DDCA0A2E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BreakEven</vt:lpstr>
      <vt:lpstr>Gross 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2021-04-06T21:58:38Z</dcterms:created>
  <dcterms:modified xsi:type="dcterms:W3CDTF">2024-09-11T02:19:19Z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