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UTN(profesorado)\TRABAJOS DE EXEL\"/>
    </mc:Choice>
  </mc:AlternateContent>
  <xr:revisionPtr revIDLastSave="0" documentId="13_ncr:1_{6F8052AE-93EA-40B8-BF80-004CD9631E09}" xr6:coauthVersionLast="47" xr6:coauthVersionMax="47" xr10:uidLastSave="{00000000-0000-0000-0000-000000000000}"/>
  <bookViews>
    <workbookView xWindow="-120" yWindow="-120" windowWidth="24240" windowHeight="13140" xr2:uid="{387C4BDD-E324-47BD-BC66-F0B59DEE70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" i="1" l="1"/>
  <c r="A111" i="1"/>
  <c r="A108" i="1"/>
  <c r="A105" i="1"/>
  <c r="A93" i="1"/>
  <c r="A102" i="1"/>
  <c r="A99" i="1"/>
  <c r="A96" i="1"/>
  <c r="A90" i="1"/>
  <c r="A87" i="1"/>
  <c r="A84" i="1"/>
  <c r="E50" i="1"/>
  <c r="F50" i="1"/>
  <c r="F49" i="1"/>
  <c r="E49" i="1"/>
  <c r="C50" i="1"/>
  <c r="C49" i="1"/>
  <c r="B50" i="1"/>
  <c r="B49" i="1"/>
  <c r="N3" i="1"/>
  <c r="G49" i="1" s="1"/>
  <c r="N4" i="1"/>
  <c r="N5" i="1"/>
  <c r="N6" i="1"/>
  <c r="N7" i="1"/>
  <c r="N8" i="1"/>
  <c r="N9" i="1"/>
  <c r="N10" i="1"/>
  <c r="N11" i="1"/>
  <c r="N12" i="1"/>
  <c r="N13" i="1"/>
  <c r="G50" i="1" s="1"/>
  <c r="N14" i="1"/>
  <c r="N15" i="1"/>
  <c r="N16" i="1"/>
  <c r="N2" i="1"/>
  <c r="F3" i="1"/>
  <c r="F4" i="1"/>
  <c r="D50" i="1" s="1"/>
  <c r="F5" i="1"/>
  <c r="F6" i="1"/>
  <c r="F7" i="1"/>
  <c r="F8" i="1"/>
  <c r="F9" i="1"/>
  <c r="F10" i="1"/>
  <c r="F11" i="1"/>
  <c r="F12" i="1"/>
  <c r="F13" i="1"/>
  <c r="D49" i="1" s="1"/>
  <c r="F14" i="1"/>
  <c r="F15" i="1"/>
  <c r="F16" i="1"/>
  <c r="F2" i="1"/>
</calcChain>
</file>

<file path=xl/sharedStrings.xml><?xml version="1.0" encoding="utf-8"?>
<sst xmlns="http://schemas.openxmlformats.org/spreadsheetml/2006/main" count="204" uniqueCount="95">
  <si>
    <t>Referencia</t>
  </si>
  <si>
    <t>Producto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</si>
  <si>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</si>
  <si>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</si>
  <si>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</si>
  <si>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</si>
  <si>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</si>
  <si>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</si>
  <si>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</si>
  <si>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</si>
  <si>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</si>
  <si>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</si>
  <si>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</si>
  <si>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</si>
  <si>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</si>
  <si>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</si>
  <si>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Guante</t>
  </si>
  <si>
    <t>Gafa</t>
  </si>
  <si>
    <t>Gorra</t>
  </si>
  <si>
    <t>Camiseta</t>
  </si>
  <si>
    <t>Sudadera</t>
  </si>
  <si>
    <t>Gorro</t>
  </si>
  <si>
    <t>Calcetines</t>
  </si>
  <si>
    <t>Pantalones</t>
  </si>
  <si>
    <t>Camisa</t>
  </si>
  <si>
    <t>Jersey</t>
  </si>
  <si>
    <t>Pañuelo</t>
  </si>
  <si>
    <t>Chaqueta</t>
  </si>
  <si>
    <t>Falda</t>
  </si>
  <si>
    <t>Pijama</t>
  </si>
  <si>
    <t>Camison</t>
  </si>
  <si>
    <t>R015</t>
  </si>
  <si>
    <t>Unidades</t>
  </si>
  <si>
    <t>Stock</t>
  </si>
  <si>
    <t>Amarillo</t>
  </si>
  <si>
    <t>Azul</t>
  </si>
  <si>
    <t>Blanco</t>
  </si>
  <si>
    <t>Gris</t>
  </si>
  <si>
    <t>Rojo</t>
  </si>
  <si>
    <t>Verde</t>
  </si>
  <si>
    <t>Color</t>
  </si>
  <si>
    <t xml:space="preserve">Calcetines </t>
  </si>
  <si>
    <t xml:space="preserve">Camisa </t>
  </si>
  <si>
    <t xml:space="preserve">Camiseta </t>
  </si>
  <si>
    <t>Gafas</t>
  </si>
  <si>
    <t>Proveedor</t>
  </si>
  <si>
    <t>Ropajes S.L.</t>
  </si>
  <si>
    <t>Ateliere S.A.</t>
  </si>
  <si>
    <t>Departamento</t>
  </si>
  <si>
    <t>A_dept</t>
  </si>
  <si>
    <t>B_dept</t>
  </si>
  <si>
    <t>C_dept</t>
  </si>
  <si>
    <t>D_dept</t>
  </si>
  <si>
    <t>Salario</t>
  </si>
  <si>
    <t>Salarios</t>
  </si>
  <si>
    <t>Bajo</t>
  </si>
  <si>
    <t>Medio</t>
  </si>
  <si>
    <t>Alto</t>
  </si>
  <si>
    <t>Estado</t>
  </si>
  <si>
    <t>ID</t>
  </si>
  <si>
    <t>Edad</t>
  </si>
  <si>
    <t>Jornada(Horas)</t>
  </si>
  <si>
    <t>Ventas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</si>
  <si>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</si>
  <si>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</si>
  <si>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</si>
  <si>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</si>
  <si>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</si>
  <si>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</si>
  <si>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</si>
  <si>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</si>
  <si>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</si>
  <si>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</si>
  <si>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</si>
  <si>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</si>
  <si>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</si>
  <si>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</si>
  <si>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</si>
  <si>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Dept1</t>
  </si>
  <si>
    <t>Dept2</t>
  </si>
  <si>
    <t>Dept3</t>
  </si>
  <si>
    <t>Dept4</t>
  </si>
  <si>
    <t>Dept5</t>
  </si>
  <si>
    <t>Dept6</t>
  </si>
  <si>
    <t>Ejercicio1</t>
  </si>
  <si>
    <t>Ejercicio2</t>
  </si>
  <si>
    <t>Ejercicio3</t>
  </si>
  <si>
    <t>Ejercicio4</t>
  </si>
  <si>
    <t>Ejercicio5</t>
  </si>
  <si>
    <t>Ejercicio6</t>
  </si>
  <si>
    <t>Ejercicio7</t>
  </si>
  <si>
    <t>Ejercicio8</t>
  </si>
  <si>
    <t>Ejercicio9</t>
  </si>
  <si>
    <t>Ejercicio10</t>
  </si>
  <si>
    <t>Ejercicio11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</si>
</sst>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8" formatCode="#,##0\ [$€-C0A]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41" fontId="2" fillId="0" borderId="0" xfId="0" applyNumberFormat="1" applyFont="1"/>
    <xf numFmtId="41" fontId="2" fillId="3" borderId="1" xfId="0" applyNumberFormat="1" applyFont="1" applyFill="1" applyBorder="1"/>
    <xf numFmtId="0" fontId="0" fillId="0" borderId="2" xfId="0" applyBorder="1"/>
    <xf numFmtId="0" fontId="0" fillId="4" borderId="0" xfId="0" applyFill="1"/>
    <xf numFmtId="41" fontId="0" fillId="3" borderId="0" xfId="0" applyNumberFormat="1" applyFill="1"/>
    <xf numFmtId="168" fontId="2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4E95-F7F4-479C-B6F2-E8F29618333F}">
  <dimension ref="A1:N114"/>
  <sheetViews>
    <sheetView tabSelected="1" topLeftCell="A66" workbookViewId="0">
      <selection activeCell="A93" sqref="A93:B93"/>
    </sheetView>
  </sheetViews>
  <sheetFormatPr baseColWidth="10" defaultRowHeight="15" x14ac:dyDescent="0.25"/>
  <cols>
    <col min="1" max="1" width="14.140625" customWidth="1"/>
    <col min="3" max="3" width="17.42578125" customWidth="1"/>
    <col min="4" max="4" width="15.5703125" customWidth="1"/>
    <col min="5" max="5" width="15.42578125" customWidth="1"/>
    <col min="12" max="12" width="13" customWidth="1"/>
    <col min="13" max="13" width="14.7109375" customWidth="1"/>
    <col min="14" max="14" width="14.42578125" customWidth="1"/>
  </cols>
  <sheetData>
    <row r="1" spans="1:14" x14ac:dyDescent="0.25">
      <c r="A1" s="2" t="s">
        <v>0</v>
      </c>
      <c r="B1" s="2" t="s">
        <v>1</v>
      </c>
      <c r="C1" s="3"/>
      <c r="D1" s="2" t="s">
        <v>0</v>
      </c>
      <c r="E1" s="2" t="s">
        <v>32</v>
      </c>
      <c r="F1" s="2" t="s">
        <v>33</v>
      </c>
      <c r="G1" s="2" t="s">
        <v>40</v>
      </c>
      <c r="H1" s="3"/>
      <c r="I1" s="2" t="s">
        <v>1</v>
      </c>
      <c r="J1" s="2" t="s">
        <v>45</v>
      </c>
      <c r="K1" s="3"/>
      <c r="L1" s="2" t="s">
        <v>0</v>
      </c>
      <c r="M1" s="2" t="s">
        <v>48</v>
      </c>
      <c r="N1" s="2" t="s">
        <v>53</v>
      </c>
    </row>
    <row r="2" spans="1:14" x14ac:dyDescent="0.25">
      <c r="A2" s="4" t="s">
        <v>2</v>
      </c>
      <c r="B2" s="5" t="s">
        <v>16</v>
      </c>
      <c r="C2" s="5"/>
      <c r="D2" s="4" t="s">
        <v>4</v>
      </c>
      <c r="E2" s="4">
        <v>300</v>
      </c>
      <c r="F2" s="6" t="str">
        <f>VLOOKUP(E2,E$25:F$34,2,FALSE)</f>
        <v>Bajo</v>
      </c>
      <c r="G2" s="5" t="s">
        <v>34</v>
      </c>
      <c r="H2" s="5"/>
      <c r="I2" s="5" t="s">
        <v>41</v>
      </c>
      <c r="J2" s="5" t="s">
        <v>46</v>
      </c>
      <c r="K2" s="5"/>
      <c r="L2" s="7" t="s">
        <v>2</v>
      </c>
      <c r="M2" s="4" t="s">
        <v>49</v>
      </c>
      <c r="N2" s="11">
        <f>VLOOKUP(M2,A$25:B$28,2,FALSE)</f>
        <v>100000</v>
      </c>
    </row>
    <row r="3" spans="1:14" x14ac:dyDescent="0.25">
      <c r="A3" s="4" t="s">
        <v>3</v>
      </c>
      <c r="B3" s="5" t="s">
        <v>17</v>
      </c>
      <c r="C3" s="5"/>
      <c r="D3" s="4" t="s">
        <v>11</v>
      </c>
      <c r="E3" s="4">
        <v>900</v>
      </c>
      <c r="F3" s="6" t="str">
        <f t="shared" ref="F3:F16" si="0">VLOOKUP(E3,E$25:F$34,2,FALSE)</f>
        <v>Alto</v>
      </c>
      <c r="G3" s="5" t="s">
        <v>34</v>
      </c>
      <c r="H3" s="5"/>
      <c r="I3" s="5" t="s">
        <v>42</v>
      </c>
      <c r="J3" s="5" t="s">
        <v>47</v>
      </c>
      <c r="K3" s="5"/>
      <c r="L3" s="7" t="s">
        <v>3</v>
      </c>
      <c r="M3" s="4" t="s">
        <v>50</v>
      </c>
      <c r="N3" s="11">
        <f t="shared" ref="N3:N16" si="1">VLOOKUP(M3,A$25:B$28,2,FALSE)</f>
        <v>50000</v>
      </c>
    </row>
    <row r="4" spans="1:14" x14ac:dyDescent="0.25">
      <c r="A4" s="4" t="s">
        <v>4</v>
      </c>
      <c r="B4" s="5" t="s">
        <v>18</v>
      </c>
      <c r="C4" s="5"/>
      <c r="D4" s="4" t="s">
        <v>13</v>
      </c>
      <c r="E4" s="4">
        <v>600</v>
      </c>
      <c r="F4" s="6" t="str">
        <f t="shared" si="0"/>
        <v>Medio</v>
      </c>
      <c r="G4" s="5" t="s">
        <v>35</v>
      </c>
      <c r="H4" s="5"/>
      <c r="I4" s="5" t="s">
        <v>43</v>
      </c>
      <c r="J4" s="5" t="s">
        <v>46</v>
      </c>
      <c r="K4" s="5"/>
      <c r="L4" s="7" t="s">
        <v>4</v>
      </c>
      <c r="M4" s="4" t="s">
        <v>51</v>
      </c>
      <c r="N4" s="11">
        <f t="shared" si="1"/>
        <v>75000</v>
      </c>
    </row>
    <row r="5" spans="1:14" x14ac:dyDescent="0.25">
      <c r="A5" s="4" t="s">
        <v>5</v>
      </c>
      <c r="B5" s="5" t="s">
        <v>19</v>
      </c>
      <c r="C5" s="5"/>
      <c r="D5" s="4" t="s">
        <v>5</v>
      </c>
      <c r="E5" s="4">
        <v>500</v>
      </c>
      <c r="F5" s="6" t="str">
        <f t="shared" si="0"/>
        <v>Medio</v>
      </c>
      <c r="G5" s="5" t="s">
        <v>36</v>
      </c>
      <c r="H5" s="5"/>
      <c r="I5" s="5" t="s">
        <v>30</v>
      </c>
      <c r="J5" s="5" t="s">
        <v>47</v>
      </c>
      <c r="K5" s="5"/>
      <c r="L5" s="7" t="s">
        <v>5</v>
      </c>
      <c r="M5" s="4" t="s">
        <v>52</v>
      </c>
      <c r="N5" s="11">
        <f t="shared" si="1"/>
        <v>20000</v>
      </c>
    </row>
    <row r="6" spans="1:14" x14ac:dyDescent="0.25">
      <c r="A6" s="4" t="s">
        <v>6</v>
      </c>
      <c r="B6" s="5" t="s">
        <v>20</v>
      </c>
      <c r="C6" s="5"/>
      <c r="D6" s="4" t="s">
        <v>15</v>
      </c>
      <c r="E6" s="4">
        <v>500</v>
      </c>
      <c r="F6" s="6" t="str">
        <f t="shared" si="0"/>
        <v>Medio</v>
      </c>
      <c r="G6" s="5" t="s">
        <v>36</v>
      </c>
      <c r="H6" s="5"/>
      <c r="I6" s="5" t="s">
        <v>27</v>
      </c>
      <c r="J6" s="5" t="s">
        <v>47</v>
      </c>
      <c r="K6" s="5"/>
      <c r="L6" s="7" t="s">
        <v>6</v>
      </c>
      <c r="M6" s="4" t="s">
        <v>49</v>
      </c>
      <c r="N6" s="11">
        <f t="shared" si="1"/>
        <v>100000</v>
      </c>
    </row>
    <row r="7" spans="1:14" x14ac:dyDescent="0.25">
      <c r="A7" s="4" t="s">
        <v>7</v>
      </c>
      <c r="B7" s="5" t="s">
        <v>21</v>
      </c>
      <c r="C7" s="5"/>
      <c r="D7" s="4" t="s">
        <v>6</v>
      </c>
      <c r="E7" s="4">
        <v>600</v>
      </c>
      <c r="F7" s="6" t="str">
        <f t="shared" si="0"/>
        <v>Medio</v>
      </c>
      <c r="G7" s="5" t="s">
        <v>37</v>
      </c>
      <c r="H7" s="5"/>
      <c r="I7" s="5" t="s">
        <v>28</v>
      </c>
      <c r="J7" s="5" t="s">
        <v>47</v>
      </c>
      <c r="K7" s="5"/>
      <c r="L7" s="7" t="s">
        <v>7</v>
      </c>
      <c r="M7" s="4" t="s">
        <v>50</v>
      </c>
      <c r="N7" s="11">
        <f t="shared" si="1"/>
        <v>50000</v>
      </c>
    </row>
    <row r="8" spans="1:14" x14ac:dyDescent="0.25">
      <c r="A8" s="4" t="s">
        <v>8</v>
      </c>
      <c r="B8" s="5" t="s">
        <v>22</v>
      </c>
      <c r="C8" s="5"/>
      <c r="D8" s="4" t="s">
        <v>9</v>
      </c>
      <c r="E8" s="4">
        <v>1000</v>
      </c>
      <c r="F8" s="6" t="str">
        <f t="shared" si="0"/>
        <v>Alto</v>
      </c>
      <c r="G8" s="5" t="s">
        <v>37</v>
      </c>
      <c r="H8" s="5"/>
      <c r="I8" s="5" t="s">
        <v>44</v>
      </c>
      <c r="J8" s="5" t="s">
        <v>46</v>
      </c>
      <c r="K8" s="5"/>
      <c r="L8" s="7" t="s">
        <v>8</v>
      </c>
      <c r="M8" s="4" t="s">
        <v>49</v>
      </c>
      <c r="N8" s="11">
        <f t="shared" si="1"/>
        <v>100000</v>
      </c>
    </row>
    <row r="9" spans="1:14" x14ac:dyDescent="0.25">
      <c r="A9" s="4" t="s">
        <v>9</v>
      </c>
      <c r="B9" s="5" t="s">
        <v>23</v>
      </c>
      <c r="C9" s="5"/>
      <c r="D9" s="4" t="s">
        <v>2</v>
      </c>
      <c r="E9" s="4">
        <v>900</v>
      </c>
      <c r="F9" s="6" t="str">
        <f t="shared" si="0"/>
        <v>Alto</v>
      </c>
      <c r="G9" s="5" t="s">
        <v>38</v>
      </c>
      <c r="H9" s="5"/>
      <c r="I9" s="5" t="s">
        <v>18</v>
      </c>
      <c r="J9" s="5" t="s">
        <v>46</v>
      </c>
      <c r="K9" s="5"/>
      <c r="L9" s="7" t="s">
        <v>9</v>
      </c>
      <c r="M9" s="4" t="s">
        <v>49</v>
      </c>
      <c r="N9" s="11">
        <f t="shared" si="1"/>
        <v>100000</v>
      </c>
    </row>
    <row r="10" spans="1:14" x14ac:dyDescent="0.25">
      <c r="A10" s="4" t="s">
        <v>10</v>
      </c>
      <c r="B10" s="5" t="s">
        <v>24</v>
      </c>
      <c r="C10" s="5"/>
      <c r="D10" s="4" t="s">
        <v>7</v>
      </c>
      <c r="E10" s="4">
        <v>800</v>
      </c>
      <c r="F10" s="6" t="str">
        <f t="shared" si="0"/>
        <v>Alto</v>
      </c>
      <c r="G10" s="5" t="s">
        <v>38</v>
      </c>
      <c r="H10" s="5"/>
      <c r="I10" s="5" t="s">
        <v>21</v>
      </c>
      <c r="J10" s="5" t="s">
        <v>46</v>
      </c>
      <c r="K10" s="5"/>
      <c r="L10" s="7" t="s">
        <v>10</v>
      </c>
      <c r="M10" s="4" t="s">
        <v>51</v>
      </c>
      <c r="N10" s="11">
        <f t="shared" si="1"/>
        <v>75000</v>
      </c>
    </row>
    <row r="11" spans="1:14" x14ac:dyDescent="0.25">
      <c r="A11" s="4" t="s">
        <v>11</v>
      </c>
      <c r="B11" s="5" t="s">
        <v>25</v>
      </c>
      <c r="C11" s="5"/>
      <c r="D11" s="4" t="s">
        <v>10</v>
      </c>
      <c r="E11" s="4">
        <v>700</v>
      </c>
      <c r="F11" s="6" t="str">
        <f t="shared" si="0"/>
        <v>Medio</v>
      </c>
      <c r="G11" s="5" t="s">
        <v>38</v>
      </c>
      <c r="H11" s="5"/>
      <c r="I11" s="5" t="s">
        <v>16</v>
      </c>
      <c r="J11" s="5" t="s">
        <v>46</v>
      </c>
      <c r="K11" s="5"/>
      <c r="L11" s="7" t="s">
        <v>11</v>
      </c>
      <c r="M11" s="4" t="s">
        <v>52</v>
      </c>
      <c r="N11" s="11">
        <f t="shared" si="1"/>
        <v>20000</v>
      </c>
    </row>
    <row r="12" spans="1:14" x14ac:dyDescent="0.25">
      <c r="A12" s="4" t="s">
        <v>12</v>
      </c>
      <c r="B12" s="5" t="s">
        <v>26</v>
      </c>
      <c r="C12" s="5"/>
      <c r="D12" s="4" t="s">
        <v>14</v>
      </c>
      <c r="E12" s="4">
        <v>100</v>
      </c>
      <c r="F12" s="6" t="str">
        <f t="shared" si="0"/>
        <v>Bajo</v>
      </c>
      <c r="G12" s="5" t="s">
        <v>38</v>
      </c>
      <c r="H12" s="5"/>
      <c r="I12" s="5" t="s">
        <v>25</v>
      </c>
      <c r="J12" s="5" t="s">
        <v>47</v>
      </c>
      <c r="K12" s="5"/>
      <c r="L12" s="7" t="s">
        <v>12</v>
      </c>
      <c r="M12" s="4" t="s">
        <v>52</v>
      </c>
      <c r="N12" s="11">
        <f t="shared" si="1"/>
        <v>20000</v>
      </c>
    </row>
    <row r="13" spans="1:14" x14ac:dyDescent="0.25">
      <c r="A13" s="4" t="s">
        <v>13</v>
      </c>
      <c r="B13" s="5" t="s">
        <v>27</v>
      </c>
      <c r="C13" s="5"/>
      <c r="D13" s="4" t="s">
        <v>3</v>
      </c>
      <c r="E13" s="4">
        <v>100</v>
      </c>
      <c r="F13" s="6" t="str">
        <f t="shared" si="0"/>
        <v>Bajo</v>
      </c>
      <c r="G13" s="5" t="s">
        <v>39</v>
      </c>
      <c r="H13" s="5"/>
      <c r="I13" s="5" t="s">
        <v>23</v>
      </c>
      <c r="J13" s="5" t="s">
        <v>46</v>
      </c>
      <c r="K13" s="5"/>
      <c r="L13" s="7" t="s">
        <v>13</v>
      </c>
      <c r="M13" s="4" t="s">
        <v>51</v>
      </c>
      <c r="N13" s="11">
        <f t="shared" si="1"/>
        <v>75000</v>
      </c>
    </row>
    <row r="14" spans="1:14" x14ac:dyDescent="0.25">
      <c r="A14" s="4" t="s">
        <v>14</v>
      </c>
      <c r="B14" s="5" t="s">
        <v>28</v>
      </c>
      <c r="C14" s="5"/>
      <c r="D14" s="4" t="s">
        <v>8</v>
      </c>
      <c r="E14" s="4">
        <v>800</v>
      </c>
      <c r="F14" s="6" t="str">
        <f t="shared" si="0"/>
        <v>Alto</v>
      </c>
      <c r="G14" s="5" t="s">
        <v>39</v>
      </c>
      <c r="H14" s="5"/>
      <c r="I14" s="5" t="s">
        <v>26</v>
      </c>
      <c r="J14" s="5" t="s">
        <v>47</v>
      </c>
      <c r="K14" s="5"/>
      <c r="L14" s="7" t="s">
        <v>14</v>
      </c>
      <c r="M14" s="4" t="s">
        <v>50</v>
      </c>
      <c r="N14" s="11">
        <f t="shared" si="1"/>
        <v>50000</v>
      </c>
    </row>
    <row r="15" spans="1:14" x14ac:dyDescent="0.25">
      <c r="A15" s="4" t="s">
        <v>15</v>
      </c>
      <c r="B15" s="5" t="s">
        <v>29</v>
      </c>
      <c r="C15" s="5"/>
      <c r="D15" s="4" t="s">
        <v>12</v>
      </c>
      <c r="E15" s="4">
        <v>700</v>
      </c>
      <c r="F15" s="6" t="str">
        <f t="shared" si="0"/>
        <v>Medio</v>
      </c>
      <c r="G15" s="5" t="s">
        <v>39</v>
      </c>
      <c r="H15" s="5"/>
      <c r="I15" s="5" t="s">
        <v>29</v>
      </c>
      <c r="J15" s="5" t="s">
        <v>47</v>
      </c>
      <c r="K15" s="5"/>
      <c r="L15" s="7" t="s">
        <v>15</v>
      </c>
      <c r="M15" s="4" t="s">
        <v>50</v>
      </c>
      <c r="N15" s="11">
        <f t="shared" si="1"/>
        <v>50000</v>
      </c>
    </row>
    <row r="16" spans="1:14" x14ac:dyDescent="0.25">
      <c r="A16" s="4" t="s">
        <v>31</v>
      </c>
      <c r="B16" s="5" t="s">
        <v>30</v>
      </c>
      <c r="C16" s="5"/>
      <c r="D16" s="4" t="s">
        <v>31</v>
      </c>
      <c r="E16" s="4">
        <v>700</v>
      </c>
      <c r="F16" s="6" t="str">
        <f t="shared" si="0"/>
        <v>Medio</v>
      </c>
      <c r="G16" s="5" t="s">
        <v>39</v>
      </c>
      <c r="H16" s="5"/>
      <c r="I16" s="5" t="s">
        <v>20</v>
      </c>
      <c r="J16" s="5" t="s">
        <v>46</v>
      </c>
      <c r="K16" s="5"/>
      <c r="L16" s="7" t="s">
        <v>31</v>
      </c>
      <c r="M16" s="4" t="s">
        <v>49</v>
      </c>
      <c r="N16" s="11">
        <f t="shared" si="1"/>
        <v>100000</v>
      </c>
    </row>
    <row r="24" spans="1:6" x14ac:dyDescent="0.25">
      <c r="A24" s="2" t="s">
        <v>48</v>
      </c>
      <c r="B24" s="2" t="s">
        <v>54</v>
      </c>
      <c r="E24" s="2" t="s">
        <v>32</v>
      </c>
      <c r="F24" s="2" t="s">
        <v>58</v>
      </c>
    </row>
    <row r="25" spans="1:6" x14ac:dyDescent="0.25">
      <c r="A25" s="9" t="s">
        <v>49</v>
      </c>
      <c r="B25" s="10">
        <v>100000</v>
      </c>
      <c r="E25" s="8">
        <v>100</v>
      </c>
      <c r="F25" s="9" t="s">
        <v>55</v>
      </c>
    </row>
    <row r="26" spans="1:6" x14ac:dyDescent="0.25">
      <c r="A26" s="9" t="s">
        <v>50</v>
      </c>
      <c r="B26" s="10">
        <v>50000</v>
      </c>
      <c r="E26" s="8">
        <v>200</v>
      </c>
      <c r="F26" s="9" t="s">
        <v>55</v>
      </c>
    </row>
    <row r="27" spans="1:6" x14ac:dyDescent="0.25">
      <c r="A27" s="9" t="s">
        <v>51</v>
      </c>
      <c r="B27" s="10">
        <v>75000</v>
      </c>
      <c r="E27" s="8">
        <v>300</v>
      </c>
      <c r="F27" s="9" t="s">
        <v>55</v>
      </c>
    </row>
    <row r="28" spans="1:6" x14ac:dyDescent="0.25">
      <c r="A28" s="9" t="s">
        <v>52</v>
      </c>
      <c r="B28" s="10">
        <v>20000</v>
      </c>
      <c r="E28" s="8">
        <v>400</v>
      </c>
      <c r="F28" s="9" t="s">
        <v>56</v>
      </c>
    </row>
    <row r="29" spans="1:6" x14ac:dyDescent="0.25">
      <c r="E29" s="8">
        <v>500</v>
      </c>
      <c r="F29" s="9" t="s">
        <v>56</v>
      </c>
    </row>
    <row r="30" spans="1:6" x14ac:dyDescent="0.25">
      <c r="E30" s="8">
        <v>600</v>
      </c>
      <c r="F30" s="9" t="s">
        <v>56</v>
      </c>
    </row>
    <row r="31" spans="1:6" x14ac:dyDescent="0.25">
      <c r="E31" s="8">
        <v>700</v>
      </c>
      <c r="F31" s="9" t="s">
        <v>56</v>
      </c>
    </row>
    <row r="32" spans="1:6" x14ac:dyDescent="0.25">
      <c r="E32" s="8">
        <v>800</v>
      </c>
      <c r="F32" s="9" t="s">
        <v>57</v>
      </c>
    </row>
    <row r="33" spans="1:7" x14ac:dyDescent="0.25">
      <c r="E33" s="8">
        <v>900</v>
      </c>
      <c r="F33" s="9" t="s">
        <v>57</v>
      </c>
    </row>
    <row r="34" spans="1:7" x14ac:dyDescent="0.25">
      <c r="E34" s="8">
        <v>1000</v>
      </c>
      <c r="F34" s="9" t="s">
        <v>57</v>
      </c>
    </row>
    <row r="48" spans="1:7" x14ac:dyDescent="0.25">
      <c r="A48" s="2" t="s">
        <v>0</v>
      </c>
      <c r="B48" s="2" t="s">
        <v>1</v>
      </c>
      <c r="C48" s="2" t="s">
        <v>32</v>
      </c>
      <c r="D48" s="2" t="s">
        <v>33</v>
      </c>
      <c r="E48" s="2" t="s">
        <v>40</v>
      </c>
      <c r="F48" s="2" t="s">
        <v>45</v>
      </c>
      <c r="G48" s="2" t="s">
        <v>53</v>
      </c>
    </row>
    <row r="49" spans="1:7" x14ac:dyDescent="0.25">
      <c r="A49" s="13" t="s">
        <v>3</v>
      </c>
      <c r="B49" s="1" t="str">
        <f>VLOOKUP(A49,A$2:B$16,2,FALSE)</f>
        <v>Gafa</v>
      </c>
      <c r="C49" s="1">
        <f>VLOOKUP(A49,D$2:J$16,2,FALSE)</f>
        <v>100</v>
      </c>
      <c r="D49" s="1" t="str">
        <f>VLOOKUP(A49,D$2:J$16,3,FALSE)</f>
        <v>Bajo</v>
      </c>
      <c r="E49" s="1" t="str">
        <f>VLOOKUP(A49,D$2:J$16,4,FALSE)</f>
        <v>Verde</v>
      </c>
      <c r="F49" s="1" t="str">
        <f>VLOOKUP(A49,D$2:J$16,7,FALSE)</f>
        <v>Ropajes S.L.</v>
      </c>
      <c r="G49" s="14">
        <f>VLOOKUP(A49,L$2:N$16,3,FALSE)</f>
        <v>50000</v>
      </c>
    </row>
    <row r="50" spans="1:7" x14ac:dyDescent="0.25">
      <c r="A50" s="12" t="s">
        <v>13</v>
      </c>
      <c r="B50" s="1" t="str">
        <f>VLOOKUP(A50,A$2:B$16,2,FALSE)</f>
        <v>Chaqueta</v>
      </c>
      <c r="C50" s="1">
        <f>VLOOKUP(A50,D$2:J$16,2,FALSE)</f>
        <v>600</v>
      </c>
      <c r="D50" s="1" t="str">
        <f>VLOOKUP(A50,D$2:J$16,3,FALSE)</f>
        <v>Medio</v>
      </c>
      <c r="E50" s="1" t="str">
        <f>VLOOKUP(A50,D$2:J$16,4,FALSE)</f>
        <v>Azul</v>
      </c>
      <c r="F50" s="1" t="str">
        <f>VLOOKUP(A50,D$2:J$16,7,FALSE)</f>
        <v>Ropajes S.L.</v>
      </c>
      <c r="G50" s="14">
        <f>VLOOKUP(A50,L$2:N$16,3,FALSE)</f>
        <v>75000</v>
      </c>
    </row>
    <row r="64" spans="1:7" x14ac:dyDescent="0.25">
      <c r="A64" s="2" t="s">
        <v>59</v>
      </c>
      <c r="B64" s="2" t="s">
        <v>60</v>
      </c>
      <c r="C64" s="2" t="s">
        <v>48</v>
      </c>
      <c r="D64" s="2" t="s">
        <v>61</v>
      </c>
      <c r="E64" s="2" t="s">
        <v>62</v>
      </c>
    </row>
    <row r="65" spans="1:5" x14ac:dyDescent="0.25">
      <c r="A65" s="9" t="s">
        <v>63</v>
      </c>
      <c r="B65" s="9">
        <v>50</v>
      </c>
      <c r="C65" s="9" t="s">
        <v>78</v>
      </c>
      <c r="D65" s="9">
        <v>7</v>
      </c>
      <c r="E65" s="15">
        <v>1050</v>
      </c>
    </row>
    <row r="66" spans="1:5" x14ac:dyDescent="0.25">
      <c r="A66" s="9" t="s">
        <v>64</v>
      </c>
      <c r="B66" s="9">
        <v>49</v>
      </c>
      <c r="C66" s="9" t="s">
        <v>80</v>
      </c>
      <c r="D66" s="9">
        <v>6</v>
      </c>
      <c r="E66" s="15">
        <v>1830</v>
      </c>
    </row>
    <row r="67" spans="1:5" x14ac:dyDescent="0.25">
      <c r="A67" s="9" t="s">
        <v>65</v>
      </c>
      <c r="B67" s="9">
        <v>33</v>
      </c>
      <c r="C67" s="9" t="s">
        <v>78</v>
      </c>
      <c r="D67" s="9">
        <v>6</v>
      </c>
      <c r="E67" s="15">
        <v>1410</v>
      </c>
    </row>
    <row r="68" spans="1:5" x14ac:dyDescent="0.25">
      <c r="A68" s="9" t="s">
        <v>66</v>
      </c>
      <c r="B68" s="9">
        <v>36</v>
      </c>
      <c r="C68" s="9" t="s">
        <v>83</v>
      </c>
      <c r="D68" s="9">
        <v>7</v>
      </c>
      <c r="E68" s="15">
        <v>1380</v>
      </c>
    </row>
    <row r="69" spans="1:5" x14ac:dyDescent="0.25">
      <c r="A69" s="9" t="s">
        <v>67</v>
      </c>
      <c r="B69" s="9">
        <v>31</v>
      </c>
      <c r="C69" s="9" t="s">
        <v>83</v>
      </c>
      <c r="D69" s="9">
        <v>5</v>
      </c>
      <c r="E69" s="15">
        <v>1040</v>
      </c>
    </row>
    <row r="70" spans="1:5" x14ac:dyDescent="0.25">
      <c r="A70" s="9" t="s">
        <v>68</v>
      </c>
      <c r="B70" s="9">
        <v>31</v>
      </c>
      <c r="C70" s="9" t="s">
        <v>82</v>
      </c>
      <c r="D70" s="9">
        <v>8</v>
      </c>
      <c r="E70" s="15">
        <v>1580</v>
      </c>
    </row>
    <row r="71" spans="1:5" x14ac:dyDescent="0.25">
      <c r="A71" s="9" t="s">
        <v>69</v>
      </c>
      <c r="B71" s="9">
        <v>45</v>
      </c>
      <c r="C71" s="9" t="s">
        <v>80</v>
      </c>
      <c r="D71" s="9">
        <v>8</v>
      </c>
      <c r="E71" s="15">
        <v>1870</v>
      </c>
    </row>
    <row r="72" spans="1:5" x14ac:dyDescent="0.25">
      <c r="A72" s="9" t="s">
        <v>70</v>
      </c>
      <c r="B72" s="9">
        <v>48</v>
      </c>
      <c r="C72" s="9" t="s">
        <v>83</v>
      </c>
      <c r="D72" s="9">
        <v>8</v>
      </c>
      <c r="E72" s="15">
        <v>1440</v>
      </c>
    </row>
    <row r="73" spans="1:5" x14ac:dyDescent="0.25">
      <c r="A73" s="9" t="s">
        <v>71</v>
      </c>
      <c r="B73" s="9">
        <v>40</v>
      </c>
      <c r="C73" s="9" t="s">
        <v>80</v>
      </c>
      <c r="D73" s="9">
        <v>6</v>
      </c>
      <c r="E73" s="15">
        <v>1640</v>
      </c>
    </row>
    <row r="74" spans="1:5" x14ac:dyDescent="0.25">
      <c r="A74" s="9" t="s">
        <v>72</v>
      </c>
      <c r="B74" s="9">
        <v>38</v>
      </c>
      <c r="C74" s="9" t="s">
        <v>82</v>
      </c>
      <c r="D74" s="9">
        <v>5</v>
      </c>
      <c r="E74" s="15">
        <v>1060</v>
      </c>
    </row>
    <row r="75" spans="1:5" x14ac:dyDescent="0.25">
      <c r="A75" s="9" t="s">
        <v>73</v>
      </c>
      <c r="B75" s="9">
        <v>45</v>
      </c>
      <c r="C75" s="9" t="s">
        <v>78</v>
      </c>
      <c r="D75" s="9">
        <v>6</v>
      </c>
      <c r="E75" s="15">
        <v>1190</v>
      </c>
    </row>
    <row r="76" spans="1:5" x14ac:dyDescent="0.25">
      <c r="A76" s="9" t="s">
        <v>74</v>
      </c>
      <c r="B76" s="9">
        <v>33</v>
      </c>
      <c r="C76" s="9" t="s">
        <v>80</v>
      </c>
      <c r="D76" s="9">
        <v>8</v>
      </c>
      <c r="E76" s="15">
        <v>1460</v>
      </c>
    </row>
    <row r="77" spans="1:5" x14ac:dyDescent="0.25">
      <c r="A77" s="9" t="s">
        <v>75</v>
      </c>
      <c r="B77" s="9">
        <v>42</v>
      </c>
      <c r="C77" s="9" t="s">
        <v>81</v>
      </c>
      <c r="D77" s="9">
        <v>8</v>
      </c>
      <c r="E77" s="15">
        <v>1370</v>
      </c>
    </row>
    <row r="78" spans="1:5" x14ac:dyDescent="0.25">
      <c r="A78" s="9" t="s">
        <v>76</v>
      </c>
      <c r="B78" s="9">
        <v>42</v>
      </c>
      <c r="C78" s="9" t="s">
        <v>79</v>
      </c>
      <c r="D78" s="9">
        <v>5</v>
      </c>
      <c r="E78" s="15">
        <v>1440</v>
      </c>
    </row>
    <row r="79" spans="1:5" x14ac:dyDescent="0.25">
      <c r="A79" s="9" t="s">
        <v>77</v>
      </c>
      <c r="B79" s="9">
        <v>34</v>
      </c>
      <c r="C79" s="9" t="s">
        <v>78</v>
      </c>
      <c r="D79" s="9">
        <v>6</v>
      </c>
      <c r="E79" s="15">
        <v>1040</v>
      </c>
    </row>
    <row r="83" spans="1:2" x14ac:dyDescent="0.25">
      <c r="A83" s="16" t="s">
        <v>84</v>
      </c>
      <c r="B83" s="16"/>
    </row>
    <row r="84" spans="1:2" x14ac:dyDescent="0.25">
      <c r="A84" s="17">
        <f>COUNTA(A65:A79)</f>
        <v>15</v>
      </c>
      <c r="B84" s="18"/>
    </row>
    <row r="86" spans="1:2" x14ac:dyDescent="0.25">
      <c r="A86" s="16" t="s">
        <v>85</v>
      </c>
      <c r="B86" s="16"/>
    </row>
    <row r="87" spans="1:2" x14ac:dyDescent="0.25">
      <c r="A87" s="17">
        <f>AVERAGE(B65:B79)</f>
        <v>39.799999999999997</v>
      </c>
      <c r="B87" s="18"/>
    </row>
    <row r="89" spans="1:2" x14ac:dyDescent="0.25">
      <c r="A89" s="16" t="s">
        <v>86</v>
      </c>
      <c r="B89" s="16"/>
    </row>
    <row r="90" spans="1:2" x14ac:dyDescent="0.25">
      <c r="A90" s="17">
        <f>AVERAGE(D65:D79)</f>
        <v>6.6</v>
      </c>
      <c r="B90" s="18"/>
    </row>
    <row r="92" spans="1:2" x14ac:dyDescent="0.25">
      <c r="A92" s="16" t="s">
        <v>87</v>
      </c>
      <c r="B92" s="16"/>
    </row>
    <row r="93" spans="1:2" x14ac:dyDescent="0.25">
      <c r="A93" s="19">
        <f>SUM(E65:E79)</f>
        <v>20800</v>
      </c>
      <c r="B93" s="18"/>
    </row>
    <row r="95" spans="1:2" x14ac:dyDescent="0.25">
      <c r="A95" s="16" t="s">
        <v>88</v>
      </c>
      <c r="B95" s="16"/>
    </row>
    <row r="96" spans="1:2" x14ac:dyDescent="0.25">
      <c r="A96" s="20">
        <f>COUNTIF(C65:C79,"Dept1")</f>
        <v>4</v>
      </c>
      <c r="B96" s="21"/>
    </row>
    <row r="98" spans="1:2" x14ac:dyDescent="0.25">
      <c r="A98" s="16" t="s">
        <v>89</v>
      </c>
      <c r="B98" s="16"/>
    </row>
    <row r="99" spans="1:2" x14ac:dyDescent="0.25">
      <c r="A99" s="20">
        <f>AVERAGEIF(C65:C79,"Dept2",B65:B79)</f>
        <v>42</v>
      </c>
      <c r="B99" s="21"/>
    </row>
    <row r="101" spans="1:2" x14ac:dyDescent="0.25">
      <c r="A101" s="16" t="s">
        <v>90</v>
      </c>
      <c r="B101" s="16"/>
    </row>
    <row r="102" spans="1:2" x14ac:dyDescent="0.25">
      <c r="A102" s="19">
        <f>SUMIF(C65:C79,"Dept3",E65:E79)</f>
        <v>6800</v>
      </c>
      <c r="B102" s="22"/>
    </row>
    <row r="104" spans="1:2" x14ac:dyDescent="0.25">
      <c r="A104" s="16" t="s">
        <v>91</v>
      </c>
      <c r="B104" s="16"/>
    </row>
    <row r="105" spans="1:2" x14ac:dyDescent="0.25">
      <c r="A105" s="19">
        <f>(SUMIF(C$65:C$79,"Dept4",E$65:E$79))+(SUMIF(C$65:C$79,"Dept5",E$65:E$79))</f>
        <v>4010</v>
      </c>
      <c r="B105" s="22"/>
    </row>
    <row r="107" spans="1:2" x14ac:dyDescent="0.25">
      <c r="A107" s="16" t="s">
        <v>92</v>
      </c>
      <c r="B107" s="16"/>
    </row>
    <row r="108" spans="1:2" x14ac:dyDescent="0.25">
      <c r="A108" s="19">
        <f>AVERAGEIF(B65:B79,"&gt;40",E65:E79)</f>
        <v>1455.7142857142858</v>
      </c>
      <c r="B108" s="22"/>
    </row>
    <row r="110" spans="1:2" x14ac:dyDescent="0.25">
      <c r="A110" s="16" t="s">
        <v>93</v>
      </c>
      <c r="B110" s="16"/>
    </row>
    <row r="111" spans="1:2" x14ac:dyDescent="0.25">
      <c r="A111" s="20">
        <f>AVERAGEIF(E65:E79,"&gt;1.500",D65:D79)</f>
        <v>7</v>
      </c>
      <c r="B111" s="21"/>
    </row>
    <row r="113" spans="1:2" x14ac:dyDescent="0.25">
      <c r="A113" s="16" t="s">
        <v>94</v>
      </c>
      <c r="B113" s="16"/>
    </row>
    <row r="114" spans="1:2" x14ac:dyDescent="0.25">
      <c r="A114" s="19">
        <f>SUMIF(E65:E79,"&gt;1200",E65:E79)</f>
        <v>15420</v>
      </c>
      <c r="B114" s="22"/>
    </row>
  </sheetData>
  <mergeCells count="22">
    <mergeCell ref="A107:B107"/>
    <mergeCell ref="A108:B108"/>
    <mergeCell ref="A110:B110"/>
    <mergeCell ref="A111:B111"/>
    <mergeCell ref="A113:B113"/>
    <mergeCell ref="A114:B114"/>
    <mergeCell ref="A98:B98"/>
    <mergeCell ref="A99:B99"/>
    <mergeCell ref="A101:B101"/>
    <mergeCell ref="A102:B102"/>
    <mergeCell ref="A104:B104"/>
    <mergeCell ref="A105:B105"/>
    <mergeCell ref="A92:B92"/>
    <mergeCell ref="A93:B93"/>
    <mergeCell ref="A95:B95"/>
    <mergeCell ref="A96:B96"/>
    <mergeCell ref="A83:B83"/>
    <mergeCell ref="A86:B86"/>
    <mergeCell ref="A84:B84"/>
    <mergeCell ref="A87:B87"/>
    <mergeCell ref="A89:B89"/>
    <mergeCell ref="A90:B9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Alvaro Hinostroza Arana</dc:creator>
  <cp:lastModifiedBy>Luis Alvaro Hinostroza Arana</cp:lastModifiedBy>
  <dcterms:created xsi:type="dcterms:W3CDTF">2023-09-20T21:45:24Z</dcterms:created>
  <dcterms:modified xsi:type="dcterms:W3CDTF">2023-09-20T23:03:20Z</dcterms:modified>
</cp:coreProperties>
</file>