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35" windowWidth="15315" windowHeight="7485" activeTab="2"/>
  </bookViews>
  <sheets>
    <sheet name="RuPaul" sheetId="1" r:id="rId1"/>
    <sheet name="Organigrama de tiempos" sheetId="2" r:id="rId2"/>
    <sheet name="Cocina" sheetId="3" r:id="rId3"/>
  </sheets>
  <calcPr calcId="145621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5" i="3"/>
  <c r="E28" i="3" s="1"/>
  <c r="E16" i="3"/>
  <c r="E17" i="3"/>
  <c r="E18" i="3"/>
  <c r="E19" i="3"/>
  <c r="E20" i="3"/>
  <c r="E21" i="3"/>
  <c r="E22" i="3"/>
  <c r="E23" i="3"/>
  <c r="E24" i="3"/>
  <c r="E25" i="3"/>
  <c r="E26" i="3"/>
  <c r="E27" i="3"/>
  <c r="E33" i="3"/>
  <c r="F33" i="3"/>
  <c r="I33" i="3"/>
  <c r="E34" i="3"/>
  <c r="F34" i="3" s="1"/>
  <c r="E35" i="3"/>
  <c r="F35" i="3"/>
  <c r="E36" i="3"/>
  <c r="F36" i="3" s="1"/>
  <c r="H39" i="3"/>
  <c r="E42" i="3"/>
  <c r="F42" i="3"/>
  <c r="I42" i="3"/>
  <c r="E43" i="3"/>
  <c r="F43" i="3" s="1"/>
  <c r="E44" i="3"/>
  <c r="F44" i="3"/>
  <c r="E45" i="3"/>
  <c r="F45" i="3" s="1"/>
  <c r="H48" i="3"/>
  <c r="E51" i="3"/>
  <c r="F51" i="3"/>
  <c r="I51" i="3"/>
  <c r="E52" i="3"/>
  <c r="F52" i="3" s="1"/>
  <c r="E53" i="3"/>
  <c r="F53" i="3"/>
  <c r="E54" i="3"/>
  <c r="F54" i="3" s="1"/>
  <c r="H57" i="3"/>
  <c r="E60" i="3"/>
  <c r="F60" i="3"/>
  <c r="I60" i="3"/>
  <c r="E61" i="3"/>
  <c r="F61" i="3" s="1"/>
  <c r="E62" i="3"/>
  <c r="F62" i="3"/>
  <c r="E63" i="3"/>
  <c r="F63" i="3" s="1"/>
  <c r="H66" i="3"/>
  <c r="F64" i="3" l="1"/>
  <c r="F55" i="3"/>
  <c r="F46" i="3"/>
  <c r="F37" i="3"/>
  <c r="I43" i="3"/>
  <c r="I44" i="3" s="1"/>
  <c r="I61" i="3"/>
  <c r="I62" i="3" s="1"/>
  <c r="E29" i="3"/>
  <c r="D11" i="3" s="1"/>
  <c r="E11" i="3" s="1"/>
  <c r="E12" i="3" s="1"/>
  <c r="I34" i="3"/>
  <c r="I35" i="3" s="1"/>
  <c r="I52" i="3"/>
  <c r="I53" i="3" s="1"/>
  <c r="F47" i="3" l="1"/>
  <c r="I45" i="3"/>
  <c r="I46" i="3" s="1"/>
  <c r="F65" i="3"/>
  <c r="I63" i="3"/>
  <c r="I64" i="3" s="1"/>
  <c r="F38" i="3"/>
  <c r="I36" i="3"/>
  <c r="I37" i="3" s="1"/>
  <c r="F56" i="3"/>
  <c r="I54" i="3"/>
  <c r="I55" i="3" s="1"/>
</calcChain>
</file>

<file path=xl/sharedStrings.xml><?xml version="1.0" encoding="utf-8"?>
<sst xmlns="http://schemas.openxmlformats.org/spreadsheetml/2006/main" count="441" uniqueCount="246">
  <si>
    <t>Venus D-Lite</t>
  </si>
  <si>
    <t>Alisa Summers</t>
  </si>
  <si>
    <t>Penny Tration</t>
  </si>
  <si>
    <t>13° lugar</t>
  </si>
  <si>
    <t>Shangela Laquifa Wadley</t>
  </si>
  <si>
    <t>Phoenix</t>
  </si>
  <si>
    <t>Lashauwn Beyond</t>
  </si>
  <si>
    <t>Serena ChaCha</t>
  </si>
  <si>
    <t>12° lugar</t>
  </si>
  <si>
    <t>Nicole Paige Brooks</t>
  </si>
  <si>
    <t>Mimi Imfurst</t>
  </si>
  <si>
    <t>The Princess</t>
  </si>
  <si>
    <t>Monica Beverly Hillz</t>
  </si>
  <si>
    <t>11 ° lugar</t>
  </si>
  <si>
    <t>Mystique Summers Madison</t>
  </si>
  <si>
    <t>India Ferrah</t>
  </si>
  <si>
    <t>Madame LaQueer</t>
  </si>
  <si>
    <t>Vivienne Pinay y Honey Mahogany</t>
  </si>
  <si>
    <t xml:space="preserve">10° lugar </t>
  </si>
  <si>
    <t>Victoria "Porkchop" Parker</t>
  </si>
  <si>
    <t>Sonique</t>
  </si>
  <si>
    <t>Mariah</t>
  </si>
  <si>
    <t>Milan</t>
  </si>
  <si>
    <t>Lineysha Sparx</t>
  </si>
  <si>
    <t>9° lugar</t>
  </si>
  <si>
    <t>Tammie Brown</t>
  </si>
  <si>
    <t>Morgan McMichaels</t>
  </si>
  <si>
    <t>Stacy Layne Matthews</t>
  </si>
  <si>
    <t>Jiggly Caliente</t>
  </si>
  <si>
    <t>Team Mandora: Pandora Boxx y Mimi Imfurst</t>
  </si>
  <si>
    <t>Jade Jolie</t>
  </si>
  <si>
    <t>8° lugar</t>
  </si>
  <si>
    <t>Akashia</t>
  </si>
  <si>
    <t>Sahara Davenport</t>
  </si>
  <si>
    <t>Delta Work</t>
  </si>
  <si>
    <t>Willam</t>
  </si>
  <si>
    <t>Team Brown Flowers Nina Flowers y Tammie Brown</t>
  </si>
  <si>
    <t>Ivy Winters</t>
  </si>
  <si>
    <t>7° lugar</t>
  </si>
  <si>
    <t>Jade</t>
  </si>
  <si>
    <t>Jessica Wild</t>
  </si>
  <si>
    <t>DiDa Ritz</t>
  </si>
  <si>
    <t xml:space="preserve">Team Latrila: Manila Luzon y Latrice Royale </t>
  </si>
  <si>
    <t>Alyssa Edwards</t>
  </si>
  <si>
    <t>6 lugar</t>
  </si>
  <si>
    <t>Ongina</t>
  </si>
  <si>
    <t>Pandora Boxx</t>
  </si>
  <si>
    <t>Carmen Carrera</t>
  </si>
  <si>
    <t>Kenya Michaels</t>
  </si>
  <si>
    <t>Team Yarlexis: Yara Sofia y Alexis Mateo</t>
  </si>
  <si>
    <t>Coco Montrese</t>
  </si>
  <si>
    <t>5° lugar</t>
  </si>
  <si>
    <t>Shannel</t>
  </si>
  <si>
    <t>Tatianna</t>
  </si>
  <si>
    <t>Yara Sofia</t>
  </si>
  <si>
    <t>Latrice Royale</t>
  </si>
  <si>
    <t>Shannel (Team Shad)</t>
  </si>
  <si>
    <t>Detox</t>
  </si>
  <si>
    <t>4° lugar</t>
  </si>
  <si>
    <t>Rebecca Glasscock</t>
  </si>
  <si>
    <t>Jujubee</t>
  </si>
  <si>
    <t>Alexis Mateo</t>
  </si>
  <si>
    <t>Phi Phi O'Hara</t>
  </si>
  <si>
    <t>Jujubee (Team Rujubee)</t>
  </si>
  <si>
    <t>Roxxxy Andrews</t>
  </si>
  <si>
    <t>3° lugar</t>
  </si>
  <si>
    <t>Nina Flowers</t>
  </si>
  <si>
    <t>Raven</t>
  </si>
  <si>
    <t>Manila Luzon</t>
  </si>
  <si>
    <t>Chad Michaels</t>
  </si>
  <si>
    <t>Raven (Team Rujubee)</t>
  </si>
  <si>
    <t>Alaska</t>
  </si>
  <si>
    <t>2° lugar</t>
  </si>
  <si>
    <t>No aplica</t>
  </si>
  <si>
    <t>Repite temporada</t>
  </si>
  <si>
    <t>Miss Congeniality</t>
  </si>
  <si>
    <t xml:space="preserve">Repechaje </t>
  </si>
  <si>
    <t>Febrero 2, 2009 - Marzo 30, 2009</t>
  </si>
  <si>
    <t>Febero 2, 2010 – Abril 26, 2010</t>
  </si>
  <si>
    <t>Enero 24, 2011 – Mayo 2, 2011</t>
  </si>
  <si>
    <t>Noviembre 13, 2011 - Enero 22, 2012</t>
  </si>
  <si>
    <t>Octubre 22, 2012 - Noviembre 26, 2013</t>
  </si>
  <si>
    <t>Enero 28, 2013 – May 6, 2013</t>
  </si>
  <si>
    <t>Fecha de transmición</t>
  </si>
  <si>
    <t>´9</t>
  </si>
  <si>
    <t>´12</t>
  </si>
  <si>
    <t>´16</t>
  </si>
  <si>
    <t>´14</t>
  </si>
  <si>
    <t>´6</t>
  </si>
  <si>
    <t>Total de episodios</t>
  </si>
  <si>
    <t>´13</t>
  </si>
  <si>
    <t xml:space="preserve">Participantes </t>
  </si>
  <si>
    <t xml:space="preserve">$25 000 USD en efectivo </t>
  </si>
  <si>
    <t xml:space="preserve">Encabeza la gira de Vodka Absolut </t>
  </si>
  <si>
    <t>Imagen de la compaña LA Eyeworks</t>
  </si>
  <si>
    <t>$100 000 USD en efectivo</t>
  </si>
  <si>
    <t>Un contrato excluyente pública el año las relaciones con LGBT empresa de publicidad de proyectos</t>
  </si>
  <si>
    <t xml:space="preserve">$75 000 USD en efectivo </t>
  </si>
  <si>
    <t>La imagen por un año de NYX</t>
  </si>
  <si>
    <t>Viaje de cortesía</t>
  </si>
  <si>
    <t>Suministro de por vida de los cosméticos MAC</t>
  </si>
  <si>
    <t>Suministro de por vida de los cosméticos NYX</t>
  </si>
  <si>
    <t>Suministro de por vida de los cosméticos Kryolan</t>
  </si>
  <si>
    <t>Suministro de por vida de los cosméticos Colorevolution</t>
  </si>
  <si>
    <t>Premios</t>
  </si>
  <si>
    <t>"Cover Girl (Put the Bass in Your Walk)" by RuPaul</t>
  </si>
  <si>
    <t>"Jealous Of My Boogie (Gomi &amp; RasJek Edit)" By Rupaul</t>
  </si>
  <si>
    <t xml:space="preserve">"Champion" by RuPaul </t>
  </si>
  <si>
    <t xml:space="preserve">“Glamazon” by RuPaul </t>
  </si>
  <si>
    <t>"Responsitranity" (Matt Pop Edit)</t>
  </si>
  <si>
    <t>"The Beginning" by RuPaul</t>
  </si>
  <si>
    <t xml:space="preserve">Video oficial </t>
  </si>
  <si>
    <t>2 de 6</t>
  </si>
  <si>
    <t xml:space="preserve">1 de 9 </t>
  </si>
  <si>
    <t>2 de 12</t>
  </si>
  <si>
    <t>0 de 11</t>
  </si>
  <si>
    <t>0 de 5</t>
  </si>
  <si>
    <t>1 de 11</t>
  </si>
  <si>
    <t xml:space="preserve">Mini - Challenge </t>
  </si>
  <si>
    <t>1 de 6</t>
  </si>
  <si>
    <t>0 de 9</t>
  </si>
  <si>
    <t>1 de 12</t>
  </si>
  <si>
    <t>1 de 5</t>
  </si>
  <si>
    <t>BTM2</t>
  </si>
  <si>
    <t>0 de 6</t>
  </si>
  <si>
    <t xml:space="preserve">1 de 12 </t>
  </si>
  <si>
    <t xml:space="preserve">Low </t>
  </si>
  <si>
    <t xml:space="preserve">2 de 9 </t>
  </si>
  <si>
    <t>3 de 12</t>
  </si>
  <si>
    <t>2 de 11</t>
  </si>
  <si>
    <t>Safe</t>
  </si>
  <si>
    <t xml:space="preserve">3 de 9 </t>
  </si>
  <si>
    <t>4 de 12</t>
  </si>
  <si>
    <t>3 de 11</t>
  </si>
  <si>
    <t>6 de 11</t>
  </si>
  <si>
    <t>High</t>
  </si>
  <si>
    <t>4 de 11</t>
  </si>
  <si>
    <t>3 de 5</t>
  </si>
  <si>
    <t>Win</t>
  </si>
  <si>
    <t>Minneapolis, MN</t>
  </si>
  <si>
    <t>Orlando, FL</t>
  </si>
  <si>
    <t>Los Angeles, CA</t>
  </si>
  <si>
    <t>Pittsburgh, PA</t>
  </si>
  <si>
    <t>San Diego, CA</t>
  </si>
  <si>
    <t>Seattle, WA</t>
  </si>
  <si>
    <t xml:space="preserve">Origen </t>
  </si>
  <si>
    <t>´28</t>
  </si>
  <si>
    <t>´21</t>
  </si>
  <si>
    <t>´36</t>
  </si>
  <si>
    <t>´29</t>
  </si>
  <si>
    <t>´41</t>
  </si>
  <si>
    <t>´24</t>
  </si>
  <si>
    <t>Edad</t>
  </si>
  <si>
    <t xml:space="preserve">Uno </t>
  </si>
  <si>
    <t>Dos</t>
  </si>
  <si>
    <t>Tres</t>
  </si>
  <si>
    <t xml:space="preserve">Cuatro </t>
  </si>
  <si>
    <t>Starts</t>
  </si>
  <si>
    <t>Cinco</t>
  </si>
  <si>
    <t>Temporada</t>
  </si>
  <si>
    <t>BeBeZaharaBenet‎</t>
  </si>
  <si>
    <t>iTyra‎</t>
  </si>
  <si>
    <t>Sutanamrull</t>
  </si>
  <si>
    <t>SHARON_NEEDLES‎</t>
  </si>
  <si>
    <t>ChadMichaels1</t>
  </si>
  <si>
    <t>JinkxMonsoon</t>
  </si>
  <si>
    <t>Twitter</t>
  </si>
  <si>
    <t>Nea Marshall Kudi</t>
  </si>
  <si>
    <t>James Ross</t>
  </si>
  <si>
    <t>Sutan Amrull</t>
  </si>
  <si>
    <t>Aaron Coady</t>
  </si>
  <si>
    <t>Jerick Hoffer</t>
  </si>
  <si>
    <t xml:space="preserve">Nombre Real </t>
  </si>
  <si>
    <t>BeBe Zahara Benet</t>
  </si>
  <si>
    <t>Tyra Sanchez</t>
  </si>
  <si>
    <t>Raja</t>
  </si>
  <si>
    <t>Sharon Needles</t>
  </si>
  <si>
    <t>Jinkx Monsoon</t>
  </si>
  <si>
    <t>Nombre Drag</t>
  </si>
  <si>
    <t>MAYO</t>
  </si>
  <si>
    <t>X</t>
  </si>
  <si>
    <t>J</t>
  </si>
  <si>
    <t>V</t>
  </si>
  <si>
    <t>S</t>
  </si>
  <si>
    <t>D</t>
  </si>
  <si>
    <t>L</t>
  </si>
  <si>
    <t>M</t>
  </si>
  <si>
    <t>JUNIO</t>
  </si>
  <si>
    <t>Emailing y Whatsapp</t>
  </si>
  <si>
    <t xml:space="preserve">Facebook </t>
  </si>
  <si>
    <t xml:space="preserve">Tarjetas en Zona Rosa </t>
  </si>
  <si>
    <t xml:space="preserve">Volantes en casetas </t>
  </si>
  <si>
    <t xml:space="preserve">Día del viaje </t>
  </si>
  <si>
    <t>JULIO</t>
  </si>
  <si>
    <t xml:space="preserve">(hora pico de 1:00pm a 4:00pm) </t>
  </si>
  <si>
    <t xml:space="preserve">Lo que significaria atender a 60 personas al día </t>
  </si>
  <si>
    <t xml:space="preserve">Ganancia </t>
  </si>
  <si>
    <t>Utilidad</t>
  </si>
  <si>
    <t xml:space="preserve">TOTAL </t>
  </si>
  <si>
    <t xml:space="preserve">Ingresos </t>
  </si>
  <si>
    <t>Postres</t>
  </si>
  <si>
    <t xml:space="preserve">Total </t>
  </si>
  <si>
    <t>Bebidas</t>
  </si>
  <si>
    <t xml:space="preserve">Inversión </t>
  </si>
  <si>
    <t xml:space="preserve">Garnachas </t>
  </si>
  <si>
    <t xml:space="preserve">Pagos </t>
  </si>
  <si>
    <t xml:space="preserve">Comidas </t>
  </si>
  <si>
    <t xml:space="preserve">En un año </t>
  </si>
  <si>
    <t>$ Total al mes</t>
  </si>
  <si>
    <t xml:space="preserve">$ Total al día </t>
  </si>
  <si>
    <t xml:space="preserve">Producto Al día </t>
  </si>
  <si>
    <t xml:space="preserve">Precio </t>
  </si>
  <si>
    <t>Escenario optimista</t>
  </si>
  <si>
    <t xml:space="preserve">Lo que significaria atender a 50 personas al día </t>
  </si>
  <si>
    <t xml:space="preserve">Escenario positivo </t>
  </si>
  <si>
    <t xml:space="preserve">Lo que significaria atender a 38 personas al día </t>
  </si>
  <si>
    <t xml:space="preserve">Escenario blanco </t>
  </si>
  <si>
    <t xml:space="preserve">Lo que significaria atender a 25 personas al día </t>
  </si>
  <si>
    <t xml:space="preserve">Escenario critico </t>
  </si>
  <si>
    <t>Por mes (12)</t>
  </si>
  <si>
    <t>Alacena</t>
  </si>
  <si>
    <t xml:space="preserve">Campana </t>
  </si>
  <si>
    <t xml:space="preserve">Televisión </t>
  </si>
  <si>
    <t>Rockola</t>
  </si>
  <si>
    <t xml:space="preserve">Mesas y sillas </t>
  </si>
  <si>
    <t>Ambientación</t>
  </si>
  <si>
    <t xml:space="preserve">Estufa </t>
  </si>
  <si>
    <t>Microndas</t>
  </si>
  <si>
    <t xml:space="preserve">Trastos </t>
  </si>
  <si>
    <t>Congelador</t>
  </si>
  <si>
    <t>Licuadora</t>
  </si>
  <si>
    <t>Extintor</t>
  </si>
  <si>
    <t>Refrigerador</t>
  </si>
  <si>
    <t>Inversión</t>
  </si>
  <si>
    <t>Totales</t>
  </si>
  <si>
    <t>Inversión por 12 meses</t>
  </si>
  <si>
    <t>Limpieza</t>
  </si>
  <si>
    <t>Garrafones de agua</t>
  </si>
  <si>
    <t>Internet y telefono</t>
  </si>
  <si>
    <t>Gas</t>
  </si>
  <si>
    <t>Gastos de Luz</t>
  </si>
  <si>
    <t>Gastos de agua</t>
  </si>
  <si>
    <t>Empleados</t>
  </si>
  <si>
    <t xml:space="preserve">Renta </t>
  </si>
  <si>
    <t xml:space="preserve">Gasto </t>
  </si>
  <si>
    <t xml:space="preserve">Pagos mensuales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</si>
</sst>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80A]* #,##0.00_-;\-[$$-80A]* #,##0.00_-;_-[$$-80A]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1" fontId="0" fillId="0" borderId="0" xfId="0" applyNumberFormat="1" applyAlignment="1"/>
    <xf numFmtId="0" fontId="4" fillId="0" borderId="0" xfId="0" applyFont="1" applyAlignment="1">
      <alignment wrapText="1"/>
    </xf>
    <xf numFmtId="0" fontId="5" fillId="0" borderId="0" xfId="1" applyAlignment="1" applyProtection="1">
      <alignment wrapText="1"/>
    </xf>
    <xf numFmtId="0" fontId="2" fillId="0" borderId="0" xfId="0" applyFont="1" applyFill="1" applyBorder="1" applyAlignment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right"/>
    </xf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Fill="1" applyBorder="1" applyAlignment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6" fillId="0" borderId="0" xfId="0" applyFont="1"/>
    <xf numFmtId="0" fontId="0" fillId="0" borderId="0" xfId="0" applyBorder="1" applyAlignment="1">
      <alignment horizontal="left"/>
    </xf>
    <xf numFmtId="164" fontId="0" fillId="0" borderId="0" xfId="0" applyNumberFormat="1"/>
    <xf numFmtId="164" fontId="0" fillId="0" borderId="5" xfId="0" applyNumberFormat="1" applyBorder="1"/>
    <xf numFmtId="0" fontId="2" fillId="0" borderId="8" xfId="0" applyFont="1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9" xfId="0" applyNumberFormat="1" applyBorder="1"/>
    <xf numFmtId="0" fontId="0" fillId="0" borderId="7" xfId="0" applyBorder="1"/>
    <xf numFmtId="0" fontId="2" fillId="0" borderId="5" xfId="0" applyFont="1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6" xfId="0" applyNumberFormat="1" applyBorder="1"/>
    <xf numFmtId="0" fontId="0" fillId="0" borderId="4" xfId="0" applyBorder="1"/>
    <xf numFmtId="0" fontId="0" fillId="0" borderId="5" xfId="0" applyBorder="1"/>
    <xf numFmtId="0" fontId="0" fillId="0" borderId="16" xfId="0" applyBorder="1"/>
    <xf numFmtId="0" fontId="7" fillId="0" borderId="3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2" fillId="0" borderId="20" xfId="0" applyFont="1" applyBorder="1"/>
    <xf numFmtId="0" fontId="0" fillId="0" borderId="0" xfId="0" applyBorder="1"/>
    <xf numFmtId="164" fontId="0" fillId="0" borderId="0" xfId="0" applyNumberFormat="1" applyBorder="1"/>
    <xf numFmtId="0" fontId="0" fillId="0" borderId="21" xfId="0" applyBorder="1"/>
    <xf numFmtId="164" fontId="0" fillId="0" borderId="22" xfId="0" applyNumberFormat="1" applyBorder="1"/>
    <xf numFmtId="0" fontId="2" fillId="0" borderId="23" xfId="0" applyFont="1" applyBorder="1" applyAlignment="1">
      <alignment horizontal="right"/>
    </xf>
    <xf numFmtId="0" fontId="2" fillId="0" borderId="24" xfId="0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164" fontId="0" fillId="0" borderId="26" xfId="0" applyNumberFormat="1" applyBorder="1"/>
    <xf numFmtId="0" fontId="2" fillId="0" borderId="27" xfId="0" applyFont="1" applyBorder="1" applyAlignment="1">
      <alignment horizontal="right"/>
    </xf>
    <xf numFmtId="0" fontId="7" fillId="0" borderId="28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2" fillId="0" borderId="4" xfId="0" applyFont="1" applyBorder="1"/>
    <xf numFmtId="164" fontId="0" fillId="0" borderId="17" xfId="0" applyNumberFormat="1" applyBorder="1"/>
    <xf numFmtId="164" fontId="0" fillId="0" borderId="18" xfId="0" applyNumberFormat="1" applyBorder="1"/>
    <xf numFmtId="0" fontId="0" fillId="0" borderId="18" xfId="0" applyBorder="1"/>
    <xf numFmtId="0" fontId="2" fillId="0" borderId="31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Tyra_Sanchez" TargetMode="External"/><Relationship Id="rId13" Type="http://schemas.openxmlformats.org/officeDocument/2006/relationships/hyperlink" Target="http://en.wikipedia.org/wiki/Detox_%28drag_queen%29" TargetMode="External"/><Relationship Id="rId18" Type="http://schemas.openxmlformats.org/officeDocument/2006/relationships/hyperlink" Target="http://en.wikipedia.org/wiki/Alexis_Mateo" TargetMode="External"/><Relationship Id="rId26" Type="http://schemas.openxmlformats.org/officeDocument/2006/relationships/hyperlink" Target="http://en.wikipedia.org/wiki/Sahara_Davenport" TargetMode="External"/><Relationship Id="rId3" Type="http://schemas.openxmlformats.org/officeDocument/2006/relationships/hyperlink" Target="http://en.wikipedia.org/wiki/Chad_Michaels" TargetMode="External"/><Relationship Id="rId21" Type="http://schemas.openxmlformats.org/officeDocument/2006/relationships/hyperlink" Target="http://en.wikipedia.org/wiki/Mimi_Imfurst" TargetMode="External"/><Relationship Id="rId7" Type="http://schemas.openxmlformats.org/officeDocument/2006/relationships/hyperlink" Target="http://en.wikipedia.org/wiki/Los_Angeles,_CA" TargetMode="External"/><Relationship Id="rId12" Type="http://schemas.openxmlformats.org/officeDocument/2006/relationships/hyperlink" Target="http://en.wikipedia.org/wiki/Alaska_Thunderfuck_5000" TargetMode="External"/><Relationship Id="rId17" Type="http://schemas.openxmlformats.org/officeDocument/2006/relationships/hyperlink" Target="http://en.wikipedia.org/wiki/Manila_Luzon" TargetMode="External"/><Relationship Id="rId25" Type="http://schemas.openxmlformats.org/officeDocument/2006/relationships/hyperlink" Target="http://en.wikipedia.org/wiki/Jessica_Wild" TargetMode="External"/><Relationship Id="rId2" Type="http://schemas.openxmlformats.org/officeDocument/2006/relationships/hyperlink" Target="http://en.wikipedia.org/wiki/Seattle,_WA" TargetMode="External"/><Relationship Id="rId16" Type="http://schemas.openxmlformats.org/officeDocument/2006/relationships/hyperlink" Target="http://en.wikipedia.org/wiki/Willam_Belli" TargetMode="External"/><Relationship Id="rId20" Type="http://schemas.openxmlformats.org/officeDocument/2006/relationships/hyperlink" Target="http://en.wikipedia.org/wiki/Carmen_Carrera" TargetMode="External"/><Relationship Id="rId29" Type="http://schemas.openxmlformats.org/officeDocument/2006/relationships/hyperlink" Target="http://en.wikipedia.org/wiki/Nina_Flowers" TargetMode="External"/><Relationship Id="rId1" Type="http://schemas.openxmlformats.org/officeDocument/2006/relationships/hyperlink" Target="http://en.wikipedia.org/wiki/Jinkx_Monsoon" TargetMode="External"/><Relationship Id="rId6" Type="http://schemas.openxmlformats.org/officeDocument/2006/relationships/hyperlink" Target="http://en.wikipedia.org/wiki/Pittsburgh,_PA" TargetMode="External"/><Relationship Id="rId11" Type="http://schemas.openxmlformats.org/officeDocument/2006/relationships/hyperlink" Target="http://en.wikipedia.org/wiki/Minneapolis,_MN" TargetMode="External"/><Relationship Id="rId24" Type="http://schemas.openxmlformats.org/officeDocument/2006/relationships/hyperlink" Target="http://en.wikipedia.org/wiki/Pandora_Boxx" TargetMode="External"/><Relationship Id="rId32" Type="http://schemas.openxmlformats.org/officeDocument/2006/relationships/hyperlink" Target="http://en.wikipedia.org/wiki/Shangela_Laquifa_Wadley" TargetMode="External"/><Relationship Id="rId5" Type="http://schemas.openxmlformats.org/officeDocument/2006/relationships/hyperlink" Target="http://en.wikipedia.org/wiki/Sharon_Needles" TargetMode="External"/><Relationship Id="rId15" Type="http://schemas.openxmlformats.org/officeDocument/2006/relationships/hyperlink" Target="http://en.wikipedia.org/wiki/Chad_Michaels" TargetMode="External"/><Relationship Id="rId23" Type="http://schemas.openxmlformats.org/officeDocument/2006/relationships/hyperlink" Target="http://en.wikipedia.org/wiki/Jujubee_%28drag_queen%29" TargetMode="External"/><Relationship Id="rId28" Type="http://schemas.openxmlformats.org/officeDocument/2006/relationships/hyperlink" Target="http://en.wikipedia.org/wiki/Shangela_Laquifa_Wadley" TargetMode="External"/><Relationship Id="rId10" Type="http://schemas.openxmlformats.org/officeDocument/2006/relationships/hyperlink" Target="http://en.wikipedia.org/wiki/BeBe_Zahara_Benet" TargetMode="External"/><Relationship Id="rId19" Type="http://schemas.openxmlformats.org/officeDocument/2006/relationships/hyperlink" Target="http://en.wikipedia.org/wiki/Yara_Sofia" TargetMode="External"/><Relationship Id="rId31" Type="http://schemas.openxmlformats.org/officeDocument/2006/relationships/hyperlink" Target="http://en.wikipedia.org/wiki/Shangela_Laquifa_Wadley" TargetMode="External"/><Relationship Id="rId4" Type="http://schemas.openxmlformats.org/officeDocument/2006/relationships/hyperlink" Target="http://en.wikipedia.org/wiki/San_Diego" TargetMode="External"/><Relationship Id="rId9" Type="http://schemas.openxmlformats.org/officeDocument/2006/relationships/hyperlink" Target="http://en.wikipedia.org/wiki/Orlando,_FL" TargetMode="External"/><Relationship Id="rId14" Type="http://schemas.openxmlformats.org/officeDocument/2006/relationships/hyperlink" Target="http://en.wikipedia.org/wiki/Alyssa_Edwards" TargetMode="External"/><Relationship Id="rId22" Type="http://schemas.openxmlformats.org/officeDocument/2006/relationships/hyperlink" Target="http://en.wikipedia.org/wiki/Raven_%28drag_queen%29" TargetMode="External"/><Relationship Id="rId27" Type="http://schemas.openxmlformats.org/officeDocument/2006/relationships/hyperlink" Target="http://en.wikipedia.org/wiki/Morgan_McMichaels" TargetMode="External"/><Relationship Id="rId30" Type="http://schemas.openxmlformats.org/officeDocument/2006/relationships/hyperlink" Target="http://en.wikipedia.org/wiki/Tammie_Brow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sqref="A1:XFD1048576"/>
    </sheetView>
  </sheetViews>
  <sheetFormatPr baseColWidth="10" defaultRowHeight="15" x14ac:dyDescent="0.25"/>
  <cols>
    <col min="1" max="1" width="3.140625" customWidth="1"/>
    <col min="2" max="2" width="19.85546875" bestFit="1" customWidth="1"/>
    <col min="3" max="3" width="24.7109375" style="1" customWidth="1"/>
    <col min="4" max="4" width="29.42578125" style="1" customWidth="1"/>
    <col min="5" max="5" width="26.28515625" style="1" customWidth="1"/>
    <col min="6" max="6" width="24.28515625" style="1" customWidth="1"/>
    <col min="7" max="7" width="27.85546875" style="1" customWidth="1"/>
    <col min="8" max="8" width="22.85546875" style="1" customWidth="1"/>
  </cols>
  <sheetData>
    <row r="1" spans="1:8" x14ac:dyDescent="0.25">
      <c r="A1" s="8"/>
      <c r="B1" s="9" t="s">
        <v>178</v>
      </c>
      <c r="C1" s="11" t="s">
        <v>177</v>
      </c>
      <c r="D1" s="11" t="s">
        <v>69</v>
      </c>
      <c r="E1" s="11" t="s">
        <v>176</v>
      </c>
      <c r="F1" s="11" t="s">
        <v>175</v>
      </c>
      <c r="G1" s="11" t="s">
        <v>174</v>
      </c>
      <c r="H1" s="11" t="s">
        <v>173</v>
      </c>
    </row>
    <row r="2" spans="1:8" x14ac:dyDescent="0.25">
      <c r="A2" s="8"/>
      <c r="B2" s="9" t="s">
        <v>172</v>
      </c>
      <c r="C2" s="1" t="s">
        <v>171</v>
      </c>
      <c r="D2" s="1" t="s">
        <v>69</v>
      </c>
      <c r="E2" s="1" t="s">
        <v>170</v>
      </c>
      <c r="F2" s="1" t="s">
        <v>169</v>
      </c>
      <c r="G2" s="1" t="s">
        <v>168</v>
      </c>
      <c r="H2" s="1" t="s">
        <v>167</v>
      </c>
    </row>
    <row r="3" spans="1:8" x14ac:dyDescent="0.25">
      <c r="A3" s="8"/>
      <c r="B3" s="9" t="s">
        <v>166</v>
      </c>
      <c r="C3" s="1" t="s">
        <v>165</v>
      </c>
      <c r="D3" s="1" t="s">
        <v>164</v>
      </c>
      <c r="E3" s="1" t="s">
        <v>163</v>
      </c>
      <c r="F3" s="1" t="s">
        <v>162</v>
      </c>
      <c r="G3" s="1" t="s">
        <v>161</v>
      </c>
      <c r="H3" s="1" t="s">
        <v>160</v>
      </c>
    </row>
    <row r="4" spans="1:8" x14ac:dyDescent="0.25">
      <c r="A4" s="8"/>
      <c r="B4" s="9" t="s">
        <v>159</v>
      </c>
      <c r="C4" s="1" t="s">
        <v>158</v>
      </c>
      <c r="D4" s="1" t="s">
        <v>157</v>
      </c>
      <c r="E4" s="1" t="s">
        <v>156</v>
      </c>
      <c r="F4" s="1" t="s">
        <v>155</v>
      </c>
      <c r="G4" s="1" t="s">
        <v>154</v>
      </c>
      <c r="H4" s="1" t="s">
        <v>153</v>
      </c>
    </row>
    <row r="5" spans="1:8" x14ac:dyDescent="0.25">
      <c r="A5" s="8"/>
      <c r="B5" s="9" t="s">
        <v>152</v>
      </c>
      <c r="C5" s="1" t="s">
        <v>151</v>
      </c>
      <c r="D5" s="1" t="s">
        <v>150</v>
      </c>
      <c r="E5" s="1" t="s">
        <v>149</v>
      </c>
      <c r="F5" s="1" t="s">
        <v>148</v>
      </c>
      <c r="G5" s="1" t="s">
        <v>147</v>
      </c>
      <c r="H5" s="1" t="s">
        <v>146</v>
      </c>
    </row>
    <row r="6" spans="1:8" x14ac:dyDescent="0.25">
      <c r="A6" s="8"/>
      <c r="B6" s="9" t="s">
        <v>145</v>
      </c>
      <c r="C6" s="1" t="s">
        <v>144</v>
      </c>
      <c r="D6" s="1" t="s">
        <v>143</v>
      </c>
      <c r="E6" s="1" t="s">
        <v>142</v>
      </c>
      <c r="F6" s="1" t="s">
        <v>141</v>
      </c>
      <c r="G6" s="1" t="s">
        <v>140</v>
      </c>
      <c r="H6" s="1" t="s">
        <v>139</v>
      </c>
    </row>
    <row r="7" spans="1:8" x14ac:dyDescent="0.25">
      <c r="A7" s="8"/>
      <c r="B7" s="9" t="s">
        <v>138</v>
      </c>
      <c r="C7" s="1" t="s">
        <v>129</v>
      </c>
      <c r="D7" s="1" t="s">
        <v>137</v>
      </c>
      <c r="E7" s="1" t="s">
        <v>136</v>
      </c>
      <c r="F7" s="1" t="s">
        <v>128</v>
      </c>
      <c r="G7" s="1" t="s">
        <v>131</v>
      </c>
      <c r="H7" s="1" t="s">
        <v>112</v>
      </c>
    </row>
    <row r="8" spans="1:8" x14ac:dyDescent="0.25">
      <c r="A8" s="8"/>
      <c r="B8" s="9" t="s">
        <v>135</v>
      </c>
      <c r="C8" s="1" t="s">
        <v>134</v>
      </c>
      <c r="D8" s="1" t="s">
        <v>122</v>
      </c>
      <c r="E8" s="1" t="s">
        <v>133</v>
      </c>
      <c r="F8" s="1" t="s">
        <v>132</v>
      </c>
      <c r="G8" s="1" t="s">
        <v>131</v>
      </c>
      <c r="H8" s="1" t="s">
        <v>119</v>
      </c>
    </row>
    <row r="9" spans="1:8" x14ac:dyDescent="0.25">
      <c r="A9" s="8"/>
      <c r="B9" s="9" t="s">
        <v>130</v>
      </c>
      <c r="C9" s="1" t="s">
        <v>129</v>
      </c>
      <c r="D9" s="1" t="s">
        <v>116</v>
      </c>
      <c r="E9" s="1" t="s">
        <v>129</v>
      </c>
      <c r="F9" s="1" t="s">
        <v>128</v>
      </c>
      <c r="G9" s="1" t="s">
        <v>127</v>
      </c>
      <c r="H9" s="1" t="s">
        <v>112</v>
      </c>
    </row>
    <row r="10" spans="1:8" x14ac:dyDescent="0.25">
      <c r="A10" s="8"/>
      <c r="B10" s="9" t="s">
        <v>126</v>
      </c>
      <c r="C10" s="1" t="s">
        <v>115</v>
      </c>
      <c r="D10" s="1" t="s">
        <v>116</v>
      </c>
      <c r="E10" s="1" t="s">
        <v>117</v>
      </c>
      <c r="F10" s="1" t="s">
        <v>125</v>
      </c>
      <c r="G10" s="1" t="s">
        <v>113</v>
      </c>
      <c r="H10" s="1" t="s">
        <v>124</v>
      </c>
    </row>
    <row r="11" spans="1:8" x14ac:dyDescent="0.25">
      <c r="A11" s="8"/>
      <c r="B11" s="9" t="s">
        <v>123</v>
      </c>
      <c r="C11" s="1" t="s">
        <v>117</v>
      </c>
      <c r="D11" s="1" t="s">
        <v>122</v>
      </c>
      <c r="E11" s="1" t="s">
        <v>117</v>
      </c>
      <c r="F11" s="1" t="s">
        <v>121</v>
      </c>
      <c r="G11" s="1" t="s">
        <v>120</v>
      </c>
      <c r="H11" s="1" t="s">
        <v>119</v>
      </c>
    </row>
    <row r="12" spans="1:8" x14ac:dyDescent="0.25">
      <c r="A12" s="8"/>
      <c r="B12" s="9" t="s">
        <v>118</v>
      </c>
      <c r="C12" s="1" t="s">
        <v>117</v>
      </c>
      <c r="D12" s="1" t="s">
        <v>116</v>
      </c>
      <c r="E12" s="1" t="s">
        <v>115</v>
      </c>
      <c r="F12" s="1" t="s">
        <v>114</v>
      </c>
      <c r="G12" s="1" t="s">
        <v>113</v>
      </c>
      <c r="H12" s="1" t="s">
        <v>112</v>
      </c>
    </row>
    <row r="13" spans="1:8" ht="45" x14ac:dyDescent="0.25">
      <c r="A13" s="8"/>
      <c r="B13" s="9" t="s">
        <v>111</v>
      </c>
      <c r="C13" s="13" t="s">
        <v>110</v>
      </c>
      <c r="D13" s="13" t="s">
        <v>109</v>
      </c>
      <c r="E13" s="13" t="s">
        <v>108</v>
      </c>
      <c r="F13" s="13" t="s">
        <v>107</v>
      </c>
      <c r="G13" s="13" t="s">
        <v>106</v>
      </c>
      <c r="H13" s="13" t="s">
        <v>105</v>
      </c>
    </row>
    <row r="14" spans="1:8" ht="45" x14ac:dyDescent="0.25">
      <c r="A14" s="8"/>
      <c r="B14" s="9" t="s">
        <v>104</v>
      </c>
      <c r="C14" s="13" t="s">
        <v>103</v>
      </c>
      <c r="D14" s="13" t="s">
        <v>100</v>
      </c>
      <c r="E14" s="13" t="s">
        <v>101</v>
      </c>
      <c r="F14" s="13" t="s">
        <v>102</v>
      </c>
      <c r="G14" s="13" t="s">
        <v>101</v>
      </c>
      <c r="H14" s="13" t="s">
        <v>100</v>
      </c>
    </row>
    <row r="15" spans="1:8" ht="30" x14ac:dyDescent="0.25">
      <c r="A15" s="8"/>
      <c r="B15" s="9"/>
      <c r="C15" s="13" t="s">
        <v>99</v>
      </c>
      <c r="D15" s="13" t="s">
        <v>99</v>
      </c>
      <c r="E15" s="13" t="s">
        <v>99</v>
      </c>
      <c r="F15" s="13" t="s">
        <v>93</v>
      </c>
      <c r="G15" s="13" t="s">
        <v>98</v>
      </c>
      <c r="H15" s="4" t="s">
        <v>94</v>
      </c>
    </row>
    <row r="16" spans="1:8" ht="72" x14ac:dyDescent="0.25">
      <c r="A16" s="8"/>
      <c r="B16" s="7"/>
      <c r="C16" s="13" t="s">
        <v>93</v>
      </c>
      <c r="D16" s="13" t="s">
        <v>95</v>
      </c>
      <c r="E16" s="13" t="s">
        <v>93</v>
      </c>
      <c r="F16" s="13" t="s">
        <v>97</v>
      </c>
      <c r="G16" s="4" t="s">
        <v>96</v>
      </c>
      <c r="H16" s="13" t="s">
        <v>93</v>
      </c>
    </row>
    <row r="17" spans="1:8" ht="29.25" x14ac:dyDescent="0.25">
      <c r="A17" s="8"/>
      <c r="B17" s="7"/>
      <c r="C17" s="13" t="s">
        <v>95</v>
      </c>
      <c r="D17" s="13"/>
      <c r="E17" s="13" t="s">
        <v>95</v>
      </c>
      <c r="F17" s="5"/>
      <c r="G17" s="4" t="s">
        <v>94</v>
      </c>
      <c r="H17" s="13" t="s">
        <v>92</v>
      </c>
    </row>
    <row r="18" spans="1:8" ht="30" x14ac:dyDescent="0.25">
      <c r="A18" s="8"/>
      <c r="B18" s="7"/>
      <c r="C18" s="13"/>
      <c r="D18" s="13"/>
      <c r="E18" s="13"/>
      <c r="F18" s="5"/>
      <c r="G18" s="13" t="s">
        <v>93</v>
      </c>
      <c r="H18" s="13"/>
    </row>
    <row r="19" spans="1:8" x14ac:dyDescent="0.25">
      <c r="A19" s="8"/>
      <c r="B19" s="7"/>
      <c r="C19" s="13"/>
      <c r="D19" s="13"/>
      <c r="E19" s="13"/>
      <c r="F19" s="5"/>
      <c r="G19" s="13" t="s">
        <v>92</v>
      </c>
    </row>
    <row r="20" spans="1:8" x14ac:dyDescent="0.25">
      <c r="A20" s="8"/>
      <c r="B20" s="7"/>
    </row>
    <row r="21" spans="1:8" x14ac:dyDescent="0.25">
      <c r="A21" s="8"/>
      <c r="B21" s="9" t="s">
        <v>91</v>
      </c>
      <c r="C21" s="10" t="s">
        <v>87</v>
      </c>
      <c r="D21" s="10" t="s">
        <v>85</v>
      </c>
      <c r="E21" s="12" t="s">
        <v>90</v>
      </c>
      <c r="F21" s="12" t="s">
        <v>90</v>
      </c>
      <c r="G21" s="4" t="s">
        <v>85</v>
      </c>
      <c r="H21" s="10" t="s">
        <v>84</v>
      </c>
    </row>
    <row r="22" spans="1:8" x14ac:dyDescent="0.25">
      <c r="A22" s="8"/>
      <c r="B22" s="9" t="s">
        <v>89</v>
      </c>
      <c r="C22" s="10" t="s">
        <v>87</v>
      </c>
      <c r="D22" s="10" t="s">
        <v>88</v>
      </c>
      <c r="E22" s="12" t="s">
        <v>87</v>
      </c>
      <c r="F22" s="12" t="s">
        <v>86</v>
      </c>
      <c r="G22" s="4" t="s">
        <v>85</v>
      </c>
      <c r="H22" s="10" t="s">
        <v>84</v>
      </c>
    </row>
    <row r="23" spans="1:8" x14ac:dyDescent="0.25">
      <c r="A23" s="8"/>
      <c r="B23" s="9" t="s">
        <v>83</v>
      </c>
      <c r="C23" s="1" t="s">
        <v>82</v>
      </c>
      <c r="D23" s="1" t="s">
        <v>81</v>
      </c>
      <c r="E23" s="1" t="s">
        <v>80</v>
      </c>
      <c r="F23" s="1" t="s">
        <v>79</v>
      </c>
      <c r="G23" s="1" t="s">
        <v>78</v>
      </c>
      <c r="H23" s="1" t="s">
        <v>77</v>
      </c>
    </row>
    <row r="24" spans="1:8" x14ac:dyDescent="0.25">
      <c r="A24" s="8"/>
      <c r="B24" s="9" t="s">
        <v>76</v>
      </c>
      <c r="C24" s="1" t="s">
        <v>73</v>
      </c>
      <c r="D24" s="1" t="s">
        <v>73</v>
      </c>
      <c r="E24" s="1" t="s">
        <v>48</v>
      </c>
      <c r="F24" s="1" t="s">
        <v>47</v>
      </c>
      <c r="G24" s="1" t="s">
        <v>73</v>
      </c>
      <c r="H24" s="1" t="s">
        <v>73</v>
      </c>
    </row>
    <row r="25" spans="1:8" x14ac:dyDescent="0.25">
      <c r="A25" s="8"/>
      <c r="B25" s="9" t="s">
        <v>75</v>
      </c>
      <c r="C25" s="11" t="s">
        <v>37</v>
      </c>
      <c r="D25" s="11" t="s">
        <v>73</v>
      </c>
      <c r="E25" s="11" t="s">
        <v>55</v>
      </c>
      <c r="F25" s="11" t="s">
        <v>54</v>
      </c>
      <c r="G25" s="11" t="s">
        <v>46</v>
      </c>
      <c r="H25" s="11" t="s">
        <v>66</v>
      </c>
    </row>
    <row r="26" spans="1:8" x14ac:dyDescent="0.25">
      <c r="A26" s="8"/>
      <c r="B26" s="9" t="s">
        <v>74</v>
      </c>
      <c r="C26" s="1" t="s">
        <v>73</v>
      </c>
      <c r="D26" s="1" t="s">
        <v>73</v>
      </c>
      <c r="E26" s="1" t="s">
        <v>73</v>
      </c>
      <c r="F26" s="1" t="s">
        <v>4</v>
      </c>
      <c r="G26" s="1" t="s">
        <v>73</v>
      </c>
      <c r="H26" s="1" t="s">
        <v>73</v>
      </c>
    </row>
    <row r="27" spans="1:8" x14ac:dyDescent="0.25">
      <c r="A27" s="8"/>
      <c r="B27" s="9" t="s">
        <v>72</v>
      </c>
      <c r="C27" s="11" t="s">
        <v>71</v>
      </c>
      <c r="D27" s="11" t="s">
        <v>70</v>
      </c>
      <c r="E27" s="11" t="s">
        <v>69</v>
      </c>
      <c r="F27" s="11" t="s">
        <v>68</v>
      </c>
      <c r="G27" s="11" t="s">
        <v>67</v>
      </c>
      <c r="H27" s="11" t="s">
        <v>66</v>
      </c>
    </row>
    <row r="28" spans="1:8" x14ac:dyDescent="0.25">
      <c r="A28" s="8"/>
      <c r="B28" s="9" t="s">
        <v>65</v>
      </c>
      <c r="C28" s="1" t="s">
        <v>64</v>
      </c>
      <c r="D28" s="1" t="s">
        <v>63</v>
      </c>
      <c r="E28" s="1" t="s">
        <v>62</v>
      </c>
      <c r="F28" s="1" t="s">
        <v>61</v>
      </c>
      <c r="G28" s="1" t="s">
        <v>60</v>
      </c>
      <c r="H28" s="1" t="s">
        <v>59</v>
      </c>
    </row>
    <row r="29" spans="1:8" x14ac:dyDescent="0.25">
      <c r="A29" s="8"/>
      <c r="B29" s="9" t="s">
        <v>58</v>
      </c>
      <c r="C29" s="1" t="s">
        <v>57</v>
      </c>
      <c r="D29" s="1" t="s">
        <v>56</v>
      </c>
      <c r="E29" s="1" t="s">
        <v>55</v>
      </c>
      <c r="F29" s="1" t="s">
        <v>54</v>
      </c>
      <c r="G29" s="1" t="s">
        <v>53</v>
      </c>
      <c r="H29" s="1" t="s">
        <v>52</v>
      </c>
    </row>
    <row r="30" spans="1:8" x14ac:dyDescent="0.25">
      <c r="A30" s="8"/>
      <c r="B30" s="9" t="s">
        <v>51</v>
      </c>
      <c r="C30" s="1" t="s">
        <v>50</v>
      </c>
      <c r="D30" s="1" t="s">
        <v>49</v>
      </c>
      <c r="E30" s="1" t="s">
        <v>48</v>
      </c>
      <c r="F30" s="1" t="s">
        <v>47</v>
      </c>
      <c r="G30" s="1" t="s">
        <v>46</v>
      </c>
      <c r="H30" s="1" t="s">
        <v>45</v>
      </c>
    </row>
    <row r="31" spans="1:8" x14ac:dyDescent="0.25">
      <c r="A31" s="8"/>
      <c r="B31" s="9" t="s">
        <v>44</v>
      </c>
      <c r="C31" s="1" t="s">
        <v>43</v>
      </c>
      <c r="D31" s="1" t="s">
        <v>42</v>
      </c>
      <c r="E31" s="1" t="s">
        <v>41</v>
      </c>
      <c r="F31" s="1" t="s">
        <v>4</v>
      </c>
      <c r="G31" s="1" t="s">
        <v>40</v>
      </c>
      <c r="H31" s="1" t="s">
        <v>39</v>
      </c>
    </row>
    <row r="32" spans="1:8" x14ac:dyDescent="0.25">
      <c r="A32" s="8"/>
      <c r="B32" s="9" t="s">
        <v>38</v>
      </c>
      <c r="C32" s="1" t="s">
        <v>37</v>
      </c>
      <c r="D32" s="1" t="s">
        <v>36</v>
      </c>
      <c r="E32" s="1" t="s">
        <v>35</v>
      </c>
      <c r="F32" s="1" t="s">
        <v>34</v>
      </c>
      <c r="G32" s="1" t="s">
        <v>33</v>
      </c>
      <c r="H32" s="1" t="s">
        <v>32</v>
      </c>
    </row>
    <row r="33" spans="1:8" x14ac:dyDescent="0.25">
      <c r="A33" s="8"/>
      <c r="B33" s="9" t="s">
        <v>31</v>
      </c>
      <c r="C33" s="1" t="s">
        <v>30</v>
      </c>
      <c r="D33" s="10" t="s">
        <v>29</v>
      </c>
      <c r="E33" s="1" t="s">
        <v>28</v>
      </c>
      <c r="F33" s="1" t="s">
        <v>27</v>
      </c>
      <c r="G33" s="1" t="s">
        <v>26</v>
      </c>
      <c r="H33" s="1" t="s">
        <v>25</v>
      </c>
    </row>
    <row r="34" spans="1:8" x14ac:dyDescent="0.25">
      <c r="A34" s="8"/>
      <c r="B34" s="9" t="s">
        <v>24</v>
      </c>
      <c r="C34" s="1" t="s">
        <v>23</v>
      </c>
      <c r="E34" s="1" t="s">
        <v>22</v>
      </c>
      <c r="F34" s="1" t="s">
        <v>21</v>
      </c>
      <c r="G34" s="1" t="s">
        <v>20</v>
      </c>
      <c r="H34" s="1" t="s">
        <v>19</v>
      </c>
    </row>
    <row r="35" spans="1:8" x14ac:dyDescent="0.25">
      <c r="A35" s="8"/>
      <c r="B35" s="9" t="s">
        <v>18</v>
      </c>
      <c r="C35" s="1" t="s">
        <v>17</v>
      </c>
      <c r="E35" s="1" t="s">
        <v>16</v>
      </c>
      <c r="F35" s="1" t="s">
        <v>15</v>
      </c>
      <c r="G35" s="1" t="s">
        <v>14</v>
      </c>
    </row>
    <row r="36" spans="1:8" x14ac:dyDescent="0.25">
      <c r="A36" s="8"/>
      <c r="B36" s="9" t="s">
        <v>13</v>
      </c>
      <c r="C36" s="1" t="s">
        <v>12</v>
      </c>
      <c r="E36" s="1" t="s">
        <v>11</v>
      </c>
      <c r="F36" s="1" t="s">
        <v>10</v>
      </c>
      <c r="G36" s="1" t="s">
        <v>9</v>
      </c>
    </row>
    <row r="37" spans="1:8" x14ac:dyDescent="0.25">
      <c r="A37" s="8"/>
      <c r="B37" s="9" t="s">
        <v>8</v>
      </c>
      <c r="C37" s="1" t="s">
        <v>7</v>
      </c>
      <c r="E37" s="1" t="s">
        <v>6</v>
      </c>
      <c r="F37" s="1" t="s">
        <v>5</v>
      </c>
      <c r="G37" s="1" t="s">
        <v>4</v>
      </c>
    </row>
    <row r="38" spans="1:8" x14ac:dyDescent="0.25">
      <c r="A38" s="8"/>
      <c r="B38" s="9" t="s">
        <v>3</v>
      </c>
      <c r="C38" s="1" t="s">
        <v>2</v>
      </c>
      <c r="E38" s="1" t="s">
        <v>1</v>
      </c>
      <c r="F38" s="1" t="s">
        <v>0</v>
      </c>
    </row>
    <row r="39" spans="1:8" x14ac:dyDescent="0.25">
      <c r="A39" s="8"/>
      <c r="B39" s="9"/>
      <c r="E39" s="6"/>
      <c r="F39" s="5"/>
      <c r="G39" s="4"/>
    </row>
    <row r="40" spans="1:8" x14ac:dyDescent="0.25">
      <c r="A40" s="8"/>
      <c r="B40" s="7"/>
      <c r="E40" s="6"/>
      <c r="F40" s="5"/>
      <c r="G40" s="4"/>
    </row>
    <row r="43" spans="1:8" x14ac:dyDescent="0.25">
      <c r="D43" s="2"/>
      <c r="E43" s="3"/>
    </row>
    <row r="44" spans="1:8" x14ac:dyDescent="0.25">
      <c r="D44" s="2"/>
    </row>
  </sheetData>
  <hyperlinks>
    <hyperlink ref="C1" r:id="rId1" tooltip="Jinkx Monsoon" display="http://en.wikipedia.org/wiki/Jinkx_Monsoon"/>
    <hyperlink ref="C6" r:id="rId2" tooltip="Seattle, WA" display="http://en.wikipedia.org/wiki/Seattle,_WA"/>
    <hyperlink ref="D1" r:id="rId3" tooltip="Chad Michaels" display="http://en.wikipedia.org/wiki/Chad_Michaels"/>
    <hyperlink ref="D6" r:id="rId4" tooltip="San Diego" display="http://en.wikipedia.org/wiki/San_Diego"/>
    <hyperlink ref="E1" r:id="rId5" tooltip="Sharon Needles" display="http://en.wikipedia.org/wiki/Sharon_Needles"/>
    <hyperlink ref="E6" r:id="rId6" tooltip="Pittsburgh, PA" display="http://en.wikipedia.org/wiki/Pittsburgh,_PA"/>
    <hyperlink ref="F6" r:id="rId7" tooltip="Los Angeles, CA" display="http://en.wikipedia.org/wiki/Los_Angeles,_CA"/>
    <hyperlink ref="G1" r:id="rId8" tooltip="Tyra Sanchez" display="http://en.wikipedia.org/wiki/Tyra_Sanchez"/>
    <hyperlink ref="G6" r:id="rId9" tooltip="Orlando, FL" display="http://en.wikipedia.org/wiki/Orlando,_FL"/>
    <hyperlink ref="H1" r:id="rId10" tooltip="BeBe Zahara Benet" display="http://en.wikipedia.org/wiki/BeBe_Zahara_Benet"/>
    <hyperlink ref="H6" r:id="rId11" tooltip="Minneapolis, MN" display="http://en.wikipedia.org/wiki/Minneapolis,_MN"/>
    <hyperlink ref="C27" r:id="rId12" tooltip="Alaska Thunderfuck 5000" display="http://en.wikipedia.org/wiki/Alaska_Thunderfuck_5000"/>
    <hyperlink ref="C29" r:id="rId13" tooltip="Detox (drag queen)" display="http://en.wikipedia.org/wiki/Detox_%28drag_queen%29"/>
    <hyperlink ref="C31" r:id="rId14" tooltip="Alyssa Edwards" display="http://en.wikipedia.org/wiki/Alyssa_Edwards"/>
    <hyperlink ref="E27" r:id="rId15" tooltip="Chad Michaels" display="http://en.wikipedia.org/wiki/Chad_Michaels"/>
    <hyperlink ref="E32" r:id="rId16" tooltip="Willam Belli" display="http://en.wikipedia.org/wiki/Willam_Belli"/>
    <hyperlink ref="F27" r:id="rId17" tooltip="Manila Luzon" display="http://en.wikipedia.org/wiki/Manila_Luzon"/>
    <hyperlink ref="F28" r:id="rId18" tooltip="Alexis Mateo" display="http://en.wikipedia.org/wiki/Alexis_Mateo"/>
    <hyperlink ref="F29" r:id="rId19" tooltip="Yara Sofia" display="http://en.wikipedia.org/wiki/Yara_Sofia"/>
    <hyperlink ref="F30" r:id="rId20" tooltip="Carmen Carrera" display="http://en.wikipedia.org/wiki/Carmen_Carrera"/>
    <hyperlink ref="F36" r:id="rId21" tooltip="Mimi Imfurst" display="http://en.wikipedia.org/wiki/Mimi_Imfurst"/>
    <hyperlink ref="G27" r:id="rId22" tooltip="Raven (drag queen)" display="http://en.wikipedia.org/wiki/Raven_%28drag_queen%29"/>
    <hyperlink ref="G28" r:id="rId23" tooltip="Jujubee (drag queen)" display="http://en.wikipedia.org/wiki/Jujubee_%28drag_queen%29"/>
    <hyperlink ref="G30" r:id="rId24" tooltip="Pandora Boxx" display="http://en.wikipedia.org/wiki/Pandora_Boxx"/>
    <hyperlink ref="G31" r:id="rId25" tooltip="Jessica Wild" display="http://en.wikipedia.org/wiki/Jessica_Wild"/>
    <hyperlink ref="G32" r:id="rId26" tooltip="Sahara Davenport" display="http://en.wikipedia.org/wiki/Sahara_Davenport"/>
    <hyperlink ref="G33" r:id="rId27" tooltip="Morgan McMichaels" display="http://en.wikipedia.org/wiki/Morgan_McMichaels"/>
    <hyperlink ref="G37" r:id="rId28" tooltip="Shangela Laquifa Wadley" display="http://en.wikipedia.org/wiki/Shangela_Laquifa_Wadley"/>
    <hyperlink ref="H27" r:id="rId29" tooltip="Nina Flowers" display="http://en.wikipedia.org/wiki/Nina_Flowers"/>
    <hyperlink ref="H33" r:id="rId30" tooltip="Tammie Brown" display="http://en.wikipedia.org/wiki/Tammie_Brown"/>
    <hyperlink ref="F31" r:id="rId31" tooltip="Shangela Laquifa Wadley" display="http://en.wikipedia.org/wiki/Shangela_Laquifa_Wadley"/>
    <hyperlink ref="F26" r:id="rId32" tooltip="Shangela Laquifa Wadley" display="http://en.wikipedia.org/wiki/Shangela_Laquifa_Wadley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8"/>
  <sheetViews>
    <sheetView workbookViewId="0">
      <selection sqref="A1:XFD1048576"/>
    </sheetView>
  </sheetViews>
  <sheetFormatPr baseColWidth="10" defaultRowHeight="15" x14ac:dyDescent="0.25"/>
  <cols>
    <col min="1" max="1" width="11.42578125" style="8"/>
    <col min="2" max="2" width="2.140625" style="8" bestFit="1" customWidth="1"/>
    <col min="3" max="3" width="2" style="8" bestFit="1" customWidth="1"/>
    <col min="4" max="4" width="2.28515625" style="8" bestFit="1" customWidth="1"/>
    <col min="5" max="5" width="2" style="8" bestFit="1" customWidth="1"/>
    <col min="6" max="6" width="2.28515625" style="8" bestFit="1" customWidth="1"/>
    <col min="7" max="7" width="2" style="8" bestFit="1" customWidth="1"/>
    <col min="8" max="8" width="2.7109375" style="8" bestFit="1" customWidth="1"/>
    <col min="9" max="9" width="2.140625" style="8" bestFit="1" customWidth="1"/>
    <col min="10" max="10" width="2" style="8" bestFit="1" customWidth="1"/>
    <col min="11" max="32" width="3" style="8" bestFit="1" customWidth="1"/>
    <col min="33" max="16384" width="11.42578125" style="8"/>
  </cols>
  <sheetData>
    <row r="1" spans="2:32" ht="15.75" thickBot="1" x14ac:dyDescent="0.3"/>
    <row r="2" spans="2:32" x14ac:dyDescent="0.25">
      <c r="B2" s="14" t="s">
        <v>179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6"/>
    </row>
    <row r="3" spans="2:32" x14ac:dyDescent="0.25">
      <c r="B3" s="17" t="s">
        <v>180</v>
      </c>
      <c r="C3" s="18" t="s">
        <v>181</v>
      </c>
      <c r="D3" s="18" t="s">
        <v>182</v>
      </c>
      <c r="E3" s="18" t="s">
        <v>183</v>
      </c>
      <c r="F3" s="19" t="s">
        <v>184</v>
      </c>
      <c r="G3" s="18" t="s">
        <v>185</v>
      </c>
      <c r="H3" s="18" t="s">
        <v>186</v>
      </c>
      <c r="I3" s="18" t="s">
        <v>180</v>
      </c>
      <c r="J3" s="18" t="s">
        <v>181</v>
      </c>
      <c r="K3" s="18" t="s">
        <v>182</v>
      </c>
      <c r="L3" s="18" t="s">
        <v>183</v>
      </c>
      <c r="M3" s="19" t="s">
        <v>184</v>
      </c>
      <c r="N3" s="18" t="s">
        <v>185</v>
      </c>
      <c r="O3" s="18" t="s">
        <v>186</v>
      </c>
      <c r="P3" s="18" t="s">
        <v>180</v>
      </c>
      <c r="Q3" s="18" t="s">
        <v>181</v>
      </c>
      <c r="R3" s="18" t="s">
        <v>182</v>
      </c>
      <c r="S3" s="18" t="s">
        <v>183</v>
      </c>
      <c r="T3" s="19" t="s">
        <v>184</v>
      </c>
      <c r="U3" s="18" t="s">
        <v>185</v>
      </c>
      <c r="V3" s="18" t="s">
        <v>186</v>
      </c>
      <c r="W3" s="18" t="s">
        <v>180</v>
      </c>
      <c r="X3" s="18" t="s">
        <v>181</v>
      </c>
      <c r="Y3" s="18" t="s">
        <v>182</v>
      </c>
      <c r="Z3" s="18" t="s">
        <v>183</v>
      </c>
      <c r="AA3" s="19" t="s">
        <v>184</v>
      </c>
      <c r="AB3" s="18" t="s">
        <v>185</v>
      </c>
      <c r="AC3" s="18" t="s">
        <v>186</v>
      </c>
      <c r="AD3" s="18" t="s">
        <v>180</v>
      </c>
      <c r="AE3" s="18" t="s">
        <v>181</v>
      </c>
      <c r="AF3" s="20" t="s">
        <v>182</v>
      </c>
    </row>
    <row r="4" spans="2:32" ht="15.75" thickBot="1" x14ac:dyDescent="0.3">
      <c r="B4" s="21">
        <v>1</v>
      </c>
      <c r="C4" s="22">
        <v>2</v>
      </c>
      <c r="D4" s="22">
        <v>3</v>
      </c>
      <c r="E4" s="22">
        <v>4</v>
      </c>
      <c r="F4" s="22">
        <v>5</v>
      </c>
      <c r="G4" s="22">
        <v>6</v>
      </c>
      <c r="H4" s="23">
        <v>7</v>
      </c>
      <c r="I4" s="23">
        <v>8</v>
      </c>
      <c r="J4" s="23">
        <v>9</v>
      </c>
      <c r="K4" s="23">
        <v>10</v>
      </c>
      <c r="L4" s="23">
        <v>11</v>
      </c>
      <c r="M4" s="23">
        <v>12</v>
      </c>
      <c r="N4" s="23">
        <v>13</v>
      </c>
      <c r="O4" s="23">
        <v>14</v>
      </c>
      <c r="P4" s="23">
        <v>15</v>
      </c>
      <c r="Q4" s="23">
        <v>16</v>
      </c>
      <c r="R4" s="23">
        <v>17</v>
      </c>
      <c r="S4" s="24">
        <v>18</v>
      </c>
      <c r="T4" s="24">
        <v>19</v>
      </c>
      <c r="U4" s="24">
        <v>20</v>
      </c>
      <c r="V4" s="24">
        <v>21</v>
      </c>
      <c r="W4" s="24">
        <v>22</v>
      </c>
      <c r="X4" s="24">
        <v>23</v>
      </c>
      <c r="Y4" s="24">
        <v>24</v>
      </c>
      <c r="Z4" s="24">
        <v>25</v>
      </c>
      <c r="AA4" s="24">
        <v>26</v>
      </c>
      <c r="AB4" s="24">
        <v>27</v>
      </c>
      <c r="AC4" s="22">
        <v>28</v>
      </c>
      <c r="AD4" s="22">
        <v>29</v>
      </c>
      <c r="AE4" s="25">
        <v>30</v>
      </c>
      <c r="AF4" s="26">
        <v>31</v>
      </c>
    </row>
    <row r="5" spans="2:32" ht="15.75" thickBot="1" x14ac:dyDescent="0.3"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</row>
    <row r="6" spans="2:32" x14ac:dyDescent="0.25">
      <c r="B6" s="14" t="s">
        <v>187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6"/>
    </row>
    <row r="7" spans="2:32" x14ac:dyDescent="0.25">
      <c r="B7" s="17" t="s">
        <v>183</v>
      </c>
      <c r="C7" s="19" t="s">
        <v>184</v>
      </c>
      <c r="D7" s="18" t="s">
        <v>185</v>
      </c>
      <c r="E7" s="18" t="s">
        <v>186</v>
      </c>
      <c r="F7" s="18" t="s">
        <v>180</v>
      </c>
      <c r="G7" s="18" t="s">
        <v>181</v>
      </c>
      <c r="H7" s="18" t="s">
        <v>182</v>
      </c>
      <c r="I7" s="18" t="s">
        <v>183</v>
      </c>
      <c r="J7" s="19" t="s">
        <v>184</v>
      </c>
      <c r="K7" s="18" t="s">
        <v>185</v>
      </c>
      <c r="L7" s="18" t="s">
        <v>186</v>
      </c>
      <c r="M7" s="18" t="s">
        <v>180</v>
      </c>
      <c r="N7" s="18" t="s">
        <v>181</v>
      </c>
      <c r="O7" s="18" t="s">
        <v>182</v>
      </c>
      <c r="P7" s="18" t="s">
        <v>183</v>
      </c>
      <c r="Q7" s="19" t="s">
        <v>184</v>
      </c>
      <c r="R7" s="18" t="s">
        <v>185</v>
      </c>
      <c r="S7" s="18" t="s">
        <v>186</v>
      </c>
      <c r="T7" s="18" t="s">
        <v>180</v>
      </c>
      <c r="U7" s="18" t="s">
        <v>181</v>
      </c>
      <c r="V7" s="18" t="s">
        <v>182</v>
      </c>
      <c r="W7" s="18" t="s">
        <v>183</v>
      </c>
      <c r="X7" s="19" t="s">
        <v>184</v>
      </c>
      <c r="Y7" s="18" t="s">
        <v>185</v>
      </c>
      <c r="Z7" s="18" t="s">
        <v>186</v>
      </c>
      <c r="AA7" s="18" t="s">
        <v>180</v>
      </c>
      <c r="AB7" s="18" t="s">
        <v>181</v>
      </c>
      <c r="AC7" s="18" t="s">
        <v>182</v>
      </c>
      <c r="AD7" s="18" t="s">
        <v>183</v>
      </c>
      <c r="AE7" s="19" t="s">
        <v>184</v>
      </c>
      <c r="AF7" s="20"/>
    </row>
    <row r="8" spans="2:32" ht="15.75" thickBot="1" x14ac:dyDescent="0.3">
      <c r="B8" s="21">
        <v>1</v>
      </c>
      <c r="C8" s="22">
        <v>2</v>
      </c>
      <c r="D8" s="22">
        <v>3</v>
      </c>
      <c r="E8" s="22">
        <v>4</v>
      </c>
      <c r="F8" s="22">
        <v>5</v>
      </c>
      <c r="G8" s="22">
        <v>6</v>
      </c>
      <c r="H8" s="22">
        <v>7</v>
      </c>
      <c r="I8" s="28">
        <v>8</v>
      </c>
      <c r="J8" s="22">
        <v>9</v>
      </c>
      <c r="K8" s="22">
        <v>10</v>
      </c>
      <c r="L8" s="22">
        <v>11</v>
      </c>
      <c r="M8" s="22">
        <v>12</v>
      </c>
      <c r="N8" s="22">
        <v>13</v>
      </c>
      <c r="O8" s="22">
        <v>14</v>
      </c>
      <c r="P8" s="22">
        <v>15</v>
      </c>
      <c r="Q8" s="22">
        <v>16</v>
      </c>
      <c r="R8" s="22">
        <v>17</v>
      </c>
      <c r="S8" s="22">
        <v>18</v>
      </c>
      <c r="T8" s="22">
        <v>19</v>
      </c>
      <c r="U8" s="22">
        <v>20</v>
      </c>
      <c r="V8" s="22">
        <v>21</v>
      </c>
      <c r="W8" s="22">
        <v>22</v>
      </c>
      <c r="X8" s="22">
        <v>23</v>
      </c>
      <c r="Y8" s="22">
        <v>24</v>
      </c>
      <c r="Z8" s="22">
        <v>25</v>
      </c>
      <c r="AA8" s="22">
        <v>26</v>
      </c>
      <c r="AB8" s="22">
        <v>27</v>
      </c>
      <c r="AC8" s="22">
        <v>28</v>
      </c>
      <c r="AD8" s="22">
        <v>29</v>
      </c>
      <c r="AE8" s="22">
        <v>30</v>
      </c>
      <c r="AF8" s="29"/>
    </row>
    <row r="10" spans="2:32" x14ac:dyDescent="0.25">
      <c r="B10" s="30"/>
      <c r="C10" s="30"/>
      <c r="D10" s="31" t="s">
        <v>188</v>
      </c>
    </row>
    <row r="11" spans="2:32" x14ac:dyDescent="0.25">
      <c r="B11" s="32"/>
      <c r="C11" s="32"/>
      <c r="D11" s="31" t="s">
        <v>189</v>
      </c>
    </row>
    <row r="12" spans="2:32" x14ac:dyDescent="0.25">
      <c r="B12" s="33"/>
      <c r="C12" s="33"/>
      <c r="D12" s="31" t="s">
        <v>190</v>
      </c>
    </row>
    <row r="13" spans="2:32" x14ac:dyDescent="0.25">
      <c r="B13" s="34"/>
      <c r="C13" s="34"/>
      <c r="D13" s="31" t="s">
        <v>191</v>
      </c>
    </row>
    <row r="14" spans="2:32" x14ac:dyDescent="0.25">
      <c r="B14" s="35"/>
      <c r="C14" s="35"/>
      <c r="D14" s="31" t="s">
        <v>192</v>
      </c>
    </row>
    <row r="15" spans="2:32" ht="15.75" thickBot="1" x14ac:dyDescent="0.3"/>
    <row r="16" spans="2:32" x14ac:dyDescent="0.25">
      <c r="B16" s="14" t="s">
        <v>193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6"/>
    </row>
    <row r="17" spans="2:32" x14ac:dyDescent="0.25">
      <c r="B17" s="17" t="s">
        <v>185</v>
      </c>
      <c r="C17" s="18" t="s">
        <v>186</v>
      </c>
      <c r="D17" s="18" t="s">
        <v>180</v>
      </c>
      <c r="E17" s="18" t="s">
        <v>181</v>
      </c>
      <c r="F17" s="18" t="s">
        <v>182</v>
      </c>
      <c r="G17" s="18" t="s">
        <v>183</v>
      </c>
      <c r="H17" s="19" t="s">
        <v>184</v>
      </c>
      <c r="I17" s="18" t="s">
        <v>185</v>
      </c>
      <c r="J17" s="18" t="s">
        <v>186</v>
      </c>
      <c r="K17" s="18" t="s">
        <v>180</v>
      </c>
      <c r="L17" s="18" t="s">
        <v>181</v>
      </c>
      <c r="M17" s="18" t="s">
        <v>182</v>
      </c>
      <c r="N17" s="18" t="s">
        <v>183</v>
      </c>
      <c r="O17" s="19" t="s">
        <v>184</v>
      </c>
      <c r="P17" s="18" t="s">
        <v>185</v>
      </c>
      <c r="Q17" s="18" t="s">
        <v>186</v>
      </c>
      <c r="R17" s="18" t="s">
        <v>180</v>
      </c>
      <c r="S17" s="18" t="s">
        <v>181</v>
      </c>
      <c r="T17" s="18" t="s">
        <v>182</v>
      </c>
      <c r="U17" s="18" t="s">
        <v>183</v>
      </c>
      <c r="V17" s="19" t="s">
        <v>184</v>
      </c>
      <c r="W17" s="18" t="s">
        <v>185</v>
      </c>
      <c r="X17" s="18" t="s">
        <v>186</v>
      </c>
      <c r="Y17" s="18" t="s">
        <v>180</v>
      </c>
      <c r="Z17" s="18" t="s">
        <v>181</v>
      </c>
      <c r="AA17" s="18" t="s">
        <v>182</v>
      </c>
      <c r="AB17" s="18" t="s">
        <v>183</v>
      </c>
      <c r="AC17" s="19" t="s">
        <v>184</v>
      </c>
      <c r="AD17" s="18" t="s">
        <v>185</v>
      </c>
      <c r="AE17" s="18" t="s">
        <v>186</v>
      </c>
      <c r="AF17" s="20" t="s">
        <v>180</v>
      </c>
    </row>
    <row r="18" spans="2:32" ht="15.75" thickBot="1" x14ac:dyDescent="0.3">
      <c r="B18" s="21">
        <v>1</v>
      </c>
      <c r="C18" s="22">
        <v>2</v>
      </c>
      <c r="D18" s="22">
        <v>3</v>
      </c>
      <c r="E18" s="22">
        <v>4</v>
      </c>
      <c r="F18" s="22">
        <v>5</v>
      </c>
      <c r="G18" s="22">
        <v>6</v>
      </c>
      <c r="H18" s="22">
        <v>7</v>
      </c>
      <c r="I18" s="22">
        <v>8</v>
      </c>
      <c r="J18" s="22">
        <v>9</v>
      </c>
      <c r="K18" s="22">
        <v>10</v>
      </c>
      <c r="L18" s="22">
        <v>11</v>
      </c>
      <c r="M18" s="22">
        <v>12</v>
      </c>
      <c r="N18" s="22">
        <v>13</v>
      </c>
      <c r="O18" s="22">
        <v>14</v>
      </c>
      <c r="P18" s="22">
        <v>15</v>
      </c>
      <c r="Q18" s="22">
        <v>16</v>
      </c>
      <c r="R18" s="22">
        <v>17</v>
      </c>
      <c r="S18" s="22">
        <v>18</v>
      </c>
      <c r="T18" s="22">
        <v>19</v>
      </c>
      <c r="U18" s="22">
        <v>20</v>
      </c>
      <c r="V18" s="22">
        <v>21</v>
      </c>
      <c r="W18" s="22">
        <v>22</v>
      </c>
      <c r="X18" s="22">
        <v>23</v>
      </c>
      <c r="Y18" s="22">
        <v>24</v>
      </c>
      <c r="Z18" s="22">
        <v>25</v>
      </c>
      <c r="AA18" s="22">
        <v>26</v>
      </c>
      <c r="AB18" s="22">
        <v>27</v>
      </c>
      <c r="AC18" s="22">
        <v>28</v>
      </c>
      <c r="AD18" s="22">
        <v>29</v>
      </c>
      <c r="AE18" s="22">
        <v>30</v>
      </c>
      <c r="AF18" s="29">
        <v>31</v>
      </c>
    </row>
  </sheetData>
  <mergeCells count="3">
    <mergeCell ref="B2:AF2"/>
    <mergeCell ref="B6:AF6"/>
    <mergeCell ref="B16:AF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6"/>
  <sheetViews>
    <sheetView tabSelected="1" workbookViewId="0">
      <selection sqref="A1:XFD1048576"/>
    </sheetView>
  </sheetViews>
  <sheetFormatPr baseColWidth="10" defaultRowHeight="15" x14ac:dyDescent="0.25"/>
  <cols>
    <col min="1" max="1" width="3" customWidth="1"/>
    <col min="2" max="2" width="22.5703125" customWidth="1"/>
    <col min="4" max="4" width="14.85546875" customWidth="1"/>
    <col min="5" max="5" width="12.140625" customWidth="1"/>
    <col min="6" max="6" width="13" bestFit="1" customWidth="1"/>
    <col min="7" max="7" width="2.7109375" customWidth="1"/>
    <col min="8" max="8" width="16.7109375" bestFit="1" customWidth="1"/>
    <col min="9" max="9" width="12.5703125" bestFit="1" customWidth="1"/>
  </cols>
  <sheetData>
    <row r="1" spans="2:5" ht="15.75" thickBot="1" x14ac:dyDescent="0.3"/>
    <row r="2" spans="2:5" ht="15.75" thickBot="1" x14ac:dyDescent="0.3">
      <c r="B2" s="59" t="s">
        <v>245</v>
      </c>
      <c r="C2" s="70" t="s">
        <v>234</v>
      </c>
      <c r="D2" s="70" t="s">
        <v>244</v>
      </c>
      <c r="E2" s="69" t="s">
        <v>201</v>
      </c>
    </row>
    <row r="3" spans="2:5" x14ac:dyDescent="0.25">
      <c r="B3" s="77" t="s">
        <v>243</v>
      </c>
      <c r="C3" s="76">
        <v>1</v>
      </c>
      <c r="D3" s="75">
        <v>12000</v>
      </c>
      <c r="E3" s="74">
        <f>D3*C3</f>
        <v>12000</v>
      </c>
    </row>
    <row r="4" spans="2:5" x14ac:dyDescent="0.25">
      <c r="B4" s="73" t="s">
        <v>242</v>
      </c>
      <c r="C4" s="52">
        <v>3</v>
      </c>
      <c r="D4" s="39">
        <v>5000</v>
      </c>
      <c r="E4" s="50">
        <f>D4*C4</f>
        <v>15000</v>
      </c>
    </row>
    <row r="5" spans="2:5" x14ac:dyDescent="0.25">
      <c r="B5" s="73" t="s">
        <v>241</v>
      </c>
      <c r="C5" s="52">
        <v>1</v>
      </c>
      <c r="D5" s="39">
        <v>400</v>
      </c>
      <c r="E5" s="50">
        <f>D5*C5</f>
        <v>400</v>
      </c>
    </row>
    <row r="6" spans="2:5" x14ac:dyDescent="0.25">
      <c r="B6" s="73" t="s">
        <v>240</v>
      </c>
      <c r="C6" s="52">
        <v>1</v>
      </c>
      <c r="D6" s="39">
        <v>1000</v>
      </c>
      <c r="E6" s="50">
        <f>D6*C6</f>
        <v>1000</v>
      </c>
    </row>
    <row r="7" spans="2:5" x14ac:dyDescent="0.25">
      <c r="B7" s="73" t="s">
        <v>239</v>
      </c>
      <c r="C7" s="52">
        <v>3</v>
      </c>
      <c r="D7" s="39">
        <v>300</v>
      </c>
      <c r="E7" s="50">
        <f>D7*C7</f>
        <v>900</v>
      </c>
    </row>
    <row r="8" spans="2:5" x14ac:dyDescent="0.25">
      <c r="B8" s="73" t="s">
        <v>238</v>
      </c>
      <c r="C8" s="52">
        <v>1</v>
      </c>
      <c r="D8" s="39">
        <v>600</v>
      </c>
      <c r="E8" s="50">
        <f>D8*C8</f>
        <v>600</v>
      </c>
    </row>
    <row r="9" spans="2:5" x14ac:dyDescent="0.25">
      <c r="B9" s="73" t="s">
        <v>237</v>
      </c>
      <c r="C9" s="52">
        <v>70</v>
      </c>
      <c r="D9" s="39">
        <v>15</v>
      </c>
      <c r="E9" s="50">
        <f>D9*C9</f>
        <v>1050</v>
      </c>
    </row>
    <row r="10" spans="2:5" x14ac:dyDescent="0.25">
      <c r="B10" s="73" t="s">
        <v>236</v>
      </c>
      <c r="C10" s="52">
        <v>1</v>
      </c>
      <c r="D10" s="39">
        <v>600</v>
      </c>
      <c r="E10" s="50">
        <f>D10*C10</f>
        <v>600</v>
      </c>
    </row>
    <row r="11" spans="2:5" x14ac:dyDescent="0.25">
      <c r="B11" s="73" t="s">
        <v>235</v>
      </c>
      <c r="C11" s="52">
        <v>1</v>
      </c>
      <c r="D11" s="39">
        <f>E29</f>
        <v>5225</v>
      </c>
      <c r="E11" s="50">
        <f>D11*C11</f>
        <v>5225</v>
      </c>
    </row>
    <row r="12" spans="2:5" ht="15.75" thickBot="1" x14ac:dyDescent="0.3">
      <c r="B12" s="72"/>
      <c r="C12" s="71"/>
      <c r="D12" s="40" t="s">
        <v>198</v>
      </c>
      <c r="E12" s="44">
        <f>SUM(E3:E11)</f>
        <v>36775</v>
      </c>
    </row>
    <row r="13" spans="2:5" ht="15.75" thickBot="1" x14ac:dyDescent="0.3"/>
    <row r="14" spans="2:5" ht="15.75" thickBot="1" x14ac:dyDescent="0.3">
      <c r="B14" s="59" t="s">
        <v>203</v>
      </c>
      <c r="C14" s="70" t="s">
        <v>234</v>
      </c>
      <c r="D14" s="70" t="s">
        <v>233</v>
      </c>
      <c r="E14" s="69" t="s">
        <v>201</v>
      </c>
    </row>
    <row r="15" spans="2:5" x14ac:dyDescent="0.25">
      <c r="B15" s="62" t="s">
        <v>232</v>
      </c>
      <c r="C15" s="52">
        <v>1</v>
      </c>
      <c r="D15" s="39">
        <v>7000</v>
      </c>
      <c r="E15" s="50">
        <f>D15*C15</f>
        <v>7000</v>
      </c>
    </row>
    <row r="16" spans="2:5" x14ac:dyDescent="0.25">
      <c r="B16" s="51" t="s">
        <v>231</v>
      </c>
      <c r="C16" s="52">
        <v>1</v>
      </c>
      <c r="D16" s="39">
        <v>2500</v>
      </c>
      <c r="E16" s="50">
        <f>D16*C16</f>
        <v>2500</v>
      </c>
    </row>
    <row r="17" spans="2:9" x14ac:dyDescent="0.25">
      <c r="B17" s="51" t="s">
        <v>230</v>
      </c>
      <c r="C17" s="52">
        <v>3</v>
      </c>
      <c r="D17" s="39">
        <v>900</v>
      </c>
      <c r="E17" s="50">
        <f>D17*C17</f>
        <v>2700</v>
      </c>
    </row>
    <row r="18" spans="2:9" x14ac:dyDescent="0.25">
      <c r="B18" s="51" t="s">
        <v>229</v>
      </c>
      <c r="C18" s="52">
        <v>1</v>
      </c>
      <c r="D18" s="39">
        <v>5000</v>
      </c>
      <c r="E18" s="50">
        <f>D18*C18</f>
        <v>5000</v>
      </c>
    </row>
    <row r="19" spans="2:9" x14ac:dyDescent="0.25">
      <c r="B19" s="51" t="s">
        <v>228</v>
      </c>
      <c r="C19" s="52">
        <v>1</v>
      </c>
      <c r="D19" s="39">
        <v>5000</v>
      </c>
      <c r="E19" s="50">
        <f>D19*C19</f>
        <v>5000</v>
      </c>
    </row>
    <row r="20" spans="2:9" x14ac:dyDescent="0.25">
      <c r="B20" s="51" t="s">
        <v>227</v>
      </c>
      <c r="C20" s="52">
        <v>1</v>
      </c>
      <c r="D20" s="39">
        <v>2000</v>
      </c>
      <c r="E20" s="50">
        <f>D20*C20</f>
        <v>2000</v>
      </c>
    </row>
    <row r="21" spans="2:9" x14ac:dyDescent="0.25">
      <c r="B21" s="51" t="s">
        <v>226</v>
      </c>
      <c r="C21" s="52">
        <v>1</v>
      </c>
      <c r="D21" s="39">
        <v>5000</v>
      </c>
      <c r="E21" s="50">
        <f>D21*C21</f>
        <v>5000</v>
      </c>
    </row>
    <row r="22" spans="2:9" x14ac:dyDescent="0.25">
      <c r="B22" s="51" t="s">
        <v>225</v>
      </c>
      <c r="C22" s="52">
        <v>1</v>
      </c>
      <c r="D22" s="39">
        <v>6000</v>
      </c>
      <c r="E22" s="50">
        <f>D22*C22</f>
        <v>6000</v>
      </c>
    </row>
    <row r="23" spans="2:9" x14ac:dyDescent="0.25">
      <c r="B23" s="51" t="s">
        <v>224</v>
      </c>
      <c r="C23" s="52">
        <v>1</v>
      </c>
      <c r="D23" s="39">
        <v>10000</v>
      </c>
      <c r="E23" s="50">
        <f>D23*C23</f>
        <v>10000</v>
      </c>
    </row>
    <row r="24" spans="2:9" x14ac:dyDescent="0.25">
      <c r="B24" s="51" t="s">
        <v>223</v>
      </c>
      <c r="C24" s="52">
        <v>1</v>
      </c>
      <c r="D24" s="39">
        <v>2500</v>
      </c>
      <c r="E24" s="50">
        <f>D24*C24</f>
        <v>2500</v>
      </c>
    </row>
    <row r="25" spans="2:9" x14ac:dyDescent="0.25">
      <c r="B25" s="51" t="s">
        <v>222</v>
      </c>
      <c r="C25" s="52">
        <v>1</v>
      </c>
      <c r="D25" s="39">
        <v>4000</v>
      </c>
      <c r="E25" s="50">
        <f>D25*C25</f>
        <v>4000</v>
      </c>
    </row>
    <row r="26" spans="2:9" x14ac:dyDescent="0.25">
      <c r="B26" s="51" t="s">
        <v>221</v>
      </c>
      <c r="C26" s="52">
        <v>1</v>
      </c>
      <c r="D26" s="39">
        <v>6000</v>
      </c>
      <c r="E26" s="50">
        <f>D26*C26</f>
        <v>6000</v>
      </c>
    </row>
    <row r="27" spans="2:9" x14ac:dyDescent="0.25">
      <c r="B27" s="51" t="s">
        <v>220</v>
      </c>
      <c r="C27" s="52">
        <v>1</v>
      </c>
      <c r="D27" s="39">
        <v>5000</v>
      </c>
      <c r="E27" s="50">
        <f>D27*C27</f>
        <v>5000</v>
      </c>
    </row>
    <row r="28" spans="2:9" ht="15.75" thickBot="1" x14ac:dyDescent="0.3">
      <c r="B28" s="49"/>
      <c r="C28" s="47"/>
      <c r="D28" s="68" t="s">
        <v>198</v>
      </c>
      <c r="E28" s="67">
        <f>SUM(E15:E27)</f>
        <v>62700</v>
      </c>
    </row>
    <row r="29" spans="2:9" ht="15.75" thickBot="1" x14ac:dyDescent="0.3">
      <c r="B29" s="66" t="s">
        <v>219</v>
      </c>
      <c r="C29" s="65"/>
      <c r="D29" s="64"/>
      <c r="E29" s="63">
        <f>E28/12</f>
        <v>5225</v>
      </c>
    </row>
    <row r="31" spans="2:9" ht="15.75" thickBot="1" x14ac:dyDescent="0.3"/>
    <row r="32" spans="2:9" ht="15.75" thickBot="1" x14ac:dyDescent="0.3">
      <c r="B32" s="59" t="s">
        <v>218</v>
      </c>
      <c r="C32" s="58" t="s">
        <v>211</v>
      </c>
      <c r="D32" s="57" t="s">
        <v>210</v>
      </c>
      <c r="E32" s="57" t="s">
        <v>209</v>
      </c>
      <c r="F32" s="56" t="s">
        <v>208</v>
      </c>
      <c r="H32" s="55" t="s">
        <v>207</v>
      </c>
      <c r="I32" s="54"/>
    </row>
    <row r="33" spans="2:9" x14ac:dyDescent="0.25">
      <c r="B33" s="62" t="s">
        <v>206</v>
      </c>
      <c r="C33" s="39">
        <v>35</v>
      </c>
      <c r="D33" s="52">
        <v>5</v>
      </c>
      <c r="E33" s="39">
        <f>D33*C33</f>
        <v>175</v>
      </c>
      <c r="F33" s="50">
        <f>E33*30</f>
        <v>5250</v>
      </c>
      <c r="H33" s="51" t="s">
        <v>205</v>
      </c>
      <c r="I33" s="50">
        <f>(37125)*12</f>
        <v>445500</v>
      </c>
    </row>
    <row r="34" spans="2:9" x14ac:dyDescent="0.25">
      <c r="B34" s="51" t="s">
        <v>204</v>
      </c>
      <c r="C34" s="39">
        <v>15</v>
      </c>
      <c r="D34" s="52">
        <v>20</v>
      </c>
      <c r="E34" s="39">
        <f>D34*C34</f>
        <v>300</v>
      </c>
      <c r="F34" s="50">
        <f>E34*30</f>
        <v>9000</v>
      </c>
      <c r="H34" s="51" t="s">
        <v>203</v>
      </c>
      <c r="I34" s="50">
        <f>E28</f>
        <v>62700</v>
      </c>
    </row>
    <row r="35" spans="2:9" x14ac:dyDescent="0.25">
      <c r="B35" s="51" t="s">
        <v>202</v>
      </c>
      <c r="C35" s="39">
        <v>14</v>
      </c>
      <c r="D35" s="52">
        <v>15</v>
      </c>
      <c r="E35" s="39">
        <f>D35*C35</f>
        <v>210</v>
      </c>
      <c r="F35" s="50">
        <f>E35*30</f>
        <v>6300</v>
      </c>
      <c r="H35" s="51" t="s">
        <v>201</v>
      </c>
      <c r="I35" s="50">
        <f>I34+I33</f>
        <v>508200</v>
      </c>
    </row>
    <row r="36" spans="2:9" x14ac:dyDescent="0.25">
      <c r="B36" s="51" t="s">
        <v>200</v>
      </c>
      <c r="C36" s="39">
        <v>15</v>
      </c>
      <c r="D36" s="52">
        <v>5</v>
      </c>
      <c r="E36" s="39">
        <f>D36*C36</f>
        <v>75</v>
      </c>
      <c r="F36" s="50">
        <f>E36*30</f>
        <v>2250</v>
      </c>
      <c r="H36" s="51" t="s">
        <v>199</v>
      </c>
      <c r="I36" s="50">
        <f>F37*12</f>
        <v>273600</v>
      </c>
    </row>
    <row r="37" spans="2:9" ht="15.75" thickBot="1" x14ac:dyDescent="0.3">
      <c r="B37" s="49"/>
      <c r="C37" s="48"/>
      <c r="D37" s="47"/>
      <c r="E37" s="46" t="s">
        <v>198</v>
      </c>
      <c r="F37" s="50">
        <f>SUM(F33:F36)</f>
        <v>22800</v>
      </c>
      <c r="H37" s="45" t="s">
        <v>197</v>
      </c>
      <c r="I37" s="44">
        <f>I36-I35</f>
        <v>-234600</v>
      </c>
    </row>
    <row r="38" spans="2:9" ht="15.75" thickBot="1" x14ac:dyDescent="0.3">
      <c r="B38" s="43"/>
      <c r="C38" s="42"/>
      <c r="D38" s="41"/>
      <c r="E38" s="40" t="s">
        <v>196</v>
      </c>
      <c r="F38" s="44">
        <f>F37-E12</f>
        <v>-13975</v>
      </c>
    </row>
    <row r="39" spans="2:9" x14ac:dyDescent="0.25">
      <c r="B39" s="37" t="s">
        <v>217</v>
      </c>
      <c r="C39" s="27"/>
      <c r="D39" s="27"/>
      <c r="E39" s="36" t="s">
        <v>194</v>
      </c>
      <c r="F39" s="61"/>
      <c r="H39">
        <f>90/25</f>
        <v>3.6</v>
      </c>
    </row>
    <row r="40" spans="2:9" ht="15.75" thickBot="1" x14ac:dyDescent="0.3"/>
    <row r="41" spans="2:9" ht="15.75" thickBot="1" x14ac:dyDescent="0.3">
      <c r="B41" s="59" t="s">
        <v>216</v>
      </c>
      <c r="C41" s="58" t="s">
        <v>211</v>
      </c>
      <c r="D41" s="57" t="s">
        <v>210</v>
      </c>
      <c r="E41" s="57" t="s">
        <v>209</v>
      </c>
      <c r="F41" s="56" t="s">
        <v>208</v>
      </c>
      <c r="H41" s="55" t="s">
        <v>207</v>
      </c>
      <c r="I41" s="54"/>
    </row>
    <row r="42" spans="2:9" x14ac:dyDescent="0.25">
      <c r="B42" s="53" t="s">
        <v>206</v>
      </c>
      <c r="C42" s="39">
        <v>35</v>
      </c>
      <c r="D42" s="52">
        <v>8</v>
      </c>
      <c r="E42" s="39">
        <f>D42*C42</f>
        <v>280</v>
      </c>
      <c r="F42" s="39">
        <f>E42*30</f>
        <v>8400</v>
      </c>
      <c r="H42" s="51" t="s">
        <v>205</v>
      </c>
      <c r="I42" s="50">
        <f>(37125)*12</f>
        <v>445500</v>
      </c>
    </row>
    <row r="43" spans="2:9" x14ac:dyDescent="0.25">
      <c r="B43" s="52" t="s">
        <v>204</v>
      </c>
      <c r="C43" s="39">
        <v>15</v>
      </c>
      <c r="D43" s="52">
        <v>30</v>
      </c>
      <c r="E43" s="39">
        <f>D43*C43</f>
        <v>450</v>
      </c>
      <c r="F43" s="39">
        <f>E43*30</f>
        <v>13500</v>
      </c>
      <c r="H43" s="51" t="s">
        <v>203</v>
      </c>
      <c r="I43" s="50">
        <f>E28</f>
        <v>62700</v>
      </c>
    </row>
    <row r="44" spans="2:9" x14ac:dyDescent="0.25">
      <c r="B44" s="52" t="s">
        <v>202</v>
      </c>
      <c r="C44" s="39">
        <v>14</v>
      </c>
      <c r="D44" s="52">
        <v>25</v>
      </c>
      <c r="E44" s="39">
        <f>D44*C44</f>
        <v>350</v>
      </c>
      <c r="F44" s="39">
        <f>E44*30</f>
        <v>10500</v>
      </c>
      <c r="H44" s="51" t="s">
        <v>201</v>
      </c>
      <c r="I44" s="50">
        <f>I43+I42</f>
        <v>508200</v>
      </c>
    </row>
    <row r="45" spans="2:9" x14ac:dyDescent="0.25">
      <c r="B45" s="52" t="s">
        <v>200</v>
      </c>
      <c r="C45" s="39">
        <v>15</v>
      </c>
      <c r="D45" s="52">
        <v>10</v>
      </c>
      <c r="E45" s="39">
        <f>D45*C45</f>
        <v>150</v>
      </c>
      <c r="F45" s="39">
        <f>E45*30</f>
        <v>4500</v>
      </c>
      <c r="H45" s="51" t="s">
        <v>199</v>
      </c>
      <c r="I45" s="50">
        <f>F46*12</f>
        <v>442800</v>
      </c>
    </row>
    <row r="46" spans="2:9" ht="15.75" thickBot="1" x14ac:dyDescent="0.3">
      <c r="B46" s="49"/>
      <c r="C46" s="48"/>
      <c r="D46" s="47"/>
      <c r="E46" s="46" t="s">
        <v>198</v>
      </c>
      <c r="F46" s="52">
        <f>SUM(F42:F45)</f>
        <v>36900</v>
      </c>
      <c r="H46" s="45" t="s">
        <v>197</v>
      </c>
      <c r="I46" s="44">
        <f>I45-I44</f>
        <v>-65400</v>
      </c>
    </row>
    <row r="47" spans="2:9" ht="15.75" thickBot="1" x14ac:dyDescent="0.3">
      <c r="B47" s="43"/>
      <c r="C47" s="42"/>
      <c r="D47" s="41"/>
      <c r="E47" s="40" t="s">
        <v>196</v>
      </c>
      <c r="F47" s="52">
        <f>F46-E12</f>
        <v>125</v>
      </c>
    </row>
    <row r="48" spans="2:9" x14ac:dyDescent="0.25">
      <c r="B48" s="37" t="s">
        <v>215</v>
      </c>
      <c r="C48" s="27"/>
      <c r="D48" s="27"/>
      <c r="E48" s="36" t="s">
        <v>194</v>
      </c>
      <c r="F48" s="60"/>
      <c r="H48">
        <f>90/38</f>
        <v>2.3684210526315788</v>
      </c>
    </row>
    <row r="49" spans="2:10" ht="15.75" thickBot="1" x14ac:dyDescent="0.3"/>
    <row r="50" spans="2:10" ht="15.75" thickBot="1" x14ac:dyDescent="0.3">
      <c r="B50" s="59" t="s">
        <v>214</v>
      </c>
      <c r="C50" s="58" t="s">
        <v>211</v>
      </c>
      <c r="D50" s="57" t="s">
        <v>210</v>
      </c>
      <c r="E50" s="57" t="s">
        <v>209</v>
      </c>
      <c r="F50" s="56" t="s">
        <v>208</v>
      </c>
      <c r="H50" s="55" t="s">
        <v>207</v>
      </c>
      <c r="I50" s="54"/>
    </row>
    <row r="51" spans="2:10" x14ac:dyDescent="0.25">
      <c r="B51" s="53" t="s">
        <v>206</v>
      </c>
      <c r="C51" s="39">
        <v>35</v>
      </c>
      <c r="D51" s="52">
        <v>10</v>
      </c>
      <c r="E51" s="39">
        <f>D51*C51</f>
        <v>350</v>
      </c>
      <c r="F51" s="39">
        <f>E51*30</f>
        <v>10500</v>
      </c>
      <c r="H51" s="51" t="s">
        <v>205</v>
      </c>
      <c r="I51" s="50">
        <f>(37125)*12</f>
        <v>445500</v>
      </c>
    </row>
    <row r="52" spans="2:10" x14ac:dyDescent="0.25">
      <c r="B52" s="52" t="s">
        <v>204</v>
      </c>
      <c r="C52" s="39">
        <v>15</v>
      </c>
      <c r="D52" s="52">
        <v>40</v>
      </c>
      <c r="E52" s="39">
        <f>D52*C52</f>
        <v>600</v>
      </c>
      <c r="F52" s="39">
        <f>E52*30</f>
        <v>18000</v>
      </c>
      <c r="H52" s="51" t="s">
        <v>203</v>
      </c>
      <c r="I52" s="50">
        <f>E28</f>
        <v>62700</v>
      </c>
    </row>
    <row r="53" spans="2:10" x14ac:dyDescent="0.25">
      <c r="B53" s="52" t="s">
        <v>202</v>
      </c>
      <c r="C53" s="39">
        <v>14</v>
      </c>
      <c r="D53" s="52">
        <v>35</v>
      </c>
      <c r="E53" s="39">
        <f>D53*C53</f>
        <v>490</v>
      </c>
      <c r="F53" s="39">
        <f>E53*30</f>
        <v>14700</v>
      </c>
      <c r="H53" s="51" t="s">
        <v>201</v>
      </c>
      <c r="I53" s="50">
        <f>I52+I51</f>
        <v>508200</v>
      </c>
    </row>
    <row r="54" spans="2:10" x14ac:dyDescent="0.25">
      <c r="B54" s="52" t="s">
        <v>200</v>
      </c>
      <c r="C54" s="39">
        <v>15</v>
      </c>
      <c r="D54" s="52">
        <v>15</v>
      </c>
      <c r="E54" s="39">
        <f>D54*C54</f>
        <v>225</v>
      </c>
      <c r="F54" s="39">
        <f>E54*30</f>
        <v>6750</v>
      </c>
      <c r="H54" s="51" t="s">
        <v>199</v>
      </c>
      <c r="I54" s="50">
        <f>F55*12</f>
        <v>599400</v>
      </c>
    </row>
    <row r="55" spans="2:10" ht="15.75" thickBot="1" x14ac:dyDescent="0.3">
      <c r="B55" s="49"/>
      <c r="C55" s="48"/>
      <c r="D55" s="47"/>
      <c r="E55" s="46" t="s">
        <v>198</v>
      </c>
      <c r="F55" s="39">
        <f>SUM(F51:F54)</f>
        <v>49950</v>
      </c>
      <c r="H55" s="45" t="s">
        <v>197</v>
      </c>
      <c r="I55" s="44">
        <f>I54-I53</f>
        <v>91200</v>
      </c>
    </row>
    <row r="56" spans="2:10" ht="15.75" thickBot="1" x14ac:dyDescent="0.3">
      <c r="B56" s="43"/>
      <c r="C56" s="42"/>
      <c r="D56" s="41"/>
      <c r="E56" s="40" t="s">
        <v>196</v>
      </c>
      <c r="F56" s="39">
        <f>F55-E12</f>
        <v>13175</v>
      </c>
      <c r="J56" s="38"/>
    </row>
    <row r="57" spans="2:10" x14ac:dyDescent="0.25">
      <c r="B57" s="37" t="s">
        <v>213</v>
      </c>
      <c r="E57" s="36" t="s">
        <v>194</v>
      </c>
      <c r="H57">
        <f>90/50</f>
        <v>1.8</v>
      </c>
      <c r="J57" s="38"/>
    </row>
    <row r="58" spans="2:10" ht="15.75" thickBot="1" x14ac:dyDescent="0.3"/>
    <row r="59" spans="2:10" ht="15.75" thickBot="1" x14ac:dyDescent="0.3">
      <c r="B59" s="59" t="s">
        <v>212</v>
      </c>
      <c r="C59" s="58" t="s">
        <v>211</v>
      </c>
      <c r="D59" s="57" t="s">
        <v>210</v>
      </c>
      <c r="E59" s="57" t="s">
        <v>209</v>
      </c>
      <c r="F59" s="56" t="s">
        <v>208</v>
      </c>
      <c r="H59" s="55" t="s">
        <v>207</v>
      </c>
      <c r="I59" s="54"/>
    </row>
    <row r="60" spans="2:10" x14ac:dyDescent="0.25">
      <c r="B60" s="53" t="s">
        <v>206</v>
      </c>
      <c r="C60" s="39">
        <v>35</v>
      </c>
      <c r="D60" s="52">
        <v>15</v>
      </c>
      <c r="E60" s="39">
        <f>D60*C60</f>
        <v>525</v>
      </c>
      <c r="F60" s="39">
        <f>E60*30</f>
        <v>15750</v>
      </c>
      <c r="H60" s="51" t="s">
        <v>205</v>
      </c>
      <c r="I60" s="50">
        <f>(37125)*12</f>
        <v>445500</v>
      </c>
    </row>
    <row r="61" spans="2:10" x14ac:dyDescent="0.25">
      <c r="B61" s="52" t="s">
        <v>204</v>
      </c>
      <c r="C61" s="39">
        <v>15</v>
      </c>
      <c r="D61" s="52">
        <v>45</v>
      </c>
      <c r="E61" s="39">
        <f>D61*C61</f>
        <v>675</v>
      </c>
      <c r="F61" s="39">
        <f>E61*30</f>
        <v>20250</v>
      </c>
      <c r="H61" s="51" t="s">
        <v>203</v>
      </c>
      <c r="I61" s="50">
        <f>E28</f>
        <v>62700</v>
      </c>
    </row>
    <row r="62" spans="2:10" x14ac:dyDescent="0.25">
      <c r="B62" s="52" t="s">
        <v>202</v>
      </c>
      <c r="C62" s="39">
        <v>14</v>
      </c>
      <c r="D62" s="52">
        <v>35</v>
      </c>
      <c r="E62" s="39">
        <f>D62*C62</f>
        <v>490</v>
      </c>
      <c r="F62" s="39">
        <f>E62*30</f>
        <v>14700</v>
      </c>
      <c r="H62" s="51" t="s">
        <v>201</v>
      </c>
      <c r="I62" s="50">
        <f>I61+I60</f>
        <v>508200</v>
      </c>
    </row>
    <row r="63" spans="2:10" x14ac:dyDescent="0.25">
      <c r="B63" s="52" t="s">
        <v>200</v>
      </c>
      <c r="C63" s="39">
        <v>15</v>
      </c>
      <c r="D63" s="52">
        <v>20</v>
      </c>
      <c r="E63" s="39">
        <f>D63*C63</f>
        <v>300</v>
      </c>
      <c r="F63" s="39">
        <f>E63*30</f>
        <v>9000</v>
      </c>
      <c r="H63" s="51" t="s">
        <v>199</v>
      </c>
      <c r="I63" s="50">
        <f>F64*12</f>
        <v>716400</v>
      </c>
    </row>
    <row r="64" spans="2:10" ht="15.75" thickBot="1" x14ac:dyDescent="0.3">
      <c r="B64" s="49"/>
      <c r="C64" s="48"/>
      <c r="D64" s="47"/>
      <c r="E64" s="46" t="s">
        <v>198</v>
      </c>
      <c r="F64" s="39">
        <f>SUM(F60:F63)</f>
        <v>59700</v>
      </c>
      <c r="H64" s="45" t="s">
        <v>197</v>
      </c>
      <c r="I64" s="44">
        <f>I63-I62</f>
        <v>208200</v>
      </c>
    </row>
    <row r="65" spans="2:10" ht="15.75" thickBot="1" x14ac:dyDescent="0.3">
      <c r="B65" s="43"/>
      <c r="C65" s="42"/>
      <c r="D65" s="41"/>
      <c r="E65" s="40" t="s">
        <v>196</v>
      </c>
      <c r="F65" s="39">
        <f>F64-E20</f>
        <v>57700</v>
      </c>
      <c r="J65" s="38"/>
    </row>
    <row r="66" spans="2:10" x14ac:dyDescent="0.25">
      <c r="B66" s="37" t="s">
        <v>195</v>
      </c>
      <c r="E66" s="36" t="s">
        <v>194</v>
      </c>
      <c r="H66">
        <f>90/60</f>
        <v>1.5</v>
      </c>
    </row>
  </sheetData>
  <mergeCells count="11">
    <mergeCell ref="B64:D65"/>
    <mergeCell ref="H41:I41"/>
    <mergeCell ref="H59:I59"/>
    <mergeCell ref="H50:I50"/>
    <mergeCell ref="B46:D47"/>
    <mergeCell ref="H32:I32"/>
    <mergeCell ref="B12:C12"/>
    <mergeCell ref="B28:C28"/>
    <mergeCell ref="B29:D29"/>
    <mergeCell ref="B37:D38"/>
    <mergeCell ref="B55:D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RuPaul</vt:lpstr>
      <vt:lpstr>Organigrama de tiempos</vt:lpstr>
      <vt:lpstr>Cocina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 1</dc:creator>
  <cp:lastModifiedBy>Ventas 1</cp:lastModifiedBy>
  <dcterms:created xsi:type="dcterms:W3CDTF">2013-07-01T17:38:49Z</dcterms:created>
  <dcterms:modified xsi:type="dcterms:W3CDTF">2013-07-01T17:40:55Z</dcterms:modified>
</cp:coreProperties>
</file>