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 Analytics Boothcamp\"/>
    </mc:Choice>
  </mc:AlternateContent>
  <xr:revisionPtr revIDLastSave="0" documentId="13_ncr:1_{5A8A92AA-94D4-4227-AC3C-40DBA35DC655}" xr6:coauthVersionLast="47" xr6:coauthVersionMax="47" xr10:uidLastSave="{00000000-0000-0000-0000-000000000000}"/>
  <bookViews>
    <workbookView xWindow="19090" yWindow="-110" windowWidth="19420" windowHeight="10300" firstSheet="1" activeTab="5" xr2:uid="{00000000-000D-0000-FFFF-FFFF00000000}"/>
  </bookViews>
  <sheets>
    <sheet name="Sheet1" sheetId="2" r:id="rId1"/>
    <sheet name="Sheet2" sheetId="3" r:id="rId2"/>
    <sheet name="Sheet9" sheetId="10" r:id="rId3"/>
    <sheet name="Crowdfunding" sheetId="1" r:id="rId4"/>
    <sheet name="Sheet11" sheetId="12" r:id="rId5"/>
    <sheet name="Sheet3" sheetId="13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3" l="1"/>
  <c r="E16" i="13"/>
  <c r="B17" i="13"/>
  <c r="B16" i="13"/>
  <c r="B12" i="13"/>
  <c r="E15" i="13"/>
  <c r="E14" i="13"/>
  <c r="E13" i="13"/>
  <c r="E12" i="13"/>
  <c r="B15" i="13"/>
  <c r="B14" i="13"/>
  <c r="B13" i="13"/>
  <c r="H3" i="12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9" i="12"/>
  <c r="C9" i="12"/>
  <c r="D3" i="12"/>
  <c r="C3" i="12"/>
  <c r="B9" i="12"/>
  <c r="B3" i="12"/>
  <c r="E3" i="12" s="1"/>
  <c r="B2" i="12"/>
  <c r="E2" i="12" s="1"/>
  <c r="D2" i="12"/>
  <c r="C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12" l="1"/>
  <c r="E5" i="12"/>
  <c r="E4" i="12"/>
  <c r="E7" i="12"/>
  <c r="E9" i="12"/>
  <c r="E8" i="12"/>
  <c r="E13" i="12"/>
  <c r="E12" i="12"/>
  <c r="E11" i="12"/>
  <c r="E10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<sst xmlns="http://schemas.openxmlformats.org/spreadsheetml/2006/main" count="6155" uniqueCount="2116">
  <si>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</si>
  <si>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</si>
  <si>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</si>
  <si>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</si>
  <si>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</si>
  <si>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</si>
  <si>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</si>
  <si>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</si>
  <si>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</si>
  <si>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</si>
  <si>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</si>
  <si>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</si>
  <si>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</si>
  <si>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</si>
  <si>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</si>
  <si>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</si>
  <si>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</si>
  <si>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</si>
  <si>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</si>
  <si>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</si>
  <si>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</si>
  <si>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</si>
  <si>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</si>
  <si>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</si>
  <si>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</si>
  <si>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</si>
  <si>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</si>
  <si>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</si>
  <si>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</si>
  <si>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</si>
  <si>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</si>
  <si>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</si>
  <si>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</si>
  <si>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</si>
  <si>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</si>
  <si>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</si>
  <si>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</si>
  <si>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</si>
  <si>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</si>
  <si>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</si>
  <si>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</si>
  <si>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</si>
  <si>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</si>
  <si>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</si>
  <si>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</si>
  <si>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</si>
  <si>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</si>
  <si>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</si>
  <si>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</si>
  <si>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</si>
  <si>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</si>
  <si>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</si>
  <si>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</si>
  <si>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</si>
  <si>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</si>
  <si>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</si>
  <si>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</si>
  <si>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</si>
  <si>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</si>
  <si>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</si>
  <si>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</si>
  <si>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</si>
  <si>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</si>
  <si>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</si>
  <si>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</si>
  <si>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</si>
  <si>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</si>
  <si>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</si>
  <si>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</si>
  <si>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</si>
  <si>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</si>
  <si>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</si>
  <si>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</si>
  <si>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</si>
  <si>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</si>
  <si>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</si>
  <si>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</si>
  <si>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</si>
  <si>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</si>
  <si>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</si>
  <si>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</si>
  <si>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</si>
  <si>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</si>
  <si>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</si>
  <si>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</si>
  <si>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</si>
  <si>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</si>
  <si>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</si>
  <si>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</si>
  <si>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</si>
  <si>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</si>
  <si>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</si>
  <si>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</si>
  <si>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</si>
  <si>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</si>
  <si>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</si>
  <si>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</si>
  <si>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</si>
  <si>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</si>
  <si>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</si>
  <si>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</si>
  <si>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</si>
  <si>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</si>
  <si>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</si>
  <si>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</si>
  <si>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</si>
  <si>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</si>
  <si>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</si>
  <si>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</si>
  <si>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</si>
  <si>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</si>
  <si>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</si>
  <si>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</si>
  <si>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</si>
  <si>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</si>
  <si>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</si>
  <si>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</si>
  <si>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</si>
  <si>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</si>
  <si>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</si>
  <si>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</si>
  <si>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</si>
  <si>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</si>
  <si>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</si>
  <si>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</si>
  <si>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</si>
  <si>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</si>
  <si>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</si>
  <si>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</si>
  <si>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</si>
  <si>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</si>
  <si>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</si>
  <si>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</si>
  <si>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</si>
  <si>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</si>
  <si>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</si>
  <si>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</si>
  <si>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</si>
  <si>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</si>
  <si>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</si>
  <si>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</si>
  <si>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</si>
  <si>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</si>
  <si>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</si>
  <si>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</si>
  <si>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</si>
  <si>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</si>
  <si>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</si>
  <si>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</si>
  <si>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</si>
  <si>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</si>
  <si>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</si>
  <si>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</si>
  <si>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</si>
  <si>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</si>
  <si>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</si>
  <si>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</si>
  <si>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</si>
  <si>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</si>
  <si>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</si>
  <si>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</si>
  <si>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</si>
  <si>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</si>
  <si>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</si>
  <si>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</si>
  <si>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</si>
  <si>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</si>
  <si>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</si>
  <si>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</si>
  <si>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</si>
  <si>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</si>
  <si>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</si>
  <si>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</si>
  <si>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</si>
  <si>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</si>
  <si>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</si>
  <si>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</si>
  <si>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</si>
  <si>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</si>
  <si>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</si>
  <si>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</si>
  <si>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</si>
  <si>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</si>
  <si>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</si>
  <si>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</si>
  <si>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</si>
  <si>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</si>
  <si>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</si>
  <si>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</si>
  <si>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</si>
  <si>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</si>
  <si>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</si>
  <si>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</si>
  <si>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</si>
  <si>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</si>
  <si>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</si>
  <si>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</si>
  <si>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</si>
  <si>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</si>
  <si>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</si>
  <si>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</si>
  <si>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</si>
  <si>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</si>
  <si>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</si>
  <si>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</si>
  <si>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</si>
  <si>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</si>
  <si>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</si>
  <si>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</si>
  <si>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</si>
  <si>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</si>
  <si>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</si>
  <si>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</si>
  <si>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</si>
  <si>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</si>
  <si>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</si>
  <si>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</si>
  <si>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</si>
  <si>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</si>
  <si>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</si>
  <si>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</si>
  <si>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</si>
  <si>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</si>
  <si>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</si>
  <si>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</si>
  <si>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</si>
  <si>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</si>
  <si>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</si>
  <si>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</si>
  <si>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</si>
  <si>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</si>
  <si>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</si>
  <si>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</si>
  <si>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</si>
  <si>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</si>
  <si>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</si>
  <si>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</si>
  <si>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</si>
  <si>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</si>
  <si>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</si>
  <si>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</si>
  <si>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</si>
  <si>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</si>
  <si>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</si>
  <si>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</si>
  <si>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</si>
  <si>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</si>
  <si>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</si>
  <si>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</si>
  <si>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</si>
  <si>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</si>
  <si>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</si>
  <si>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</si>
  <si>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</si>
  <si>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</si>
  <si>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</si>
  <si>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</si>
  <si>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</si>
  <si>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</si>
  <si>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</si>
  <si>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</si>
  <si>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</si>
  <si>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</si>
  <si>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</si>
  <si>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</si>
  <si>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</si>
  <si>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</si>
  <si>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</si>
  <si>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</si>
  <si>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</si>
  <si>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</si>
  <si>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</si>
  <si>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</si>
  <si>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</si>
  <si>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</si>
  <si>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</si>
  <si>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</si>
  <si>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</si>
  <si>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</si>
  <si>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</si>
  <si>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</si>
  <si>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</si>
  <si>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</si>
  <si>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</si>
  <si>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</si>
  <si>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</si>
  <si>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</si>
  <si>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</si>
  <si>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</si>
  <si>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</si>
  <si>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</si>
  <si>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</si>
  <si>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</si>
  <si>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</si>
  <si>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</si>
  <si>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</si>
  <si>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</si>
  <si>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</si>
  <si>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</si>
  <si>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</si>
  <si>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</si>
  <si>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</si>
  <si>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</si>
  <si>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</si>
  <si>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</si>
  <si>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</si>
  <si>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</si>
  <si>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</si>
  <si>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</si>
  <si>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</si>
  <si>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</si>
  <si>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</si>
  <si>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</si>
  <si>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</si>
  <si>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</si>
  <si>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</si>
  <si>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</si>
  <si>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</si>
  <si>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</si>
  <si>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</si>
  <si>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</si>
  <si>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</si>
  <si>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</si>
  <si>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</si>
  <si>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</si>
  <si>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</si>
  <si>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</si>
  <si>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</si>
  <si>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</si>
  <si>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</si>
  <si>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</si>
  <si>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</si>
  <si>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</si>
  <si>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</si>
  <si>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</si>
  <si>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</si>
  <si>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</si>
  <si>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</si>
  <si>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</si>
  <si>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</si>
  <si>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</si>
  <si>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</si>
  <si>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</si>
  <si>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</si>
  <si>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</si>
  <si>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</si>
  <si>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</si>
  <si>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</si>
  <si>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</si>
  <si>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</si>
  <si>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</si>
  <si>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</si>
  <si>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</si>
  <si>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</si>
  <si>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</si>
  <si>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</si>
  <si>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</si>
  <si>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</si>
  <si>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</si>
  <si>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</si>
  <si>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</si>
  <si>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</si>
  <si>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</si>
  <si>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</si>
  <si>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</si>
  <si>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</si>
  <si>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</si>
  <si>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</si>
  <si>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</si>
  <si>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</si>
  <si>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</si>
  <si>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</si>
  <si>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</si>
  <si>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</si>
  <si>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</si>
  <si>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</si>
  <si>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</si>
  <si>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</si>
  <si>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</si>
  <si>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</si>
  <si>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</si>
  <si>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</si>
  <si>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</si>
  <si>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</si>
  <si>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</si>
  <si>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</si>
  <si>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</si>
  <si>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</si>
  <si>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</si>
  <si>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</si>
  <si>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</si>
  <si>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</si>
  <si>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</si>
  <si>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</si>
  <si>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</si>
  <si>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</si>
  <si>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</si>
  <si>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</si>
  <si>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</si>
  <si>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</si>
  <si>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</si>
  <si>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</si>
  <si>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</si>
  <si>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</si>
  <si>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</si>
  <si>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</si>
  <si>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</si>
  <si>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</si>
  <si>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</si>
  <si>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</si>
  <si>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</si>
  <si>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</si>
  <si>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</si>
  <si>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</si>
  <si>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</si>
  <si>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</si>
  <si>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</si>
  <si>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</si>
  <si>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</si>
  <si>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</si>
  <si>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</si>
  <si>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</si>
  <si>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</si>
  <si>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</si>
  <si>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</si>
  <si>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</si>
  <si>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</si>
  <si>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</si>
  <si>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</si>
  <si>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</si>
  <si>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</si>
  <si>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</si>
  <si>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</si>
  <si>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</si>
  <si>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</si>
  <si>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</si>
  <si>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</si>
  <si>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</si>
  <si>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</si>
  <si>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</si>
  <si>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</si>
  <si>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</si>
  <si>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</si>
  <si>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</si>
  <si>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</si>
  <si>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</si>
  <si>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</si>
  <si>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</si>
  <si>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</si>
  <si>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</si>
  <si>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</si>
  <si>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</si>
  <si>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</si>
  <si>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</si>
  <si>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</si>
  <si>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</si>
  <si>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</si>
  <si>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</si>
  <si>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</si>
  <si>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</si>
  <si>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</si>
  <si>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</si>
  <si>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</si>
  <si>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</si>
  <si>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</si>
  <si>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</si>
  <si>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</si>
  <si>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</si>
  <si>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</si>
  <si>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</si>
  <si>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</si>
  <si>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</si>
  <si>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</si>
  <si>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</si>
  <si>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</si>
  <si>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</si>
  <si>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</si>
  <si>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</si>
  <si>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</si>
  <si>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</si>
  <si>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</si>
  <si>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</si>
  <si>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</si>
  <si>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</si>
  <si>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</si>
  <si>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</si>
  <si>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</si>
  <si>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</si>
  <si>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</si>
  <si>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</si>
  <si>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</si>
  <si>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</si>
  <si>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</si>
  <si>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</si>
  <si>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</si>
  <si>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</si>
  <si>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</si>
  <si>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</si>
  <si>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</si>
  <si>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</si>
  <si>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</si>
  <si>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</si>
  <si>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</si>
  <si>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</si>
  <si>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</si>
  <si>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</si>
  <si>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</si>
  <si>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</si>
  <si>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</si>
  <si>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</si>
  <si>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</si>
  <si>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</si>
  <si>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</si>
  <si>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</si>
  <si>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</si>
  <si>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</si>
  <si>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</si>
  <si>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</si>
  <si>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</si>
  <si>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</si>
  <si>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</si>
  <si>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</si>
  <si>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</si>
  <si>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</si>
  <si>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</si>
  <si>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</si>
  <si>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</si>
  <si>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</si>
  <si>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</si>
  <si>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</si>
  <si>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</si>
  <si>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</si>
  <si>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</si>
  <si>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</si>
  <si>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</si>
  <si>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</si>
  <si>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</si>
  <si>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</si>
  <si>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</si>
  <si>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</si>
  <si>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</si>
  <si>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</si>
  <si>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</si>
  <si>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</si>
  <si>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</si>
  <si>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</si>
  <si>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</si>
  <si>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</si>
  <si>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</si>
  <si>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</si>
  <si>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</si>
  <si>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</si>
  <si>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</si>
  <si>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</si>
  <si>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</si>
  <si>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</si>
  <si>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</si>
  <si>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</si>
  <si>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</si>
  <si>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</si>
  <si>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</si>
  <si>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</si>
  <si>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</si>
  <si>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</si>
  <si>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</si>
  <si>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</si>
  <si>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</si>
  <si>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</si>
  <si>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</si>
  <si>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</si>
  <si>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</si>
  <si>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</si>
  <si>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</si>
  <si>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</si>
  <si>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</si>
  <si>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</si>
  <si>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</si>
  <si>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</si>
  <si>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</si>
  <si>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</si>
  <si>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</si>
  <si>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</si>
  <si>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</si>
  <si>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</si>
  <si>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</si>
  <si>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</si>
  <si>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</si>
  <si>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</si>
  <si>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</si>
  <si>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</si>
  <si>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</si>
  <si>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</si>
  <si>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</si>
  <si>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</si>
  <si>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</si>
  <si>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</si>
  <si>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</si>
  <si>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</si>
  <si>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</si>
  <si>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</si>
  <si>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</si>
  <si>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</si>
  <si>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</si>
  <si>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</si>
  <si>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</si>
  <si>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</si>
  <si>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</si>
  <si>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</si>
  <si>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</si>
  <si>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</si>
  <si>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</si>
  <si>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</si>
  <si>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</si>
  <si>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</si>
  <si>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</si>
  <si>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</si>
  <si>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</si>
  <si>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</si>
  <si>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</si>
  <si>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</si>
  <si>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</si>
  <si>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</si>
  <si>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</si>
  <si>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</si>
  <si>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</si>
  <si>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</si>
  <si>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</si>
  <si>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</si>
  <si>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</si>
  <si>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</si>
  <si>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</si>
  <si>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</si>
  <si>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</si>
  <si>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</si>
  <si>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</si>
  <si>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</si>
  <si>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</si>
  <si>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</si>
  <si>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</si>
  <si>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</si>
  <si>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</si>
  <si>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</si>
  <si>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</si>
  <si>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</si>
  <si>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</si>
  <si>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</si>
  <si>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</si>
  <si>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</si>
  <si>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</si>
  <si>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</si>
  <si>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</si>
  <si>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</si>
  <si>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</si>
  <si>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</si>
  <si>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</si>
  <si>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</si>
  <si>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</si>
  <si>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</si>
  <si>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</si>
  <si>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</si>
  <si>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</si>
  <si>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</si>
  <si>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</si>
  <si>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</si>
  <si>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</si>
  <si>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</si>
  <si>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</si>
  <si>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</si>
  <si>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</si>
  <si>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</si>
  <si>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</si>
  <si>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</si>
  <si>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</si>
  <si>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</si>
  <si>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</si>
  <si>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</si>
  <si>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</si>
  <si>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</si>
  <si>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</si>
  <si>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</si>
  <si>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</si>
  <si>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</si>
  <si>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</si>
  <si>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</si>
  <si>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</si>
  <si>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</si>
  <si>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</si>
  <si>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</si>
  <si>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</si>
  <si>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</si>
  <si>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</si>
  <si>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</si>
  <si>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</si>
  <si>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</si>
  <si>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</si>
  <si>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</si>
  <si>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</si>
  <si>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</si>
  <si>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</si>
  <si>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</si>
  <si>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</si>
  <si>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</si>
  <si>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</si>
  <si>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</si>
  <si>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</si>
  <si>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</si>
  <si>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</si>
  <si>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</si>
  <si>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</si>
  <si>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</si>
  <si>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</si>
  <si>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</si>
  <si>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</si>
  <si>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</si>
  <si>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</si>
  <si>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</si>
  <si>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</si>
  <si>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</si>
  <si>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</si>
  <si>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</si>
  <si>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</si>
  <si>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</si>
  <si>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</si>
  <si>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</si>
  <si>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</si>
  <si>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</si>
  <si>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</si>
  <si>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</si>
  <si>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</si>
  <si>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</si>
  <si>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</si>
  <si>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</si>
  <si>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</si>
  <si>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</si>
  <si>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</si>
  <si>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</si>
  <si>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</si>
  <si>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</si>
  <si>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</si>
  <si>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</si>
  <si>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</si>
  <si>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</si>
  <si>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</si>
  <si>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</si>
  <si>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</si>
  <si>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</si>
  <si>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</si>
  <si>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</si>
  <si>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</si>
  <si>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</si>
  <si>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</si>
  <si>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</si>
  <si>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</si>
  <si>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</si>
  <si>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</si>
  <si>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</si>
  <si>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</si>
  <si>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</si>
  <si>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</si>
  <si>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</si>
  <si>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</si>
  <si>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</si>
  <si>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</si>
  <si>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</si>
  <si>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</si>
  <si>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</si>
  <si>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</si>
  <si>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</si>
  <si>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</si>
  <si>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</si>
  <si>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</si>
  <si>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</si>
  <si>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</si>
  <si>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</si>
  <si>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</si>
  <si>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</si>
  <si>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</si>
  <si>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</si>
  <si>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</si>
  <si>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</si>
  <si>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</si>
  <si>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</si>
  <si>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</si>
  <si>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</si>
  <si>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</si>
  <si>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</si>
  <si>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</si>
  <si>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</si>
  <si>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</si>
  <si>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</si>
  <si>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</si>
  <si>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</si>
  <si>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</si>
  <si>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</si>
  <si>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</si>
  <si>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</si>
  <si>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</si>
  <si>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</si>
  <si>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</si>
  <si>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</si>
  <si>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</si>
  <si>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</si>
  <si>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</si>
  <si>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</si>
  <si>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</si>
  <si>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</si>
  <si>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</si>
  <si>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</si>
  <si>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</si>
  <si>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</si>
  <si>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</si>
  <si>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</si>
  <si>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</si>
  <si>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</si>
  <si>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</si>
  <si>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</si>
  <si>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</si>
  <si>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</si>
  <si>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</si>
  <si>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</si>
  <si>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</si>
  <si>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</si>
  <si>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</si>
  <si>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</si>
  <si>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</si>
  <si>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</si>
  <si>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</si>
  <si>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</si>
  <si>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</si>
  <si>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</si>
  <si>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</si>
  <si>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</si>
  <si>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</si>
  <si>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</si>
  <si>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</si>
  <si>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</si>
  <si>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</si>
  <si>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</si>
  <si>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</si>
  <si>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</si>
  <si>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</si>
  <si>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</si>
  <si>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</si>
  <si>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</si>
  <si>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</si>
  <si>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</si>
  <si>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</si>
  <si>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</si>
  <si>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</si>
  <si>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</si>
  <si>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</si>
  <si>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</si>
  <si>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</si>
  <si>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</si>
  <si>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</si>
  <si>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</si>
  <si>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</si>
  <si>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</si>
  <si>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</si>
  <si>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</si>
  <si>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</si>
  <si>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</si>
  <si>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</si>
  <si>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</si>
  <si>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</si>
  <si>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</si>
  <si>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</si>
  <si>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</si>
  <si>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</si>
  <si>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</si>
  <si>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</si>
  <si>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</si>
  <si>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</si>
  <si>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</si>
  <si>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</si>
  <si>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</si>
  <si>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</si>
  <si>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</si>
  <si>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</si>
  <si>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</si>
  <si>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</si>
  <si>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</si>
  <si>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</si>
  <si>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</si>
  <si>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</si>
  <si>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</si>
  <si>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</si>
  <si>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</si>
  <si>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</si>
  <si>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</si>
  <si>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</si>
  <si>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</si>
  <si>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</si>
  <si>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</si>
  <si>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</si>
  <si>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</si>
  <si>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</si>
  <si>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</si>
  <si>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</si>
  <si>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</si>
  <si>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</si>
  <si>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</si>
  <si>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</si>
  <si>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</si>
  <si>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</si>
  <si>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</si>
  <si>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</si>
  <si>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</si>
  <si>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</si>
  <si>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</si>
  <si>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</si>
  <si>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</si>
  <si>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</si>
  <si>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</si>
  <si>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</si>
  <si>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</si>
  <si>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</si>
  <si>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</si>
  <si>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</si>
  <si>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</si>
  <si>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</si>
  <si>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</si>
  <si>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</si>
  <si>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</si>
  <si>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</si>
  <si>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</si>
  <si>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</si>
  <si>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</si>
  <si>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</si>
  <si>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</si>
  <si>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</si>
  <si>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</si>
  <si>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</si>
  <si>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</si>
  <si>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</si>
  <si>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</si>
  <si>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</si>
  <si>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</si>
  <si>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</si>
  <si>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</si>
  <si>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</si>
  <si>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</si>
  <si>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</si>
  <si>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</si>
  <si>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</si>
  <si>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</si>
  <si>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</si>
  <si>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</si>
  <si>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</si>
  <si>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</si>
  <si>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</si>
  <si>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</si>
  <si>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</si>
  <si>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</si>
  <si>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</si>
  <si>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</si>
  <si>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</si>
  <si>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</si>
  <si>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</si>
  <si>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</si>
  <si>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</si>
  <si>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</si>
  <si>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</si>
  <si>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</si>
  <si>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</si>
  <si>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</si>
  <si>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</si>
  <si>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</si>
  <si>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</si>
  <si>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</si>
  <si>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</si>
  <si>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</si>
  <si>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</si>
  <si>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</si>
  <si>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</si>
  <si>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</si>
  <si>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</si>
  <si>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</si>
  <si>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</si>
  <si>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</si>
  <si>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</si>
  <si>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</si>
  <si>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</si>
  <si>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</si>
  <si>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</si>
  <si>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</si>
  <si>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</si>
  <si>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</si>
  <si>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</si>
  <si>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</si>
  <si>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</si>
  <si>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</si>
  <si>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</si>
  <si>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</si>
  <si>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</si>
  <si>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</si>
  <si>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</si>
  <si>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</si>
  <si>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</si>
  <si>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</si>
  <si>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</si>
  <si>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</si>
  <si>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</si>
  <si>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</si>
  <si>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</si>
  <si>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</si>
  <si>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</si>
  <si>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</si>
  <si>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</si>
  <si>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</si>
  <si>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</si>
  <si>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</si>
  <si>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</si>
  <si>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</si>
  <si>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</si>
  <si>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</si>
  <si>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</si>
  <si>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</si>
  <si>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</si>
  <si>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</si>
  <si>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</si>
  <si>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</si>
  <si>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</si>
  <si>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</si>
  <si>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</si>
  <si>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</si>
  <si>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</si>
  <si>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</si>
  <si>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</si>
  <si>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</si>
  <si>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</si>
  <si>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</si>
  <si>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</si>
  <si>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</si>
  <si>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</si>
  <si>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</si>
  <si>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</si>
  <si>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</si>
  <si>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</si>
  <si>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</si>
  <si>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</si>
  <si>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</si>
  <si>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</si>
  <si>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</si>
  <si>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</si>
  <si>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</si>
  <si>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</si>
  <si>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</si>
  <si>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</si>
  <si>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</si>
  <si>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</si>
  <si>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</si>
  <si>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</si>
  <si>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</si>
  <si>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</si>
  <si>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</si>
  <si>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</si>
  <si>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</si>
  <si>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</si>
  <si>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</si>
  <si>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</si>
  <si>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</si>
  <si>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</si>
  <si>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</si>
  <si>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</si>
  <si>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</si>
  <si>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</si>
  <si>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</si>
  <si>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</si>
  <si>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</si>
  <si>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</si>
  <si>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</si>
  <si>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</si>
  <si>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</si>
  <si>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</si>
  <si>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</si>
  <si>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</si>
  <si>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</si>
  <si>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</si>
  <si>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</si>
  <si>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</si>
  <si>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</si>
  <si>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</si>
  <si>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</si>
  <si>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</si>
  <si>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</si>
  <si>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</si>
  <si>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</si>
  <si>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</si>
  <si>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</si>
  <si>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</si>
  <si>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</si>
  <si>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</si>
  <si>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</si>
  <si>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</si>
  <si>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</si>
  <si>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</si>
  <si>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</si>
  <si>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</si>
  <si>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</si>
  <si>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</si>
  <si>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</si>
  <si>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</si>
  <si>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</si>
  <si>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</si>
  <si>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</si>
  <si>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</si>
  <si>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</si>
  <si>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</si>
  <si>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</si>
  <si>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</si>
  <si>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</si>
  <si>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</si>
  <si>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</si>
  <si>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</si>
  <si>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</si>
  <si>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</si>
  <si>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</si>
  <si>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</si>
  <si>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</si>
  <si>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</si>
  <si>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</si>
  <si>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</si>
  <si>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</si>
  <si>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</si>
  <si>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</si>
  <si>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</si>
  <si>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</si>
  <si>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</si>
  <si>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</si>
  <si>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</si>
  <si>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</si>
  <si>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</si>
  <si>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</si>
  <si>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</si>
  <si>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</si>
  <si>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</si>
  <si>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</si>
  <si>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</si>
  <si>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</si>
  <si>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</si>
  <si>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</si>
  <si>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</si>
  <si>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</si>
  <si>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</si>
  <si>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</si>
  <si>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</si>
  <si>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</si>
  <si>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</si>
  <si>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</si>
  <si>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</si>
  <si>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</si>
  <si>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</si>
  <si>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</si>
  <si>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</si>
  <si>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</si>
  <si>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</si>
  <si>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</si>
  <si>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</si>
  <si>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</si>
  <si>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</si>
  <si>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</si>
  <si>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</si>
  <si>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</si>
  <si>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</si>
  <si>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</si>
  <si>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</si>
  <si>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</si>
  <si>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</si>
  <si>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</si>
  <si>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</si>
  <si>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</si>
  <si>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</si>
  <si>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</si>
  <si>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</si>
  <si>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</si>
  <si>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</si>
  <si>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</si>
  <si>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</si>
  <si>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</si>
  <si>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</si>
  <si>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</si>
  <si>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</si>
  <si>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</si>
  <si>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</si>
  <si>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</si>
  <si>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</si>
  <si>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</si>
  <si>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</si>
  <si>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</si>
  <si>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</si>
  <si>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</si>
  <si>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</si>
  <si>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</si>
  <si>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</si>
  <si>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</si>
  <si>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</si>
  <si>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</si>
  <si>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</si>
  <si>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</si>
  <si>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</si>
  <si>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</si>
  <si>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</si>
  <si>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</si>
  <si>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</si>
  <si>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</si>
  <si>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</si>
  <si>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</si>
  <si>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</si>
  <si>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</si>
  <si>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</si>
  <si>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</si>
  <si>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</si>
  <si>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</si>
  <si>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</si>
  <si>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</si>
  <si>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</si>
  <si>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</si>
  <si>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</si>
  <si>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</si>
  <si>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</si>
  <si>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</si>
  <si>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</si>
  <si>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</si>
  <si>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</si>
  <si>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</si>
  <si>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</si>
  <si>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</si>
  <si>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</si>
  <si>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</si>
  <si>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</si>
  <si>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</si>
  <si>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</si>
  <si>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</si>
  <si>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</si>
  <si>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</si>
  <si>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</si>
  <si>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</si>
  <si>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</si>
  <si>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</si>
  <si>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</si>
  <si>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</si>
  <si>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</si>
  <si>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</si>
  <si>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</si>
  <si>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</si>
  <si>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</si>
  <si>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</si>
  <si>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</si>
  <si>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</si>
  <si>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</si>
  <si>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</si>
  <si>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</si>
  <si>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</si>
  <si>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</si>
  <si>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</si>
  <si>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</si>
  <si>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</si>
  <si>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</si>
  <si>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</si>
  <si>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</si>
  <si>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</si>
  <si>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</si>
  <si>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</si>
  <si>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</si>
  <si>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</si>
  <si>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</si>
  <si>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</si>
  <si>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</si>
  <si>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</si>
  <si>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</si>
  <si>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</si>
  <si>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</si>
  <si>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</si>
  <si>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</si>
  <si>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</si>
  <si>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</si>
  <si>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</si>
  <si>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</si>
  <si>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</si>
  <si>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</si>
  <si>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</si>
  <si>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</si>
  <si>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</si>
  <si>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</si>
  <si>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</si>
  <si>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</si>
  <si>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</si>
  <si>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</si>
  <si>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</si>
  <si>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</si>
  <si>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</si>
  <si>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</si>
  <si>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</si>
  <si>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</si>
  <si>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</si>
  <si>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</si>
  <si>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</si>
  <si>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</si>
  <si>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</si>
  <si>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</si>
  <si>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</si>
  <si>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</si>
  <si>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</si>
  <si>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</si>
  <si>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</si>
  <si>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</si>
  <si>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</si>
  <si>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</si>
  <si>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</si>
  <si>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</si>
  <si>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</si>
  <si>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</si>
  <si>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</si>
  <si>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</si>
  <si>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</si>
  <si>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</si>
  <si>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</si>
  <si>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</si>
  <si>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</si>
  <si>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</si>
  <si>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</si>
  <si>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</si>
  <si>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</si>
  <si>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</si>
  <si>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</si>
  <si>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</si>
  <si>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</si>
  <si>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</si>
  <si>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</si>
  <si>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</si>
  <si>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</si>
  <si>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</si>
  <si>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</si>
  <si>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</si>
  <si>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</si>
  <si>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</si>
  <si>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</si>
  <si>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</si>
  <si>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</si>
  <si>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</si>
  <si>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</si>
  <si>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</si>
  <si>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</si>
  <si>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</si>
  <si>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</si>
  <si>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</si>
  <si>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</si>
  <si>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</si>
  <si>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</si>
  <si>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</si>
  <si>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</si>
  <si>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</si>
  <si>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</si>
  <si>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</si>
  <si>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</si>
  <si>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</si>
  <si>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</si>
  <si>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</si>
  <si>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</si>
  <si>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</si>
  <si>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</si>
  <si>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</si>
  <si>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</si>
  <si>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</si>
  <si>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</si>
  <si>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</si>
  <si>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</si>
  <si>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</si>
  <si>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</si>
  <si>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</si>
  <si>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</si>
  <si>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</si>
  <si>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</si>
  <si>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</si>
  <si>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</si>
  <si>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</si>
  <si>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</si>
  <si>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</si>
  <si>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</si>
  <si>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</si>
  <si>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</si>
  <si>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</si>
  <si>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</si>
  <si>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</si>
  <si>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</si>
  <si>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</si>
  <si>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</si>
  <si>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</si>
  <si>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</si>
  <si>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</si>
  <si>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</si>
  <si>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</si>
  <si>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</si>
  <si>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</si>
  <si>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</si>
  <si>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</si>
  <si>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</si>
  <si>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</si>
  <si>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</si>
  <si>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</si>
  <si>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</si>
  <si>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</si>
  <si>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</si>
  <si>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</si>
  <si>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</si>
  <si>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</si>
  <si>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</si>
  <si>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</si>
  <si>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</si>
  <si>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</si>
  <si>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</si>
  <si>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</si>
  <si>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</si>
  <si>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</si>
  <si>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</si>
  <si>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</si>
  <si>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</si>
  <si>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</si>
  <si>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</si>
  <si>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</si>
  <si>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</si>
  <si>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</si>
  <si>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</si>
  <si>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</si>
  <si>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</si>
  <si>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</si>
  <si>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</si>
  <si>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</si>
  <si>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</si>
  <si>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</si>
  <si>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</si>
  <si>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</si>
  <si>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</si>
  <si>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</si>
  <si>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</si>
  <si>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</si>
  <si>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</si>
  <si>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</si>
  <si>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</si>
  <si>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</si>
  <si>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</si>
  <si>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</si>
  <si>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</si>
  <si>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</si>
  <si>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</si>
  <si>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</si>
  <si>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</si>
  <si>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</si>
  <si>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</si>
  <si>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</si>
  <si>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</si>
  <si>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</si>
  <si>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</si>
  <si>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</si>
  <si>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</si>
  <si>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</si>
  <si>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</si>
  <si>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</si>
  <si>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</si>
  <si>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</si>
  <si>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</si>
  <si>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</si>
  <si>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</si>
  <si>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</si>
  <si>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</si>
  <si>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</si>
  <si>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</si>
  <si>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</si>
  <si>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</si>
  <si>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</si>
  <si>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</si>
  <si>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</si>
  <si>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</si>
  <si>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</si>
  <si>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</si>
  <si>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</si>
  <si>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</si>
  <si>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</si>
  <si>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</si>
  <si>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</si>
  <si>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</si>
  <si>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</si>
  <si>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</si>
  <si>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</si>
  <si>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</si>
  <si>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</si>
  <si>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</si>
  <si>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</si>
  <si>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</si>
  <si>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</si>
  <si>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</si>
  <si>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</si>
  <si>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</si>
  <si>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</si>
  <si>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</si>
  <si>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</si>
  <si>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</si>
  <si>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</si>
  <si>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</si>
  <si>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</si>
  <si>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</si>
  <si>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</si>
  <si>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</si>
  <si>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</si>
  <si>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</si>
  <si>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</si>
  <si>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</si>
  <si>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</si>
  <si>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</si>
  <si>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</si>
  <si>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</si>
  <si>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</si>
  <si>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</si>
  <si>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</si>
  <si>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</si>
  <si>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</si>
  <si>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</si>
  <si>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</si>
  <si>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</si>
  <si>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</si>
  <si>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</si>
  <si>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</si>
  <si>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</si>
  <si>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</si>
  <si>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</si>
  <si>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</si>
  <si>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</si>
  <si>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</si>
  <si>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</si>
  <si>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</si>
  <si>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</si>
  <si>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</si>
  <si>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</si>
  <si>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</si>
  <si>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</si>
  <si>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</si>
  <si>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</si>
  <si>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</si>
  <si>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</si>
  <si>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</si>
  <si>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</si>
  <si>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</si>
  <si>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</si>
  <si>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</si>
  <si>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</si>
  <si>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</si>
  <si>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</si>
  <si>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</si>
  <si>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</si>
  <si>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</si>
  <si>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</si>
  <si>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</si>
  <si>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</si>
  <si>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</si>
  <si>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</si>
  <si>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</si>
  <si>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</si>
  <si>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</si>
  <si>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</si>
  <si>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</si>
  <si>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</si>
  <si>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</si>
  <si>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</si>
  <si>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</si>
  <si>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</si>
  <si>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</si>
  <si>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</si>
  <si>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</si>
  <si>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</si>
  <si>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</si>
  <si>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</si>
  <si>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</si>
  <si>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</si>
  <si>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</si>
  <si>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</si>
  <si>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</si>
  <si>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</si>
  <si>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</si>
  <si>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</si>
  <si>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</si>
  <si>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</si>
  <si>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</si>
  <si>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</si>
  <si>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</si>
  <si>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</si>
  <si>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</si>
  <si>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</si>
  <si>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</si>
  <si>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</si>
  <si>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</si>
  <si>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</si>
  <si>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</si>
  <si>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</si>
  <si>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</si>
  <si>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</si>
  <si>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</si>
  <si>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</si>
  <si>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</si>
  <si>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</si>
  <si>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</si>
  <si>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</si>
  <si>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</si>
  <si>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</si>
  <si>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</si>
  <si>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</si>
  <si>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</si>
  <si>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</si>
  <si>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</si>
  <si>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</si>
  <si>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</si>
  <si>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</si>
  <si>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</si>
  <si>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</si>
  <si>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</si>
  <si>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</si>
  <si>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</si>
  <si>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</si>
  <si>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</si>
  <si>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</si>
  <si>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</si>
  <si>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</si>
  <si>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</si>
  <si>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</si>
  <si>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</si>
  <si>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</si>
  <si>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</si>
  <si>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</si>
  <si>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</si>
  <si>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</si>
  <si>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</si>
  <si>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</si>
  <si>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</si>
  <si>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</si>
  <si>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</si>
  <si>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</si>
  <si>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</si>
  <si>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</si>
  <si>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</si>
  <si>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</si>
  <si>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</si>
  <si>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</si>
  <si>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</si>
  <si>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</si>
  <si>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</si>
  <si>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</si>
  <si>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</si>
  <si>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</si>
  <si>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</si>
  <si>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</si>
  <si>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</si>
  <si>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</si>
  <si>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</si>
  <si>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</si>
  <si>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</si>
  <si>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</si>
  <si>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</si>
  <si>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</si>
  <si>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</si>
  <si>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</si>
  <si>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</si>
  <si>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</si>
  <si>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</si>
  <si>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</si>
  <si>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</si>
  <si>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</si>
  <si>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</si>
  <si>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</si>
  <si>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</si>
  <si>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</si>
  <si>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</si>
  <si>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</si>
  <si>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</si>
  <si>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</si>
  <si>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</si>
  <si>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</si>
  <si>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</si>
  <si>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</si>
  <si>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</si>
  <si>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</si>
  <si>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</si>
  <si>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</si>
  <si>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</si>
  <si>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</si>
  <si>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</si>
  <si>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</si>
  <si>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</si>
  <si>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</si>
  <si>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</si>
  <si>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</si>
  <si>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</si>
  <si>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</si>
  <si>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</si>
  <si>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</si>
  <si>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</si>
  <si>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</si>
  <si>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</si>
  <si>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</si>
  <si>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</si>
  <si>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</si>
  <si>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</si>
  <si>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</si>
  <si>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</si>
  <si>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</si>
  <si>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</si>
  <si>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</si>
  <si>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</si>
  <si>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</si>
  <si>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</si>
  <si>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</si>
  <si>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</si>
  <si>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</si>
  <si>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</si>
  <si>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</si>
  <si>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</si>
  <si>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</si>
  <si>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</si>
  <si>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</si>
  <si>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</si>
  <si>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</si>
  <si>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</si>
  <si>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</si>
  <si>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</si>
  <si>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</si>
  <si>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</si>
  <si>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</si>
  <si>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</si>
  <si>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</si>
  <si>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</si>
  <si>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</si>
  <si>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</si>
  <si>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</si>
  <si>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</si>
  <si>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</si>
  <si>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</si>
  <si>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</si>
  <si>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</si>
  <si>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</si>
  <si>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</si>
  <si>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</si>
  <si>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</si>
  <si>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</si>
  <si>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</si>
  <si>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</si>
  <si>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</si>
  <si>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</si>
  <si>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</si>
  <si>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</si>
  <si>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</si>
  <si>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</si>
  <si>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</si>
  <si>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</si>
  <si>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</si>
  <si>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</si>
  <si>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</si>
  <si>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</si>
  <si>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</si>
  <si>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</si>
  <si>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</si>
  <si>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</si>
  <si>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</si>
  <si>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</si>
  <si>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</si>
  <si>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</si>
  <si>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</si>
  <si>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</si>
  <si>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</si>
  <si>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</si>
  <si>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</si>
  <si>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</si>
  <si>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</si>
  <si>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</si>
  <si>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</si>
  <si>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</si>
  <si>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</si>
  <si>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</si>
  <si>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</si>
  <si>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</si>
  <si>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</si>
  <si>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</si>
  <si>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</si>
  <si>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</si>
  <si>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</si>
  <si>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</si>
  <si>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</si>
  <si>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</si>
  <si>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</si>
  <si>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</si>
  <si>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</si>
  <si>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</si>
  <si>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</si>
  <si>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</si>
  <si>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</si>
  <si>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</si>
  <si>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</si>
  <si>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</si>
  <si>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</si>
  <si>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</si>
  <si>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</si>
  <si>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</si>
  <si>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</si>
  <si>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</si>
  <si>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</si>
  <si>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</si>
  <si>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</si>
  <si>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</si>
  <si>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</si>
  <si>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</si>
  <si>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</si>
  <si>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</si>
  <si>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</si>
  <si>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</si>
  <si>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</si>
  <si>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</si>
  <si>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</si>
  <si>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</si>
  <si>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</si>
  <si>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</si>
  <si>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</si>
  <si>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</si>
  <si>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</si>
  <si>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</si>
  <si>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</si>
  <si>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</si>
  <si>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</si>
  <si>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</si>
  <si>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</si>
  <si>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</si>
  <si>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</si>
  <si>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</si>
  <si>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</si>
  <si>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</si>
  <si>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</si>
  <si>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</si>
  <si>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</si>
  <si>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</si>
  <si>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</si>
  <si>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</si>
  <si>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</si>
  <si>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</si>
  <si>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</si>
  <si>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</si>
  <si>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</si>
  <si>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</si>
  <si>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</si>
  <si>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</si>
  <si>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</si>
  <si>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</si>
  <si>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</si>
  <si>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</si>
  <si>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</si>
  <si>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</si>
  <si>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</si>
  <si>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</si>
  <si>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</si>
  <si>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</si>
  <si>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</si>
  <si>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</si>
  <si>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</si>
  <si>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</si>
  <si>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</si>
  <si>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</si>
  <si>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</si>
  <si>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</si>
  <si>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</si>
  <si>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</si>
  <si>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</si>
  <si>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</si>
  <si>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</si>
  <si>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</si>
  <si>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</si>
  <si>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</si>
  <si>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</si>
  <si>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</si>
  <si>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</si>
  <si>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</si>
  <si>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</si>
  <si>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</si>
  <si>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</si>
  <si>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</si>
  <si>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</si>
  <si>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</si>
  <si>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</si>
  <si>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</si>
  <si>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</si>
  <si>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</si>
  <si>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</si>
  <si>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</si>
  <si>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</si>
  <si>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</si>
  <si>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</si>
  <si>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</si>
  <si>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</si>
  <si>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</si>
  <si>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</si>
  <si>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</si>
  <si>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</si>
  <si>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</si>
  <si>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</si>
  <si>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</si>
  <si>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</si>
  <si>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</si>
  <si>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</si>
  <si>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</si>
  <si>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</si>
  <si>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</si>
  <si>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</si>
  <si>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</si>
  <si>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</si>
  <si>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</si>
  <si>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</si>
  <si>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</si>
  <si>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</si>
  <si>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</si>
  <si>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</si>
  <si>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</si>
  <si>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</si>
  <si>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</si>
  <si>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</si>
  <si>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</si>
  <si>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</si>
  <si>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</si>
  <si>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</si>
  <si>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</si>
  <si>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</si>
  <si>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</si>
  <si>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</si>
  <si>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</si>
  <si>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</si>
  <si>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</si>
  <si>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</si>
  <si>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</si>
  <si>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</si>
  <si>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</si>
  <si>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</si>
  <si>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</si>
  <si>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</si>
  <si>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</si>
  <si>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</si>
  <si>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</si>
  <si>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</si>
  <si>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</si>
  <si>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</si>
  <si>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</si>
  <si>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</si>
  <si>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</si>
  <si>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</si>
  <si>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</si>
  <si>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</si>
  <si>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</si>
  <si>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</si>
  <si>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</si>
  <si>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</si>
  <si>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</si>
  <si>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</si>
  <si>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</si>
  <si>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</si>
  <si>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</si>
  <si>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</si>
  <si>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</si>
  <si>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</si>
  <si>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</si>
  <si>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</si>
  <si>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</si>
  <si>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</si>
  <si>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</si>
  <si>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</si>
  <si>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</si>
  <si>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</si>
  <si>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</si>
  <si>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</si>
  <si>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</si>
  <si>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</si>
  <si>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</si>
  <si>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</si>
  <si>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</si>
  <si>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</si>
  <si>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</si>
  <si>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</si>
  <si>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</si>
  <si>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</si>
  <si>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</si>
  <si>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</si>
  <si>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</si>
  <si>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</si>
  <si>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</si>
  <si>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</si>
  <si>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</si>
  <si>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</si>
  <si>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</si>
  <si>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</si>
  <si>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</si>
  <si>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</si>
  <si>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</si>
  <si>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</si>
  <si>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</si>
  <si>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</si>
  <si>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</si>
  <si>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</si>
  <si>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</si>
  <si>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</si>
  <si>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</si>
  <si>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</si>
  <si>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</si>
  <si>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</si>
  <si>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</si>
  <si>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</si>
  <si>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</si>
  <si>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</si>
  <si>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</si>
  <si>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</si>
  <si>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</si>
  <si>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</si>
  <si>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</si>
  <si>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</si>
  <si>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</si>
  <si>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</si>
  <si>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</si>
  <si>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</si>
  <si>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</si>
  <si>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</si>
  <si>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</si>
  <si>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</si>
  <si>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</si>
  <si>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</si>
  <si>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</si>
  <si>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</si>
  <si>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</si>
  <si>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</si>
  <si>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</si>
  <si>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</si>
  <si>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</si>
  <si>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</si>
  <si>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</si>
  <si>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</si>
  <si>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</si>
  <si>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</si>
  <si>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</si>
  <si>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</si>
  <si>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</si>
  <si>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</si>
  <si>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</si>
  <si>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</si>
  <si>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</si>
  <si>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</si>
  <si>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</si>
  <si>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</si>
  <si>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</si>
  <si>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</si>
  <si>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</si>
  <si>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</si>
  <si>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</si>
  <si>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</si>
  <si>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</si>
  <si>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</si>
  <si>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</si>
  <si>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</si>
  <si>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</si>
  <si>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</si>
  <si>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</si>
  <si>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</si>
  <si>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</si>
  <si>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</si>
  <si>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</si>
  <si>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</si>
  <si>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</si>
  <si>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</si>
  <si>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</si>
  <si>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</si>
  <si>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</si>
  <si>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</si>
  <si>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</si>
  <si>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</si>
  <si>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</si>
  <si>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</si>
  <si>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</si>
  <si>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</si>
  <si>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</si>
  <si>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</si>
  <si>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</si>
  <si>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</si>
  <si>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</si>
  <si>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</si>
  <si>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</si>
  <si>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</si>
  <si>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</si>
  <si>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</si>
  <si>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</si>
  <si>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</si>
  <si>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</si>
  <si>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</si>
  <si>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</si>
  <si>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</si>
  <si>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</si>
  <si>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</si>
  <si>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</si>
  <si>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</si>
  <si>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</si>
  <si>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</si>
  <si>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</si>
  <si>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</si>
  <si>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</si>
  <si>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</si>
  <si>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</si>
  <si>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</si>
  <si>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1000 to 4999</t>
  </si>
  <si>
    <t>Outcome</t>
  </si>
  <si>
    <t>backers-count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</si>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</sst>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1.xlsx]Sheet1!PivotTable32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9-4CD7-B8FD-A23B1A121A0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9-4CD7-B8FD-A23B1A121A0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9-4CD7-B8FD-A23B1A121A0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9-4CD7-B8FD-A23B1A121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211888"/>
        <c:axId val="232098832"/>
      </c:barChart>
      <c:catAx>
        <c:axId val="642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98832"/>
        <c:crosses val="autoZero"/>
        <c:auto val="1"/>
        <c:lblAlgn val="ctr"/>
        <c:lblOffset val="100"/>
        <c:noMultiLvlLbl val="0"/>
      </c:catAx>
      <c:valAx>
        <c:axId val="2320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1.xlsx]Sheet2!PivotTable33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A-43EA-B69D-3E170FA3CE71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A-43EA-B69D-3E170FA3CE71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A-43EA-B69D-3E170FA3CE71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3A-43EA-B69D-3E170FA3C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32896"/>
        <c:axId val="275118912"/>
      </c:barChart>
      <c:catAx>
        <c:axId val="15263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18912"/>
        <c:crosses val="autoZero"/>
        <c:auto val="1"/>
        <c:lblAlgn val="ctr"/>
        <c:lblOffset val="100"/>
        <c:noMultiLvlLbl val="0"/>
      </c:catAx>
      <c:valAx>
        <c:axId val="2751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1.xlsx]Sheet9!PivotTable40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C-4814-87CC-5A979DEB85B9}"/>
            </c:ext>
          </c:extLst>
        </c:ser>
        <c:ser>
          <c:idx val="1"/>
          <c:order val="1"/>
          <c:tx>
            <c:strRef>
              <c:f>Sheet9!$C$4:$C$5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C-4814-87CC-5A979DEB85B9}"/>
            </c:ext>
          </c:extLst>
        </c:ser>
        <c:ser>
          <c:idx val="2"/>
          <c:order val="2"/>
          <c:tx>
            <c:strRef>
              <c:f>Sheet9!$D$4:$D$5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C-4814-87CC-5A979DEB8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119984"/>
        <c:axId val="1221122384"/>
      </c:lineChart>
      <c:catAx>
        <c:axId val="12211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22384"/>
        <c:crosses val="autoZero"/>
        <c:auto val="1"/>
        <c:lblAlgn val="ctr"/>
        <c:lblOffset val="100"/>
        <c:noMultiLvlLbl val="0"/>
      </c:catAx>
      <c:valAx>
        <c:axId val="12211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Sheet11!$F$1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0.82683982683982682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6-4932-8C00-003F78352117}"/>
            </c:ext>
          </c:extLst>
        </c:ser>
        <c:ser>
          <c:idx val="5"/>
          <c:order val="5"/>
          <c:tx>
            <c:strRef>
              <c:f>Sheet11!$G$1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0.16450216450216451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6-4932-8C00-003F78352117}"/>
            </c:ext>
          </c:extLst>
        </c:ser>
        <c:ser>
          <c:idx val="6"/>
          <c:order val="6"/>
          <c:tx>
            <c:strRef>
              <c:f>Sheet11!$H$1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8.658008658008658E-3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26-4932-8C00-003F78352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309408"/>
        <c:axId val="16413098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191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026-4932-8C00-003F783521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Sheet11!$C$2:$C$13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38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026-4932-8C00-003F783521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026-4932-8C00-003F783521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231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026-4932-8C00-003F78352117}"/>
                  </c:ext>
                </c:extLst>
              </c15:ser>
            </c15:filteredLineSeries>
          </c:ext>
        </c:extLst>
      </c:lineChart>
      <c:catAx>
        <c:axId val="164130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309888"/>
        <c:crosses val="autoZero"/>
        <c:auto val="1"/>
        <c:lblAlgn val="ctr"/>
        <c:lblOffset val="100"/>
        <c:noMultiLvlLbl val="0"/>
      </c:catAx>
      <c:valAx>
        <c:axId val="16413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3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117475</xdr:colOff>
      <xdr:row>1</xdr:row>
      <xdr:rowOff>107950</xdr:rowOff>
    </xdr:from>
    <xdr:to>
      <xdr:col>12</xdr:col>
      <xdr:colOff>574675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F6494-2A32-0313-4492-0F2C6068B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</xdr:colOff>
      <xdr:row>16</xdr:row>
      <xdr:rowOff>92075</xdr:rowOff>
    </xdr:from>
    <xdr:to>
      <xdr:col>12</xdr:col>
      <xdr:colOff>501650</xdr:colOff>
      <xdr:row>29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1FD65-2E82-AAC4-EA3D-07B91A25A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3</xdr:row>
      <xdr:rowOff>30240</xdr:rowOff>
    </xdr:from>
    <xdr:to>
      <xdr:col>11</xdr:col>
      <xdr:colOff>428927</xdr:colOff>
      <xdr:row>17</xdr:row>
      <xdr:rowOff>164648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5E9AD0-AD11-A64B-F925-973BB4AF4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13</xdr:row>
      <xdr:rowOff>53975</xdr:rowOff>
    </xdr:from>
    <xdr:to>
      <xdr:col>8</xdr:col>
      <xdr:colOff>38101</xdr:colOff>
      <xdr:row>26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D3070D-11B6-91A6-D87F-FDF5EE0B6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n117" refreshedDate="45590.66965787037" createdVersion="8" refreshedVersion="8" minRefreshableVersion="3" recordCount="1000" xr:uid="{534930DC-D82A-449F-AAB8-9839BE92C01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3D72A-C6D7-4E37-9A3E-0B088DA842DB}" name="PivotTable3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6EDAB-3552-4BF3-BAB9-EA77110BDF76}" name="PivotTable3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76CC7-9FBB-4AED-AD74-B31A55ECFB3F}" name="PivotTable4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fieldListSortAscending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0089-36A9-4DD4-A5CE-E399FF8AC931}">
  <sheetPr codeName="Sheet1"/>
  <dimension ref="A1:F14"/>
  <sheetViews>
    <sheetView topLeftCell="A7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2035</v>
      </c>
      <c r="B3" s="7" t="s">
        <v>2033</v>
      </c>
    </row>
    <row r="4" spans="1:6" x14ac:dyDescent="0.25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2040</v>
      </c>
      <c r="E8">
        <v>4</v>
      </c>
      <c r="F8">
        <v>4</v>
      </c>
    </row>
    <row r="9" spans="1:6" x14ac:dyDescent="0.25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C0C2-76A7-4123-AA3B-2C47E129624C}">
  <sheetPr codeName="Sheet2"/>
  <dimension ref="A1:F30"/>
  <sheetViews>
    <sheetView topLeftCell="A16" workbookViewId="0">
      <selection activeCell="A4" sqref="A4"/>
    </sheetView>
  </sheetViews>
  <sheetFormatPr defaultRowHeight="15.75" x14ac:dyDescent="0.25"/>
  <cols>
    <col min="1" max="1" width="17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2035</v>
      </c>
      <c r="B4" s="7" t="s">
        <v>2033</v>
      </c>
    </row>
    <row r="5" spans="1:6" x14ac:dyDescent="0.25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2048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2051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2066</v>
      </c>
      <c r="C25">
        <v>7</v>
      </c>
      <c r="E25">
        <v>14</v>
      </c>
      <c r="F25">
        <v>21</v>
      </c>
    </row>
    <row r="26" spans="1:6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2070</v>
      </c>
      <c r="E29">
        <v>3</v>
      </c>
      <c r="F29">
        <v>3</v>
      </c>
    </row>
    <row r="30" spans="1:6" x14ac:dyDescent="0.2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2F21-3C15-4388-99AA-2032230C97DD}">
  <sheetPr codeName="Sheet3"/>
  <dimension ref="A1:E18"/>
  <sheetViews>
    <sheetView zoomScale="84" zoomScaleNormal="84" workbookViewId="0">
      <selection activeCell="A6" sqref="A6"/>
    </sheetView>
  </sheetViews>
  <sheetFormatPr defaultRowHeight="15.75" x14ac:dyDescent="0.25"/>
  <cols>
    <col min="1" max="1" width="28.25" bestFit="1" customWidth="1"/>
    <col min="2" max="2" width="15.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2046</v>
      </c>
    </row>
    <row r="2" spans="1:5" x14ac:dyDescent="0.25">
      <c r="A2" s="7" t="s">
        <v>2085</v>
      </c>
      <c r="B2" t="s">
        <v>2046</v>
      </c>
    </row>
    <row r="4" spans="1:5" x14ac:dyDescent="0.25">
      <c r="A4" s="7" t="s">
        <v>2035</v>
      </c>
      <c r="B4" s="7" t="s">
        <v>2033</v>
      </c>
    </row>
    <row r="5" spans="1:5" x14ac:dyDescent="0.25">
      <c r="A5" s="7" t="s">
        <v>2036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H2" sqref="H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3.375" customWidth="1"/>
    <col min="8" max="8" width="13" bestFit="1" customWidth="1"/>
    <col min="9" max="9" width="16" customWidth="1"/>
    <col min="12" max="13" width="11.125" bestFit="1" customWidth="1"/>
    <col min="14" max="14" width="21.75" customWidth="1"/>
    <col min="15" max="15" width="20" customWidth="1"/>
    <col min="18" max="18" width="28" bestFit="1" customWidth="1"/>
    <col min="19" max="20" width="2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 s="6">
        <v>0</v>
      </c>
      <c r="F2" s="6">
        <f>IF(D2&lt;&gt;0,E2/D2,0)*100</f>
        <v>0</v>
      </c>
      <c r="G2" t="s">
        <v>14</v>
      </c>
      <c r="H2">
        <v>0</v>
      </c>
      <c r="I2" s="4">
        <f>IF(H2&lt;&gt;0, 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L2/86400+DATE(1970,1,1)</f>
        <v>42336.25</v>
      </c>
      <c r="O2" s="9">
        <f>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 s="6">
        <v>14560</v>
      </c>
      <c r="F3" s="6">
        <f t="shared" ref="F3:F66" si="0">IF(D3&lt;&gt;0,E3/D3,0)*100</f>
        <v>1040</v>
      </c>
      <c r="G3" t="s">
        <v>20</v>
      </c>
      <c r="H3">
        <v>158</v>
      </c>
      <c r="I3" s="4">
        <f t="shared" ref="I3:I66" si="1">IF(H3&lt;&gt;0, 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L3/86400+DATE(1970,1,1)</f>
        <v>41870.208333333336</v>
      </c>
      <c r="O3" s="9">
        <f t="shared" ref="O3:O66" si="3">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 s="6">
        <v>142523</v>
      </c>
      <c r="F4" s="6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 s="6">
        <v>2477</v>
      </c>
      <c r="F5" s="6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 s="6">
        <v>5265</v>
      </c>
      <c r="F6" s="6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 s="6">
        <v>13195</v>
      </c>
      <c r="F7" s="6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 s="6">
        <v>1090</v>
      </c>
      <c r="F8" s="6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 s="6">
        <v>14741</v>
      </c>
      <c r="F9" s="6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 s="6">
        <v>21946</v>
      </c>
      <c r="F10" s="6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 s="6">
        <v>3208</v>
      </c>
      <c r="F11" s="6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 s="6">
        <v>13838</v>
      </c>
      <c r="F12" s="6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 s="6">
        <v>3030</v>
      </c>
      <c r="F13" s="6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 s="6">
        <v>5629</v>
      </c>
      <c r="F14" s="6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 s="6">
        <v>10295</v>
      </c>
      <c r="F15" s="6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 s="6">
        <v>18829</v>
      </c>
      <c r="F16" s="6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 s="6">
        <v>38414</v>
      </c>
      <c r="F17" s="6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 s="6">
        <v>11041</v>
      </c>
      <c r="F18" s="6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 s="6">
        <v>134845</v>
      </c>
      <c r="F19" s="6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 s="6">
        <v>6089</v>
      </c>
      <c r="F20" s="6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 s="6">
        <v>30331</v>
      </c>
      <c r="F21" s="6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 s="6">
        <v>147936</v>
      </c>
      <c r="F22" s="6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 s="6">
        <v>38533</v>
      </c>
      <c r="F23" s="6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 s="6">
        <v>75690</v>
      </c>
      <c r="F24" s="6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 s="6">
        <v>14942</v>
      </c>
      <c r="F25" s="6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 s="6">
        <v>104257</v>
      </c>
      <c r="F26" s="6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 s="6">
        <v>11904</v>
      </c>
      <c r="F27" s="6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 s="6">
        <v>51814</v>
      </c>
      <c r="F28" s="6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 s="6">
        <v>1599</v>
      </c>
      <c r="F29" s="6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 s="6">
        <v>137635</v>
      </c>
      <c r="F30" s="6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 s="6">
        <v>150965</v>
      </c>
      <c r="F31" s="6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 s="6">
        <v>14455</v>
      </c>
      <c r="F32" s="6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 s="6">
        <v>10850</v>
      </c>
      <c r="F33" s="6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 s="6">
        <v>87676</v>
      </c>
      <c r="F34" s="6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 s="6">
        <v>189666</v>
      </c>
      <c r="F35" s="6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 s="6">
        <v>14025</v>
      </c>
      <c r="F36" s="6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 s="6">
        <v>188628</v>
      </c>
      <c r="F37" s="6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 s="6">
        <v>1101</v>
      </c>
      <c r="F38" s="6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 s="6">
        <v>11339</v>
      </c>
      <c r="F39" s="6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 s="6">
        <v>10085</v>
      </c>
      <c r="F40" s="6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 s="6">
        <v>5027</v>
      </c>
      <c r="F41" s="6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 s="6">
        <v>14878</v>
      </c>
      <c r="F42" s="6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 s="6">
        <v>11924</v>
      </c>
      <c r="F43" s="6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 s="6">
        <v>7991</v>
      </c>
      <c r="F44" s="6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 s="6">
        <v>167717</v>
      </c>
      <c r="F45" s="6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 s="6">
        <v>10541</v>
      </c>
      <c r="F46" s="6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 s="6">
        <v>4530</v>
      </c>
      <c r="F47" s="6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 s="6">
        <v>4247</v>
      </c>
      <c r="F48" s="6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 s="6">
        <v>7129</v>
      </c>
      <c r="F49" s="6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 s="6">
        <v>128862</v>
      </c>
      <c r="F50" s="6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 s="6">
        <v>13653</v>
      </c>
      <c r="F51" s="6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 s="6">
        <v>2</v>
      </c>
      <c r="F52" s="6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 s="6">
        <v>145243</v>
      </c>
      <c r="F53" s="6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 s="6">
        <v>2459</v>
      </c>
      <c r="F54" s="6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 s="6">
        <v>12356</v>
      </c>
      <c r="F55" s="6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 s="6">
        <v>5392</v>
      </c>
      <c r="F56" s="6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 s="6">
        <v>11746</v>
      </c>
      <c r="F57" s="6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 s="6">
        <v>11493</v>
      </c>
      <c r="F58" s="6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 s="6">
        <v>6243</v>
      </c>
      <c r="F59" s="6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 s="6">
        <v>6132</v>
      </c>
      <c r="F60" s="6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 s="6">
        <v>3851</v>
      </c>
      <c r="F61" s="6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 s="6">
        <v>135997</v>
      </c>
      <c r="F62" s="6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 s="6">
        <v>184750</v>
      </c>
      <c r="F63" s="6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 s="6">
        <v>14452</v>
      </c>
      <c r="F64" s="6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 s="6">
        <v>557</v>
      </c>
      <c r="F65" s="6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 s="6">
        <v>2734</v>
      </c>
      <c r="F66" s="6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 s="6">
        <v>14405</v>
      </c>
      <c r="F67" s="6">
        <f t="shared" ref="F67:F130" si="4">IF(D67&lt;&gt;0,E67/D67,0)*100</f>
        <v>236.14754098360655</v>
      </c>
      <c r="G67" t="s">
        <v>20</v>
      </c>
      <c r="H67">
        <v>236</v>
      </c>
      <c r="I67" s="4">
        <f t="shared" ref="I67:I130" si="5">IF(H67&lt;&gt;0, 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L67/86400+DATE(1970,1,1)</f>
        <v>40570.25</v>
      </c>
      <c r="O67" s="9">
        <f t="shared" ref="O67:O130" si="7">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 s="6">
        <v>1307</v>
      </c>
      <c r="F68" s="6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 s="6">
        <v>117892</v>
      </c>
      <c r="F69" s="6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 s="6">
        <v>14508</v>
      </c>
      <c r="F70" s="6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 s="6">
        <v>1901</v>
      </c>
      <c r="F71" s="6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 s="6">
        <v>158389</v>
      </c>
      <c r="F72" s="6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 s="6">
        <v>6484</v>
      </c>
      <c r="F73" s="6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 s="6">
        <v>4022</v>
      </c>
      <c r="F74" s="6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 s="6">
        <v>9253</v>
      </c>
      <c r="F75" s="6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 s="6">
        <v>4776</v>
      </c>
      <c r="F76" s="6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 s="6">
        <v>14606</v>
      </c>
      <c r="F77" s="6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 s="6">
        <v>95993</v>
      </c>
      <c r="F78" s="6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 s="6">
        <v>4460</v>
      </c>
      <c r="F79" s="6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 s="6">
        <v>13536</v>
      </c>
      <c r="F80" s="6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 s="6">
        <v>40228</v>
      </c>
      <c r="F81" s="6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 s="6">
        <v>7012</v>
      </c>
      <c r="F82" s="6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 s="6">
        <v>37857</v>
      </c>
      <c r="F83" s="6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 s="6">
        <v>14973</v>
      </c>
      <c r="F84" s="6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 s="6">
        <v>39996</v>
      </c>
      <c r="F85" s="6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 s="6">
        <v>41564</v>
      </c>
      <c r="F86" s="6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 s="6">
        <v>6430</v>
      </c>
      <c r="F87" s="6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 s="6">
        <v>12405</v>
      </c>
      <c r="F88" s="6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 s="6">
        <v>123040</v>
      </c>
      <c r="F89" s="6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 s="6">
        <v>12516</v>
      </c>
      <c r="F90" s="6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 s="6">
        <v>8588</v>
      </c>
      <c r="F91" s="6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 s="6">
        <v>6132</v>
      </c>
      <c r="F92" s="6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 s="6">
        <v>74688</v>
      </c>
      <c r="F93" s="6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 s="6">
        <v>51775</v>
      </c>
      <c r="F94" s="6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 s="6">
        <v>65877</v>
      </c>
      <c r="F95" s="6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 s="6">
        <v>8807</v>
      </c>
      <c r="F96" s="6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 s="6">
        <v>1017</v>
      </c>
      <c r="F97" s="6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 s="6">
        <v>151513</v>
      </c>
      <c r="F98" s="6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 s="6">
        <v>12047</v>
      </c>
      <c r="F99" s="6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 s="6">
        <v>32951</v>
      </c>
      <c r="F100" s="6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 s="6">
        <v>14951</v>
      </c>
      <c r="F101" s="6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 s="6">
        <v>1</v>
      </c>
      <c r="F102" s="6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 s="6">
        <v>9193</v>
      </c>
      <c r="F103" s="6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 s="6">
        <v>10422</v>
      </c>
      <c r="F104" s="6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 s="6">
        <v>2461</v>
      </c>
      <c r="F105" s="6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 s="6">
        <v>170623</v>
      </c>
      <c r="F106" s="6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 s="6">
        <v>9829</v>
      </c>
      <c r="F107" s="6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 s="6">
        <v>14006</v>
      </c>
      <c r="F108" s="6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 s="6">
        <v>6527</v>
      </c>
      <c r="F109" s="6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 s="6">
        <v>8929</v>
      </c>
      <c r="F110" s="6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 s="6">
        <v>3079</v>
      </c>
      <c r="F111" s="6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 s="6">
        <v>21307</v>
      </c>
      <c r="F112" s="6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 s="6">
        <v>73653</v>
      </c>
      <c r="F113" s="6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 s="6">
        <v>12635</v>
      </c>
      <c r="F114" s="6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 s="6">
        <v>12437</v>
      </c>
      <c r="F115" s="6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 s="6">
        <v>13816</v>
      </c>
      <c r="F116" s="6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 s="6">
        <v>145382</v>
      </c>
      <c r="F117" s="6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 s="6">
        <v>6336</v>
      </c>
      <c r="F118" s="6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 s="6">
        <v>8523</v>
      </c>
      <c r="F119" s="6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 s="6">
        <v>6351</v>
      </c>
      <c r="F120" s="6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 s="6">
        <v>10748</v>
      </c>
      <c r="F121" s="6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 s="6">
        <v>112272</v>
      </c>
      <c r="F122" s="6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 s="6">
        <v>99361</v>
      </c>
      <c r="F123" s="6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 s="6">
        <v>88055</v>
      </c>
      <c r="F124" s="6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 s="6">
        <v>33092</v>
      </c>
      <c r="F125" s="6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 s="6">
        <v>9562</v>
      </c>
      <c r="F126" s="6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 s="6">
        <v>8475</v>
      </c>
      <c r="F127" s="6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 s="6">
        <v>69617</v>
      </c>
      <c r="F128" s="6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 s="6">
        <v>53067</v>
      </c>
      <c r="F129" s="6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 s="6">
        <v>42596</v>
      </c>
      <c r="F130" s="6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 s="6">
        <v>4756</v>
      </c>
      <c r="F131" s="6">
        <f t="shared" ref="F131:F194" si="8">IF(D131&lt;&gt;0,E131/D131,0)*100</f>
        <v>3.202693602693603</v>
      </c>
      <c r="G131" t="s">
        <v>74</v>
      </c>
      <c r="H131">
        <v>55</v>
      </c>
      <c r="I131" s="4">
        <f t="shared" ref="I131:I194" si="9">IF(H131&lt;&gt;0, 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L131/86400+DATE(1970,1,1)</f>
        <v>42038.25</v>
      </c>
      <c r="O131" s="9">
        <f t="shared" ref="O131:O194" si="11">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 s="6">
        <v>14925</v>
      </c>
      <c r="F132" s="6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 s="6">
        <v>166116</v>
      </c>
      <c r="F133" s="6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 s="6">
        <v>3834</v>
      </c>
      <c r="F134" s="6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 s="6">
        <v>13985</v>
      </c>
      <c r="F135" s="6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 s="6">
        <v>89288</v>
      </c>
      <c r="F136" s="6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 s="6">
        <v>5488</v>
      </c>
      <c r="F137" s="6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 s="6">
        <v>2721</v>
      </c>
      <c r="F138" s="6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 s="6">
        <v>4712</v>
      </c>
      <c r="F139" s="6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 s="6">
        <v>9216</v>
      </c>
      <c r="F140" s="6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 s="6">
        <v>19246</v>
      </c>
      <c r="F141" s="6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 s="6">
        <v>12274</v>
      </c>
      <c r="F142" s="6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 s="6">
        <v>65323</v>
      </c>
      <c r="F143" s="6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 s="6">
        <v>11502</v>
      </c>
      <c r="F144" s="6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 s="6">
        <v>7322</v>
      </c>
      <c r="F145" s="6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 s="6">
        <v>11619</v>
      </c>
      <c r="F146" s="6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 s="6">
        <v>59128</v>
      </c>
      <c r="F147" s="6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 s="6">
        <v>1518</v>
      </c>
      <c r="F148" s="6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 s="6">
        <v>9337</v>
      </c>
      <c r="F149" s="6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 s="6">
        <v>11255</v>
      </c>
      <c r="F150" s="6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 s="6">
        <v>13632</v>
      </c>
      <c r="F151" s="6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 s="6">
        <v>1</v>
      </c>
      <c r="F152" s="6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 s="6">
        <v>88037</v>
      </c>
      <c r="F153" s="6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 s="6">
        <v>175573</v>
      </c>
      <c r="F154" s="6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 s="6">
        <v>176112</v>
      </c>
      <c r="F155" s="6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 s="6">
        <v>100650</v>
      </c>
      <c r="F156" s="6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 s="6">
        <v>90706</v>
      </c>
      <c r="F157" s="6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 s="6">
        <v>26914</v>
      </c>
      <c r="F158" s="6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 s="6">
        <v>2212</v>
      </c>
      <c r="F159" s="6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 s="6">
        <v>4640</v>
      </c>
      <c r="F160" s="6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 s="6">
        <v>191222</v>
      </c>
      <c r="F161" s="6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 s="6">
        <v>12985</v>
      </c>
      <c r="F162" s="6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 s="6">
        <v>4300</v>
      </c>
      <c r="F163" s="6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 s="6">
        <v>9134</v>
      </c>
      <c r="F164" s="6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 s="6">
        <v>8864</v>
      </c>
      <c r="F165" s="6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 s="6">
        <v>150755</v>
      </c>
      <c r="F166" s="6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 s="6">
        <v>110279</v>
      </c>
      <c r="F167" s="6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 s="6">
        <v>13439</v>
      </c>
      <c r="F168" s="6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 s="6">
        <v>10804</v>
      </c>
      <c r="F169" s="6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 s="6">
        <v>40107</v>
      </c>
      <c r="F170" s="6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 s="6">
        <v>98811</v>
      </c>
      <c r="F171" s="6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 s="6">
        <v>5528</v>
      </c>
      <c r="F172" s="6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 s="6">
        <v>521</v>
      </c>
      <c r="F173" s="6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 s="6">
        <v>663</v>
      </c>
      <c r="F174" s="6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 s="6">
        <v>157635</v>
      </c>
      <c r="F175" s="6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 s="6">
        <v>5368</v>
      </c>
      <c r="F176" s="6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 s="6">
        <v>47459</v>
      </c>
      <c r="F177" s="6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 s="6">
        <v>86060</v>
      </c>
      <c r="F178" s="6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 s="6">
        <v>161593</v>
      </c>
      <c r="F179" s="6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 s="6">
        <v>6927</v>
      </c>
      <c r="F180" s="6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 s="6">
        <v>159185</v>
      </c>
      <c r="F181" s="6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 s="6">
        <v>172736</v>
      </c>
      <c r="F182" s="6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 s="6">
        <v>5315</v>
      </c>
      <c r="F183" s="6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 s="6">
        <v>195750</v>
      </c>
      <c r="F184" s="6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 s="6">
        <v>3525</v>
      </c>
      <c r="F185" s="6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 s="6">
        <v>10550</v>
      </c>
      <c r="F186" s="6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 s="6">
        <v>718</v>
      </c>
      <c r="F187" s="6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 s="6">
        <v>28358</v>
      </c>
      <c r="F188" s="6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 s="6">
        <v>138384</v>
      </c>
      <c r="F189" s="6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 s="6">
        <v>2625</v>
      </c>
      <c r="F190" s="6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 s="6">
        <v>45004</v>
      </c>
      <c r="F191" s="6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 s="6">
        <v>2538</v>
      </c>
      <c r="F192" s="6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 s="6">
        <v>3188</v>
      </c>
      <c r="F193" s="6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 s="6">
        <v>8517</v>
      </c>
      <c r="F194" s="6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 s="6">
        <v>3012</v>
      </c>
      <c r="F195" s="6">
        <f t="shared" ref="F195:F258" si="12">IF(D195&lt;&gt;0,E195/D195,0)*100</f>
        <v>45.636363636363633</v>
      </c>
      <c r="G195" t="s">
        <v>14</v>
      </c>
      <c r="H195">
        <v>65</v>
      </c>
      <c r="I195" s="4">
        <f t="shared" ref="I195:I258" si="13">IF(H195&lt;&gt;0, 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L195/86400+DATE(1970,1,1)</f>
        <v>43198.208333333328</v>
      </c>
      <c r="O195" s="9">
        <f t="shared" ref="O195:O258" si="15">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 s="6">
        <v>8716</v>
      </c>
      <c r="F196" s="6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 s="6">
        <v>57157</v>
      </c>
      <c r="F197" s="6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 s="6">
        <v>5178</v>
      </c>
      <c r="F198" s="6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 s="6">
        <v>163118</v>
      </c>
      <c r="F199" s="6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 s="6">
        <v>6041</v>
      </c>
      <c r="F200" s="6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 s="6">
        <v>968</v>
      </c>
      <c r="F201" s="6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 s="6">
        <v>2</v>
      </c>
      <c r="F202" s="6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 s="6">
        <v>14305</v>
      </c>
      <c r="F203" s="6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 s="6">
        <v>6543</v>
      </c>
      <c r="F204" s="6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 s="6">
        <v>193413</v>
      </c>
      <c r="F205" s="6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 s="6">
        <v>2529</v>
      </c>
      <c r="F206" s="6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 s="6">
        <v>5614</v>
      </c>
      <c r="F207" s="6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 s="6">
        <v>3496</v>
      </c>
      <c r="F208" s="6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 s="6">
        <v>4257</v>
      </c>
      <c r="F209" s="6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 s="6">
        <v>199110</v>
      </c>
      <c r="F210" s="6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 s="6">
        <v>41212</v>
      </c>
      <c r="F211" s="6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 s="6">
        <v>6338</v>
      </c>
      <c r="F212" s="6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 s="6">
        <v>99100</v>
      </c>
      <c r="F213" s="6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 s="6">
        <v>12300</v>
      </c>
      <c r="F214" s="6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 s="6">
        <v>171549</v>
      </c>
      <c r="F215" s="6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 s="6">
        <v>14324</v>
      </c>
      <c r="F216" s="6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 s="6">
        <v>6024</v>
      </c>
      <c r="F217" s="6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 s="6">
        <v>188721</v>
      </c>
      <c r="F218" s="6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 s="6">
        <v>57911</v>
      </c>
      <c r="F219" s="6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 s="6">
        <v>12309</v>
      </c>
      <c r="F220" s="6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 s="6">
        <v>138497</v>
      </c>
      <c r="F221" s="6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 s="6">
        <v>667</v>
      </c>
      <c r="F222" s="6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 s="6">
        <v>119830</v>
      </c>
      <c r="F223" s="6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 s="6">
        <v>6623</v>
      </c>
      <c r="F224" s="6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 s="6">
        <v>81897</v>
      </c>
      <c r="F225" s="6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 s="6">
        <v>186885</v>
      </c>
      <c r="F226" s="6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 s="6">
        <v>176398</v>
      </c>
      <c r="F227" s="6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 s="6">
        <v>10999</v>
      </c>
      <c r="F228" s="6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 s="6">
        <v>102751</v>
      </c>
      <c r="F229" s="6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 s="6">
        <v>165352</v>
      </c>
      <c r="F230" s="6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 s="6">
        <v>165798</v>
      </c>
      <c r="F231" s="6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 s="6">
        <v>10084</v>
      </c>
      <c r="F232" s="6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 s="6">
        <v>5523</v>
      </c>
      <c r="F233" s="6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 s="6">
        <v>5823</v>
      </c>
      <c r="F234" s="6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 s="6">
        <v>6000</v>
      </c>
      <c r="F235" s="6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 s="6">
        <v>8181</v>
      </c>
      <c r="F236" s="6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 s="6">
        <v>3589</v>
      </c>
      <c r="F237" s="6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 s="6">
        <v>4323</v>
      </c>
      <c r="F238" s="6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 s="6">
        <v>14822</v>
      </c>
      <c r="F239" s="6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 s="6">
        <v>10138</v>
      </c>
      <c r="F240" s="6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 s="6">
        <v>3127</v>
      </c>
      <c r="F241" s="6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 s="6">
        <v>123124</v>
      </c>
      <c r="F242" s="6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 s="6">
        <v>171729</v>
      </c>
      <c r="F243" s="6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 s="6">
        <v>10729</v>
      </c>
      <c r="F244" s="6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 s="6">
        <v>10240</v>
      </c>
      <c r="F245" s="6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 s="6">
        <v>3988</v>
      </c>
      <c r="F246" s="6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 s="6">
        <v>14771</v>
      </c>
      <c r="F247" s="6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 s="6">
        <v>14649</v>
      </c>
      <c r="F248" s="6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 s="6">
        <v>184658</v>
      </c>
      <c r="F249" s="6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 s="6">
        <v>13103</v>
      </c>
      <c r="F250" s="6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 s="6">
        <v>168095</v>
      </c>
      <c r="F251" s="6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 s="6">
        <v>3</v>
      </c>
      <c r="F252" s="6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 s="6">
        <v>3840</v>
      </c>
      <c r="F253" s="6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 s="6">
        <v>6263</v>
      </c>
      <c r="F254" s="6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 s="6">
        <v>108161</v>
      </c>
      <c r="F255" s="6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 s="6">
        <v>8505</v>
      </c>
      <c r="F256" s="6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 s="6">
        <v>96735</v>
      </c>
      <c r="F257" s="6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 s="6">
        <v>959</v>
      </c>
      <c r="F258" s="6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 s="6">
        <v>8322</v>
      </c>
      <c r="F259" s="6">
        <f t="shared" ref="F259:F322" si="16">IF(D259&lt;&gt;0,E259/D259,0)*100</f>
        <v>146</v>
      </c>
      <c r="G259" t="s">
        <v>20</v>
      </c>
      <c r="H259">
        <v>92</v>
      </c>
      <c r="I259" s="4">
        <f t="shared" ref="I259:I322" si="17">IF(H259&lt;&gt;0, 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L259/86400+DATE(1970,1,1)</f>
        <v>41338.25</v>
      </c>
      <c r="O259" s="9">
        <f t="shared" ref="O259:O322" si="19">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 s="6">
        <v>13424</v>
      </c>
      <c r="F260" s="6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 s="6">
        <v>10755</v>
      </c>
      <c r="F261" s="6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 s="6">
        <v>9935</v>
      </c>
      <c r="F262" s="6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 s="6">
        <v>26303</v>
      </c>
      <c r="F263" s="6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 s="6">
        <v>5328</v>
      </c>
      <c r="F264" s="6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 s="6">
        <v>10756</v>
      </c>
      <c r="F265" s="6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 s="6">
        <v>165375</v>
      </c>
      <c r="F266" s="6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 s="6">
        <v>6031</v>
      </c>
      <c r="F267" s="6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 s="6">
        <v>85902</v>
      </c>
      <c r="F268" s="6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 s="6">
        <v>143910</v>
      </c>
      <c r="F269" s="6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 s="6">
        <v>2708</v>
      </c>
      <c r="F270" s="6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 s="6">
        <v>8842</v>
      </c>
      <c r="F271" s="6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 s="6">
        <v>47260</v>
      </c>
      <c r="F272" s="6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 s="6">
        <v>1953</v>
      </c>
      <c r="F273" s="6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 s="6">
        <v>155349</v>
      </c>
      <c r="F274" s="6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 s="6">
        <v>10704</v>
      </c>
      <c r="F275" s="6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 s="6">
        <v>773</v>
      </c>
      <c r="F276" s="6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 s="6">
        <v>9419</v>
      </c>
      <c r="F277" s="6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 s="6">
        <v>5324</v>
      </c>
      <c r="F278" s="6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 s="6">
        <v>7465</v>
      </c>
      <c r="F279" s="6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 s="6">
        <v>8799</v>
      </c>
      <c r="F280" s="6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 s="6">
        <v>13656</v>
      </c>
      <c r="F281" s="6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 s="6">
        <v>14536</v>
      </c>
      <c r="F282" s="6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 s="6">
        <v>150552</v>
      </c>
      <c r="F283" s="6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 s="6">
        <v>9076</v>
      </c>
      <c r="F284" s="6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 s="6">
        <v>1517</v>
      </c>
      <c r="F285" s="6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 s="6">
        <v>8153</v>
      </c>
      <c r="F286" s="6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 s="6">
        <v>6357</v>
      </c>
      <c r="F287" s="6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 s="6">
        <v>19557</v>
      </c>
      <c r="F288" s="6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 s="6">
        <v>13213</v>
      </c>
      <c r="F289" s="6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 s="6">
        <v>5476</v>
      </c>
      <c r="F290" s="6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 s="6">
        <v>13474</v>
      </c>
      <c r="F291" s="6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 s="6">
        <v>91722</v>
      </c>
      <c r="F292" s="6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 s="6">
        <v>8219</v>
      </c>
      <c r="F293" s="6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 s="6">
        <v>717</v>
      </c>
      <c r="F294" s="6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 s="6">
        <v>1065</v>
      </c>
      <c r="F295" s="6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 s="6">
        <v>8038</v>
      </c>
      <c r="F296" s="6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 s="6">
        <v>68769</v>
      </c>
      <c r="F297" s="6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 s="6">
        <v>3352</v>
      </c>
      <c r="F298" s="6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 s="6">
        <v>6785</v>
      </c>
      <c r="F299" s="6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 s="6">
        <v>5037</v>
      </c>
      <c r="F300" s="6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 s="6">
        <v>1954</v>
      </c>
      <c r="F301" s="6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 s="6">
        <v>5</v>
      </c>
      <c r="F302" s="6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 s="6">
        <v>12102</v>
      </c>
      <c r="F303" s="6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 s="6">
        <v>24234</v>
      </c>
      <c r="F304" s="6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 s="6">
        <v>2809</v>
      </c>
      <c r="F305" s="6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 s="6">
        <v>11469</v>
      </c>
      <c r="F306" s="6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 s="6">
        <v>8014</v>
      </c>
      <c r="F307" s="6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 s="6">
        <v>514</v>
      </c>
      <c r="F308" s="6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 s="6">
        <v>43473</v>
      </c>
      <c r="F309" s="6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 s="6">
        <v>87560</v>
      </c>
      <c r="F310" s="6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 s="6">
        <v>3087</v>
      </c>
      <c r="F311" s="6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 s="6">
        <v>1586</v>
      </c>
      <c r="F312" s="6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 s="6">
        <v>12812</v>
      </c>
      <c r="F313" s="6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 s="6">
        <v>183345</v>
      </c>
      <c r="F314" s="6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 s="6">
        <v>8697</v>
      </c>
      <c r="F315" s="6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 s="6">
        <v>4126</v>
      </c>
      <c r="F316" s="6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 s="6">
        <v>3220</v>
      </c>
      <c r="F317" s="6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 s="6">
        <v>6401</v>
      </c>
      <c r="F318" s="6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 s="6">
        <v>1269</v>
      </c>
      <c r="F319" s="6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 s="6">
        <v>903</v>
      </c>
      <c r="F320" s="6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 s="6">
        <v>3251</v>
      </c>
      <c r="F321" s="6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 s="6">
        <v>8092</v>
      </c>
      <c r="F322" s="6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 s="6">
        <v>160422</v>
      </c>
      <c r="F323" s="6">
        <f t="shared" ref="F323:F386" si="20">IF(D323&lt;&gt;0,E323/D323,0)*100</f>
        <v>94.144366197183089</v>
      </c>
      <c r="G323" t="s">
        <v>14</v>
      </c>
      <c r="H323">
        <v>2468</v>
      </c>
      <c r="I323" s="4">
        <f t="shared" ref="I323:I386" si="21">IF(H323&lt;&gt;0, 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L323/86400+DATE(1970,1,1)</f>
        <v>40634.208333333336</v>
      </c>
      <c r="O323" s="9">
        <f t="shared" ref="O323:O386" si="23">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 s="6">
        <v>196377</v>
      </c>
      <c r="F324" s="6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 s="6">
        <v>2148</v>
      </c>
      <c r="F325" s="6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 s="6">
        <v>11648</v>
      </c>
      <c r="F326" s="6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 s="6">
        <v>5897</v>
      </c>
      <c r="F327" s="6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 s="6">
        <v>3326</v>
      </c>
      <c r="F328" s="6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 s="6">
        <v>1002</v>
      </c>
      <c r="F329" s="6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 s="6">
        <v>131826</v>
      </c>
      <c r="F330" s="6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 s="6">
        <v>21477</v>
      </c>
      <c r="F331" s="6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 s="6">
        <v>62330</v>
      </c>
      <c r="F332" s="6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 s="6">
        <v>14643</v>
      </c>
      <c r="F333" s="6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 s="6">
        <v>41396</v>
      </c>
      <c r="F334" s="6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 s="6">
        <v>11900</v>
      </c>
      <c r="F335" s="6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 s="6">
        <v>123538</v>
      </c>
      <c r="F336" s="6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 s="6">
        <v>198628</v>
      </c>
      <c r="F337" s="6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 s="6">
        <v>68602</v>
      </c>
      <c r="F338" s="6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 s="6">
        <v>116064</v>
      </c>
      <c r="F339" s="6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 s="6">
        <v>125042</v>
      </c>
      <c r="F340" s="6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 s="6">
        <v>108974</v>
      </c>
      <c r="F341" s="6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 s="6">
        <v>34964</v>
      </c>
      <c r="F342" s="6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 s="6">
        <v>96777</v>
      </c>
      <c r="F343" s="6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 s="6">
        <v>31864</v>
      </c>
      <c r="F344" s="6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 s="6">
        <v>4853</v>
      </c>
      <c r="F345" s="6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 s="6">
        <v>82959</v>
      </c>
      <c r="F346" s="6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 s="6">
        <v>23159</v>
      </c>
      <c r="F347" s="6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 s="6">
        <v>2758</v>
      </c>
      <c r="F348" s="6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 s="6">
        <v>12607</v>
      </c>
      <c r="F349" s="6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 s="6">
        <v>142823</v>
      </c>
      <c r="F350" s="6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 s="6">
        <v>95958</v>
      </c>
      <c r="F351" s="6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 s="6">
        <v>5</v>
      </c>
      <c r="F352" s="6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 s="6">
        <v>94631</v>
      </c>
      <c r="F353" s="6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 s="6">
        <v>977</v>
      </c>
      <c r="F354" s="6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 s="6">
        <v>137961</v>
      </c>
      <c r="F355" s="6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 s="6">
        <v>7548</v>
      </c>
      <c r="F356" s="6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 s="6">
        <v>2241</v>
      </c>
      <c r="F357" s="6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 s="6">
        <v>3431</v>
      </c>
      <c r="F358" s="6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 s="6">
        <v>4253</v>
      </c>
      <c r="F359" s="6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 s="6">
        <v>1146</v>
      </c>
      <c r="F360" s="6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 s="6">
        <v>11948</v>
      </c>
      <c r="F361" s="6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 s="6">
        <v>135132</v>
      </c>
      <c r="F362" s="6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 s="6">
        <v>9546</v>
      </c>
      <c r="F363" s="6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 s="6">
        <v>13755</v>
      </c>
      <c r="F364" s="6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 s="6">
        <v>8330</v>
      </c>
      <c r="F365" s="6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 s="6">
        <v>14547</v>
      </c>
      <c r="F366" s="6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 s="6">
        <v>11735</v>
      </c>
      <c r="F367" s="6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 s="6">
        <v>10658</v>
      </c>
      <c r="F368" s="6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 s="6">
        <v>1870</v>
      </c>
      <c r="F369" s="6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 s="6">
        <v>14394</v>
      </c>
      <c r="F370" s="6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 s="6">
        <v>14743</v>
      </c>
      <c r="F371" s="6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 s="6">
        <v>178965</v>
      </c>
      <c r="F372" s="6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 s="6">
        <v>128410</v>
      </c>
      <c r="F373" s="6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 s="6">
        <v>14324</v>
      </c>
      <c r="F374" s="6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 s="6">
        <v>164291</v>
      </c>
      <c r="F375" s="6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 s="6">
        <v>22073</v>
      </c>
      <c r="F376" s="6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 s="6">
        <v>1479</v>
      </c>
      <c r="F377" s="6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 s="6">
        <v>12275</v>
      </c>
      <c r="F378" s="6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 s="6">
        <v>5098</v>
      </c>
      <c r="F379" s="6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 s="6">
        <v>24882</v>
      </c>
      <c r="F380" s="6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 s="6">
        <v>2912</v>
      </c>
      <c r="F381" s="6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 s="6">
        <v>4008</v>
      </c>
      <c r="F382" s="6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 s="6">
        <v>9749</v>
      </c>
      <c r="F383" s="6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 s="6">
        <v>5803</v>
      </c>
      <c r="F384" s="6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 s="6">
        <v>14199</v>
      </c>
      <c r="F385" s="6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 s="6">
        <v>196779</v>
      </c>
      <c r="F386" s="6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 s="6">
        <v>56859</v>
      </c>
      <c r="F387" s="6">
        <f t="shared" ref="F387:F450" si="24">IF(D387&lt;&gt;0,E387/D387,0)*100</f>
        <v>146.16709511568124</v>
      </c>
      <c r="G387" t="s">
        <v>20</v>
      </c>
      <c r="H387">
        <v>1137</v>
      </c>
      <c r="I387" s="4">
        <f t="shared" ref="I387:I450" si="25">IF(H387&lt;&gt;0, 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L387/86400+DATE(1970,1,1)</f>
        <v>43553.208333333328</v>
      </c>
      <c r="O387" s="9">
        <f t="shared" ref="O387:O450" si="27">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 s="6">
        <v>103554</v>
      </c>
      <c r="F388" s="6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 s="6">
        <v>42795</v>
      </c>
      <c r="F389" s="6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 s="6">
        <v>12938</v>
      </c>
      <c r="F390" s="6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 s="6">
        <v>101352</v>
      </c>
      <c r="F391" s="6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 s="6">
        <v>4477</v>
      </c>
      <c r="F392" s="6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 s="6">
        <v>4393</v>
      </c>
      <c r="F393" s="6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 s="6">
        <v>67546</v>
      </c>
      <c r="F394" s="6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 s="6">
        <v>143788</v>
      </c>
      <c r="F395" s="6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 s="6">
        <v>3755</v>
      </c>
      <c r="F396" s="6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 s="6">
        <v>9238</v>
      </c>
      <c r="F397" s="6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 s="6">
        <v>77012</v>
      </c>
      <c r="F398" s="6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 s="6">
        <v>14083</v>
      </c>
      <c r="F399" s="6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 s="6">
        <v>12202</v>
      </c>
      <c r="F400" s="6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 s="6">
        <v>62127</v>
      </c>
      <c r="F401" s="6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 s="6">
        <v>2</v>
      </c>
      <c r="F402" s="6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 s="6">
        <v>13772</v>
      </c>
      <c r="F403" s="6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 s="6">
        <v>2946</v>
      </c>
      <c r="F404" s="6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 s="6">
        <v>168820</v>
      </c>
      <c r="F405" s="6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 s="6">
        <v>154321</v>
      </c>
      <c r="F406" s="6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 s="6">
        <v>26527</v>
      </c>
      <c r="F407" s="6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 s="6">
        <v>71583</v>
      </c>
      <c r="F408" s="6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 s="6">
        <v>12100</v>
      </c>
      <c r="F409" s="6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 s="6">
        <v>12129</v>
      </c>
      <c r="F410" s="6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 s="6">
        <v>62804</v>
      </c>
      <c r="F411" s="6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 s="6">
        <v>55536</v>
      </c>
      <c r="F412" s="6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 s="6">
        <v>8161</v>
      </c>
      <c r="F413" s="6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 s="6">
        <v>14046</v>
      </c>
      <c r="F414" s="6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 s="6">
        <v>117628</v>
      </c>
      <c r="F415" s="6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 s="6">
        <v>159405</v>
      </c>
      <c r="F416" s="6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 s="6">
        <v>12552</v>
      </c>
      <c r="F417" s="6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 s="6">
        <v>59007</v>
      </c>
      <c r="F418" s="6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 s="6">
        <v>943</v>
      </c>
      <c r="F419" s="6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 s="6">
        <v>93963</v>
      </c>
      <c r="F420" s="6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 s="6">
        <v>140469</v>
      </c>
      <c r="F421" s="6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 s="6">
        <v>6423</v>
      </c>
      <c r="F422" s="6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 s="6">
        <v>6015</v>
      </c>
      <c r="F423" s="6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 s="6">
        <v>11075</v>
      </c>
      <c r="F424" s="6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 s="6">
        <v>15723</v>
      </c>
      <c r="F425" s="6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 s="6">
        <v>2064</v>
      </c>
      <c r="F426" s="6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 s="6">
        <v>7767</v>
      </c>
      <c r="F427" s="6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 s="6">
        <v>10313</v>
      </c>
      <c r="F428" s="6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 s="6">
        <v>197018</v>
      </c>
      <c r="F429" s="6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 s="6">
        <v>47037</v>
      </c>
      <c r="F430" s="6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 s="6">
        <v>173191</v>
      </c>
      <c r="F431" s="6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 s="6">
        <v>5487</v>
      </c>
      <c r="F432" s="6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 s="6">
        <v>9817</v>
      </c>
      <c r="F433" s="6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 s="6">
        <v>6369</v>
      </c>
      <c r="F434" s="6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 s="6">
        <v>65755</v>
      </c>
      <c r="F435" s="6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 s="6">
        <v>903</v>
      </c>
      <c r="F436" s="6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 s="6">
        <v>178120</v>
      </c>
      <c r="F437" s="6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 s="6">
        <v>13678</v>
      </c>
      <c r="F438" s="6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 s="6">
        <v>9969</v>
      </c>
      <c r="F439" s="6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 s="6">
        <v>14827</v>
      </c>
      <c r="F440" s="6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 s="6">
        <v>100900</v>
      </c>
      <c r="F441" s="6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 s="6">
        <v>165954</v>
      </c>
      <c r="F442" s="6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 s="6">
        <v>1744</v>
      </c>
      <c r="F443" s="6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 s="6">
        <v>10731</v>
      </c>
      <c r="F444" s="6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 s="6">
        <v>3232</v>
      </c>
      <c r="F445" s="6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 s="6">
        <v>10938</v>
      </c>
      <c r="F446" s="6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 s="6">
        <v>10739</v>
      </c>
      <c r="F447" s="6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 s="6">
        <v>5579</v>
      </c>
      <c r="F448" s="6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 s="6">
        <v>37754</v>
      </c>
      <c r="F449" s="6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 s="6">
        <v>45384</v>
      </c>
      <c r="F450" s="6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 s="6">
        <v>8703</v>
      </c>
      <c r="F451" s="6">
        <f t="shared" ref="F451:F514" si="28">IF(D451&lt;&gt;0,E451/D451,0)*100</f>
        <v>967</v>
      </c>
      <c r="G451" t="s">
        <v>20</v>
      </c>
      <c r="H451">
        <v>86</v>
      </c>
      <c r="I451" s="4">
        <f t="shared" ref="I451:I514" si="29">IF(H451&lt;&gt;0, 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L451/86400+DATE(1970,1,1)</f>
        <v>43530.25</v>
      </c>
      <c r="O451" s="9">
        <f t="shared" ref="O451:O514" si="31">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 s="6">
        <v>4</v>
      </c>
      <c r="F452" s="6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 s="6">
        <v>182302</v>
      </c>
      <c r="F453" s="6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 s="6">
        <v>3045</v>
      </c>
      <c r="F454" s="6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 s="6">
        <v>102749</v>
      </c>
      <c r="F455" s="6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 s="6">
        <v>1763</v>
      </c>
      <c r="F456" s="6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 s="6">
        <v>137904</v>
      </c>
      <c r="F457" s="6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 s="6">
        <v>152438</v>
      </c>
      <c r="F458" s="6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 s="6">
        <v>1332</v>
      </c>
      <c r="F459" s="6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 s="6">
        <v>118706</v>
      </c>
      <c r="F460" s="6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 s="6">
        <v>5674</v>
      </c>
      <c r="F461" s="6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 s="6">
        <v>4119</v>
      </c>
      <c r="F462" s="6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 s="6">
        <v>139354</v>
      </c>
      <c r="F463" s="6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 s="6">
        <v>57734</v>
      </c>
      <c r="F464" s="6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 s="6">
        <v>145265</v>
      </c>
      <c r="F465" s="6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 s="6">
        <v>95020</v>
      </c>
      <c r="F466" s="6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 s="6">
        <v>8829</v>
      </c>
      <c r="F467" s="6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 s="6">
        <v>3984</v>
      </c>
      <c r="F468" s="6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 s="6">
        <v>8053</v>
      </c>
      <c r="F469" s="6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 s="6">
        <v>1620</v>
      </c>
      <c r="F470" s="6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 s="6">
        <v>10328</v>
      </c>
      <c r="F471" s="6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 s="6">
        <v>10289</v>
      </c>
      <c r="F472" s="6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 s="6">
        <v>9889</v>
      </c>
      <c r="F473" s="6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 s="6">
        <v>60342</v>
      </c>
      <c r="F474" s="6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 s="6">
        <v>8907</v>
      </c>
      <c r="F475" s="6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 s="6">
        <v>14606</v>
      </c>
      <c r="F476" s="6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 s="6">
        <v>8432</v>
      </c>
      <c r="F477" s="6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 s="6">
        <v>57122</v>
      </c>
      <c r="F478" s="6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 s="6">
        <v>4613</v>
      </c>
      <c r="F479" s="6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 s="6">
        <v>162603</v>
      </c>
      <c r="F480" s="6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 s="6">
        <v>12310</v>
      </c>
      <c r="F481" s="6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 s="6">
        <v>8656</v>
      </c>
      <c r="F482" s="6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 s="6">
        <v>159931</v>
      </c>
      <c r="F483" s="6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 s="6">
        <v>689</v>
      </c>
      <c r="F484" s="6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 s="6">
        <v>48236</v>
      </c>
      <c r="F485" s="6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 s="6">
        <v>77021</v>
      </c>
      <c r="F486" s="6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 s="6">
        <v>27844</v>
      </c>
      <c r="F487" s="6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 s="6">
        <v>702</v>
      </c>
      <c r="F488" s="6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 s="6">
        <v>197024</v>
      </c>
      <c r="F489" s="6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 s="6">
        <v>11663</v>
      </c>
      <c r="F490" s="6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 s="6">
        <v>9339</v>
      </c>
      <c r="F491" s="6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 s="6">
        <v>4596</v>
      </c>
      <c r="F492" s="6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 s="6">
        <v>173437</v>
      </c>
      <c r="F493" s="6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 s="6">
        <v>45831</v>
      </c>
      <c r="F494" s="6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 s="6">
        <v>6514</v>
      </c>
      <c r="F495" s="6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 s="6">
        <v>13684</v>
      </c>
      <c r="F496" s="6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 s="6">
        <v>13264</v>
      </c>
      <c r="F497" s="6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 s="6">
        <v>1667</v>
      </c>
      <c r="F498" s="6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 s="6">
        <v>3349</v>
      </c>
      <c r="F499" s="6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 s="6">
        <v>46317</v>
      </c>
      <c r="F500" s="6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 s="6">
        <v>78743</v>
      </c>
      <c r="F501" s="6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 s="6">
        <v>0</v>
      </c>
      <c r="F502" s="6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 s="6">
        <v>107743</v>
      </c>
      <c r="F503" s="6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 s="6">
        <v>6889</v>
      </c>
      <c r="F504" s="6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 s="6">
        <v>45983</v>
      </c>
      <c r="F505" s="6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 s="6">
        <v>6924</v>
      </c>
      <c r="F506" s="6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 s="6">
        <v>12497</v>
      </c>
      <c r="F507" s="6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 s="6">
        <v>166874</v>
      </c>
      <c r="F508" s="6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 s="6">
        <v>837</v>
      </c>
      <c r="F509" s="6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 s="6">
        <v>193820</v>
      </c>
      <c r="F510" s="6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 s="6">
        <v>119510</v>
      </c>
      <c r="F511" s="6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 s="6">
        <v>9289</v>
      </c>
      <c r="F512" s="6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 s="6">
        <v>35498</v>
      </c>
      <c r="F513" s="6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 s="6">
        <v>12678</v>
      </c>
      <c r="F514" s="6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 s="6">
        <v>3260</v>
      </c>
      <c r="F515" s="6">
        <f t="shared" ref="F515:F578" si="32">IF(D515&lt;&gt;0,E515/D515,0)*100</f>
        <v>39.277108433734945</v>
      </c>
      <c r="G515" t="s">
        <v>74</v>
      </c>
      <c r="H515">
        <v>35</v>
      </c>
      <c r="I515" s="4">
        <f t="shared" ref="I515:I578" si="33">IF(H515&lt;&gt;0, 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L515/86400+DATE(1970,1,1)</f>
        <v>40430.208333333336</v>
      </c>
      <c r="O515" s="9">
        <f t="shared" ref="O515:O578" si="35">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 s="6">
        <v>31123</v>
      </c>
      <c r="F516" s="6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 s="6">
        <v>4797</v>
      </c>
      <c r="F517" s="6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 s="6">
        <v>53324</v>
      </c>
      <c r="F518" s="6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 s="6">
        <v>6608</v>
      </c>
      <c r="F519" s="6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 s="6">
        <v>622</v>
      </c>
      <c r="F520" s="6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 s="6">
        <v>180802</v>
      </c>
      <c r="F521" s="6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 s="6">
        <v>3406</v>
      </c>
      <c r="F522" s="6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 s="6">
        <v>11061</v>
      </c>
      <c r="F523" s="6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 s="6">
        <v>16389</v>
      </c>
      <c r="F524" s="6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 s="6">
        <v>6303</v>
      </c>
      <c r="F525" s="6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 s="6">
        <v>81136</v>
      </c>
      <c r="F526" s="6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 s="6">
        <v>1768</v>
      </c>
      <c r="F527" s="6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 s="6">
        <v>12944</v>
      </c>
      <c r="F528" s="6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 s="6">
        <v>188480</v>
      </c>
      <c r="F529" s="6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 s="6">
        <v>7227</v>
      </c>
      <c r="F530" s="6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 s="6">
        <v>574</v>
      </c>
      <c r="F531" s="6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 s="6">
        <v>96328</v>
      </c>
      <c r="F532" s="6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 s="6">
        <v>178338</v>
      </c>
      <c r="F533" s="6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 s="6">
        <v>8046</v>
      </c>
      <c r="F534" s="6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 s="6">
        <v>184086</v>
      </c>
      <c r="F535" s="6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 s="6">
        <v>13385</v>
      </c>
      <c r="F536" s="6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 s="6">
        <v>12533</v>
      </c>
      <c r="F537" s="6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 s="6">
        <v>14697</v>
      </c>
      <c r="F538" s="6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 s="6">
        <v>98935</v>
      </c>
      <c r="F539" s="6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 s="6">
        <v>57034</v>
      </c>
      <c r="F540" s="6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 s="6">
        <v>7120</v>
      </c>
      <c r="F541" s="6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 s="6">
        <v>14097</v>
      </c>
      <c r="F542" s="6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 s="6">
        <v>43086</v>
      </c>
      <c r="F543" s="6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 s="6">
        <v>1930</v>
      </c>
      <c r="F544" s="6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 s="6">
        <v>13864</v>
      </c>
      <c r="F545" s="6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 s="6">
        <v>7742</v>
      </c>
      <c r="F546" s="6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 s="6">
        <v>164109</v>
      </c>
      <c r="F547" s="6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 s="6">
        <v>6870</v>
      </c>
      <c r="F548" s="6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 s="6">
        <v>12597</v>
      </c>
      <c r="F549" s="6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 s="6">
        <v>179074</v>
      </c>
      <c r="F550" s="6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 s="6">
        <v>83843</v>
      </c>
      <c r="F551" s="6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 s="6">
        <v>4</v>
      </c>
      <c r="F552" s="6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 s="6">
        <v>105598</v>
      </c>
      <c r="F553" s="6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 s="6">
        <v>8866</v>
      </c>
      <c r="F554" s="6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 s="6">
        <v>75022</v>
      </c>
      <c r="F555" s="6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 s="6">
        <v>14408</v>
      </c>
      <c r="F556" s="6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 s="6">
        <v>14089</v>
      </c>
      <c r="F557" s="6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 s="6">
        <v>12467</v>
      </c>
      <c r="F558" s="6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 s="6">
        <v>11960</v>
      </c>
      <c r="F559" s="6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 s="6">
        <v>7966</v>
      </c>
      <c r="F560" s="6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 s="6">
        <v>106321</v>
      </c>
      <c r="F561" s="6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 s="6">
        <v>158832</v>
      </c>
      <c r="F562" s="6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 s="6">
        <v>11091</v>
      </c>
      <c r="F563" s="6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 s="6">
        <v>1269</v>
      </c>
      <c r="F564" s="6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 s="6">
        <v>5107</v>
      </c>
      <c r="F565" s="6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 s="6">
        <v>141393</v>
      </c>
      <c r="F566" s="6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 s="6">
        <v>194166</v>
      </c>
      <c r="F567" s="6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 s="6">
        <v>4124</v>
      </c>
      <c r="F568" s="6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 s="6">
        <v>14865</v>
      </c>
      <c r="F569" s="6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 s="6">
        <v>134688</v>
      </c>
      <c r="F570" s="6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 s="6">
        <v>47705</v>
      </c>
      <c r="F571" s="6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 s="6">
        <v>95364</v>
      </c>
      <c r="F572" s="6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 s="6">
        <v>3295</v>
      </c>
      <c r="F573" s="6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 s="6">
        <v>4896</v>
      </c>
      <c r="F574" s="6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 s="6">
        <v>7496</v>
      </c>
      <c r="F575" s="6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 s="6">
        <v>9967</v>
      </c>
      <c r="F576" s="6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 s="6">
        <v>52421</v>
      </c>
      <c r="F577" s="6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 s="6">
        <v>6298</v>
      </c>
      <c r="F578" s="6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 s="6">
        <v>1546</v>
      </c>
      <c r="F579" s="6">
        <f t="shared" ref="F579:F642" si="36">IF(D579&lt;&gt;0,E579/D579,0)*100</f>
        <v>18.853658536585368</v>
      </c>
      <c r="G579" t="s">
        <v>74</v>
      </c>
      <c r="H579">
        <v>37</v>
      </c>
      <c r="I579" s="4">
        <f t="shared" ref="I579:I642" si="37">IF(H579&lt;&gt;0, 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L579/86400+DATE(1970,1,1)</f>
        <v>40613.25</v>
      </c>
      <c r="O579" s="9">
        <f t="shared" ref="O579:O642" si="39">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 s="6">
        <v>16168</v>
      </c>
      <c r="F580" s="6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 s="6">
        <v>6269</v>
      </c>
      <c r="F581" s="6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 s="6">
        <v>149578</v>
      </c>
      <c r="F582" s="6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 s="6">
        <v>3841</v>
      </c>
      <c r="F583" s="6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 s="6">
        <v>4531</v>
      </c>
      <c r="F584" s="6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 s="6">
        <v>60934</v>
      </c>
      <c r="F585" s="6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 s="6">
        <v>103255</v>
      </c>
      <c r="F586" s="6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 s="6">
        <v>13065</v>
      </c>
      <c r="F587" s="6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 s="6">
        <v>6654</v>
      </c>
      <c r="F588" s="6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 s="6">
        <v>6852</v>
      </c>
      <c r="F589" s="6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 s="6">
        <v>124517</v>
      </c>
      <c r="F590" s="6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 s="6">
        <v>5113</v>
      </c>
      <c r="F591" s="6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 s="6">
        <v>5824</v>
      </c>
      <c r="F592" s="6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 s="6">
        <v>6226</v>
      </c>
      <c r="F593" s="6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 s="6">
        <v>20243</v>
      </c>
      <c r="F594" s="6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 s="6">
        <v>188288</v>
      </c>
      <c r="F595" s="6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 s="6">
        <v>11167</v>
      </c>
      <c r="F596" s="6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 s="6">
        <v>146595</v>
      </c>
      <c r="F597" s="6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 s="6">
        <v>7875</v>
      </c>
      <c r="F598" s="6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 s="6">
        <v>148779</v>
      </c>
      <c r="F599" s="6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 s="6">
        <v>175868</v>
      </c>
      <c r="F600" s="6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 s="6">
        <v>5112</v>
      </c>
      <c r="F601" s="6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 s="6">
        <v>5</v>
      </c>
      <c r="F602" s="6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 s="6">
        <v>13018</v>
      </c>
      <c r="F603" s="6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 s="6">
        <v>91176</v>
      </c>
      <c r="F604" s="6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 s="6">
        <v>6342</v>
      </c>
      <c r="F605" s="6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 s="6">
        <v>151438</v>
      </c>
      <c r="F606" s="6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 s="6">
        <v>6178</v>
      </c>
      <c r="F607" s="6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 s="6">
        <v>6405</v>
      </c>
      <c r="F608" s="6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 s="6">
        <v>180667</v>
      </c>
      <c r="F609" s="6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 s="6">
        <v>11075</v>
      </c>
      <c r="F610" s="6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 s="6">
        <v>12042</v>
      </c>
      <c r="F611" s="6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 s="6">
        <v>179356</v>
      </c>
      <c r="F612" s="6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 s="6">
        <v>1136</v>
      </c>
      <c r="F613" s="6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 s="6">
        <v>8645</v>
      </c>
      <c r="F614" s="6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 s="6">
        <v>1914</v>
      </c>
      <c r="F615" s="6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 s="6">
        <v>41205</v>
      </c>
      <c r="F616" s="6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 s="6">
        <v>14488</v>
      </c>
      <c r="F617" s="6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 s="6">
        <v>12129</v>
      </c>
      <c r="F618" s="6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 s="6">
        <v>3496</v>
      </c>
      <c r="F619" s="6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 s="6">
        <v>97037</v>
      </c>
      <c r="F620" s="6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 s="6">
        <v>55757</v>
      </c>
      <c r="F621" s="6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 s="6">
        <v>11525</v>
      </c>
      <c r="F622" s="6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 s="6">
        <v>158669</v>
      </c>
      <c r="F623" s="6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 s="6">
        <v>5916</v>
      </c>
      <c r="F624" s="6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 s="6">
        <v>150806</v>
      </c>
      <c r="F625" s="6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 s="6">
        <v>14249</v>
      </c>
      <c r="F626" s="6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 s="6">
        <v>5803</v>
      </c>
      <c r="F627" s="6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 s="6">
        <v>13205</v>
      </c>
      <c r="F628" s="6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 s="6">
        <v>11108</v>
      </c>
      <c r="F629" s="6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 s="6">
        <v>2884</v>
      </c>
      <c r="F630" s="6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 s="6">
        <v>55476</v>
      </c>
      <c r="F631" s="6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 s="6">
        <v>5973</v>
      </c>
      <c r="F632" s="6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 s="6">
        <v>183756</v>
      </c>
      <c r="F633" s="6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 s="6">
        <v>30902</v>
      </c>
      <c r="F634" s="6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 s="6">
        <v>5569</v>
      </c>
      <c r="F635" s="6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 s="6">
        <v>92824</v>
      </c>
      <c r="F636" s="6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 s="6">
        <v>158590</v>
      </c>
      <c r="F637" s="6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 s="6">
        <v>127591</v>
      </c>
      <c r="F638" s="6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 s="6">
        <v>6750</v>
      </c>
      <c r="F639" s="6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 s="6">
        <v>9318</v>
      </c>
      <c r="F640" s="6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 s="6">
        <v>4832</v>
      </c>
      <c r="F641" s="6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 s="6">
        <v>19769</v>
      </c>
      <c r="F642" s="6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 s="6">
        <v>11277</v>
      </c>
      <c r="F643" s="6">
        <f t="shared" ref="F643:F706" si="40">IF(D643&lt;&gt;0,E643/D643,0)*100</f>
        <v>119.96808510638297</v>
      </c>
      <c r="G643" t="s">
        <v>20</v>
      </c>
      <c r="H643">
        <v>194</v>
      </c>
      <c r="I643" s="4">
        <f t="shared" ref="I643:I706" si="41">IF(H643&lt;&gt;0, 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L643/86400+DATE(1970,1,1)</f>
        <v>42786.25</v>
      </c>
      <c r="O643" s="9">
        <f t="shared" ref="O643:O706" si="43">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 s="6">
        <v>13382</v>
      </c>
      <c r="F644" s="6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 s="6">
        <v>32986</v>
      </c>
      <c r="F645" s="6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 s="6">
        <v>81984</v>
      </c>
      <c r="F646" s="6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 s="6">
        <v>178483</v>
      </c>
      <c r="F647" s="6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 s="6">
        <v>87448</v>
      </c>
      <c r="F648" s="6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 s="6">
        <v>1863</v>
      </c>
      <c r="F649" s="6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 s="6">
        <v>62174</v>
      </c>
      <c r="F650" s="6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 s="6">
        <v>59003</v>
      </c>
      <c r="F651" s="6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 s="6">
        <v>2</v>
      </c>
      <c r="F652" s="6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 s="6">
        <v>174039</v>
      </c>
      <c r="F653" s="6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 s="6">
        <v>12684</v>
      </c>
      <c r="F654" s="6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 s="6">
        <v>14033</v>
      </c>
      <c r="F655" s="6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 s="6">
        <v>177936</v>
      </c>
      <c r="F656" s="6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 s="6">
        <v>13212</v>
      </c>
      <c r="F657" s="6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 s="6">
        <v>49879</v>
      </c>
      <c r="F658" s="6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 s="6">
        <v>824</v>
      </c>
      <c r="F659" s="6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 s="6">
        <v>31594</v>
      </c>
      <c r="F660" s="6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 s="6">
        <v>57010</v>
      </c>
      <c r="F661" s="6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 s="6">
        <v>7438</v>
      </c>
      <c r="F662" s="6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 s="6">
        <v>57872</v>
      </c>
      <c r="F663" s="6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 s="6">
        <v>8906</v>
      </c>
      <c r="F664" s="6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 s="6">
        <v>7724</v>
      </c>
      <c r="F665" s="6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 s="6">
        <v>26571</v>
      </c>
      <c r="F666" s="6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 s="6">
        <v>12219</v>
      </c>
      <c r="F667" s="6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 s="6">
        <v>1985</v>
      </c>
      <c r="F668" s="6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 s="6">
        <v>12155</v>
      </c>
      <c r="F669" s="6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 s="6">
        <v>5593</v>
      </c>
      <c r="F670" s="6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 s="6">
        <v>175020</v>
      </c>
      <c r="F671" s="6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 s="6">
        <v>75955</v>
      </c>
      <c r="F672" s="6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 s="6">
        <v>119127</v>
      </c>
      <c r="F673" s="6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 s="6">
        <v>110689</v>
      </c>
      <c r="F674" s="6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 s="6">
        <v>2445</v>
      </c>
      <c r="F675" s="6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 s="6">
        <v>57250</v>
      </c>
      <c r="F676" s="6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 s="6">
        <v>11929</v>
      </c>
      <c r="F677" s="6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 s="6">
        <v>118214</v>
      </c>
      <c r="F678" s="6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 s="6">
        <v>4432</v>
      </c>
      <c r="F679" s="6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 s="6">
        <v>17879</v>
      </c>
      <c r="F680" s="6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 s="6">
        <v>14511</v>
      </c>
      <c r="F681" s="6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 s="6">
        <v>141822</v>
      </c>
      <c r="F682" s="6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 s="6">
        <v>159037</v>
      </c>
      <c r="F683" s="6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 s="6">
        <v>8109</v>
      </c>
      <c r="F684" s="6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 s="6">
        <v>8244</v>
      </c>
      <c r="F685" s="6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 s="6">
        <v>7600</v>
      </c>
      <c r="F686" s="6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 s="6">
        <v>94501</v>
      </c>
      <c r="F687" s="6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 s="6">
        <v>14381</v>
      </c>
      <c r="F688" s="6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 s="6">
        <v>13980</v>
      </c>
      <c r="F689" s="6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 s="6">
        <v>12449</v>
      </c>
      <c r="F690" s="6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 s="6">
        <v>7348</v>
      </c>
      <c r="F691" s="6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 s="6">
        <v>8158</v>
      </c>
      <c r="F692" s="6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 s="6">
        <v>7119</v>
      </c>
      <c r="F693" s="6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 s="6">
        <v>5438</v>
      </c>
      <c r="F694" s="6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 s="6">
        <v>115396</v>
      </c>
      <c r="F695" s="6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 s="6">
        <v>7656</v>
      </c>
      <c r="F696" s="6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 s="6">
        <v>12322</v>
      </c>
      <c r="F697" s="6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 s="6">
        <v>96888</v>
      </c>
      <c r="F698" s="6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 s="6">
        <v>196960</v>
      </c>
      <c r="F699" s="6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 s="6">
        <v>188057</v>
      </c>
      <c r="F700" s="6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 s="6">
        <v>6245</v>
      </c>
      <c r="F701" s="6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 s="6">
        <v>3</v>
      </c>
      <c r="F702" s="6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 s="6">
        <v>91014</v>
      </c>
      <c r="F703" s="6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 s="6">
        <v>4710</v>
      </c>
      <c r="F704" s="6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 s="6">
        <v>197728</v>
      </c>
      <c r="F705" s="6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 s="6">
        <v>10682</v>
      </c>
      <c r="F706" s="6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 s="6">
        <v>168048</v>
      </c>
      <c r="F707" s="6">
        <f t="shared" ref="F707:F770" si="44">IF(D707&lt;&gt;0,E707/D707,0)*100</f>
        <v>99.026517383618156</v>
      </c>
      <c r="G707" t="s">
        <v>14</v>
      </c>
      <c r="H707">
        <v>2025</v>
      </c>
      <c r="I707" s="4">
        <f t="shared" ref="I707:I770" si="45">IF(H707&lt;&gt;0, 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L707/86400+DATE(1970,1,1)</f>
        <v>41619.25</v>
      </c>
      <c r="O707" s="9">
        <f t="shared" ref="O707:O770" si="47">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 s="6">
        <v>138586</v>
      </c>
      <c r="F708" s="6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 s="6">
        <v>11579</v>
      </c>
      <c r="F709" s="6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 s="6">
        <v>12020</v>
      </c>
      <c r="F710" s="6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 s="6">
        <v>13954</v>
      </c>
      <c r="F711" s="6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 s="6">
        <v>6358</v>
      </c>
      <c r="F712" s="6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 s="6">
        <v>1260</v>
      </c>
      <c r="F713" s="6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 s="6">
        <v>14725</v>
      </c>
      <c r="F714" s="6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 s="6">
        <v>11174</v>
      </c>
      <c r="F715" s="6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 s="6">
        <v>182036</v>
      </c>
      <c r="F716" s="6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 s="6">
        <v>28870</v>
      </c>
      <c r="F717" s="6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 s="6">
        <v>10353</v>
      </c>
      <c r="F718" s="6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 s="6">
        <v>13868</v>
      </c>
      <c r="F719" s="6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 s="6">
        <v>8317</v>
      </c>
      <c r="F720" s="6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 s="6">
        <v>10557</v>
      </c>
      <c r="F721" s="6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 s="6">
        <v>3227</v>
      </c>
      <c r="F722" s="6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 s="6">
        <v>5429</v>
      </c>
      <c r="F723" s="6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 s="6">
        <v>75906</v>
      </c>
      <c r="F724" s="6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 s="6">
        <v>13250</v>
      </c>
      <c r="F725" s="6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 s="6">
        <v>11261</v>
      </c>
      <c r="F726" s="6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 s="6">
        <v>97369</v>
      </c>
      <c r="F727" s="6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 s="6">
        <v>48227</v>
      </c>
      <c r="F728" s="6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 s="6">
        <v>14685</v>
      </c>
      <c r="F729" s="6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 s="6">
        <v>735</v>
      </c>
      <c r="F730" s="6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 s="6">
        <v>10397</v>
      </c>
      <c r="F731" s="6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 s="6">
        <v>118847</v>
      </c>
      <c r="F732" s="6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 s="6">
        <v>7220</v>
      </c>
      <c r="F733" s="6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 s="6">
        <v>107622</v>
      </c>
      <c r="F734" s="6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 s="6">
        <v>83267</v>
      </c>
      <c r="F735" s="6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 s="6">
        <v>13404</v>
      </c>
      <c r="F736" s="6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 s="6">
        <v>131404</v>
      </c>
      <c r="F737" s="6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 s="6">
        <v>2533</v>
      </c>
      <c r="F738" s="6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 s="6">
        <v>5028</v>
      </c>
      <c r="F739" s="6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 s="6">
        <v>1557</v>
      </c>
      <c r="F740" s="6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 s="6">
        <v>6100</v>
      </c>
      <c r="F741" s="6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 s="6">
        <v>1592</v>
      </c>
      <c r="F742" s="6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 s="6">
        <v>14150</v>
      </c>
      <c r="F743" s="6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 s="6">
        <v>13513</v>
      </c>
      <c r="F744" s="6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 s="6">
        <v>504</v>
      </c>
      <c r="F745" s="6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 s="6">
        <v>14240</v>
      </c>
      <c r="F746" s="6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 s="6">
        <v>2091</v>
      </c>
      <c r="F747" s="6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 s="6">
        <v>118580</v>
      </c>
      <c r="F748" s="6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 s="6">
        <v>11214</v>
      </c>
      <c r="F749" s="6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 s="6">
        <v>68137</v>
      </c>
      <c r="F750" s="6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 s="6">
        <v>13527</v>
      </c>
      <c r="F751" s="6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 s="6">
        <v>1</v>
      </c>
      <c r="F752" s="6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 s="6">
        <v>8363</v>
      </c>
      <c r="F753" s="6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 s="6">
        <v>5362</v>
      </c>
      <c r="F754" s="6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 s="6">
        <v>12065</v>
      </c>
      <c r="F755" s="6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 s="6">
        <v>118603</v>
      </c>
      <c r="F756" s="6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 s="6">
        <v>7496</v>
      </c>
      <c r="F757" s="6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 s="6">
        <v>10037</v>
      </c>
      <c r="F758" s="6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 s="6">
        <v>5696</v>
      </c>
      <c r="F759" s="6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 s="6">
        <v>167005</v>
      </c>
      <c r="F760" s="6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 s="6">
        <v>114615</v>
      </c>
      <c r="F761" s="6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 s="6">
        <v>16592</v>
      </c>
      <c r="F762" s="6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 s="6">
        <v>14420</v>
      </c>
      <c r="F763" s="6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 s="6">
        <v>6204</v>
      </c>
      <c r="F764" s="6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 s="6">
        <v>6338</v>
      </c>
      <c r="F765" s="6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 s="6">
        <v>8010</v>
      </c>
      <c r="F766" s="6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 s="6">
        <v>8125</v>
      </c>
      <c r="F767" s="6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 s="6">
        <v>13653</v>
      </c>
      <c r="F768" s="6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 s="6">
        <v>55372</v>
      </c>
      <c r="F769" s="6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 s="6">
        <v>11088</v>
      </c>
      <c r="F770" s="6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 s="6">
        <v>109106</v>
      </c>
      <c r="F771" s="6">
        <f t="shared" ref="F771:F834" si="48">IF(D771&lt;&gt;0,E771/D771,0)*100</f>
        <v>86.867834394904463</v>
      </c>
      <c r="G771" t="s">
        <v>14</v>
      </c>
      <c r="H771">
        <v>3410</v>
      </c>
      <c r="I771" s="4">
        <f t="shared" ref="I771:I834" si="49">IF(H771&lt;&gt;0, 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L771/86400+DATE(1970,1,1)</f>
        <v>41501.208333333336</v>
      </c>
      <c r="O771" s="9">
        <f t="shared" ref="O771:O834" si="51">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 s="6">
        <v>11642</v>
      </c>
      <c r="F772" s="6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 s="6">
        <v>2769</v>
      </c>
      <c r="F773" s="6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 s="6">
        <v>169586</v>
      </c>
      <c r="F774" s="6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 s="6">
        <v>101185</v>
      </c>
      <c r="F775" s="6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 s="6">
        <v>6775</v>
      </c>
      <c r="F776" s="6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 s="6">
        <v>968</v>
      </c>
      <c r="F777" s="6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 s="6">
        <v>72623</v>
      </c>
      <c r="F778" s="6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 s="6">
        <v>45987</v>
      </c>
      <c r="F779" s="6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 s="6">
        <v>10243</v>
      </c>
      <c r="F780" s="6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 s="6">
        <v>87293</v>
      </c>
      <c r="F781" s="6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 s="6">
        <v>5421</v>
      </c>
      <c r="F782" s="6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 s="6">
        <v>4414</v>
      </c>
      <c r="F783" s="6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 s="6">
        <v>10981</v>
      </c>
      <c r="F784" s="6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 s="6">
        <v>10451</v>
      </c>
      <c r="F785" s="6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 s="6">
        <v>102535</v>
      </c>
      <c r="F786" s="6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 s="6">
        <v>12939</v>
      </c>
      <c r="F787" s="6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 s="6">
        <v>10946</v>
      </c>
      <c r="F788" s="6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 s="6">
        <v>60994</v>
      </c>
      <c r="F789" s="6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 s="6">
        <v>3174</v>
      </c>
      <c r="F790" s="6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 s="6">
        <v>3351</v>
      </c>
      <c r="F791" s="6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 s="6">
        <v>56774</v>
      </c>
      <c r="F792" s="6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 s="6">
        <v>540</v>
      </c>
      <c r="F793" s="6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 s="6">
        <v>680</v>
      </c>
      <c r="F794" s="6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 s="6">
        <v>13045</v>
      </c>
      <c r="F795" s="6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 s="6">
        <v>8276</v>
      </c>
      <c r="F796" s="6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 s="6">
        <v>1022</v>
      </c>
      <c r="F797" s="6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 s="6">
        <v>4275</v>
      </c>
      <c r="F798" s="6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 s="6">
        <v>8332</v>
      </c>
      <c r="F799" s="6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 s="6">
        <v>6408</v>
      </c>
      <c r="F800" s="6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 s="6">
        <v>73522</v>
      </c>
      <c r="F801" s="6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 s="6">
        <v>1</v>
      </c>
      <c r="F802" s="6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 s="6">
        <v>4667</v>
      </c>
      <c r="F803" s="6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 s="6">
        <v>12216</v>
      </c>
      <c r="F804" s="6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 s="6">
        <v>6527</v>
      </c>
      <c r="F805" s="6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 s="6">
        <v>6987</v>
      </c>
      <c r="F806" s="6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 s="6">
        <v>4932</v>
      </c>
      <c r="F807" s="6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 s="6">
        <v>8262</v>
      </c>
      <c r="F808" s="6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 s="6">
        <v>1848</v>
      </c>
      <c r="F809" s="6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 s="6">
        <v>1583</v>
      </c>
      <c r="F810" s="6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 s="6">
        <v>88536</v>
      </c>
      <c r="F811" s="6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 s="6">
        <v>12360</v>
      </c>
      <c r="F812" s="6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 s="6">
        <v>71320</v>
      </c>
      <c r="F813" s="6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 s="6">
        <v>134640</v>
      </c>
      <c r="F814" s="6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 s="6">
        <v>7661</v>
      </c>
      <c r="F815" s="6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 s="6">
        <v>2950</v>
      </c>
      <c r="F816" s="6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 s="6">
        <v>11721</v>
      </c>
      <c r="F817" s="6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 s="6">
        <v>14150</v>
      </c>
      <c r="F818" s="6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 s="6">
        <v>189192</v>
      </c>
      <c r="F819" s="6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 s="6">
        <v>7664</v>
      </c>
      <c r="F820" s="6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 s="6">
        <v>4509</v>
      </c>
      <c r="F821" s="6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 s="6">
        <v>12009</v>
      </c>
      <c r="F822" s="6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 s="6">
        <v>14273</v>
      </c>
      <c r="F823" s="6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 s="6">
        <v>188982</v>
      </c>
      <c r="F824" s="6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 s="6">
        <v>14640</v>
      </c>
      <c r="F825" s="6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 s="6">
        <v>107516</v>
      </c>
      <c r="F826" s="6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 s="6">
        <v>13950</v>
      </c>
      <c r="F827" s="6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 s="6">
        <v>12797</v>
      </c>
      <c r="F828" s="6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 s="6">
        <v>6134</v>
      </c>
      <c r="F829" s="6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 s="6">
        <v>4899</v>
      </c>
      <c r="F830" s="6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 s="6">
        <v>4929</v>
      </c>
      <c r="F831" s="6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 s="6">
        <v>1424</v>
      </c>
      <c r="F832" s="6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 s="6">
        <v>105817</v>
      </c>
      <c r="F833" s="6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 s="6">
        <v>136156</v>
      </c>
      <c r="F834" s="6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 s="6">
        <v>10723</v>
      </c>
      <c r="F835" s="6">
        <f t="shared" ref="F835:F898" si="52">IF(D835&lt;&gt;0,E835/D835,0)*100</f>
        <v>157.69117647058823</v>
      </c>
      <c r="G835" t="s">
        <v>20</v>
      </c>
      <c r="H835">
        <v>165</v>
      </c>
      <c r="I835" s="4">
        <f t="shared" ref="I835:I898" si="53">IF(H835&lt;&gt;0, 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L835/86400+DATE(1970,1,1)</f>
        <v>40588.25</v>
      </c>
      <c r="O835" s="9">
        <f t="shared" ref="O835:O898" si="55">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 s="6">
        <v>11228</v>
      </c>
      <c r="F836" s="6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 s="6">
        <v>77355</v>
      </c>
      <c r="F837" s="6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 s="6">
        <v>6086</v>
      </c>
      <c r="F838" s="6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 s="6">
        <v>150960</v>
      </c>
      <c r="F839" s="6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 s="6">
        <v>8890</v>
      </c>
      <c r="F840" s="6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 s="6">
        <v>14644</v>
      </c>
      <c r="F841" s="6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 s="6">
        <v>116583</v>
      </c>
      <c r="F842" s="6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 s="6">
        <v>12991</v>
      </c>
      <c r="F843" s="6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 s="6">
        <v>8447</v>
      </c>
      <c r="F844" s="6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 s="6">
        <v>2703</v>
      </c>
      <c r="F845" s="6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 s="6">
        <v>8747</v>
      </c>
      <c r="F846" s="6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 s="6">
        <v>138087</v>
      </c>
      <c r="F847" s="6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 s="6">
        <v>5085</v>
      </c>
      <c r="F848" s="6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 s="6">
        <v>11174</v>
      </c>
      <c r="F849" s="6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 s="6">
        <v>10831</v>
      </c>
      <c r="F850" s="6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 s="6">
        <v>8917</v>
      </c>
      <c r="F851" s="6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 s="6">
        <v>1</v>
      </c>
      <c r="F852" s="6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 s="6">
        <v>12468</v>
      </c>
      <c r="F853" s="6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 s="6">
        <v>2505</v>
      </c>
      <c r="F854" s="6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 s="6">
        <v>111502</v>
      </c>
      <c r="F855" s="6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 s="6">
        <v>194309</v>
      </c>
      <c r="F856" s="6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 s="6">
        <v>23956</v>
      </c>
      <c r="F857" s="6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 s="6">
        <v>8558</v>
      </c>
      <c r="F858" s="6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 s="6">
        <v>7413</v>
      </c>
      <c r="F859" s="6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 s="6">
        <v>2778</v>
      </c>
      <c r="F860" s="6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 s="6">
        <v>2594</v>
      </c>
      <c r="F861" s="6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 s="6">
        <v>5033</v>
      </c>
      <c r="F862" s="6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 s="6">
        <v>9317</v>
      </c>
      <c r="F863" s="6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 s="6">
        <v>6560</v>
      </c>
      <c r="F864" s="6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 s="6">
        <v>5415</v>
      </c>
      <c r="F865" s="6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 s="6">
        <v>14577</v>
      </c>
      <c r="F866" s="6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 s="6">
        <v>150515</v>
      </c>
      <c r="F867" s="6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 s="6">
        <v>79045</v>
      </c>
      <c r="F868" s="6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 s="6">
        <v>7797</v>
      </c>
      <c r="F869" s="6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 s="6">
        <v>12939</v>
      </c>
      <c r="F870" s="6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 s="6">
        <v>38376</v>
      </c>
      <c r="F871" s="6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 s="6">
        <v>6920</v>
      </c>
      <c r="F872" s="6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 s="6">
        <v>194912</v>
      </c>
      <c r="F873" s="6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 s="6">
        <v>7992</v>
      </c>
      <c r="F874" s="6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 s="6">
        <v>79268</v>
      </c>
      <c r="F875" s="6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 s="6">
        <v>139468</v>
      </c>
      <c r="F876" s="6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 s="6">
        <v>5465</v>
      </c>
      <c r="F877" s="6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 s="6">
        <v>2111</v>
      </c>
      <c r="F878" s="6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 s="6">
        <v>126628</v>
      </c>
      <c r="F879" s="6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 s="6">
        <v>1012</v>
      </c>
      <c r="F880" s="6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 s="6">
        <v>5438</v>
      </c>
      <c r="F881" s="6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 s="6">
        <v>193101</v>
      </c>
      <c r="F882" s="6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 s="6">
        <v>31665</v>
      </c>
      <c r="F883" s="6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 s="6">
        <v>2960</v>
      </c>
      <c r="F884" s="6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 s="6">
        <v>8089</v>
      </c>
      <c r="F885" s="6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 s="6">
        <v>109374</v>
      </c>
      <c r="F886" s="6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 s="6">
        <v>2129</v>
      </c>
      <c r="F887" s="6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 s="6">
        <v>127745</v>
      </c>
      <c r="F888" s="6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 s="6">
        <v>2289</v>
      </c>
      <c r="F889" s="6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 s="6">
        <v>12174</v>
      </c>
      <c r="F890" s="6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 s="6">
        <v>9508</v>
      </c>
      <c r="F891" s="6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 s="6">
        <v>155849</v>
      </c>
      <c r="F892" s="6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 s="6">
        <v>7758</v>
      </c>
      <c r="F893" s="6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 s="6">
        <v>13835</v>
      </c>
      <c r="F894" s="6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 s="6">
        <v>10770</v>
      </c>
      <c r="F895" s="6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 s="6">
        <v>3208</v>
      </c>
      <c r="F896" s="6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 s="6">
        <v>11108</v>
      </c>
      <c r="F897" s="6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 s="6">
        <v>153338</v>
      </c>
      <c r="F898" s="6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 s="6">
        <v>2437</v>
      </c>
      <c r="F899" s="6">
        <f t="shared" ref="F899:F962" si="56">IF(D899&lt;&gt;0,E899/D899,0)*100</f>
        <v>27.693181818181817</v>
      </c>
      <c r="G899" t="s">
        <v>14</v>
      </c>
      <c r="H899">
        <v>27</v>
      </c>
      <c r="I899" s="4">
        <f t="shared" ref="I899:I962" si="57">IF(H899&lt;&gt;0, 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L899/86400+DATE(1970,1,1)</f>
        <v>43583.208333333328</v>
      </c>
      <c r="O899" s="9">
        <f t="shared" ref="O899:O962" si="59">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 s="6">
        <v>93991</v>
      </c>
      <c r="F900" s="6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 s="6">
        <v>12620</v>
      </c>
      <c r="F901" s="6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 s="6">
        <v>2</v>
      </c>
      <c r="F902" s="6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 s="6">
        <v>8746</v>
      </c>
      <c r="F903" s="6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 s="6">
        <v>3534</v>
      </c>
      <c r="F904" s="6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 s="6">
        <v>709</v>
      </c>
      <c r="F905" s="6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 s="6">
        <v>795</v>
      </c>
      <c r="F906" s="6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 s="6">
        <v>12955</v>
      </c>
      <c r="F907" s="6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 s="6">
        <v>8964</v>
      </c>
      <c r="F908" s="6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 s="6">
        <v>1843</v>
      </c>
      <c r="F909" s="6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 s="6">
        <v>121950</v>
      </c>
      <c r="F910" s="6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 s="6">
        <v>8621</v>
      </c>
      <c r="F911" s="6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 s="6">
        <v>30215</v>
      </c>
      <c r="F912" s="6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 s="6">
        <v>11539</v>
      </c>
      <c r="F913" s="6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 s="6">
        <v>14310</v>
      </c>
      <c r="F914" s="6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 s="6">
        <v>35536</v>
      </c>
      <c r="F915" s="6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 s="6">
        <v>3676</v>
      </c>
      <c r="F916" s="6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 s="6">
        <v>195936</v>
      </c>
      <c r="F917" s="6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 s="6">
        <v>1343</v>
      </c>
      <c r="F918" s="6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 s="6">
        <v>2097</v>
      </c>
      <c r="F919" s="6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 s="6">
        <v>9021</v>
      </c>
      <c r="F920" s="6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 s="6">
        <v>20915</v>
      </c>
      <c r="F921" s="6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 s="6">
        <v>9676</v>
      </c>
      <c r="F922" s="6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 s="6">
        <v>1210</v>
      </c>
      <c r="F923" s="6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 s="6">
        <v>90440</v>
      </c>
      <c r="F924" s="6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 s="6">
        <v>4044</v>
      </c>
      <c r="F925" s="6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 s="6">
        <v>192292</v>
      </c>
      <c r="F926" s="6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 s="6">
        <v>6722</v>
      </c>
      <c r="F927" s="6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 s="6">
        <v>1577</v>
      </c>
      <c r="F928" s="6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 s="6">
        <v>3301</v>
      </c>
      <c r="F929" s="6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 s="6">
        <v>196386</v>
      </c>
      <c r="F930" s="6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 s="6">
        <v>11952</v>
      </c>
      <c r="F931" s="6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 s="6">
        <v>3930</v>
      </c>
      <c r="F932" s="6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 s="6">
        <v>5729</v>
      </c>
      <c r="F933" s="6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 s="6">
        <v>4883</v>
      </c>
      <c r="F934" s="6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 s="6">
        <v>175015</v>
      </c>
      <c r="F935" s="6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 s="6">
        <v>11280</v>
      </c>
      <c r="F936" s="6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 s="6">
        <v>10012</v>
      </c>
      <c r="F937" s="6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 s="6">
        <v>1690</v>
      </c>
      <c r="F938" s="6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 s="6">
        <v>84891</v>
      </c>
      <c r="F939" s="6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 s="6">
        <v>10093</v>
      </c>
      <c r="F940" s="6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 s="6">
        <v>3839</v>
      </c>
      <c r="F941" s="6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 s="6">
        <v>6161</v>
      </c>
      <c r="F942" s="6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 s="6">
        <v>5615</v>
      </c>
      <c r="F943" s="6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 s="6">
        <v>6205</v>
      </c>
      <c r="F944" s="6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 s="6">
        <v>11969</v>
      </c>
      <c r="F945" s="6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 s="6">
        <v>8142</v>
      </c>
      <c r="F946" s="6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 s="6">
        <v>55805</v>
      </c>
      <c r="F947" s="6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 s="6">
        <v>15238</v>
      </c>
      <c r="F948" s="6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 s="6">
        <v>961</v>
      </c>
      <c r="F949" s="6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 s="6">
        <v>5918</v>
      </c>
      <c r="F950" s="6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 s="6">
        <v>9520</v>
      </c>
      <c r="F951" s="6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 s="6">
        <v>5</v>
      </c>
      <c r="F952" s="6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 s="6">
        <v>159056</v>
      </c>
      <c r="F953" s="6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 s="6">
        <v>101987</v>
      </c>
      <c r="F954" s="6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 s="6">
        <v>1980</v>
      </c>
      <c r="F955" s="6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 s="6">
        <v>156384</v>
      </c>
      <c r="F956" s="6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 s="6">
        <v>7763</v>
      </c>
      <c r="F957" s="6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 s="6">
        <v>35698</v>
      </c>
      <c r="F958" s="6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 s="6">
        <v>12434</v>
      </c>
      <c r="F959" s="6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 s="6">
        <v>8081</v>
      </c>
      <c r="F960" s="6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 s="6">
        <v>6631</v>
      </c>
      <c r="F961" s="6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 s="6">
        <v>4678</v>
      </c>
      <c r="F962" s="6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 s="6">
        <v>6800</v>
      </c>
      <c r="F963" s="6">
        <f t="shared" ref="F963:F1001" si="60">IF(D963&lt;&gt;0,E963/D963,0)*100</f>
        <v>119.29824561403508</v>
      </c>
      <c r="G963" t="s">
        <v>20</v>
      </c>
      <c r="H963">
        <v>155</v>
      </c>
      <c r="I963" s="4">
        <f t="shared" ref="I963:I1001" si="61">IF(H963&lt;&gt;0, 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L963/86400+DATE(1970,1,1)</f>
        <v>40591.25</v>
      </c>
      <c r="O963" s="9">
        <f t="shared" ref="O963:O1001" si="63">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 s="6">
        <v>10657</v>
      </c>
      <c r="F964" s="6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 s="6">
        <v>4997</v>
      </c>
      <c r="F965" s="6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 s="6">
        <v>13164</v>
      </c>
      <c r="F966" s="6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 s="6">
        <v>8501</v>
      </c>
      <c r="F967" s="6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 s="6">
        <v>13468</v>
      </c>
      <c r="F968" s="6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 s="6">
        <v>121138</v>
      </c>
      <c r="F969" s="6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 s="6">
        <v>8117</v>
      </c>
      <c r="F970" s="6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 s="6">
        <v>8550</v>
      </c>
      <c r="F971" s="6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 s="6">
        <v>57659</v>
      </c>
      <c r="F972" s="6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 s="6">
        <v>1414</v>
      </c>
      <c r="F973" s="6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 s="6">
        <v>97524</v>
      </c>
      <c r="F974" s="6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 s="6">
        <v>26176</v>
      </c>
      <c r="F975" s="6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 s="6">
        <v>2991</v>
      </c>
      <c r="F976" s="6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 s="6">
        <v>8366</v>
      </c>
      <c r="F977" s="6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 s="6">
        <v>12886</v>
      </c>
      <c r="F978" s="6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 s="6">
        <v>5177</v>
      </c>
      <c r="F979" s="6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 s="6">
        <v>8641</v>
      </c>
      <c r="F980" s="6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 s="6">
        <v>86244</v>
      </c>
      <c r="F981" s="6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 s="6">
        <v>78630</v>
      </c>
      <c r="F982" s="6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 s="6">
        <v>11941</v>
      </c>
      <c r="F983" s="6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 s="6">
        <v>6115</v>
      </c>
      <c r="F984" s="6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 s="6">
        <v>188404</v>
      </c>
      <c r="F985" s="6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 s="6">
        <v>9910</v>
      </c>
      <c r="F986" s="6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 s="6">
        <v>114523</v>
      </c>
      <c r="F987" s="6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 s="6">
        <v>3144</v>
      </c>
      <c r="F988" s="6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 s="6">
        <v>13441</v>
      </c>
      <c r="F989" s="6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 s="6">
        <v>4899</v>
      </c>
      <c r="F990" s="6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 s="6">
        <v>11990</v>
      </c>
      <c r="F991" s="6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 s="6">
        <v>6839</v>
      </c>
      <c r="F992" s="6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 s="6">
        <v>11091</v>
      </c>
      <c r="F993" s="6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 s="6">
        <v>13223</v>
      </c>
      <c r="F994" s="6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 s="6">
        <v>7608</v>
      </c>
      <c r="F995" s="6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 s="6">
        <v>74073</v>
      </c>
      <c r="F996" s="6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 s="6">
        <v>153216</v>
      </c>
      <c r="F997" s="6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 s="6">
        <v>4814</v>
      </c>
      <c r="F998" s="6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 s="6">
        <v>4603</v>
      </c>
      <c r="F999" s="6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 s="6">
        <v>37823</v>
      </c>
      <c r="F1000" s="6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 s="6">
        <v>62819</v>
      </c>
      <c r="F1001" s="6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01">
    <cfRule type="colorScale" priority="1">
      <colorScale>
        <cfvo type="min"/>
        <cfvo type="num" val="100"/>
        <cfvo type="num" val="200"/>
        <color rgb="FFFF0000"/>
        <color rgb="FF00B050"/>
        <color rgb="FF0070C0"/>
      </colorScale>
    </cfRule>
  </conditionalFormatting>
  <conditionalFormatting sqref="G1:G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1F26-D21D-4786-8389-001BB2820336}">
  <sheetPr codeName="Sheet5"/>
  <dimension ref="A1:H13"/>
  <sheetViews>
    <sheetView workbookViewId="0">
      <selection activeCell="C2" sqref="C2"/>
    </sheetView>
  </sheetViews>
  <sheetFormatPr defaultRowHeight="15.75" x14ac:dyDescent="0.25"/>
  <cols>
    <col min="1" max="1" width="25.875" customWidth="1"/>
    <col min="2" max="2" width="16" customWidth="1"/>
    <col min="3" max="3" width="12.625" customWidth="1"/>
    <col min="4" max="4" width="15.25" customWidth="1"/>
    <col min="5" max="5" width="11.625" customWidth="1"/>
    <col min="6" max="6" width="15.5" customWidth="1"/>
    <col min="7" max="7" width="12.375" customWidth="1"/>
    <col min="8" max="8" width="1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COUNTIFS(Crowdfunding!$G$2:$G$1001,"successful",Crowdfunding!$D$2:$D$1001,"&lt;1000")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2105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>SUM(B3:D3)</f>
        <v>231</v>
      </c>
      <c r="F3" s="10">
        <f t="shared" ref="F3:F13" si="0">B3/E3</f>
        <v>0.82683982683982682</v>
      </c>
      <c r="G3" s="10">
        <f t="shared" ref="G3:G13" si="1">C3/E3</f>
        <v>0.16450216450216451</v>
      </c>
      <c r="H3" s="10">
        <f t="shared" ref="H3:H13" si="2">D3/E3</f>
        <v>8.658008658008658E-3</v>
      </c>
    </row>
    <row r="4" spans="1:8" x14ac:dyDescent="0.25">
      <c r="A4" t="s">
        <v>2095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ref="E4:E13" si="3">SUM(B4:D4)</f>
        <v>315</v>
      </c>
      <c r="F4" s="10">
        <f t="shared" si="0"/>
        <v>0.52063492063492067</v>
      </c>
      <c r="G4" s="10">
        <f t="shared" si="1"/>
        <v>0.4</v>
      </c>
      <c r="H4" s="10">
        <f t="shared" si="2"/>
        <v>7.9365079365079361E-2</v>
      </c>
    </row>
    <row r="5" spans="1:8" x14ac:dyDescent="0.25">
      <c r="A5" t="s">
        <v>2096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3"/>
        <v>9</v>
      </c>
      <c r="F5" s="10">
        <f t="shared" si="0"/>
        <v>0.44444444444444442</v>
      </c>
      <c r="G5" s="10">
        <f t="shared" si="1"/>
        <v>0.55555555555555558</v>
      </c>
      <c r="H5" s="10">
        <f t="shared" si="2"/>
        <v>0</v>
      </c>
    </row>
    <row r="6" spans="1:8" x14ac:dyDescent="0.25">
      <c r="A6" t="s">
        <v>2097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3"/>
        <v>10</v>
      </c>
      <c r="F6" s="10">
        <f t="shared" si="0"/>
        <v>1</v>
      </c>
      <c r="G6" s="10">
        <f t="shared" si="1"/>
        <v>0</v>
      </c>
      <c r="H6" s="10">
        <f t="shared" si="2"/>
        <v>0</v>
      </c>
    </row>
    <row r="7" spans="1:8" x14ac:dyDescent="0.25">
      <c r="A7" t="s">
        <v>2098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3"/>
        <v>7</v>
      </c>
      <c r="F7" s="10">
        <f t="shared" si="0"/>
        <v>1</v>
      </c>
      <c r="G7" s="10">
        <f t="shared" si="1"/>
        <v>0</v>
      </c>
      <c r="H7" s="10">
        <f t="shared" si="2"/>
        <v>0</v>
      </c>
    </row>
    <row r="8" spans="1:8" x14ac:dyDescent="0.25">
      <c r="A8" t="s">
        <v>2099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3"/>
        <v>14</v>
      </c>
      <c r="F8" s="10">
        <f t="shared" si="0"/>
        <v>0.7857142857142857</v>
      </c>
      <c r="G8" s="10">
        <f t="shared" si="1"/>
        <v>0.21428571428571427</v>
      </c>
      <c r="H8" s="10">
        <f t="shared" si="2"/>
        <v>0</v>
      </c>
    </row>
    <row r="9" spans="1:8" x14ac:dyDescent="0.25">
      <c r="A9" t="s">
        <v>2100</v>
      </c>
      <c r="B9">
        <f>COUNTIFS(Crowdfunding!$D$2:$D$1001,"&gt;=1000",Crowdfunding!$D$2:$D$1001,"&lt;=4999",Crowdfunding!$G$2:$G$1001,"successful")</f>
        <v>191</v>
      </c>
      <c r="C9">
        <f>COUNTIFS(Crowdfunding!$D$2:$D$1001,"&gt;=1000",Crowdfunding!$D$2:$D$1001,"&lt;=4999",Crowdfunding!$G$2:$G$1001,"failed")</f>
        <v>38</v>
      </c>
      <c r="D9">
        <f>COUNTIFS(Crowdfunding!$D$2:$D$1001,"&gt;=1000",Crowdfunding!$D$2:$D$1001,"&lt;=4999",Crowdfunding!$G$2:$G$1001,"canceled")</f>
        <v>2</v>
      </c>
      <c r="E9">
        <f t="shared" si="3"/>
        <v>231</v>
      </c>
      <c r="F9" s="10">
        <f t="shared" si="0"/>
        <v>0.82683982683982682</v>
      </c>
      <c r="G9" s="10">
        <f t="shared" si="1"/>
        <v>0.16450216450216451</v>
      </c>
      <c r="H9" s="10">
        <f t="shared" si="2"/>
        <v>8.658008658008658E-3</v>
      </c>
    </row>
    <row r="10" spans="1:8" x14ac:dyDescent="0.25">
      <c r="A10" t="s">
        <v>2101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3"/>
        <v>12</v>
      </c>
      <c r="F10" s="10">
        <f t="shared" si="0"/>
        <v>0.66666666666666663</v>
      </c>
      <c r="G10" s="10">
        <f t="shared" si="1"/>
        <v>0.25</v>
      </c>
      <c r="H10" s="10">
        <f t="shared" si="2"/>
        <v>8.3333333333333329E-2</v>
      </c>
    </row>
    <row r="11" spans="1:8" x14ac:dyDescent="0.25">
      <c r="A11" t="s">
        <v>2102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3"/>
        <v>14</v>
      </c>
      <c r="F11" s="10">
        <f t="shared" si="0"/>
        <v>0.7857142857142857</v>
      </c>
      <c r="G11" s="10">
        <f t="shared" si="1"/>
        <v>0.21428571428571427</v>
      </c>
      <c r="H11" s="10">
        <f t="shared" si="2"/>
        <v>0</v>
      </c>
    </row>
    <row r="12" spans="1:8" x14ac:dyDescent="0.25">
      <c r="A12" t="s">
        <v>2103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3"/>
        <v>11</v>
      </c>
      <c r="F12" s="10">
        <f t="shared" si="0"/>
        <v>0.72727272727272729</v>
      </c>
      <c r="G12" s="10">
        <f t="shared" si="1"/>
        <v>0.27272727272727271</v>
      </c>
      <c r="H12" s="10">
        <f t="shared" si="2"/>
        <v>0</v>
      </c>
    </row>
    <row r="13" spans="1:8" x14ac:dyDescent="0.25">
      <c r="A13" t="s">
        <v>2104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3"/>
        <v>305</v>
      </c>
      <c r="F13" s="10">
        <f t="shared" si="0"/>
        <v>0.3737704918032787</v>
      </c>
      <c r="G13" s="10">
        <f t="shared" si="1"/>
        <v>0.53442622950819674</v>
      </c>
      <c r="H13" s="10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DB33-66D9-49A6-A7C1-9CEF8F45F610}">
  <dimension ref="A1:E17"/>
  <sheetViews>
    <sheetView tabSelected="1" topLeftCell="A4" workbookViewId="0">
      <selection activeCell="G18" sqref="G18"/>
    </sheetView>
  </sheetViews>
  <sheetFormatPr defaultRowHeight="15.75" x14ac:dyDescent="0.25"/>
  <cols>
    <col min="1" max="1" width="16" customWidth="1"/>
    <col min="2" max="2" width="12.125" customWidth="1"/>
    <col min="4" max="4" width="16.25" customWidth="1"/>
    <col min="5" max="5" width="12.75" customWidth="1"/>
  </cols>
  <sheetData>
    <row r="1" spans="1:5" x14ac:dyDescent="0.25">
      <c r="A1" s="11" t="s">
        <v>2106</v>
      </c>
      <c r="B1" t="s">
        <v>2107</v>
      </c>
      <c r="D1" t="s">
        <v>4</v>
      </c>
      <c r="E1" t="s">
        <v>5</v>
      </c>
    </row>
    <row r="2" spans="1:5" x14ac:dyDescent="0.25">
      <c r="A2" s="12" t="s">
        <v>2108</v>
      </c>
      <c r="B2">
        <v>158</v>
      </c>
      <c r="D2" s="13" t="s">
        <v>2109</v>
      </c>
      <c r="E2">
        <v>0</v>
      </c>
    </row>
    <row r="3" spans="1:5" x14ac:dyDescent="0.25">
      <c r="A3" s="12" t="s">
        <v>2108</v>
      </c>
      <c r="B3">
        <v>1425</v>
      </c>
      <c r="D3" s="13" t="s">
        <v>2109</v>
      </c>
      <c r="E3">
        <v>24</v>
      </c>
    </row>
    <row r="4" spans="1:5" x14ac:dyDescent="0.25">
      <c r="A4" s="12" t="s">
        <v>2108</v>
      </c>
      <c r="B4">
        <v>174</v>
      </c>
      <c r="D4" s="13" t="s">
        <v>2109</v>
      </c>
      <c r="E4">
        <v>53</v>
      </c>
    </row>
    <row r="5" spans="1:5" x14ac:dyDescent="0.25">
      <c r="A5" s="12" t="s">
        <v>2108</v>
      </c>
      <c r="B5">
        <v>227</v>
      </c>
      <c r="D5" s="13" t="s">
        <v>2109</v>
      </c>
      <c r="E5">
        <v>18</v>
      </c>
    </row>
    <row r="6" spans="1:5" x14ac:dyDescent="0.25">
      <c r="A6" s="12" t="s">
        <v>2108</v>
      </c>
      <c r="B6">
        <v>220</v>
      </c>
      <c r="D6" s="13" t="s">
        <v>2109</v>
      </c>
      <c r="E6">
        <v>44</v>
      </c>
    </row>
    <row r="7" spans="1:5" x14ac:dyDescent="0.25">
      <c r="A7" s="12" t="s">
        <v>2108</v>
      </c>
      <c r="B7">
        <v>98</v>
      </c>
      <c r="D7" s="13" t="s">
        <v>2109</v>
      </c>
      <c r="E7">
        <v>27</v>
      </c>
    </row>
    <row r="8" spans="1:5" x14ac:dyDescent="0.25">
      <c r="A8" s="12" t="s">
        <v>2108</v>
      </c>
      <c r="B8">
        <v>100</v>
      </c>
      <c r="D8" s="13" t="s">
        <v>2109</v>
      </c>
      <c r="E8">
        <v>55</v>
      </c>
    </row>
    <row r="9" spans="1:5" x14ac:dyDescent="0.25">
      <c r="A9" s="12" t="s">
        <v>2108</v>
      </c>
      <c r="B9">
        <v>1249</v>
      </c>
      <c r="D9" s="13" t="s">
        <v>2109</v>
      </c>
      <c r="E9">
        <v>200</v>
      </c>
    </row>
    <row r="10" spans="1:5" x14ac:dyDescent="0.25">
      <c r="A10" s="12" t="s">
        <v>2108</v>
      </c>
      <c r="B10">
        <v>1396</v>
      </c>
      <c r="D10" s="13" t="s">
        <v>2109</v>
      </c>
      <c r="E10">
        <v>452</v>
      </c>
    </row>
    <row r="11" spans="1:5" x14ac:dyDescent="0.25">
      <c r="A11" s="11"/>
    </row>
    <row r="12" spans="1:5" x14ac:dyDescent="0.25">
      <c r="A12" s="12" t="s">
        <v>2110</v>
      </c>
      <c r="B12" s="4">
        <f>SUM(B2:B10)/9</f>
        <v>560.77777777777783</v>
      </c>
      <c r="D12" s="13" t="s">
        <v>2110</v>
      </c>
      <c r="E12" s="4">
        <f>AVERAGE(E2:E10)</f>
        <v>97</v>
      </c>
    </row>
    <row r="13" spans="1:5" x14ac:dyDescent="0.25">
      <c r="A13" s="12" t="s">
        <v>2111</v>
      </c>
      <c r="B13" s="4">
        <f>MEDIAN(B2:B10)</f>
        <v>220</v>
      </c>
      <c r="D13" s="13" t="s">
        <v>2111</v>
      </c>
      <c r="E13" s="4">
        <f>MEDIAN(E2:E10)</f>
        <v>44</v>
      </c>
    </row>
    <row r="14" spans="1:5" x14ac:dyDescent="0.25">
      <c r="A14" s="12" t="s">
        <v>2112</v>
      </c>
      <c r="B14" s="4">
        <f>MIN(B2:B10)</f>
        <v>98</v>
      </c>
      <c r="D14" s="13" t="s">
        <v>2112</v>
      </c>
      <c r="E14" s="4">
        <f>MIN(E2:E10)</f>
        <v>0</v>
      </c>
    </row>
    <row r="15" spans="1:5" x14ac:dyDescent="0.25">
      <c r="A15" s="12" t="s">
        <v>2113</v>
      </c>
      <c r="B15" s="4">
        <f>MAX(B2:B10)</f>
        <v>1425</v>
      </c>
      <c r="D15" s="13" t="s">
        <v>2113</v>
      </c>
      <c r="E15" s="4">
        <f>MAX(E2:E10)</f>
        <v>452</v>
      </c>
    </row>
    <row r="16" spans="1:5" x14ac:dyDescent="0.25">
      <c r="A16" s="12" t="s">
        <v>2114</v>
      </c>
      <c r="B16" s="4">
        <f>_xlfn.VAR.P(B2:B10)</f>
        <v>320441.06172839506</v>
      </c>
      <c r="D16" s="13" t="s">
        <v>2114</v>
      </c>
      <c r="E16" s="4">
        <f>_xlfn.VAR.P(E2:E10)</f>
        <v>18780.222222222223</v>
      </c>
    </row>
    <row r="17" spans="1:5" x14ac:dyDescent="0.25">
      <c r="A17" s="12" t="s">
        <v>2115</v>
      </c>
      <c r="B17" s="4">
        <f>_xlfn.STDEV.P(B2:B10)</f>
        <v>566.07513788223821</v>
      </c>
      <c r="D17" s="13" t="s">
        <v>2115</v>
      </c>
      <c r="E17" s="4">
        <f>_xlfn.STDEV.P(E2:E10)</f>
        <v>137.04095089505992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Sheet9</vt:lpstr>
      <vt:lpstr>Crowdfunding</vt:lpstr>
      <vt:lpstr>Sheet11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Luis</cp:lastModifiedBy>
  <dcterms:created xsi:type="dcterms:W3CDTF">2021-09-29T18:52:28Z</dcterms:created>
  <dcterms:modified xsi:type="dcterms:W3CDTF">2024-10-31T22:45:46Z</dcterms:modified>
</cp:coreProperties>
</file>