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ferreira\Documents\"/>
    </mc:Choice>
  </mc:AlternateContent>
  <xr:revisionPtr revIDLastSave="0" documentId="8_{77D0D742-97E6-46AA-AA00-7F449DB9B9B6}" xr6:coauthVersionLast="47" xr6:coauthVersionMax="47" xr10:uidLastSave="{00000000-0000-0000-0000-000000000000}"/>
  <bookViews>
    <workbookView xWindow="-5205" yWindow="4695" windowWidth="11070" windowHeight="5790" xr2:uid="{6CECE2E1-6D7A-4AE0-8C6E-8A8C20F4C9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18" i="1"/>
  <c r="E26" i="1"/>
  <c r="E17" i="1"/>
  <c r="E18" i="1"/>
  <c r="G11" i="1"/>
  <c r="K12" i="1"/>
  <c r="K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I12" i="1"/>
  <c r="I13" i="1" s="1"/>
  <c r="I11" i="1"/>
  <c r="G8" i="1"/>
  <c r="I14" i="1" l="1"/>
  <c r="K13" i="1"/>
  <c r="I15" i="1" l="1"/>
  <c r="K14" i="1"/>
  <c r="I16" i="1" l="1"/>
  <c r="K15" i="1"/>
  <c r="I17" i="1" l="1"/>
  <c r="K16" i="1"/>
  <c r="K17" i="1" l="1"/>
  <c r="K18" i="1" l="1"/>
  <c r="I20" i="1" l="1"/>
  <c r="K19" i="1"/>
  <c r="I21" i="1" l="1"/>
  <c r="K20" i="1"/>
  <c r="I22" i="1" l="1"/>
  <c r="K21" i="1"/>
  <c r="I23" i="1" l="1"/>
  <c r="K22" i="1"/>
  <c r="I24" i="1" l="1"/>
  <c r="K23" i="1"/>
  <c r="I25" i="1" l="1"/>
  <c r="K24" i="1"/>
  <c r="I26" i="1" l="1"/>
  <c r="K25" i="1"/>
  <c r="K26" i="1" l="1"/>
  <c r="I27" i="1"/>
  <c r="I28" i="1" l="1"/>
  <c r="K27" i="1"/>
  <c r="I29" i="1" l="1"/>
  <c r="K28" i="1"/>
  <c r="I30" i="1" l="1"/>
  <c r="K29" i="1"/>
  <c r="I31" i="1" l="1"/>
  <c r="K30" i="1"/>
  <c r="I32" i="1" l="1"/>
  <c r="K31" i="1"/>
  <c r="I33" i="1" l="1"/>
  <c r="K32" i="1"/>
  <c r="I34" i="1" l="1"/>
  <c r="K34" i="1" s="1"/>
  <c r="K33" i="1"/>
  <c r="G6" i="1" l="1"/>
  <c r="H6" i="1" s="1"/>
  <c r="G7" i="1"/>
  <c r="H7" i="1" s="1"/>
  <c r="G5" i="1"/>
  <c r="H5" i="1" l="1"/>
  <c r="H8" i="1" s="1"/>
  <c r="E11" i="1" l="1"/>
  <c r="E12" i="1" l="1"/>
  <c r="E13" i="1" l="1"/>
  <c r="E14" i="1" l="1"/>
  <c r="E15" i="1"/>
  <c r="E16" i="1" l="1"/>
  <c r="E19" i="1" l="1"/>
  <c r="E20" i="1" l="1"/>
  <c r="E21" i="1" l="1"/>
  <c r="E22" i="1" l="1"/>
  <c r="E23" i="1" l="1"/>
  <c r="E24" i="1" l="1"/>
  <c r="E25" i="1" l="1"/>
  <c r="E27" i="1" l="1"/>
  <c r="E28" i="1" l="1"/>
  <c r="E29" i="1" l="1"/>
  <c r="E30" i="1" l="1"/>
  <c r="E31" i="1" l="1"/>
  <c r="E32" i="1" l="1"/>
  <c r="E33" i="1" l="1"/>
  <c r="E34" i="1" l="1"/>
</calcChain>
</file>

<file path=xl/sharedStrings.xml><?xml version="1.0" encoding="utf-8"?>
<sst xmlns="http://schemas.openxmlformats.org/spreadsheetml/2006/main" count="43" uniqueCount="17">
  <si>
    <t>Pedido</t>
  </si>
  <si>
    <t>Recursos</t>
  </si>
  <si>
    <t>Manha</t>
  </si>
  <si>
    <t xml:space="preserve">Tarde </t>
  </si>
  <si>
    <t>Noite</t>
  </si>
  <si>
    <t>Dia</t>
  </si>
  <si>
    <t>Horas Trabalhadas</t>
  </si>
  <si>
    <t>Horas Totais</t>
  </si>
  <si>
    <t>Capacidade Total</t>
  </si>
  <si>
    <t>Turno</t>
  </si>
  <si>
    <t>Produtividade</t>
  </si>
  <si>
    <t>Hora</t>
  </si>
  <si>
    <t>Diferença</t>
  </si>
  <si>
    <t>Objectivo</t>
  </si>
  <si>
    <t>Executado</t>
  </si>
  <si>
    <t>Tarde</t>
  </si>
  <si>
    <t>Objectivo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</si>
</sst>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1" xfId="0" applyNumberFormat="1" applyBorder="1"/>
    <xf numFmtId="14" fontId="0" fillId="0" borderId="0" xfId="0" applyNumberFormat="1" applyBorder="1"/>
    <xf numFmtId="0" fontId="0" fillId="0" borderId="0" xfId="0" applyBorder="1"/>
    <xf numFmtId="1" fontId="0" fillId="0" borderId="0" xfId="0" applyNumberFormat="1"/>
    <xf numFmtId="0" fontId="0" fillId="0" borderId="2" xfId="0" applyBorder="1" applyAlignment="1">
      <alignment horizontal="right"/>
    </xf>
    <xf numFmtId="164" fontId="0" fillId="0" borderId="3" xfId="0" applyNumberFormat="1" applyBorder="1"/>
    <xf numFmtId="164" fontId="0" fillId="0" borderId="4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6" xfId="0" applyNumberFormat="1" applyBorder="1"/>
    <xf numFmtId="0" fontId="0" fillId="2" borderId="0" xfId="0" applyFill="1"/>
    <xf numFmtId="0" fontId="0" fillId="2" borderId="5" xfId="0" applyFill="1" applyBorder="1"/>
    <xf numFmtId="0" fontId="0" fillId="0" borderId="2" xfId="0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7" xfId="0" applyBorder="1"/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80C60-0702-44FA-9601-9F38ED6EDD90}">
  <dimension ref="A1:K34"/>
  <sheetViews>
    <sheetView showGridLines="0" tabSelected="1" workbookViewId="0">
      <selection activeCell="I20" sqref="I20"/>
    </sheetView>
  </sheetViews>
  <sheetFormatPr defaultRowHeight="15" x14ac:dyDescent="0.25"/>
  <cols>
    <col min="2" max="2" width="3" bestFit="1" customWidth="1"/>
    <col min="4" max="4" width="10.42578125" bestFit="1" customWidth="1"/>
    <col min="5" max="5" width="17.28515625" bestFit="1" customWidth="1"/>
    <col min="6" max="6" width="13.7109375" bestFit="1" customWidth="1"/>
    <col min="7" max="7" width="11.7109375" bestFit="1" customWidth="1"/>
    <col min="8" max="8" width="16.140625" bestFit="1" customWidth="1"/>
    <col min="9" max="9" width="14.28515625" bestFit="1" customWidth="1"/>
    <col min="10" max="10" width="10.140625" bestFit="1" customWidth="1"/>
    <col min="11" max="11" width="9.5703125" bestFit="1" customWidth="1"/>
  </cols>
  <sheetData>
    <row r="1" spans="1:11" x14ac:dyDescent="0.25">
      <c r="C1" s="1" t="s">
        <v>5</v>
      </c>
      <c r="D1" s="3">
        <v>44624</v>
      </c>
      <c r="E1" s="4"/>
    </row>
    <row r="2" spans="1:11" x14ac:dyDescent="0.25">
      <c r="C2" s="1" t="s">
        <v>0</v>
      </c>
      <c r="D2" s="1">
        <v>73000</v>
      </c>
      <c r="E2" s="5"/>
    </row>
    <row r="4" spans="1:11" x14ac:dyDescent="0.25">
      <c r="C4" s="2" t="s">
        <v>9</v>
      </c>
      <c r="D4" s="7" t="s">
        <v>1</v>
      </c>
      <c r="E4" s="7" t="s">
        <v>6</v>
      </c>
      <c r="F4" s="7" t="s">
        <v>10</v>
      </c>
      <c r="G4" s="7" t="s">
        <v>7</v>
      </c>
      <c r="H4" s="7" t="s">
        <v>8</v>
      </c>
    </row>
    <row r="5" spans="1:11" x14ac:dyDescent="0.25">
      <c r="C5" t="s">
        <v>2</v>
      </c>
      <c r="D5" s="15">
        <v>16</v>
      </c>
      <c r="E5" s="15">
        <v>5.5</v>
      </c>
      <c r="F5" s="15">
        <v>193</v>
      </c>
      <c r="G5" s="10">
        <f>E5*D5</f>
        <v>88</v>
      </c>
      <c r="H5" s="8">
        <f>F5*G5</f>
        <v>16984</v>
      </c>
    </row>
    <row r="6" spans="1:11" x14ac:dyDescent="0.25">
      <c r="C6" t="s">
        <v>3</v>
      </c>
      <c r="D6" s="15">
        <v>15</v>
      </c>
      <c r="E6" s="15">
        <v>7.5</v>
      </c>
      <c r="F6" s="15">
        <v>149</v>
      </c>
      <c r="G6" s="11">
        <f t="shared" ref="G6:G7" si="0">E6*D6</f>
        <v>112.5</v>
      </c>
      <c r="H6" s="9">
        <f t="shared" ref="H6:H7" si="1">F6*G6</f>
        <v>16762.5</v>
      </c>
    </row>
    <row r="7" spans="1:11" ht="15.75" thickBot="1" x14ac:dyDescent="0.3">
      <c r="C7" s="12" t="s">
        <v>4</v>
      </c>
      <c r="D7" s="16">
        <v>17</v>
      </c>
      <c r="E7" s="16">
        <v>6.5</v>
      </c>
      <c r="F7" s="16">
        <v>193</v>
      </c>
      <c r="G7" s="13">
        <f t="shared" si="0"/>
        <v>110.5</v>
      </c>
      <c r="H7" s="14">
        <f t="shared" si="1"/>
        <v>21326.5</v>
      </c>
    </row>
    <row r="8" spans="1:11" ht="16.5" thickTop="1" thickBot="1" x14ac:dyDescent="0.3">
      <c r="G8" s="19">
        <f>SUM(G5:G7)</f>
        <v>311</v>
      </c>
      <c r="H8" s="19">
        <f>SUM(H5:H7)</f>
        <v>55073</v>
      </c>
      <c r="I8" s="5"/>
    </row>
    <row r="9" spans="1:11" ht="15.75" thickTop="1" x14ac:dyDescent="0.25"/>
    <row r="10" spans="1:11" x14ac:dyDescent="0.25">
      <c r="C10" s="2" t="s">
        <v>9</v>
      </c>
      <c r="D10" s="17" t="s">
        <v>11</v>
      </c>
      <c r="E10" s="7" t="s">
        <v>13</v>
      </c>
      <c r="F10" s="7" t="s">
        <v>14</v>
      </c>
      <c r="G10" s="7" t="s">
        <v>12</v>
      </c>
      <c r="I10" s="20" t="s">
        <v>16</v>
      </c>
      <c r="J10" s="20" t="s">
        <v>14</v>
      </c>
      <c r="K10" s="20" t="s">
        <v>12</v>
      </c>
    </row>
    <row r="11" spans="1:11" x14ac:dyDescent="0.25">
      <c r="A11">
        <v>193</v>
      </c>
      <c r="B11">
        <v>1</v>
      </c>
      <c r="C11" t="s">
        <v>2</v>
      </c>
      <c r="D11" s="18">
        <v>0.375</v>
      </c>
      <c r="E11" s="6">
        <f>$D$2/$G$8*$D$5</f>
        <v>3755.6270096463022</v>
      </c>
      <c r="G11" s="6">
        <f>F11-E11</f>
        <v>-3755.6270096463022</v>
      </c>
      <c r="I11">
        <f>D5*F5</f>
        <v>3088</v>
      </c>
      <c r="K11" s="6">
        <f>J11-I11</f>
        <v>-3088</v>
      </c>
    </row>
    <row r="12" spans="1:11" x14ac:dyDescent="0.25">
      <c r="A12">
        <v>193</v>
      </c>
      <c r="B12">
        <v>2</v>
      </c>
      <c r="C12" t="s">
        <v>2</v>
      </c>
      <c r="D12" s="18">
        <v>0.41666666666666702</v>
      </c>
      <c r="E12" s="6">
        <f>($D$2/$G$8*$D$5)+E11</f>
        <v>7511.2540192926044</v>
      </c>
      <c r="F12">
        <v>4800</v>
      </c>
      <c r="G12" s="6">
        <f t="shared" ref="G12:G34" si="2">F12-E12</f>
        <v>-2711.2540192926044</v>
      </c>
      <c r="I12">
        <f>I11+A12*$D$5</f>
        <v>6176</v>
      </c>
      <c r="J12">
        <v>4800</v>
      </c>
      <c r="K12" s="6">
        <f t="shared" ref="K12:K34" si="3">J12-I12</f>
        <v>-1376</v>
      </c>
    </row>
    <row r="13" spans="1:11" x14ac:dyDescent="0.25">
      <c r="A13">
        <v>193</v>
      </c>
      <c r="B13">
        <v>3</v>
      </c>
      <c r="C13" t="s">
        <v>2</v>
      </c>
      <c r="D13" s="18">
        <v>0.45833333333333298</v>
      </c>
      <c r="E13" s="6">
        <f>($D$2/$G$8*$D$5)+E12</f>
        <v>11266.881028938908</v>
      </c>
      <c r="F13">
        <v>8200</v>
      </c>
      <c r="G13" s="6">
        <f t="shared" si="2"/>
        <v>-3066.8810289389075</v>
      </c>
      <c r="I13">
        <f>I12+A13*$D$5</f>
        <v>9264</v>
      </c>
      <c r="J13">
        <v>8200</v>
      </c>
      <c r="K13" s="6">
        <f t="shared" si="3"/>
        <v>-1064</v>
      </c>
    </row>
    <row r="14" spans="1:11" x14ac:dyDescent="0.25">
      <c r="A14">
        <v>193</v>
      </c>
      <c r="B14">
        <v>4</v>
      </c>
      <c r="C14" t="s">
        <v>2</v>
      </c>
      <c r="D14" s="18">
        <v>0.5</v>
      </c>
      <c r="E14" s="6">
        <f>($D$2/$G$8*$D$5)+E13</f>
        <v>15022.508038585209</v>
      </c>
      <c r="G14" s="6">
        <f t="shared" si="2"/>
        <v>-15022.508038585209</v>
      </c>
      <c r="I14">
        <f>I13+A14*$D$5</f>
        <v>12352</v>
      </c>
      <c r="K14" s="6">
        <f t="shared" si="3"/>
        <v>-12352</v>
      </c>
    </row>
    <row r="15" spans="1:11" x14ac:dyDescent="0.25">
      <c r="A15">
        <v>193</v>
      </c>
      <c r="B15">
        <v>5</v>
      </c>
      <c r="C15" t="s">
        <v>2</v>
      </c>
      <c r="D15" s="18">
        <v>0.54166666666666696</v>
      </c>
      <c r="E15" s="6">
        <f>($D$2/$G$8*$D$5)+E14</f>
        <v>18778.13504823151</v>
      </c>
      <c r="G15" s="6">
        <f t="shared" si="2"/>
        <v>-18778.13504823151</v>
      </c>
      <c r="I15">
        <f>I14+A15*$D$5</f>
        <v>15440</v>
      </c>
      <c r="K15" s="6">
        <f t="shared" si="3"/>
        <v>-15440</v>
      </c>
    </row>
    <row r="16" spans="1:11" x14ac:dyDescent="0.25">
      <c r="A16">
        <v>193</v>
      </c>
      <c r="B16">
        <v>6</v>
      </c>
      <c r="C16" t="s">
        <v>2</v>
      </c>
      <c r="D16" s="18">
        <v>0.58333333333333304</v>
      </c>
      <c r="E16" s="6">
        <f>($D$2/$G$8*$D$5)+E15</f>
        <v>22533.762057877811</v>
      </c>
      <c r="G16" s="6">
        <f t="shared" si="2"/>
        <v>-22533.762057877811</v>
      </c>
      <c r="I16">
        <f>I15+A16*$D$5</f>
        <v>18528</v>
      </c>
      <c r="K16" s="6">
        <f t="shared" si="3"/>
        <v>-18528</v>
      </c>
    </row>
    <row r="17" spans="1:11" x14ac:dyDescent="0.25">
      <c r="A17">
        <v>193</v>
      </c>
      <c r="B17">
        <v>7</v>
      </c>
      <c r="C17" t="s">
        <v>2</v>
      </c>
      <c r="D17" s="18">
        <v>0.625</v>
      </c>
      <c r="E17" s="6">
        <f>($D$2/$G$8*$D$5)+E16</f>
        <v>26289.389067524113</v>
      </c>
      <c r="F17">
        <v>17900</v>
      </c>
      <c r="G17" s="6">
        <f t="shared" si="2"/>
        <v>-8389.3890675241128</v>
      </c>
      <c r="I17">
        <f>I16+A17*$D$5</f>
        <v>21616</v>
      </c>
      <c r="J17">
        <v>17900</v>
      </c>
      <c r="K17" s="6">
        <f t="shared" si="3"/>
        <v>-3716</v>
      </c>
    </row>
    <row r="18" spans="1:11" x14ac:dyDescent="0.25">
      <c r="A18">
        <v>149</v>
      </c>
      <c r="B18">
        <v>8</v>
      </c>
      <c r="C18" t="s">
        <v>15</v>
      </c>
      <c r="D18" s="18">
        <v>0.66666666666666696</v>
      </c>
      <c r="E18" s="6">
        <f>($D$2/$G$8*$D$6)+E17</f>
        <v>29810.289389067522</v>
      </c>
      <c r="G18" s="6">
        <f t="shared" si="2"/>
        <v>-29810.289389067522</v>
      </c>
      <c r="I18">
        <f>I17+A18*$D$6</f>
        <v>23851</v>
      </c>
      <c r="K18" s="6">
        <f t="shared" si="3"/>
        <v>-23851</v>
      </c>
    </row>
    <row r="19" spans="1:11" x14ac:dyDescent="0.25">
      <c r="A19">
        <v>149</v>
      </c>
      <c r="B19">
        <v>9</v>
      </c>
      <c r="C19" t="s">
        <v>15</v>
      </c>
      <c r="D19" s="18">
        <v>0.70833333333333304</v>
      </c>
      <c r="E19" s="6">
        <f>($D$2/$G$8*$D$6)+E18</f>
        <v>33331.189710610932</v>
      </c>
      <c r="G19" s="6">
        <f t="shared" si="2"/>
        <v>-33331.189710610932</v>
      </c>
      <c r="I19">
        <f>I18+A19*$D$6</f>
        <v>26086</v>
      </c>
      <c r="K19" s="6">
        <f t="shared" si="3"/>
        <v>-26086</v>
      </c>
    </row>
    <row r="20" spans="1:11" x14ac:dyDescent="0.25">
      <c r="A20">
        <v>149</v>
      </c>
      <c r="B20">
        <v>10</v>
      </c>
      <c r="C20" t="s">
        <v>15</v>
      </c>
      <c r="D20" s="18">
        <v>0.75</v>
      </c>
      <c r="E20" s="6">
        <f t="shared" ref="E20:E26" si="4">($D$2/$G$8*$D$6)+E19</f>
        <v>36852.090032154338</v>
      </c>
      <c r="G20" s="6">
        <f t="shared" si="2"/>
        <v>-36852.090032154338</v>
      </c>
      <c r="I20">
        <f>I19+A20*$D$6</f>
        <v>28321</v>
      </c>
      <c r="K20" s="6">
        <f t="shared" si="3"/>
        <v>-28321</v>
      </c>
    </row>
    <row r="21" spans="1:11" x14ac:dyDescent="0.25">
      <c r="A21">
        <v>149</v>
      </c>
      <c r="B21">
        <v>11</v>
      </c>
      <c r="C21" t="s">
        <v>15</v>
      </c>
      <c r="D21" s="18">
        <v>0.79166666666666696</v>
      </c>
      <c r="E21" s="6">
        <f t="shared" si="4"/>
        <v>40372.990353697744</v>
      </c>
      <c r="F21">
        <v>25962</v>
      </c>
      <c r="G21" s="6">
        <f t="shared" si="2"/>
        <v>-14410.990353697744</v>
      </c>
      <c r="I21">
        <f>I20+A21*$D$6</f>
        <v>30556</v>
      </c>
      <c r="J21">
        <v>25962</v>
      </c>
      <c r="K21" s="6">
        <f t="shared" si="3"/>
        <v>-4594</v>
      </c>
    </row>
    <row r="22" spans="1:11" x14ac:dyDescent="0.25">
      <c r="A22">
        <v>149</v>
      </c>
      <c r="B22">
        <v>12</v>
      </c>
      <c r="C22" t="s">
        <v>15</v>
      </c>
      <c r="D22" s="18">
        <v>0.83333333333333304</v>
      </c>
      <c r="E22" s="6">
        <f t="shared" si="4"/>
        <v>43893.890675241149</v>
      </c>
      <c r="F22">
        <v>27000</v>
      </c>
      <c r="G22" s="6">
        <f t="shared" si="2"/>
        <v>-16893.890675241149</v>
      </c>
      <c r="I22">
        <f>I21+A22*$D$6</f>
        <v>32791</v>
      </c>
      <c r="J22">
        <v>27000</v>
      </c>
      <c r="K22" s="6">
        <f t="shared" si="3"/>
        <v>-5791</v>
      </c>
    </row>
    <row r="23" spans="1:11" x14ac:dyDescent="0.25">
      <c r="A23">
        <v>149</v>
      </c>
      <c r="B23">
        <v>13</v>
      </c>
      <c r="C23" t="s">
        <v>15</v>
      </c>
      <c r="D23" s="18">
        <v>0.875</v>
      </c>
      <c r="E23" s="6">
        <f t="shared" si="4"/>
        <v>47414.790996784555</v>
      </c>
      <c r="G23" s="6">
        <f t="shared" si="2"/>
        <v>-47414.790996784555</v>
      </c>
      <c r="I23">
        <f>I22+A23*$D$6</f>
        <v>35026</v>
      </c>
      <c r="K23" s="6">
        <f t="shared" si="3"/>
        <v>-35026</v>
      </c>
    </row>
    <row r="24" spans="1:11" x14ac:dyDescent="0.25">
      <c r="A24">
        <v>149</v>
      </c>
      <c r="B24">
        <v>14</v>
      </c>
      <c r="C24" t="s">
        <v>15</v>
      </c>
      <c r="D24" s="18">
        <v>0.91666666666666696</v>
      </c>
      <c r="E24" s="6">
        <f t="shared" si="4"/>
        <v>50935.691318327961</v>
      </c>
      <c r="G24" s="6">
        <f t="shared" si="2"/>
        <v>-50935.691318327961</v>
      </c>
      <c r="I24">
        <f>I23+A24*$D$6</f>
        <v>37261</v>
      </c>
      <c r="K24" s="6">
        <f t="shared" si="3"/>
        <v>-37261</v>
      </c>
    </row>
    <row r="25" spans="1:11" x14ac:dyDescent="0.25">
      <c r="A25">
        <v>149</v>
      </c>
      <c r="B25">
        <v>15</v>
      </c>
      <c r="C25" t="s">
        <v>15</v>
      </c>
      <c r="D25" s="18">
        <v>0.95833333333333304</v>
      </c>
      <c r="E25" s="6">
        <f>($D$2/$G$8*$D$6)+E24</f>
        <v>54456.591639871367</v>
      </c>
      <c r="G25" s="6">
        <f t="shared" si="2"/>
        <v>-54456.591639871367</v>
      </c>
      <c r="I25">
        <f>I24+A25*$D$6</f>
        <v>39496</v>
      </c>
      <c r="K25" s="6">
        <f t="shared" si="3"/>
        <v>-39496</v>
      </c>
    </row>
    <row r="26" spans="1:11" x14ac:dyDescent="0.25">
      <c r="A26">
        <v>193</v>
      </c>
      <c r="B26">
        <v>16</v>
      </c>
      <c r="C26" t="s">
        <v>4</v>
      </c>
      <c r="D26" s="18">
        <v>1</v>
      </c>
      <c r="E26" s="6">
        <f>($D$2/$G$8*$D$7)+E25</f>
        <v>58446.945337620564</v>
      </c>
      <c r="G26" s="6">
        <f t="shared" si="2"/>
        <v>-58446.945337620564</v>
      </c>
      <c r="I26">
        <f>I25+A26*$D$7</f>
        <v>42777</v>
      </c>
      <c r="K26" s="6">
        <f t="shared" si="3"/>
        <v>-42777</v>
      </c>
    </row>
    <row r="27" spans="1:11" x14ac:dyDescent="0.25">
      <c r="A27">
        <v>193</v>
      </c>
      <c r="B27">
        <v>17</v>
      </c>
      <c r="C27" t="s">
        <v>4</v>
      </c>
      <c r="D27" s="18">
        <v>1.0416666666666701</v>
      </c>
      <c r="E27" s="6">
        <f>($D$2/$G$8*$D$7)+E26</f>
        <v>62437.299035369761</v>
      </c>
      <c r="G27" s="6">
        <f t="shared" si="2"/>
        <v>-62437.299035369761</v>
      </c>
      <c r="I27">
        <f>I26+A27*$D$7</f>
        <v>46058</v>
      </c>
      <c r="K27" s="6">
        <f t="shared" si="3"/>
        <v>-46058</v>
      </c>
    </row>
    <row r="28" spans="1:11" x14ac:dyDescent="0.25">
      <c r="A28">
        <v>193</v>
      </c>
      <c r="B28">
        <v>18</v>
      </c>
      <c r="C28" t="s">
        <v>4</v>
      </c>
      <c r="D28" s="18">
        <v>1.0833333333333299</v>
      </c>
      <c r="E28" s="6">
        <f t="shared" ref="E28:E34" si="5">($D$2/$G$8*$D$7)+E27</f>
        <v>66427.652733118957</v>
      </c>
      <c r="G28" s="6">
        <f t="shared" si="2"/>
        <v>-66427.652733118957</v>
      </c>
      <c r="I28">
        <f>I27+A28*$D$7</f>
        <v>49339</v>
      </c>
      <c r="K28" s="6">
        <f t="shared" si="3"/>
        <v>-49339</v>
      </c>
    </row>
    <row r="29" spans="1:11" x14ac:dyDescent="0.25">
      <c r="A29">
        <v>193</v>
      </c>
      <c r="B29">
        <v>19</v>
      </c>
      <c r="C29" t="s">
        <v>4</v>
      </c>
      <c r="D29" s="18">
        <v>1.125</v>
      </c>
      <c r="E29" s="6">
        <f t="shared" si="5"/>
        <v>70418.006430868147</v>
      </c>
      <c r="G29" s="6">
        <f t="shared" si="2"/>
        <v>-70418.006430868147</v>
      </c>
      <c r="I29">
        <f>I28+A29*$D$7</f>
        <v>52620</v>
      </c>
      <c r="K29" s="6">
        <f t="shared" si="3"/>
        <v>-52620</v>
      </c>
    </row>
    <row r="30" spans="1:11" x14ac:dyDescent="0.25">
      <c r="A30">
        <v>193</v>
      </c>
      <c r="B30">
        <v>20</v>
      </c>
      <c r="C30" t="s">
        <v>4</v>
      </c>
      <c r="D30" s="18">
        <v>1.1666666666666701</v>
      </c>
      <c r="E30" s="6">
        <f t="shared" si="5"/>
        <v>74408.360128617336</v>
      </c>
      <c r="G30" s="6">
        <f t="shared" si="2"/>
        <v>-74408.360128617336</v>
      </c>
      <c r="I30">
        <f>I29+A30*$D$7</f>
        <v>55901</v>
      </c>
      <c r="K30" s="6">
        <f t="shared" si="3"/>
        <v>-55901</v>
      </c>
    </row>
    <row r="31" spans="1:11" x14ac:dyDescent="0.25">
      <c r="A31">
        <v>193</v>
      </c>
      <c r="B31">
        <v>21</v>
      </c>
      <c r="C31" t="s">
        <v>4</v>
      </c>
      <c r="D31" s="18">
        <v>1.2083333333333299</v>
      </c>
      <c r="E31" s="6">
        <f t="shared" si="5"/>
        <v>78398.713826366526</v>
      </c>
      <c r="G31" s="6">
        <f t="shared" si="2"/>
        <v>-78398.713826366526</v>
      </c>
      <c r="I31">
        <f>I30+A31*$D$7</f>
        <v>59182</v>
      </c>
      <c r="K31" s="6">
        <f t="shared" si="3"/>
        <v>-59182</v>
      </c>
    </row>
    <row r="32" spans="1:11" x14ac:dyDescent="0.25">
      <c r="A32">
        <v>193</v>
      </c>
      <c r="B32">
        <v>22</v>
      </c>
      <c r="C32" t="s">
        <v>4</v>
      </c>
      <c r="D32" s="18">
        <v>1.25</v>
      </c>
      <c r="E32" s="6">
        <f t="shared" si="5"/>
        <v>82389.067524115715</v>
      </c>
      <c r="G32" s="6">
        <f t="shared" si="2"/>
        <v>-82389.067524115715</v>
      </c>
      <c r="I32">
        <f>I31+A32*$D$7</f>
        <v>62463</v>
      </c>
      <c r="K32" s="6">
        <f t="shared" si="3"/>
        <v>-62463</v>
      </c>
    </row>
    <row r="33" spans="1:11" x14ac:dyDescent="0.25">
      <c r="A33">
        <v>193</v>
      </c>
      <c r="B33">
        <v>23</v>
      </c>
      <c r="C33" t="s">
        <v>4</v>
      </c>
      <c r="D33" s="18">
        <v>1.2916666666666701</v>
      </c>
      <c r="E33" s="6">
        <f t="shared" si="5"/>
        <v>86379.421221864905</v>
      </c>
      <c r="G33" s="6">
        <f t="shared" si="2"/>
        <v>-86379.421221864905</v>
      </c>
      <c r="I33">
        <f>I32+A33*$D$7</f>
        <v>65744</v>
      </c>
      <c r="K33" s="6">
        <f t="shared" si="3"/>
        <v>-65744</v>
      </c>
    </row>
    <row r="34" spans="1:11" x14ac:dyDescent="0.25">
      <c r="A34">
        <v>193</v>
      </c>
      <c r="B34">
        <v>24</v>
      </c>
      <c r="C34" t="s">
        <v>4</v>
      </c>
      <c r="D34" s="18">
        <v>1.3333333333333299</v>
      </c>
      <c r="E34" s="6">
        <f t="shared" si="5"/>
        <v>90369.774919614094</v>
      </c>
      <c r="G34" s="6">
        <f t="shared" si="2"/>
        <v>-90369.774919614094</v>
      </c>
      <c r="I34">
        <f>I33+A34*$D$7</f>
        <v>69025</v>
      </c>
      <c r="K34" s="6">
        <f t="shared" si="3"/>
        <v>-69025</v>
      </c>
    </row>
  </sheetData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Ferreira</dc:creator>
  <cp:lastModifiedBy>João Ferreira</cp:lastModifiedBy>
  <dcterms:created xsi:type="dcterms:W3CDTF">2022-03-03T17:23:50Z</dcterms:created>
  <dcterms:modified xsi:type="dcterms:W3CDTF">2022-03-03T19:52:54Z</dcterms:modified>
</cp:coreProperties>
</file>