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isbravo/Documents/1 Bachillerato/Proyecto Personal/"/>
    </mc:Choice>
  </mc:AlternateContent>
  <xr:revisionPtr revIDLastSave="0" documentId="8_{A75D217E-9138-6F4E-8431-774F097E1740}" xr6:coauthVersionLast="47" xr6:coauthVersionMax="47" xr10:uidLastSave="{00000000-0000-0000-0000-000000000000}"/>
  <bookViews>
    <workbookView xWindow="3100" yWindow="620" windowWidth="20740" windowHeight="11160" firstSheet="1" activeTab="1" xr2:uid="{B2B5746F-9ABD-4111-AFA9-CCFB0191BCB1}"/>
  </bookViews>
  <sheets>
    <sheet name="Datos" sheetId="1" r:id="rId1"/>
    <sheet name="Flujo Escenario" sheetId="4" r:id="rId2"/>
    <sheet name="Tabla de Amortización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1" l="1"/>
  <c r="B11" i="1"/>
  <c r="B25" i="4" l="1"/>
  <c r="Q8" i="4" l="1"/>
  <c r="B8" i="4"/>
  <c r="B30" i="4" s="1"/>
  <c r="C8" i="4"/>
  <c r="B43" i="1"/>
  <c r="B33" i="1"/>
  <c r="C25" i="4" l="1"/>
  <c r="C30" i="4" s="1"/>
  <c r="F14" i="3"/>
  <c r="E14" i="3" s="1"/>
  <c r="D6" i="3"/>
  <c r="B21" i="1"/>
  <c r="D25" i="4" l="1"/>
  <c r="R8" i="4"/>
  <c r="B32" i="4"/>
  <c r="C32" i="4" s="1"/>
  <c r="D8" i="4"/>
  <c r="D10" i="3"/>
  <c r="E15" i="3" s="1"/>
  <c r="D15" i="3"/>
  <c r="B51" i="1"/>
  <c r="B52" i="1" s="1"/>
  <c r="B56" i="1" s="1"/>
  <c r="S27" i="4" l="1"/>
  <c r="R27" i="4"/>
  <c r="Q27" i="4"/>
  <c r="U27" i="4"/>
  <c r="T27" i="4"/>
  <c r="E25" i="4"/>
  <c r="D30" i="4"/>
  <c r="D32" i="4" s="1"/>
  <c r="W27" i="4"/>
  <c r="AB27" i="4"/>
  <c r="AA27" i="4"/>
  <c r="Z27" i="4"/>
  <c r="Y27" i="4"/>
  <c r="X27" i="4"/>
  <c r="V27" i="4"/>
  <c r="S8" i="4"/>
  <c r="P27" i="4"/>
  <c r="O27" i="4"/>
  <c r="N27" i="4"/>
  <c r="J27" i="4"/>
  <c r="M27" i="4"/>
  <c r="L27" i="4"/>
  <c r="K27" i="4"/>
  <c r="E8" i="4"/>
  <c r="C15" i="3"/>
  <c r="F15" i="3" s="1"/>
  <c r="E30" i="4" l="1"/>
  <c r="E32" i="4" s="1"/>
  <c r="F25" i="4"/>
  <c r="T8" i="4"/>
  <c r="F8" i="4"/>
  <c r="E16" i="3"/>
  <c r="D16" i="3"/>
  <c r="F30" i="4" l="1"/>
  <c r="G25" i="4"/>
  <c r="U8" i="4"/>
  <c r="F32" i="4"/>
  <c r="G8" i="4"/>
  <c r="C16" i="3"/>
  <c r="G30" i="4" l="1"/>
  <c r="G32" i="4" s="1"/>
  <c r="H25" i="4"/>
  <c r="V8" i="4"/>
  <c r="H8" i="4"/>
  <c r="F16" i="3"/>
  <c r="H30" i="4" l="1"/>
  <c r="H32" i="4" s="1"/>
  <c r="I25" i="4"/>
  <c r="W8" i="4"/>
  <c r="I8" i="4"/>
  <c r="E17" i="3"/>
  <c r="D17" i="3"/>
  <c r="I30" i="4" l="1"/>
  <c r="I32" i="4" s="1"/>
  <c r="J25" i="4"/>
  <c r="X8" i="4"/>
  <c r="J8" i="4"/>
  <c r="C17" i="3"/>
  <c r="J30" i="4" l="1"/>
  <c r="K25" i="4"/>
  <c r="Y8" i="4"/>
  <c r="J32" i="4"/>
  <c r="K8" i="4"/>
  <c r="F17" i="3"/>
  <c r="K30" i="4" l="1"/>
  <c r="K32" i="4" s="1"/>
  <c r="L25" i="4"/>
  <c r="Z8" i="4"/>
  <c r="L8" i="4"/>
  <c r="E18" i="3"/>
  <c r="D18" i="3"/>
  <c r="L30" i="4" l="1"/>
  <c r="L32" i="4" s="1"/>
  <c r="M25" i="4"/>
  <c r="AA8" i="4"/>
  <c r="AB8" i="4"/>
  <c r="M8" i="4"/>
  <c r="C18" i="3"/>
  <c r="M30" i="4" l="1"/>
  <c r="M32" i="4" s="1"/>
  <c r="N25" i="4"/>
  <c r="N8" i="4"/>
  <c r="F18" i="3"/>
  <c r="N30" i="4" l="1"/>
  <c r="N32" i="4" s="1"/>
  <c r="O25" i="4"/>
  <c r="P8" i="4"/>
  <c r="O8" i="4"/>
  <c r="D19" i="3"/>
  <c r="E19" i="3"/>
  <c r="O30" i="4" l="1"/>
  <c r="O32" i="4" s="1"/>
  <c r="P25" i="4"/>
  <c r="P30" i="4" s="1"/>
  <c r="C19" i="3"/>
  <c r="F19" i="3" s="1"/>
  <c r="P32" i="4" l="1"/>
  <c r="Q25" i="4"/>
  <c r="Q30" i="4" s="1"/>
  <c r="D20" i="3"/>
  <c r="E20" i="3"/>
  <c r="Q32" i="4" l="1"/>
  <c r="R25" i="4"/>
  <c r="R30" i="4" s="1"/>
  <c r="C20" i="3"/>
  <c r="F20" i="3" s="1"/>
  <c r="D21" i="3" s="1"/>
  <c r="S25" i="4" l="1"/>
  <c r="S30" i="4" s="1"/>
  <c r="R32" i="4"/>
  <c r="E21" i="3"/>
  <c r="C21" i="3" s="1"/>
  <c r="F21" i="3" s="1"/>
  <c r="S32" i="4" l="1"/>
  <c r="T25" i="4"/>
  <c r="T30" i="4" s="1"/>
  <c r="D22" i="3"/>
  <c r="E22" i="3"/>
  <c r="T32" i="4" l="1"/>
  <c r="U25" i="4"/>
  <c r="U30" i="4" s="1"/>
  <c r="C22" i="3"/>
  <c r="F22" i="3" s="1"/>
  <c r="E23" i="3" s="1"/>
  <c r="U32" i="4" l="1"/>
  <c r="V25" i="4"/>
  <c r="V30" i="4" s="1"/>
  <c r="D23" i="3"/>
  <c r="C23" i="3" s="1"/>
  <c r="F23" i="3" s="1"/>
  <c r="E24" i="3" s="1"/>
  <c r="V32" i="4" l="1"/>
  <c r="W25" i="4"/>
  <c r="W30" i="4" s="1"/>
  <c r="D24" i="3"/>
  <c r="C24" i="3" s="1"/>
  <c r="F24" i="3" s="1"/>
  <c r="W32" i="4" l="1"/>
  <c r="X25" i="4"/>
  <c r="X30" i="4" s="1"/>
  <c r="X32" i="4" s="1"/>
  <c r="E25" i="3"/>
  <c r="D25" i="3"/>
  <c r="Y25" i="4" l="1"/>
  <c r="Y30" i="4" s="1"/>
  <c r="Y32" i="4" s="1"/>
  <c r="C25" i="3"/>
  <c r="F25" i="3" s="1"/>
  <c r="Z25" i="4" l="1"/>
  <c r="Z30" i="4" s="1"/>
  <c r="Z32" i="4" s="1"/>
  <c r="E26" i="3"/>
  <c r="D26" i="3"/>
  <c r="AB25" i="4" l="1"/>
  <c r="AB30" i="4" s="1"/>
  <c r="AA25" i="4"/>
  <c r="AA30" i="4" s="1"/>
  <c r="AA32" i="4" s="1"/>
  <c r="C26" i="3"/>
  <c r="F26" i="3" s="1"/>
  <c r="AB32" i="4" l="1"/>
  <c r="D27" i="3"/>
  <c r="E27" i="3"/>
  <c r="C27" i="3" l="1"/>
  <c r="F27" i="3" s="1"/>
  <c r="E28" i="3" s="1"/>
  <c r="D28" i="3" l="1"/>
  <c r="C28" i="3" s="1"/>
  <c r="F28" i="3" s="1"/>
  <c r="E29" i="3" l="1"/>
  <c r="D29" i="3"/>
  <c r="C29" i="3" l="1"/>
  <c r="F29" i="3" s="1"/>
  <c r="E30" i="3" l="1"/>
  <c r="D30" i="3"/>
  <c r="C30" i="3" l="1"/>
  <c r="F30" i="3" s="1"/>
  <c r="D31" i="3" s="1"/>
  <c r="E31" i="3" l="1"/>
  <c r="C31" i="3" s="1"/>
  <c r="F31" i="3" s="1"/>
  <c r="E32" i="3" s="1"/>
  <c r="D32" i="3" l="1"/>
  <c r="C32" i="3" s="1"/>
  <c r="F32" i="3" s="1"/>
  <c r="D33" i="3" l="1"/>
  <c r="E33" i="3"/>
  <c r="C33" i="3" l="1"/>
  <c r="F33" i="3" s="1"/>
  <c r="D34" i="3" s="1"/>
  <c r="E34" i="3" l="1"/>
  <c r="C34" i="3" s="1"/>
  <c r="F34" i="3" s="1"/>
  <c r="D35" i="3" l="1"/>
  <c r="E35" i="3"/>
  <c r="C35" i="3" l="1"/>
  <c r="F35" i="3" s="1"/>
  <c r="E36" i="3" s="1"/>
  <c r="D36" i="3" l="1"/>
  <c r="C36" i="3" s="1"/>
  <c r="F36" i="3" s="1"/>
  <c r="D37" i="3" l="1"/>
  <c r="E37" i="3"/>
  <c r="C37" i="3" l="1"/>
  <c r="F37" i="3" s="1"/>
  <c r="E38" i="3" s="1"/>
  <c r="D38" i="3" l="1"/>
  <c r="C38" i="3" s="1"/>
  <c r="F38" i="3" s="1"/>
  <c r="D39" i="3" l="1"/>
  <c r="E39" i="3"/>
  <c r="C39" i="3" l="1"/>
  <c r="F39" i="3" s="1"/>
  <c r="E40" i="3" s="1"/>
  <c r="D40" i="3" l="1"/>
  <c r="C40" i="3" s="1"/>
  <c r="F40" i="3" s="1"/>
  <c r="D41" i="3" s="1"/>
  <c r="E41" i="3" l="1"/>
  <c r="C41" i="3" s="1"/>
  <c r="F41" i="3" s="1"/>
  <c r="E42" i="3" s="1"/>
  <c r="D42" i="3" l="1"/>
  <c r="C42" i="3" s="1"/>
  <c r="F42" i="3" s="1"/>
  <c r="D43" i="3" l="1"/>
  <c r="E43" i="3"/>
  <c r="C43" i="3" l="1"/>
  <c r="F43" i="3" s="1"/>
  <c r="E44" i="3" s="1"/>
  <c r="D44" i="3" l="1"/>
  <c r="C44" i="3" s="1"/>
  <c r="F44" i="3" s="1"/>
  <c r="D45" i="3" l="1"/>
  <c r="E45" i="3"/>
  <c r="C45" i="3" l="1"/>
  <c r="F45" i="3" s="1"/>
  <c r="E46" i="3" s="1"/>
  <c r="D46" i="3" l="1"/>
  <c r="C46" i="3" s="1"/>
  <c r="F46" i="3" s="1"/>
  <c r="D47" i="3" l="1"/>
  <c r="E47" i="3"/>
  <c r="C47" i="3" l="1"/>
  <c r="F47" i="3" s="1"/>
  <c r="E48" i="3" s="1"/>
  <c r="D48" i="3" l="1"/>
  <c r="C48" i="3" s="1"/>
  <c r="F48" i="3" s="1"/>
  <c r="D49" i="3" l="1"/>
  <c r="E49" i="3"/>
  <c r="C49" i="3" l="1"/>
  <c r="F49" i="3" s="1"/>
  <c r="E50" i="3" s="1"/>
  <c r="D50" i="3" l="1"/>
  <c r="C50" i="3" s="1"/>
  <c r="F50" i="3" s="1"/>
  <c r="E51" i="3" l="1"/>
  <c r="D51" i="3"/>
  <c r="C51" i="3" l="1"/>
  <c r="F51" i="3" s="1"/>
  <c r="E52" i="3" s="1"/>
  <c r="D52" i="3" l="1"/>
  <c r="C52" i="3" s="1"/>
  <c r="F52" i="3" s="1"/>
  <c r="D53" i="3" l="1"/>
  <c r="E53" i="3"/>
  <c r="C53" i="3" l="1"/>
  <c r="F53" i="3" s="1"/>
  <c r="E54" i="3" s="1"/>
  <c r="D54" i="3" l="1"/>
  <c r="C54" i="3" s="1"/>
  <c r="F54" i="3" s="1"/>
  <c r="D55" i="3" l="1"/>
  <c r="E55" i="3"/>
  <c r="C55" i="3" l="1"/>
  <c r="F55" i="3" s="1"/>
  <c r="E56" i="3" s="1"/>
  <c r="D56" i="3" l="1"/>
  <c r="C56" i="3" s="1"/>
  <c r="F56" i="3" s="1"/>
  <c r="D57" i="3" l="1"/>
  <c r="E57" i="3"/>
  <c r="C57" i="3" l="1"/>
  <c r="F57" i="3" s="1"/>
  <c r="D58" i="3" s="1"/>
  <c r="E58" i="3" l="1"/>
  <c r="C58" i="3" s="1"/>
  <c r="F58" i="3" s="1"/>
  <c r="D59" i="3" l="1"/>
  <c r="E59" i="3"/>
  <c r="C59" i="3" l="1"/>
  <c r="F59" i="3" s="1"/>
  <c r="E60" i="3" s="1"/>
  <c r="D60" i="3" l="1"/>
  <c r="C60" i="3" s="1"/>
  <c r="F60" i="3" s="1"/>
  <c r="D61" i="3" l="1"/>
  <c r="E61" i="3"/>
  <c r="C61" i="3" l="1"/>
  <c r="F61" i="3" s="1"/>
  <c r="D62" i="3" s="1"/>
  <c r="E62" i="3" l="1"/>
  <c r="C62" i="3" s="1"/>
  <c r="F62" i="3" s="1"/>
  <c r="D63" i="3" l="1"/>
  <c r="E63" i="3"/>
  <c r="C63" i="3" l="1"/>
  <c r="F63" i="3" s="1"/>
  <c r="D64" i="3" s="1"/>
  <c r="E64" i="3" l="1"/>
  <c r="C64" i="3" s="1"/>
  <c r="F64" i="3" s="1"/>
  <c r="D65" i="3" s="1"/>
  <c r="E65" i="3" l="1"/>
  <c r="C65" i="3" s="1"/>
  <c r="F65" i="3" s="1"/>
  <c r="E66" i="3" s="1"/>
  <c r="D66" i="3" l="1"/>
  <c r="C66" i="3" s="1"/>
  <c r="F66" i="3" s="1"/>
  <c r="D67" i="3" l="1"/>
  <c r="E67" i="3"/>
  <c r="C67" i="3" l="1"/>
  <c r="F67" i="3" s="1"/>
  <c r="E68" i="3" s="1"/>
  <c r="D68" i="3" l="1"/>
  <c r="C68" i="3" s="1"/>
  <c r="F68" i="3" s="1"/>
  <c r="D69" i="3" l="1"/>
  <c r="E69" i="3"/>
  <c r="C69" i="3" l="1"/>
  <c r="F69" i="3" s="1"/>
  <c r="E70" i="3" s="1"/>
  <c r="D70" i="3" l="1"/>
  <c r="C70" i="3" s="1"/>
  <c r="F70" i="3" s="1"/>
  <c r="D71" i="3" l="1"/>
  <c r="E71" i="3"/>
  <c r="C71" i="3" l="1"/>
  <c r="F71" i="3" s="1"/>
  <c r="D72" i="3" s="1"/>
  <c r="E72" i="3" l="1"/>
  <c r="C72" i="3" s="1"/>
  <c r="F72" i="3" s="1"/>
  <c r="E73" i="3" s="1"/>
  <c r="D73" i="3" l="1"/>
  <c r="C73" i="3" s="1"/>
  <c r="F73" i="3" s="1"/>
  <c r="D74" i="3" l="1"/>
  <c r="E74" i="3"/>
  <c r="C74" i="3" l="1"/>
  <c r="F74" i="3" s="1"/>
  <c r="D75" i="3" s="1"/>
  <c r="E75" i="3" l="1"/>
  <c r="C75" i="3" s="1"/>
  <c r="F75" i="3" s="1"/>
  <c r="D76" i="3" s="1"/>
  <c r="E76" i="3" l="1"/>
  <c r="C76" i="3" s="1"/>
  <c r="F76" i="3" s="1"/>
  <c r="E77" i="3" s="1"/>
  <c r="D77" i="3" l="1"/>
  <c r="C77" i="3" s="1"/>
  <c r="F77" i="3" s="1"/>
  <c r="D78" i="3" l="1"/>
  <c r="E78" i="3"/>
  <c r="C78" i="3" l="1"/>
  <c r="F78" i="3" s="1"/>
  <c r="E79" i="3" s="1"/>
  <c r="D79" i="3" l="1"/>
  <c r="C79" i="3" s="1"/>
  <c r="F79" i="3" s="1"/>
  <c r="D80" i="3" l="1"/>
  <c r="E80" i="3"/>
  <c r="C80" i="3" l="1"/>
  <c r="F80" i="3" s="1"/>
  <c r="E81" i="3" s="1"/>
  <c r="D81" i="3" l="1"/>
  <c r="C81" i="3" s="1"/>
  <c r="F81" i="3" s="1"/>
  <c r="D82" i="3" l="1"/>
  <c r="E82" i="3"/>
  <c r="C82" i="3" l="1"/>
  <c r="F82" i="3" s="1"/>
  <c r="E83" i="3" s="1"/>
  <c r="D83" i="3" l="1"/>
  <c r="C83" i="3" s="1"/>
  <c r="F83" i="3" s="1"/>
  <c r="D84" i="3" l="1"/>
  <c r="E84" i="3"/>
  <c r="C84" i="3" l="1"/>
  <c r="F84" i="3" s="1"/>
  <c r="E85" i="3" s="1"/>
  <c r="D85" i="3" l="1"/>
  <c r="C85" i="3" s="1"/>
  <c r="F85" i="3" s="1"/>
  <c r="E86" i="3" s="1"/>
  <c r="D86" i="3" l="1"/>
  <c r="C86" i="3" s="1"/>
  <c r="F86" i="3" s="1"/>
  <c r="D87" i="3" s="1"/>
  <c r="E87" i="3" l="1"/>
  <c r="C87" i="3" s="1"/>
  <c r="F87" i="3" s="1"/>
  <c r="D88" i="3" l="1"/>
  <c r="E88" i="3"/>
  <c r="C88" i="3" l="1"/>
  <c r="F88" i="3" s="1"/>
  <c r="E89" i="3" s="1"/>
  <c r="D89" i="3" l="1"/>
  <c r="C89" i="3" s="1"/>
  <c r="F89" i="3" s="1"/>
  <c r="D90" i="3" l="1"/>
  <c r="E90" i="3"/>
  <c r="C90" i="3" l="1"/>
  <c r="F90" i="3" s="1"/>
  <c r="D91" i="3" s="1"/>
  <c r="E91" i="3" l="1"/>
  <c r="C91" i="3" s="1"/>
  <c r="F91" i="3" s="1"/>
  <c r="E92" i="3" s="1"/>
  <c r="D92" i="3" l="1"/>
  <c r="C92" i="3" s="1"/>
  <c r="F92" i="3" s="1"/>
  <c r="E93" i="3" l="1"/>
  <c r="D93" i="3"/>
  <c r="C93" i="3" l="1"/>
  <c r="F93" i="3" s="1"/>
  <c r="D94" i="3" l="1"/>
  <c r="E94" i="3"/>
  <c r="C94" i="3" l="1"/>
  <c r="F94" i="3" s="1"/>
  <c r="E95" i="3" s="1"/>
  <c r="D95" i="3" l="1"/>
  <c r="C95" i="3" s="1"/>
  <c r="F95" i="3" s="1"/>
  <c r="D96" i="3" l="1"/>
  <c r="E96" i="3"/>
  <c r="C96" i="3" l="1"/>
  <c r="F96" i="3" s="1"/>
  <c r="E97" i="3" s="1"/>
  <c r="D97" i="3" l="1"/>
  <c r="C97" i="3" s="1"/>
  <c r="F97" i="3" s="1"/>
  <c r="D98" i="3" s="1"/>
  <c r="E98" i="3" l="1"/>
  <c r="C98" i="3" s="1"/>
  <c r="F98" i="3" s="1"/>
  <c r="D99" i="3" s="1"/>
  <c r="E99" i="3" l="1"/>
  <c r="C99" i="3" s="1"/>
  <c r="F99" i="3" s="1"/>
  <c r="D100" i="3" l="1"/>
  <c r="E100" i="3"/>
  <c r="C100" i="3" l="1"/>
  <c r="F100" i="3" s="1"/>
  <c r="E101" i="3" s="1"/>
  <c r="D101" i="3" l="1"/>
  <c r="C101" i="3" s="1"/>
  <c r="F101" i="3" s="1"/>
  <c r="D102" i="3" s="1"/>
  <c r="E102" i="3" l="1"/>
  <c r="C102" i="3" s="1"/>
  <c r="F102" i="3" s="1"/>
  <c r="E103" i="3" s="1"/>
  <c r="D103" i="3" l="1"/>
  <c r="C103" i="3" s="1"/>
  <c r="F103" i="3" s="1"/>
  <c r="D104" i="3" l="1"/>
  <c r="E104" i="3"/>
  <c r="C104" i="3" l="1"/>
  <c r="F104" i="3" s="1"/>
  <c r="D105" i="3" s="1"/>
  <c r="E105" i="3" l="1"/>
  <c r="C105" i="3" s="1"/>
  <c r="F105" i="3" s="1"/>
  <c r="D106" i="3" s="1"/>
  <c r="E106" i="3" l="1"/>
  <c r="C106" i="3" s="1"/>
  <c r="F106" i="3" s="1"/>
  <c r="E107" i="3" l="1"/>
  <c r="D107" i="3"/>
  <c r="C107" i="3" l="1"/>
  <c r="F107" i="3" s="1"/>
  <c r="D108" i="3" l="1"/>
  <c r="E108" i="3"/>
  <c r="C108" i="3" l="1"/>
  <c r="F108" i="3" s="1"/>
  <c r="E109" i="3" s="1"/>
  <c r="D109" i="3" l="1"/>
  <c r="C109" i="3" s="1"/>
  <c r="F109" i="3" s="1"/>
  <c r="D110" i="3" s="1"/>
  <c r="E110" i="3" l="1"/>
  <c r="C110" i="3" s="1"/>
  <c r="F110" i="3" s="1"/>
  <c r="D111" i="3" l="1"/>
  <c r="E111" i="3"/>
  <c r="C111" i="3" l="1"/>
  <c r="F111" i="3" s="1"/>
  <c r="E112" i="3" s="1"/>
  <c r="D112" i="3"/>
  <c r="C112" i="3" l="1"/>
  <c r="F112" i="3" s="1"/>
  <c r="E113" i="3" l="1"/>
  <c r="D113" i="3"/>
  <c r="C113" i="3" l="1"/>
  <c r="F113" i="3" s="1"/>
  <c r="E114" i="3" l="1"/>
  <c r="D114" i="3"/>
  <c r="C114" i="3" l="1"/>
  <c r="F114" i="3" s="1"/>
  <c r="D115" i="3" l="1"/>
  <c r="E115" i="3"/>
  <c r="C115" i="3" l="1"/>
  <c r="F115" i="3" s="1"/>
  <c r="D116" i="3" s="1"/>
  <c r="E116" i="3" l="1"/>
  <c r="C116" i="3" s="1"/>
  <c r="F116" i="3" s="1"/>
  <c r="D117" i="3" s="1"/>
  <c r="E117" i="3" l="1"/>
  <c r="C117" i="3" s="1"/>
  <c r="F117" i="3" s="1"/>
  <c r="E118" i="3" l="1"/>
  <c r="D118" i="3"/>
  <c r="C118" i="3" l="1"/>
  <c r="F118" i="3" s="1"/>
  <c r="D119" i="3" s="1"/>
  <c r="E119" i="3" l="1"/>
  <c r="C119" i="3" s="1"/>
  <c r="F119" i="3" s="1"/>
  <c r="E120" i="3" l="1"/>
  <c r="D120" i="3"/>
  <c r="C120" i="3" l="1"/>
  <c r="F120" i="3" s="1"/>
  <c r="D121" i="3" l="1"/>
  <c r="E121" i="3"/>
  <c r="C121" i="3" l="1"/>
  <c r="F121" i="3" s="1"/>
  <c r="E122" i="3" s="1"/>
  <c r="D122" i="3" l="1"/>
  <c r="C122" i="3" s="1"/>
  <c r="F122" i="3" s="1"/>
  <c r="D123" i="3" l="1"/>
  <c r="E123" i="3"/>
  <c r="C123" i="3" l="1"/>
  <c r="F123" i="3" s="1"/>
  <c r="E124" i="3" s="1"/>
  <c r="D124" i="3" l="1"/>
  <c r="C124" i="3" s="1"/>
  <c r="F124" i="3" s="1"/>
  <c r="E125" i="3" l="1"/>
  <c r="D125" i="3"/>
  <c r="C125" i="3" l="1"/>
  <c r="F125" i="3" s="1"/>
  <c r="D126" i="3" s="1"/>
  <c r="E126" i="3" l="1"/>
  <c r="C126" i="3" s="1"/>
  <c r="F126" i="3" s="1"/>
  <c r="E127" i="3" l="1"/>
  <c r="D127" i="3"/>
  <c r="C127" i="3" l="1"/>
  <c r="F127" i="3" s="1"/>
  <c r="E128" i="3" l="1"/>
  <c r="D128" i="3"/>
  <c r="C128" i="3" l="1"/>
  <c r="F128" i="3" s="1"/>
  <c r="D129" i="3" l="1"/>
  <c r="E129" i="3"/>
  <c r="C129" i="3" l="1"/>
  <c r="F129" i="3" s="1"/>
  <c r="D130" i="3" s="1"/>
  <c r="E130" i="3" l="1"/>
  <c r="C130" i="3" s="1"/>
  <c r="F130" i="3" s="1"/>
  <c r="D131" i="3" s="1"/>
  <c r="E131" i="3" l="1"/>
  <c r="C131" i="3" s="1"/>
  <c r="F131" i="3" s="1"/>
  <c r="D132" i="3" s="1"/>
  <c r="E132" i="3" l="1"/>
  <c r="C132" i="3" s="1"/>
  <c r="F132" i="3" s="1"/>
  <c r="E133" i="3" s="1"/>
  <c r="D133" i="3" l="1"/>
  <c r="C133" i="3" s="1"/>
  <c r="F133" i="3" s="1"/>
  <c r="E134" i="3" s="1"/>
  <c r="D134" i="3" l="1"/>
  <c r="C134" i="3" s="1"/>
  <c r="F134" i="3" s="1"/>
  <c r="D135" i="3" l="1"/>
  <c r="E135" i="3"/>
  <c r="C135" i="3" l="1"/>
  <c r="F135" i="3" s="1"/>
  <c r="D136" i="3" s="1"/>
  <c r="E136" i="3" l="1"/>
  <c r="C136" i="3" s="1"/>
  <c r="F136" i="3" s="1"/>
  <c r="D137" i="3" s="1"/>
  <c r="E137" i="3" l="1"/>
  <c r="C137" i="3" s="1"/>
  <c r="F137" i="3" s="1"/>
  <c r="E138" i="3" s="1"/>
  <c r="D138" i="3" l="1"/>
  <c r="C138" i="3" s="1"/>
  <c r="F138" i="3" s="1"/>
  <c r="D139" i="3" l="1"/>
  <c r="E139" i="3"/>
  <c r="C139" i="3" l="1"/>
  <c r="F139" i="3" s="1"/>
  <c r="D140" i="3" s="1"/>
  <c r="E140" i="3" l="1"/>
  <c r="C140" i="3" s="1"/>
  <c r="F140" i="3" s="1"/>
  <c r="E141" i="3" s="1"/>
  <c r="D141" i="3" l="1"/>
  <c r="C141" i="3" s="1"/>
  <c r="F141" i="3" s="1"/>
  <c r="E142" i="3" s="1"/>
  <c r="D142" i="3" l="1"/>
  <c r="C142" i="3" s="1"/>
  <c r="F142" i="3" s="1"/>
  <c r="E143" i="3" l="1"/>
  <c r="D143" i="3"/>
  <c r="C143" i="3" l="1"/>
  <c r="F143" i="3" s="1"/>
  <c r="E144" i="3" l="1"/>
  <c r="D144" i="3"/>
  <c r="C144" i="3" l="1"/>
  <c r="F144" i="3" s="1"/>
  <c r="D145" i="3" l="1"/>
  <c r="E145" i="3"/>
  <c r="C145" i="3" l="1"/>
  <c r="F145" i="3" s="1"/>
  <c r="D146" i="3" s="1"/>
  <c r="E146" i="3" l="1"/>
  <c r="C146" i="3" s="1"/>
  <c r="F146" i="3" s="1"/>
  <c r="D147" i="3" s="1"/>
  <c r="E147" i="3" l="1"/>
  <c r="C147" i="3" s="1"/>
  <c r="F147" i="3" s="1"/>
  <c r="D148" i="3" s="1"/>
  <c r="E148" i="3" l="1"/>
  <c r="C148" i="3" s="1"/>
  <c r="F148" i="3" s="1"/>
  <c r="D149" i="3" s="1"/>
  <c r="E149" i="3" l="1"/>
  <c r="C149" i="3" s="1"/>
  <c r="F149" i="3" s="1"/>
  <c r="D150" i="3" s="1"/>
  <c r="E150" i="3" l="1"/>
  <c r="C150" i="3" s="1"/>
  <c r="F150" i="3" s="1"/>
  <c r="E151" i="3" l="1"/>
  <c r="D151" i="3"/>
  <c r="C151" i="3" l="1"/>
  <c r="F151" i="3" s="1"/>
  <c r="E152" i="3" s="1"/>
  <c r="D152" i="3" l="1"/>
  <c r="C152" i="3" s="1"/>
  <c r="F152" i="3" s="1"/>
  <c r="D153" i="3" l="1"/>
  <c r="E153" i="3"/>
  <c r="C153" i="3" l="1"/>
  <c r="F153" i="3" s="1"/>
  <c r="D154" i="3" s="1"/>
  <c r="E154" i="3" l="1"/>
  <c r="C154" i="3" s="1"/>
  <c r="F154" i="3" s="1"/>
  <c r="D155" i="3" s="1"/>
  <c r="E155" i="3" l="1"/>
  <c r="C155" i="3" s="1"/>
  <c r="F155" i="3" s="1"/>
  <c r="E156" i="3" s="1"/>
  <c r="D156" i="3" l="1"/>
  <c r="C156" i="3" s="1"/>
  <c r="F156" i="3" s="1"/>
  <c r="E157" i="3" l="1"/>
  <c r="D157" i="3"/>
  <c r="C157" i="3" l="1"/>
  <c r="F157" i="3" s="1"/>
  <c r="D158" i="3" l="1"/>
  <c r="E158" i="3"/>
  <c r="C158" i="3" l="1"/>
  <c r="F158" i="3" s="1"/>
  <c r="D159" i="3" s="1"/>
  <c r="E159" i="3" l="1"/>
  <c r="C159" i="3" s="1"/>
  <c r="F159" i="3" s="1"/>
  <c r="D160" i="3" s="1"/>
  <c r="E160" i="3" l="1"/>
  <c r="C160" i="3" s="1"/>
  <c r="F160" i="3" s="1"/>
  <c r="D161" i="3" s="1"/>
  <c r="E161" i="3" l="1"/>
  <c r="C161" i="3" s="1"/>
  <c r="F161" i="3" s="1"/>
  <c r="D162" i="3" l="1"/>
  <c r="E162" i="3"/>
  <c r="C162" i="3" l="1"/>
  <c r="F162" i="3" s="1"/>
  <c r="D163" i="3" s="1"/>
  <c r="E163" i="3" l="1"/>
  <c r="C163" i="3" s="1"/>
  <c r="F163" i="3" s="1"/>
  <c r="D164" i="3" s="1"/>
  <c r="E164" i="3" l="1"/>
  <c r="C164" i="3" s="1"/>
  <c r="F164" i="3" s="1"/>
  <c r="D165" i="3" s="1"/>
  <c r="E165" i="3" l="1"/>
  <c r="C165" i="3" s="1"/>
  <c r="F165" i="3" s="1"/>
  <c r="D166" i="3" s="1"/>
  <c r="E166" i="3" l="1"/>
  <c r="C166" i="3" s="1"/>
  <c r="F166" i="3" s="1"/>
  <c r="D167" i="3" s="1"/>
  <c r="E167" i="3" l="1"/>
  <c r="C167" i="3" s="1"/>
  <c r="F167" i="3" s="1"/>
  <c r="E168" i="3" s="1"/>
  <c r="D168" i="3" l="1"/>
  <c r="C168" i="3" s="1"/>
  <c r="F168" i="3" s="1"/>
  <c r="D169" i="3" s="1"/>
  <c r="E169" i="3" l="1"/>
  <c r="C169" i="3" s="1"/>
  <c r="F169" i="3" s="1"/>
  <c r="E170" i="3" s="1"/>
  <c r="D170" i="3" l="1"/>
  <c r="C170" i="3" s="1"/>
  <c r="F170" i="3" s="1"/>
  <c r="D171" i="3" s="1"/>
  <c r="E171" i="3" l="1"/>
  <c r="C171" i="3" s="1"/>
  <c r="F171" i="3" s="1"/>
  <c r="D172" i="3" s="1"/>
  <c r="E172" i="3" l="1"/>
  <c r="C172" i="3" s="1"/>
  <c r="F172" i="3" s="1"/>
  <c r="D173" i="3" s="1"/>
  <c r="E173" i="3" l="1"/>
  <c r="C173" i="3" s="1"/>
  <c r="F173" i="3" s="1"/>
  <c r="D174" i="3" s="1"/>
  <c r="E174" i="3" l="1"/>
  <c r="C174" i="3" s="1"/>
  <c r="F174" i="3" s="1"/>
  <c r="D175" i="3" s="1"/>
  <c r="E175" i="3" l="1"/>
  <c r="C175" i="3" s="1"/>
  <c r="F175" i="3" s="1"/>
  <c r="D176" i="3" s="1"/>
  <c r="E176" i="3" l="1"/>
  <c r="C176" i="3" s="1"/>
  <c r="F176" i="3" s="1"/>
  <c r="D177" i="3" s="1"/>
  <c r="E177" i="3" l="1"/>
  <c r="C177" i="3" s="1"/>
  <c r="F177" i="3" s="1"/>
  <c r="D178" i="3" s="1"/>
  <c r="E178" i="3" l="1"/>
  <c r="C178" i="3" s="1"/>
  <c r="F178" i="3" s="1"/>
  <c r="D179" i="3" s="1"/>
  <c r="E179" i="3" l="1"/>
  <c r="C179" i="3" s="1"/>
  <c r="F179" i="3" s="1"/>
  <c r="D180" i="3" s="1"/>
  <c r="E180" i="3" l="1"/>
  <c r="C180" i="3" s="1"/>
  <c r="F180" i="3" s="1"/>
  <c r="D181" i="3" s="1"/>
  <c r="E181" i="3" l="1"/>
  <c r="C181" i="3" s="1"/>
  <c r="F181" i="3" s="1"/>
  <c r="D182" i="3" s="1"/>
  <c r="E182" i="3" l="1"/>
  <c r="C182" i="3" s="1"/>
  <c r="F182" i="3" s="1"/>
  <c r="D183" i="3" s="1"/>
  <c r="E183" i="3" l="1"/>
  <c r="C183" i="3" s="1"/>
  <c r="F183" i="3" s="1"/>
  <c r="D184" i="3" s="1"/>
  <c r="E184" i="3" l="1"/>
  <c r="C184" i="3" s="1"/>
  <c r="F184" i="3" s="1"/>
  <c r="D185" i="3" s="1"/>
  <c r="E185" i="3" l="1"/>
  <c r="C185" i="3" s="1"/>
  <c r="F185" i="3" s="1"/>
  <c r="D186" i="3" s="1"/>
  <c r="E186" i="3" l="1"/>
  <c r="C186" i="3" s="1"/>
  <c r="F186" i="3" s="1"/>
  <c r="D187" i="3" s="1"/>
  <c r="E187" i="3" l="1"/>
  <c r="C187" i="3" s="1"/>
  <c r="F187" i="3" s="1"/>
  <c r="D188" i="3" s="1"/>
  <c r="E188" i="3" l="1"/>
  <c r="C188" i="3" s="1"/>
  <c r="F188" i="3" s="1"/>
  <c r="E189" i="3" s="1"/>
  <c r="D189" i="3" l="1"/>
  <c r="C189" i="3" s="1"/>
  <c r="F189" i="3" s="1"/>
  <c r="D190" i="3" s="1"/>
  <c r="E190" i="3" l="1"/>
  <c r="C190" i="3" s="1"/>
  <c r="F190" i="3" s="1"/>
  <c r="D191" i="3" s="1"/>
  <c r="E191" i="3" l="1"/>
  <c r="C191" i="3" s="1"/>
  <c r="F191" i="3" s="1"/>
  <c r="D192" i="3" s="1"/>
  <c r="E192" i="3" l="1"/>
  <c r="C192" i="3" s="1"/>
  <c r="F192" i="3" s="1"/>
  <c r="D193" i="3" s="1"/>
  <c r="E193" i="3" l="1"/>
  <c r="C193" i="3" s="1"/>
  <c r="F193" i="3" s="1"/>
  <c r="D194" i="3" s="1"/>
  <c r="E194" i="3" l="1"/>
  <c r="C194" i="3" s="1"/>
  <c r="F194" i="3" s="1"/>
  <c r="E195" i="3" s="1"/>
  <c r="D195" i="3" l="1"/>
  <c r="C195" i="3" s="1"/>
  <c r="F195" i="3" s="1"/>
  <c r="D196" i="3" s="1"/>
  <c r="E196" i="3" l="1"/>
  <c r="C196" i="3" s="1"/>
  <c r="F196" i="3" s="1"/>
  <c r="D197" i="3" s="1"/>
  <c r="E197" i="3" l="1"/>
  <c r="C197" i="3" s="1"/>
  <c r="F197" i="3" s="1"/>
  <c r="D198" i="3" s="1"/>
  <c r="E198" i="3" l="1"/>
  <c r="C198" i="3" s="1"/>
  <c r="F198" i="3" s="1"/>
  <c r="D199" i="3" s="1"/>
  <c r="E199" i="3" l="1"/>
  <c r="C199" i="3" s="1"/>
  <c r="F199" i="3" s="1"/>
  <c r="D200" i="3" s="1"/>
  <c r="E200" i="3" l="1"/>
  <c r="C200" i="3" s="1"/>
  <c r="F200" i="3" s="1"/>
  <c r="D201" i="3" s="1"/>
  <c r="E201" i="3" l="1"/>
  <c r="C201" i="3" s="1"/>
  <c r="F201" i="3" s="1"/>
  <c r="D202" i="3" l="1"/>
  <c r="E202" i="3"/>
  <c r="C202" i="3" l="1"/>
  <c r="F202" i="3" s="1"/>
  <c r="D203" i="3" s="1"/>
  <c r="E203" i="3" l="1"/>
  <c r="C203" i="3" s="1"/>
  <c r="F203" i="3" s="1"/>
  <c r="D204" i="3" s="1"/>
  <c r="E204" i="3" l="1"/>
  <c r="C204" i="3" s="1"/>
  <c r="F204" i="3" s="1"/>
  <c r="D205" i="3" s="1"/>
  <c r="E205" i="3" l="1"/>
  <c r="C205" i="3" s="1"/>
  <c r="F205" i="3" s="1"/>
  <c r="E206" i="3" s="1"/>
  <c r="D206" i="3" l="1"/>
  <c r="C206" i="3" s="1"/>
  <c r="F206" i="3" s="1"/>
  <c r="E207" i="3" s="1"/>
  <c r="D207" i="3" l="1"/>
  <c r="C207" i="3" s="1"/>
  <c r="F207" i="3" s="1"/>
  <c r="E208" i="3" s="1"/>
  <c r="D208" i="3" l="1"/>
  <c r="C208" i="3" s="1"/>
  <c r="F208" i="3" s="1"/>
  <c r="D209" i="3" l="1"/>
  <c r="E209" i="3"/>
  <c r="C209" i="3" l="1"/>
  <c r="F209" i="3" s="1"/>
  <c r="E210" i="3" s="1"/>
  <c r="D210" i="3" l="1"/>
  <c r="C210" i="3" s="1"/>
  <c r="F210" i="3" s="1"/>
  <c r="E211" i="3" l="1"/>
  <c r="D211" i="3"/>
  <c r="C211" i="3" l="1"/>
  <c r="F211" i="3" s="1"/>
  <c r="E212" i="3" l="1"/>
  <c r="D212" i="3"/>
  <c r="C212" i="3" l="1"/>
  <c r="F212" i="3" s="1"/>
  <c r="D213" i="3" l="1"/>
  <c r="E213" i="3"/>
  <c r="C213" i="3" l="1"/>
  <c r="F213" i="3" s="1"/>
  <c r="E214" i="3" s="1"/>
  <c r="D214" i="3" l="1"/>
  <c r="C214" i="3" s="1"/>
  <c r="F214" i="3" s="1"/>
  <c r="E215" i="3" l="1"/>
  <c r="D215" i="3"/>
  <c r="C215" i="3" l="1"/>
  <c r="F215" i="3" s="1"/>
  <c r="E216" i="3" l="1"/>
  <c r="D216" i="3"/>
  <c r="C216" i="3" l="1"/>
  <c r="F216" i="3" s="1"/>
  <c r="D217" i="3" l="1"/>
  <c r="E217" i="3"/>
  <c r="C217" i="3" l="1"/>
  <c r="F217" i="3" s="1"/>
  <c r="E218" i="3" s="1"/>
  <c r="D218" i="3" l="1"/>
  <c r="C218" i="3" s="1"/>
  <c r="F218" i="3" s="1"/>
  <c r="E219" i="3" l="1"/>
  <c r="D219" i="3"/>
  <c r="C219" i="3" l="1"/>
  <c r="F219" i="3" s="1"/>
  <c r="E220" i="3" l="1"/>
  <c r="D220" i="3"/>
  <c r="C220" i="3" l="1"/>
  <c r="F220" i="3" s="1"/>
  <c r="D221" i="3" l="1"/>
  <c r="E221" i="3"/>
  <c r="C221" i="3" l="1"/>
  <c r="F221" i="3" s="1"/>
  <c r="E222" i="3" s="1"/>
  <c r="D222" i="3" l="1"/>
  <c r="C222" i="3" s="1"/>
  <c r="F222" i="3" s="1"/>
  <c r="E223" i="3" l="1"/>
  <c r="D223" i="3"/>
  <c r="C223" i="3" l="1"/>
  <c r="F223" i="3" s="1"/>
  <c r="E224" i="3" l="1"/>
  <c r="D224" i="3"/>
  <c r="C224" i="3" l="1"/>
  <c r="F224" i="3" s="1"/>
  <c r="E225" i="3" l="1"/>
  <c r="D225" i="3"/>
  <c r="C225" i="3" l="1"/>
  <c r="F225" i="3" s="1"/>
  <c r="E226" i="3" l="1"/>
  <c r="D226" i="3"/>
  <c r="C226" i="3" l="1"/>
  <c r="F226" i="3" s="1"/>
  <c r="D227" i="3" l="1"/>
  <c r="E227" i="3"/>
  <c r="C227" i="3" l="1"/>
  <c r="F227" i="3" s="1"/>
  <c r="E228" i="3" s="1"/>
  <c r="D228" i="3" l="1"/>
  <c r="C228" i="3" s="1"/>
  <c r="F228" i="3" s="1"/>
  <c r="D229" i="3" l="1"/>
  <c r="E229" i="3"/>
  <c r="C229" i="3" l="1"/>
  <c r="F229" i="3" s="1"/>
  <c r="E230" i="3" s="1"/>
  <c r="D230" i="3" l="1"/>
  <c r="C230" i="3" s="1"/>
  <c r="F230" i="3" s="1"/>
  <c r="E231" i="3" l="1"/>
  <c r="D231" i="3"/>
  <c r="C231" i="3" l="1"/>
  <c r="F231" i="3" s="1"/>
  <c r="E232" i="3" s="1"/>
  <c r="D232" i="3" l="1"/>
  <c r="C232" i="3" s="1"/>
  <c r="F232" i="3" s="1"/>
  <c r="D233" i="3" l="1"/>
  <c r="E233" i="3"/>
  <c r="C233" i="3" l="1"/>
  <c r="F233" i="3" s="1"/>
  <c r="E234" i="3" s="1"/>
  <c r="D234" i="3" l="1"/>
  <c r="C234" i="3" s="1"/>
  <c r="F234" i="3" s="1"/>
  <c r="E235" i="3" l="1"/>
  <c r="D235" i="3"/>
  <c r="C235" i="3" l="1"/>
  <c r="F235" i="3" s="1"/>
  <c r="E236" i="3" s="1"/>
  <c r="D236" i="3" l="1"/>
  <c r="C236" i="3" s="1"/>
  <c r="F236" i="3" s="1"/>
  <c r="D237" i="3" l="1"/>
  <c r="E237" i="3"/>
  <c r="C237" i="3" l="1"/>
  <c r="F237" i="3" s="1"/>
  <c r="E238" i="3" s="1"/>
  <c r="D238" i="3" l="1"/>
  <c r="C238" i="3" s="1"/>
  <c r="F238" i="3" s="1"/>
  <c r="E239" i="3" l="1"/>
  <c r="D239" i="3"/>
  <c r="C239" i="3" l="1"/>
  <c r="F239" i="3" s="1"/>
  <c r="E240" i="3" s="1"/>
  <c r="D240" i="3" l="1"/>
  <c r="C240" i="3" s="1"/>
  <c r="F240" i="3" s="1"/>
  <c r="E241" i="3" l="1"/>
  <c r="D241" i="3"/>
  <c r="C241" i="3" l="1"/>
  <c r="F241" i="3" s="1"/>
  <c r="E242" i="3" l="1"/>
  <c r="D242" i="3"/>
  <c r="C242" i="3" l="1"/>
  <c r="F242" i="3" s="1"/>
  <c r="D243" i="3" l="1"/>
  <c r="E243" i="3"/>
  <c r="C243" i="3" l="1"/>
  <c r="F243" i="3" s="1"/>
  <c r="E244" i="3" s="1"/>
  <c r="D244" i="3" l="1"/>
  <c r="C244" i="3" s="1"/>
  <c r="F244" i="3" s="1"/>
  <c r="D245" i="3" l="1"/>
  <c r="E245" i="3"/>
  <c r="C245" i="3" l="1"/>
  <c r="F245" i="3" s="1"/>
  <c r="E246" i="3" s="1"/>
  <c r="D246" i="3" l="1"/>
  <c r="C246" i="3" s="1"/>
  <c r="F246" i="3" s="1"/>
  <c r="D247" i="3" s="1"/>
  <c r="E247" i="3" l="1"/>
  <c r="C247" i="3" s="1"/>
  <c r="F247" i="3" s="1"/>
  <c r="E248" i="3" s="1"/>
  <c r="D248" i="3" l="1"/>
  <c r="C248" i="3" s="1"/>
  <c r="F248" i="3" s="1"/>
  <c r="D249" i="3" l="1"/>
  <c r="E249" i="3"/>
  <c r="C249" i="3" l="1"/>
  <c r="F249" i="3" s="1"/>
  <c r="D250" i="3" l="1"/>
  <c r="E250" i="3"/>
  <c r="C250" i="3" l="1"/>
  <c r="F250" i="3" s="1"/>
  <c r="D251" i="3" l="1"/>
  <c r="E251" i="3"/>
  <c r="C251" i="3" l="1"/>
  <c r="F251" i="3" s="1"/>
  <c r="E252" i="3" s="1"/>
  <c r="D252" i="3" l="1"/>
  <c r="C252" i="3" s="1"/>
  <c r="F252" i="3" s="1"/>
  <c r="D253" i="3" s="1"/>
  <c r="E253" i="3" l="1"/>
  <c r="C253" i="3" s="1"/>
  <c r="F253" i="3" s="1"/>
  <c r="E254" i="3" s="1"/>
  <c r="D254" i="3" l="1"/>
  <c r="C254" i="3" s="1"/>
  <c r="F254" i="3" s="1"/>
  <c r="E255" i="3" s="1"/>
  <c r="D255" i="3" l="1"/>
  <c r="C255" i="3" s="1"/>
  <c r="F255" i="3" s="1"/>
  <c r="D256" i="3" l="1"/>
  <c r="E256" i="3"/>
  <c r="C256" i="3" l="1"/>
  <c r="F256" i="3" s="1"/>
  <c r="E257" i="3" s="1"/>
  <c r="D257" i="3" l="1"/>
  <c r="C257" i="3" s="1"/>
  <c r="F257" i="3" s="1"/>
  <c r="D258" i="3" s="1"/>
  <c r="E258" i="3" l="1"/>
  <c r="C258" i="3" s="1"/>
  <c r="F258" i="3" s="1"/>
  <c r="D259" i="3" l="1"/>
  <c r="E259" i="3"/>
  <c r="C259" i="3" l="1"/>
  <c r="F259" i="3" s="1"/>
  <c r="E260" i="3" l="1"/>
  <c r="D260" i="3"/>
  <c r="C260" i="3" l="1"/>
  <c r="F260" i="3" s="1"/>
  <c r="D261" i="3" l="1"/>
  <c r="E261" i="3"/>
  <c r="C261" i="3" l="1"/>
  <c r="F261" i="3" s="1"/>
  <c r="D262" i="3" s="1"/>
  <c r="E262" i="3" l="1"/>
  <c r="C262" i="3" s="1"/>
  <c r="F262" i="3" s="1"/>
  <c r="D263" i="3" s="1"/>
  <c r="E263" i="3" l="1"/>
  <c r="C263" i="3" s="1"/>
  <c r="F263" i="3" s="1"/>
  <c r="E264" i="3" s="1"/>
  <c r="D264" i="3" l="1"/>
  <c r="C264" i="3" s="1"/>
  <c r="F264" i="3" s="1"/>
  <c r="D265" i="3" l="1"/>
  <c r="E265" i="3"/>
  <c r="C265" i="3" l="1"/>
  <c r="F265" i="3" s="1"/>
  <c r="D266" i="3" l="1"/>
  <c r="E266" i="3"/>
  <c r="C266" i="3" l="1"/>
  <c r="F266" i="3" s="1"/>
  <c r="E267" i="3" l="1"/>
  <c r="D267" i="3"/>
  <c r="C267" i="3" l="1"/>
  <c r="F267" i="3" s="1"/>
  <c r="E268" i="3" l="1"/>
  <c r="D268" i="3"/>
  <c r="C268" i="3" l="1"/>
  <c r="F268" i="3" s="1"/>
  <c r="D269" i="3" l="1"/>
  <c r="E269" i="3"/>
  <c r="C269" i="3" l="1"/>
  <c r="F269" i="3" s="1"/>
  <c r="E270" i="3" s="1"/>
  <c r="D270" i="3" l="1"/>
  <c r="C270" i="3" s="1"/>
  <c r="F270" i="3" s="1"/>
  <c r="E271" i="3" s="1"/>
  <c r="D271" i="3" l="1"/>
  <c r="C271" i="3" s="1"/>
  <c r="F271" i="3" s="1"/>
  <c r="D272" i="3" l="1"/>
  <c r="E272" i="3"/>
  <c r="C272" i="3" l="1"/>
  <c r="F272" i="3" s="1"/>
  <c r="E273" i="3" s="1"/>
  <c r="D273" i="3" l="1"/>
  <c r="C273" i="3" s="1"/>
  <c r="F273" i="3" s="1"/>
  <c r="E274" i="3" l="1"/>
  <c r="D274" i="3"/>
  <c r="C274" i="3" l="1"/>
  <c r="F274" i="3" s="1"/>
  <c r="D275" i="3" l="1"/>
  <c r="E275" i="3"/>
  <c r="C275" i="3" l="1"/>
  <c r="F275" i="3" s="1"/>
  <c r="E276" i="3" s="1"/>
  <c r="D276" i="3" l="1"/>
  <c r="C276" i="3" s="1"/>
  <c r="F276" i="3" s="1"/>
  <c r="D277" i="3" l="1"/>
  <c r="E277" i="3"/>
  <c r="C277" i="3" l="1"/>
  <c r="F277" i="3" s="1"/>
  <c r="E278" i="3" s="1"/>
  <c r="D278" i="3" l="1"/>
  <c r="C278" i="3" s="1"/>
  <c r="F278" i="3" s="1"/>
  <c r="D279" i="3" l="1"/>
  <c r="E279" i="3"/>
  <c r="C279" i="3" l="1"/>
  <c r="F279" i="3" s="1"/>
  <c r="E280" i="3" s="1"/>
  <c r="D280" i="3" l="1"/>
  <c r="C280" i="3" s="1"/>
  <c r="F280" i="3" s="1"/>
  <c r="E281" i="3" s="1"/>
  <c r="D281" i="3" l="1"/>
  <c r="C281" i="3" s="1"/>
  <c r="F281" i="3" s="1"/>
  <c r="D282" i="3" l="1"/>
  <c r="E282" i="3"/>
  <c r="C282" i="3" l="1"/>
  <c r="F282" i="3" s="1"/>
  <c r="E283" i="3" s="1"/>
  <c r="D283" i="3" l="1"/>
  <c r="C283" i="3" s="1"/>
  <c r="F283" i="3" s="1"/>
  <c r="E284" i="3" l="1"/>
  <c r="D284" i="3"/>
  <c r="C284" i="3" l="1"/>
  <c r="F284" i="3" s="1"/>
  <c r="D285" i="3" l="1"/>
  <c r="E285" i="3"/>
  <c r="C285" i="3" l="1"/>
  <c r="F285" i="3" s="1"/>
  <c r="E286" i="3" s="1"/>
  <c r="D286" i="3" l="1"/>
  <c r="C286" i="3" s="1"/>
  <c r="F286" i="3" s="1"/>
  <c r="E287" i="3" l="1"/>
  <c r="D287" i="3"/>
  <c r="C287" i="3" l="1"/>
  <c r="F287" i="3" s="1"/>
  <c r="E288" i="3" l="1"/>
  <c r="D288" i="3"/>
  <c r="C288" i="3" l="1"/>
  <c r="F288" i="3" s="1"/>
  <c r="E289" i="3" l="1"/>
  <c r="D289" i="3"/>
  <c r="C289" i="3" l="1"/>
  <c r="F289" i="3" s="1"/>
  <c r="D290" i="3" l="1"/>
  <c r="E290" i="3"/>
  <c r="C290" i="3" l="1"/>
  <c r="F290" i="3" s="1"/>
  <c r="D291" i="3" s="1"/>
  <c r="E291" i="3" l="1"/>
  <c r="C291" i="3"/>
  <c r="F291" i="3" s="1"/>
  <c r="D292" i="3" l="1"/>
  <c r="E292" i="3"/>
  <c r="C292" i="3" l="1"/>
  <c r="F292" i="3" s="1"/>
  <c r="D293" i="3" s="1"/>
  <c r="E293" i="3" l="1"/>
  <c r="C293" i="3" s="1"/>
  <c r="F293" i="3" s="1"/>
  <c r="D294" i="3" s="1"/>
  <c r="E294" i="3" l="1"/>
  <c r="C294" i="3" s="1"/>
  <c r="F294" i="3" s="1"/>
  <c r="D295" i="3" s="1"/>
  <c r="E295" i="3" l="1"/>
  <c r="C295" i="3" s="1"/>
  <c r="F295" i="3" s="1"/>
  <c r="D296" i="3" s="1"/>
  <c r="E296" i="3" l="1"/>
  <c r="C296" i="3" s="1"/>
  <c r="F296" i="3" s="1"/>
  <c r="D297" i="3" s="1"/>
  <c r="E297" i="3" l="1"/>
  <c r="C297" i="3" s="1"/>
  <c r="F297" i="3" s="1"/>
  <c r="E298" i="3" s="1"/>
  <c r="D298" i="3" l="1"/>
  <c r="C298" i="3" s="1"/>
  <c r="F298" i="3" s="1"/>
  <c r="D299" i="3" l="1"/>
  <c r="E299" i="3"/>
  <c r="C299" i="3" l="1"/>
  <c r="F299" i="3" s="1"/>
  <c r="D300" i="3" s="1"/>
  <c r="E300" i="3" l="1"/>
  <c r="C300" i="3" s="1"/>
  <c r="F300" i="3" s="1"/>
  <c r="E301" i="3" l="1"/>
  <c r="D301" i="3"/>
  <c r="C301" i="3" l="1"/>
  <c r="F301" i="3" s="1"/>
  <c r="E302" i="3" l="1"/>
  <c r="D302" i="3"/>
  <c r="C302" i="3" l="1"/>
  <c r="F302" i="3" s="1"/>
  <c r="D303" i="3" l="1"/>
  <c r="E303" i="3"/>
  <c r="C303" i="3" l="1"/>
  <c r="F303" i="3" s="1"/>
  <c r="E304" i="3" s="1"/>
  <c r="D304" i="3" l="1"/>
  <c r="C304" i="3" s="1"/>
  <c r="F304" i="3" s="1"/>
  <c r="D305" i="3" l="1"/>
  <c r="E305" i="3"/>
  <c r="C305" i="3" l="1"/>
  <c r="F305" i="3" s="1"/>
  <c r="E306" i="3" s="1"/>
  <c r="D306" i="3" l="1"/>
  <c r="C306" i="3" s="1"/>
  <c r="F306" i="3" s="1"/>
  <c r="D307" i="3" l="1"/>
  <c r="E307" i="3"/>
  <c r="C307" i="3" l="1"/>
  <c r="F307" i="3" s="1"/>
  <c r="E308" i="3" s="1"/>
  <c r="D308" i="3" l="1"/>
  <c r="C308" i="3" s="1"/>
  <c r="F308" i="3" s="1"/>
  <c r="E309" i="3" l="1"/>
  <c r="D309" i="3"/>
  <c r="C309" i="3" l="1"/>
  <c r="F309" i="3" s="1"/>
  <c r="E310" i="3" l="1"/>
  <c r="D310" i="3"/>
  <c r="C310" i="3" l="1"/>
  <c r="F310" i="3" s="1"/>
  <c r="D311" i="3" l="1"/>
  <c r="E311" i="3"/>
  <c r="C311" i="3" l="1"/>
  <c r="F311" i="3" s="1"/>
  <c r="E312" i="3" s="1"/>
  <c r="D312" i="3" l="1"/>
  <c r="C312" i="3" s="1"/>
  <c r="F312" i="3" s="1"/>
  <c r="E313" i="3" l="1"/>
  <c r="D313" i="3"/>
  <c r="C313" i="3" l="1"/>
  <c r="F313" i="3" s="1"/>
  <c r="E314" i="3" l="1"/>
  <c r="D314" i="3"/>
  <c r="C314" i="3" l="1"/>
  <c r="F314" i="3" s="1"/>
  <c r="E315" i="3" l="1"/>
  <c r="D315" i="3"/>
  <c r="C315" i="3" l="1"/>
  <c r="F315" i="3" s="1"/>
  <c r="E316" i="3" s="1"/>
  <c r="D316" i="3" l="1"/>
  <c r="C316" i="3" s="1"/>
  <c r="F316" i="3" s="1"/>
  <c r="E317" i="3" s="1"/>
  <c r="D317" i="3" l="1"/>
  <c r="C317" i="3" s="1"/>
  <c r="F317" i="3" s="1"/>
  <c r="E318" i="3" l="1"/>
  <c r="D318" i="3"/>
  <c r="C318" i="3" l="1"/>
  <c r="F318" i="3" s="1"/>
  <c r="D319" i="3" l="1"/>
  <c r="E319" i="3"/>
  <c r="C319" i="3" l="1"/>
  <c r="F319" i="3" s="1"/>
  <c r="D320" i="3" s="1"/>
  <c r="E320" i="3" l="1"/>
  <c r="C320" i="3" s="1"/>
  <c r="F320" i="3" s="1"/>
  <c r="E321" i="3" l="1"/>
  <c r="D321" i="3"/>
  <c r="C321" i="3" l="1"/>
  <c r="F321" i="3" s="1"/>
  <c r="E322" i="3" l="1"/>
  <c r="D322" i="3"/>
  <c r="C322" i="3" l="1"/>
  <c r="F322" i="3" s="1"/>
  <c r="E323" i="3" l="1"/>
  <c r="D323" i="3"/>
  <c r="C323" i="3" l="1"/>
  <c r="F323" i="3" s="1"/>
  <c r="E324" i="3" l="1"/>
  <c r="D324" i="3"/>
  <c r="C324" i="3" l="1"/>
  <c r="F324" i="3" s="1"/>
  <c r="E325" i="3" l="1"/>
  <c r="D325" i="3"/>
  <c r="C325" i="3" l="1"/>
  <c r="F325" i="3" s="1"/>
  <c r="E326" i="3" l="1"/>
  <c r="D326" i="3"/>
  <c r="C326" i="3" l="1"/>
  <c r="F326" i="3" s="1"/>
  <c r="D327" i="3" l="1"/>
  <c r="E327" i="3"/>
  <c r="C327" i="3" l="1"/>
  <c r="F327" i="3" s="1"/>
  <c r="E328" i="3" s="1"/>
  <c r="D328" i="3" l="1"/>
  <c r="C328" i="3" s="1"/>
  <c r="F328" i="3" s="1"/>
  <c r="E329" i="3" l="1"/>
  <c r="D329" i="3"/>
  <c r="C329" i="3" l="1"/>
  <c r="F329" i="3" s="1"/>
  <c r="E330" i="3" l="1"/>
  <c r="D330" i="3"/>
  <c r="C330" i="3" l="1"/>
  <c r="F330" i="3" s="1"/>
  <c r="E331" i="3" l="1"/>
  <c r="D331" i="3"/>
  <c r="C331" i="3" l="1"/>
  <c r="F331" i="3" s="1"/>
  <c r="E332" i="3" l="1"/>
  <c r="D332" i="3"/>
  <c r="C332" i="3" l="1"/>
  <c r="F332" i="3" s="1"/>
  <c r="E333" i="3" l="1"/>
  <c r="D333" i="3"/>
  <c r="C333" i="3" l="1"/>
  <c r="F333" i="3" s="1"/>
  <c r="E334" i="3" l="1"/>
  <c r="D334" i="3"/>
  <c r="C334" i="3" l="1"/>
  <c r="F334" i="3" s="1"/>
  <c r="D335" i="3" l="1"/>
  <c r="E335" i="3"/>
  <c r="C335" i="3" l="1"/>
  <c r="F335" i="3" s="1"/>
  <c r="E336" i="3" s="1"/>
  <c r="D336" i="3" l="1"/>
  <c r="C336" i="3" s="1"/>
  <c r="F336" i="3" s="1"/>
  <c r="D337" i="3" l="1"/>
  <c r="E337" i="3"/>
  <c r="C337" i="3" l="1"/>
  <c r="F337" i="3" s="1"/>
  <c r="D338" i="3" s="1"/>
  <c r="E338" i="3" l="1"/>
  <c r="C338" i="3" s="1"/>
  <c r="F338" i="3" s="1"/>
  <c r="D339" i="3" l="1"/>
  <c r="E339" i="3"/>
  <c r="C339" i="3" l="1"/>
  <c r="F339" i="3" s="1"/>
  <c r="E340" i="3" s="1"/>
  <c r="D340" i="3" l="1"/>
  <c r="C340" i="3" s="1"/>
  <c r="F340" i="3" s="1"/>
  <c r="E341" i="3" l="1"/>
  <c r="D341" i="3"/>
  <c r="C341" i="3" l="1"/>
  <c r="F341" i="3" s="1"/>
  <c r="E342" i="3" l="1"/>
  <c r="D342" i="3"/>
  <c r="C342" i="3" l="1"/>
  <c r="F342" i="3" s="1"/>
  <c r="D343" i="3" l="1"/>
  <c r="E343" i="3"/>
  <c r="C343" i="3" l="1"/>
  <c r="F343" i="3" s="1"/>
  <c r="D344" i="3" s="1"/>
  <c r="E344" i="3" l="1"/>
  <c r="C344" i="3" s="1"/>
  <c r="F344" i="3" s="1"/>
  <c r="E345" i="3" l="1"/>
  <c r="D345" i="3"/>
  <c r="C345" i="3" l="1"/>
  <c r="F345" i="3" s="1"/>
  <c r="E346" i="3" l="1"/>
  <c r="D346" i="3"/>
  <c r="C346" i="3" l="1"/>
  <c r="F346" i="3" s="1"/>
  <c r="E347" i="3" l="1"/>
  <c r="D347" i="3"/>
  <c r="C347" i="3" l="1"/>
  <c r="F347" i="3" s="1"/>
  <c r="E348" i="3" l="1"/>
  <c r="D348" i="3"/>
  <c r="C348" i="3" l="1"/>
  <c r="F348" i="3" s="1"/>
  <c r="E349" i="3" l="1"/>
  <c r="D349" i="3"/>
  <c r="C349" i="3" l="1"/>
  <c r="F349" i="3" s="1"/>
  <c r="E350" i="3" l="1"/>
  <c r="D350" i="3"/>
  <c r="C350" i="3" l="1"/>
  <c r="F350" i="3" s="1"/>
  <c r="D351" i="3" l="1"/>
  <c r="E351" i="3"/>
  <c r="C351" i="3" l="1"/>
  <c r="F351" i="3" s="1"/>
  <c r="E352" i="3" s="1"/>
  <c r="D352" i="3" l="1"/>
  <c r="C352" i="3" s="1"/>
  <c r="F352" i="3" s="1"/>
  <c r="D353" i="3" l="1"/>
  <c r="E353" i="3"/>
  <c r="C353" i="3" l="1"/>
  <c r="F353" i="3" s="1"/>
  <c r="E354" i="3" s="1"/>
  <c r="D354" i="3" l="1"/>
  <c r="C354" i="3" s="1"/>
  <c r="F354" i="3" s="1"/>
  <c r="E355" i="3" l="1"/>
  <c r="D355" i="3"/>
  <c r="C355" i="3" l="1"/>
  <c r="F355" i="3" s="1"/>
  <c r="E356" i="3" s="1"/>
  <c r="D356" i="3" l="1"/>
  <c r="C356" i="3" s="1"/>
  <c r="F356" i="3" s="1"/>
  <c r="E357" i="3" l="1"/>
  <c r="D357" i="3"/>
  <c r="C357" i="3" l="1"/>
  <c r="F357" i="3" s="1"/>
  <c r="E358" i="3" l="1"/>
  <c r="D358" i="3"/>
  <c r="C358" i="3" l="1"/>
  <c r="F358" i="3" s="1"/>
  <c r="D359" i="3" l="1"/>
  <c r="E359" i="3"/>
  <c r="C359" i="3" l="1"/>
  <c r="F359" i="3" s="1"/>
  <c r="E360" i="3" s="1"/>
  <c r="D360" i="3" l="1"/>
  <c r="C360" i="3"/>
  <c r="F360" i="3" s="1"/>
  <c r="D361" i="3" l="1"/>
  <c r="E361" i="3"/>
  <c r="C361" i="3" l="1"/>
  <c r="F361" i="3" s="1"/>
  <c r="E362" i="3" s="1"/>
  <c r="D362" i="3" l="1"/>
  <c r="C362" i="3" s="1"/>
  <c r="F362" i="3" s="1"/>
  <c r="E363" i="3" l="1"/>
  <c r="D363" i="3"/>
  <c r="C363" i="3" l="1"/>
  <c r="F363" i="3" s="1"/>
  <c r="E364" i="3" l="1"/>
  <c r="D364" i="3"/>
  <c r="C364" i="3" l="1"/>
  <c r="F364" i="3" s="1"/>
  <c r="E365" i="3" l="1"/>
  <c r="D365" i="3"/>
  <c r="C365" i="3" l="1"/>
  <c r="F365" i="3" s="1"/>
  <c r="E366" i="3" l="1"/>
  <c r="D366" i="3"/>
  <c r="C366" i="3" l="1"/>
  <c r="F366" i="3" s="1"/>
  <c r="D367" i="3" l="1"/>
  <c r="E367" i="3"/>
  <c r="C367" i="3" l="1"/>
  <c r="F367" i="3" s="1"/>
  <c r="E368" i="3" s="1"/>
  <c r="D368" i="3" l="1"/>
  <c r="C368" i="3" s="1"/>
  <c r="F368" i="3" s="1"/>
  <c r="D369" i="3" l="1"/>
  <c r="E369" i="3"/>
  <c r="C369" i="3" l="1"/>
  <c r="F369" i="3" s="1"/>
  <c r="E370" i="3" s="1"/>
  <c r="D370" i="3" l="1"/>
  <c r="C370" i="3" s="1"/>
  <c r="F370" i="3" s="1"/>
  <c r="D371" i="3" l="1"/>
  <c r="E371" i="3"/>
  <c r="C371" i="3" l="1"/>
  <c r="F371" i="3" s="1"/>
  <c r="E372" i="3" s="1"/>
  <c r="D372" i="3" l="1"/>
  <c r="C372" i="3" s="1"/>
  <c r="F372" i="3" s="1"/>
  <c r="E373" i="3" s="1"/>
  <c r="D373" i="3" l="1"/>
  <c r="C373" i="3" s="1"/>
  <c r="F373" i="3" s="1"/>
  <c r="E374" i="3" l="1"/>
  <c r="D374" i="3"/>
  <c r="D375" i="3" s="1"/>
  <c r="C374" i="3" l="1"/>
  <c r="D12" i="3"/>
  <c r="E375" i="3"/>
  <c r="C375" i="3" l="1"/>
  <c r="F374" i="3"/>
</calcChain>
</file>

<file path=xl/sharedStrings.xml><?xml version="1.0" encoding="utf-8"?>
<sst xmlns="http://schemas.openxmlformats.org/spreadsheetml/2006/main" count="89" uniqueCount="74">
  <si>
    <t>Deuda Vehículo</t>
  </si>
  <si>
    <t>Cuota Mensual</t>
  </si>
  <si>
    <t>Combustible</t>
  </si>
  <si>
    <t>Total</t>
  </si>
  <si>
    <t>Préstamos Biess</t>
  </si>
  <si>
    <t>Préstamos</t>
  </si>
  <si>
    <t>Quirografarios</t>
  </si>
  <si>
    <t>Hipotecarios</t>
  </si>
  <si>
    <t>Tarjetas</t>
  </si>
  <si>
    <t>AMEX</t>
  </si>
  <si>
    <t>Visa Titanium</t>
  </si>
  <si>
    <t>Pacificard</t>
  </si>
  <si>
    <t>VISA Pichinchia</t>
  </si>
  <si>
    <t>Diners</t>
  </si>
  <si>
    <t>Visa BG</t>
  </si>
  <si>
    <t xml:space="preserve">Alicuota </t>
  </si>
  <si>
    <t>Servicios Básicos</t>
  </si>
  <si>
    <t>Gasto Luz</t>
  </si>
  <si>
    <t>Gasto agua</t>
  </si>
  <si>
    <t xml:space="preserve">Celular </t>
  </si>
  <si>
    <t>Utiles y Uniformes</t>
  </si>
  <si>
    <t>Matricula</t>
  </si>
  <si>
    <t>Gastos Domicilio</t>
  </si>
  <si>
    <t>Alimentación Mensual</t>
  </si>
  <si>
    <t>Gasolina</t>
  </si>
  <si>
    <t xml:space="preserve">Luz </t>
  </si>
  <si>
    <t>Teléfono</t>
  </si>
  <si>
    <t>Agua</t>
  </si>
  <si>
    <t>Sueldo Asist. Doméstica</t>
  </si>
  <si>
    <t>Pago Iess Asit. Doméstica</t>
  </si>
  <si>
    <t>Ingresos</t>
  </si>
  <si>
    <t>Ingreso</t>
  </si>
  <si>
    <t>Pedidos año</t>
  </si>
  <si>
    <t>Pedido Mensual</t>
  </si>
  <si>
    <t>Cobro por Pedido</t>
  </si>
  <si>
    <t>Alquiler</t>
  </si>
  <si>
    <t>Total Ingreso</t>
  </si>
  <si>
    <t xml:space="preserve">Ingreso </t>
  </si>
  <si>
    <t>Decimos</t>
  </si>
  <si>
    <t>Total Ingresos</t>
  </si>
  <si>
    <t>Egresos</t>
  </si>
  <si>
    <t>Aporte Personal Iess</t>
  </si>
  <si>
    <t>Impuesto a la Renta</t>
  </si>
  <si>
    <t>Préstamo Hipotecario</t>
  </si>
  <si>
    <t>Préstamo Quirografario</t>
  </si>
  <si>
    <t>Seguro médico</t>
  </si>
  <si>
    <t xml:space="preserve">Deuda carro </t>
  </si>
  <si>
    <t>Alimentaciòn</t>
  </si>
  <si>
    <t>Alicuotas</t>
  </si>
  <si>
    <t>Luz</t>
  </si>
  <si>
    <t>Telefono e Internet</t>
  </si>
  <si>
    <t>Estudios</t>
  </si>
  <si>
    <t>Otros</t>
  </si>
  <si>
    <t>Total Gastos</t>
  </si>
  <si>
    <t>Préstamo Bancario</t>
  </si>
  <si>
    <t>Pago Préstamo Quirografario</t>
  </si>
  <si>
    <t>Saldo inicial</t>
  </si>
  <si>
    <t>Acumulado</t>
  </si>
  <si>
    <t>TABLA DE AMORTIZACION</t>
  </si>
  <si>
    <t>Capital</t>
  </si>
  <si>
    <t>Tasa anual</t>
  </si>
  <si>
    <t>Tasa Periodo</t>
  </si>
  <si>
    <t>Años</t>
  </si>
  <si>
    <t>Amortización</t>
  </si>
  <si>
    <t>Periodos</t>
  </si>
  <si>
    <t>Dividendos</t>
  </si>
  <si>
    <t>Gracia</t>
  </si>
  <si>
    <t>TIR</t>
  </si>
  <si>
    <t>PERIODO</t>
  </si>
  <si>
    <t>CAPITAL</t>
  </si>
  <si>
    <t>INTERES</t>
  </si>
  <si>
    <t>AMORTIZACION</t>
  </si>
  <si>
    <t>SALDO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</si>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</sst>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 * #,##0.00_ ;_ * \-#,##0.00_ ;_ * &quot;-&quot;??_ ;_ @_ "/>
    <numFmt numFmtId="165" formatCode="#,##0.00;[Red]#,##0.00"/>
    <numFmt numFmtId="166" formatCode="&quot;$&quot;\ #,##0.00;[Red]&quot;$&quot;\ \-#,##0.00"/>
    <numFmt numFmtId="167" formatCode="_-* #,##0.00_P_t_s_-;\-* #,##0.00_P_t_s_-;_-* &quot;-&quot;??_P_t_s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9"/>
      <color rgb="FFFFF0A9"/>
      <name val="Arial"/>
      <family val="2"/>
    </font>
    <font>
      <sz val="9"/>
      <color rgb="FFFFF0A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3">
    <xf numFmtId="0" fontId="0" fillId="0" borderId="0" xfId="0"/>
    <xf numFmtId="4" fontId="0" fillId="0" borderId="0" xfId="0" applyNumberFormat="1"/>
    <xf numFmtId="2" fontId="0" fillId="0" borderId="0" xfId="0" applyNumberFormat="1"/>
    <xf numFmtId="4" fontId="2" fillId="0" borderId="1" xfId="0" applyNumberFormat="1" applyFont="1" applyBorder="1"/>
    <xf numFmtId="0" fontId="2" fillId="0" borderId="0" xfId="0" applyFont="1"/>
    <xf numFmtId="17" fontId="2" fillId="0" borderId="0" xfId="0" applyNumberFormat="1" applyFont="1"/>
    <xf numFmtId="165" fontId="2" fillId="0" borderId="1" xfId="0" applyNumberFormat="1" applyFont="1" applyBorder="1"/>
    <xf numFmtId="164" fontId="0" fillId="0" borderId="0" xfId="0" applyNumberFormat="1"/>
    <xf numFmtId="0" fontId="3" fillId="0" borderId="0" xfId="0" applyFont="1"/>
    <xf numFmtId="0" fontId="4" fillId="3" borderId="5" xfId="0" applyFont="1" applyFill="1" applyBorder="1"/>
    <xf numFmtId="0" fontId="5" fillId="3" borderId="0" xfId="0" applyFont="1" applyFill="1"/>
    <xf numFmtId="164" fontId="5" fillId="3" borderId="0" xfId="1" applyFont="1" applyFill="1" applyBorder="1"/>
    <xf numFmtId="0" fontId="5" fillId="3" borderId="6" xfId="0" applyFont="1" applyFill="1" applyBorder="1"/>
    <xf numFmtId="9" fontId="5" fillId="3" borderId="0" xfId="0" applyNumberFormat="1" applyFont="1" applyFill="1"/>
    <xf numFmtId="3" fontId="0" fillId="0" borderId="0" xfId="0" applyNumberFormat="1"/>
    <xf numFmtId="166" fontId="5" fillId="3" borderId="0" xfId="0" applyNumberFormat="1" applyFont="1" applyFill="1"/>
    <xf numFmtId="0" fontId="4" fillId="2" borderId="2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5" fillId="0" borderId="5" xfId="0" applyFont="1" applyBorder="1"/>
    <xf numFmtId="164" fontId="5" fillId="0" borderId="0" xfId="1" applyFont="1" applyBorder="1"/>
    <xf numFmtId="164" fontId="4" fillId="0" borderId="0" xfId="1" applyFont="1" applyBorder="1"/>
    <xf numFmtId="164" fontId="5" fillId="0" borderId="6" xfId="1" applyFont="1" applyBorder="1"/>
    <xf numFmtId="166" fontId="5" fillId="0" borderId="0" xfId="1" applyNumberFormat="1" applyFont="1" applyBorder="1"/>
    <xf numFmtId="0" fontId="4" fillId="2" borderId="2" xfId="0" applyFont="1" applyFill="1" applyBorder="1" applyAlignment="1">
      <alignment horizontal="right"/>
    </xf>
    <xf numFmtId="167" fontId="4" fillId="2" borderId="7" xfId="0" applyNumberFormat="1" applyFont="1" applyFill="1" applyBorder="1" applyAlignment="1">
      <alignment horizontal="right"/>
    </xf>
    <xf numFmtId="167" fontId="5" fillId="2" borderId="4" xfId="0" applyNumberFormat="1" applyFont="1" applyFill="1" applyBorder="1"/>
    <xf numFmtId="0" fontId="2" fillId="0" borderId="8" xfId="0" applyFont="1" applyBorder="1"/>
    <xf numFmtId="0" fontId="0" fillId="0" borderId="8" xfId="0" applyBorder="1"/>
    <xf numFmtId="4" fontId="0" fillId="0" borderId="8" xfId="0" applyNumberFormat="1" applyBorder="1"/>
    <xf numFmtId="4" fontId="2" fillId="0" borderId="8" xfId="0" applyNumberFormat="1" applyFont="1" applyBorder="1"/>
    <xf numFmtId="4" fontId="2" fillId="0" borderId="8" xfId="0" applyNumberFormat="1" applyFont="1" applyBorder="1" applyAlignment="1">
      <alignment horizontal="left" indent="2"/>
    </xf>
    <xf numFmtId="9" fontId="0" fillId="0" borderId="8" xfId="0" applyNumberFormat="1" applyBorder="1"/>
    <xf numFmtId="0" fontId="2" fillId="0" borderId="8" xfId="0" applyFont="1" applyBorder="1" applyAlignment="1">
      <alignment wrapText="1"/>
    </xf>
    <xf numFmtId="10" fontId="0" fillId="0" borderId="0" xfId="0" applyNumberFormat="1"/>
    <xf numFmtId="0" fontId="6" fillId="3" borderId="5" xfId="0" applyFont="1" applyFill="1" applyBorder="1"/>
    <xf numFmtId="0" fontId="7" fillId="3" borderId="0" xfId="0" applyFont="1" applyFill="1"/>
    <xf numFmtId="9" fontId="7" fillId="3" borderId="0" xfId="0" applyNumberFormat="1" applyFont="1" applyFill="1"/>
    <xf numFmtId="0" fontId="0" fillId="0" borderId="0" xfId="0" applyFont="1"/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</cellXfs>
  <cellStyles count="2">
    <cellStyle name="Millares" xfId="1" builtinId="3"/>
    <cellStyle name="Normal" xfId="0" builtinId="0"/>
  </cellStyles>
  <dxfs count="1">
    <dxf>
      <font>
        <color rgb="FFFF0000"/>
      </font>
    </dxf>
  </dxfs>
  <tableStyles count="0" defaultTableStyle="TableStyleMedium2" defaultPivotStyle="PivotStyleLight16"/>
  <colors>
    <mruColors>
      <color rgb="FFFFF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742950</xdr:colOff>
      <xdr:row>2</xdr:row>
      <xdr:rowOff>0</xdr:rowOff>
    </xdr:from>
    <xdr:to>
      <xdr:col>5</xdr:col>
      <xdr:colOff>781050</xdr:colOff>
      <xdr:row>375</xdr:row>
      <xdr:rowOff>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52D95DBB-8738-4B4A-96CA-72205FCA9936}"/>
            </a:ext>
          </a:extLst>
        </xdr:cNvPr>
        <xdr:cNvSpPr>
          <a:spLocks noChangeArrowheads="1"/>
        </xdr:cNvSpPr>
      </xdr:nvSpPr>
      <xdr:spPr bwMode="auto">
        <a:xfrm>
          <a:off x="742950" y="333375"/>
          <a:ext cx="4105275" cy="604456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5D219-E4F8-4F45-8C49-AE47E93D880B}">
  <dimension ref="A1:F56"/>
  <sheetViews>
    <sheetView workbookViewId="0">
      <selection activeCell="B1" sqref="B1"/>
    </sheetView>
  </sheetViews>
  <sheetFormatPr baseColWidth="10" defaultColWidth="11.5" defaultRowHeight="15" x14ac:dyDescent="0.2"/>
  <cols>
    <col min="1" max="1" width="23.5" bestFit="1" customWidth="1"/>
    <col min="2" max="2" width="14.33203125" bestFit="1" customWidth="1"/>
    <col min="3" max="3" width="15.5" customWidth="1"/>
    <col min="4" max="4" width="17.5" bestFit="1" customWidth="1"/>
    <col min="5" max="5" width="15" bestFit="1" customWidth="1"/>
    <col min="6" max="6" width="22.5" bestFit="1" customWidth="1"/>
    <col min="7" max="7" width="16.1640625" bestFit="1" customWidth="1"/>
  </cols>
  <sheetData>
    <row r="1" spans="1:4" x14ac:dyDescent="0.2">
      <c r="A1" s="4"/>
    </row>
    <row r="2" spans="1:4" x14ac:dyDescent="0.2">
      <c r="A2" s="28" t="s">
        <v>0</v>
      </c>
      <c r="B2" s="28" t="s">
        <v>1</v>
      </c>
    </row>
    <row r="3" spans="1:4" x14ac:dyDescent="0.2">
      <c r="A3" s="29" t="s">
        <v>1</v>
      </c>
      <c r="B3" s="30"/>
      <c r="C3" s="1"/>
      <c r="D3" s="1"/>
    </row>
    <row r="4" spans="1:4" x14ac:dyDescent="0.2">
      <c r="A4" s="29" t="s">
        <v>2</v>
      </c>
      <c r="B4" s="30"/>
      <c r="C4" s="1"/>
      <c r="D4" s="1"/>
    </row>
    <row r="5" spans="1:4" x14ac:dyDescent="0.2">
      <c r="A5" s="28" t="s">
        <v>3</v>
      </c>
      <c r="B5" s="32">
        <f>SUM(B3:B3)</f>
        <v>0</v>
      </c>
      <c r="C5" s="1"/>
      <c r="D5" s="1"/>
    </row>
    <row r="7" spans="1:4" x14ac:dyDescent="0.2">
      <c r="A7" s="4" t="s">
        <v>4</v>
      </c>
    </row>
    <row r="8" spans="1:4" x14ac:dyDescent="0.2">
      <c r="A8" s="28" t="s">
        <v>5</v>
      </c>
      <c r="B8" s="28" t="s">
        <v>1</v>
      </c>
    </row>
    <row r="9" spans="1:4" x14ac:dyDescent="0.2">
      <c r="A9" s="29" t="s">
        <v>6</v>
      </c>
      <c r="B9" s="30"/>
    </row>
    <row r="10" spans="1:4" x14ac:dyDescent="0.2">
      <c r="A10" s="29" t="s">
        <v>7</v>
      </c>
      <c r="B10" s="30"/>
    </row>
    <row r="11" spans="1:4" x14ac:dyDescent="0.2">
      <c r="A11" s="28" t="s">
        <v>3</v>
      </c>
      <c r="B11" s="32">
        <f>SUM(B9:B10)</f>
        <v>0</v>
      </c>
    </row>
    <row r="13" spans="1:4" x14ac:dyDescent="0.2">
      <c r="A13" s="28" t="s">
        <v>8</v>
      </c>
      <c r="B13" s="28" t="s">
        <v>1</v>
      </c>
    </row>
    <row r="14" spans="1:4" x14ac:dyDescent="0.2">
      <c r="A14" s="29" t="s">
        <v>9</v>
      </c>
      <c r="B14" s="29"/>
    </row>
    <row r="15" spans="1:4" x14ac:dyDescent="0.2">
      <c r="A15" s="29" t="s">
        <v>10</v>
      </c>
      <c r="B15" s="29"/>
    </row>
    <row r="16" spans="1:4" x14ac:dyDescent="0.2">
      <c r="A16" s="29" t="s">
        <v>11</v>
      </c>
      <c r="B16" s="29"/>
    </row>
    <row r="17" spans="1:6" x14ac:dyDescent="0.2">
      <c r="A17" s="29" t="s">
        <v>12</v>
      </c>
      <c r="B17" s="29"/>
    </row>
    <row r="18" spans="1:6" x14ac:dyDescent="0.2">
      <c r="A18" s="29" t="s">
        <v>13</v>
      </c>
      <c r="B18" s="29"/>
    </row>
    <row r="19" spans="1:6" x14ac:dyDescent="0.2">
      <c r="A19" s="29" t="s">
        <v>14</v>
      </c>
      <c r="B19" s="29"/>
    </row>
    <row r="20" spans="1:6" x14ac:dyDescent="0.2">
      <c r="A20" s="29"/>
      <c r="B20" s="29"/>
    </row>
    <row r="21" spans="1:6" x14ac:dyDescent="0.2">
      <c r="A21" s="28" t="s">
        <v>3</v>
      </c>
      <c r="B21" s="32">
        <f>SUM(B14:B20)</f>
        <v>0</v>
      </c>
    </row>
    <row r="24" spans="1:6" ht="16" x14ac:dyDescent="0.2">
      <c r="A24" s="34" t="s">
        <v>15</v>
      </c>
      <c r="B24" s="28">
        <v>40</v>
      </c>
    </row>
    <row r="26" spans="1:6" x14ac:dyDescent="0.2">
      <c r="F26" s="2"/>
    </row>
    <row r="27" spans="1:6" x14ac:dyDescent="0.2">
      <c r="A27" s="28" t="s">
        <v>16</v>
      </c>
      <c r="B27" s="28" t="s">
        <v>1</v>
      </c>
    </row>
    <row r="28" spans="1:6" x14ac:dyDescent="0.2">
      <c r="A28" s="29" t="s">
        <v>17</v>
      </c>
      <c r="B28" s="30"/>
    </row>
    <row r="29" spans="1:6" x14ac:dyDescent="0.2">
      <c r="A29" s="29" t="s">
        <v>18</v>
      </c>
      <c r="B29" s="30"/>
    </row>
    <row r="30" spans="1:6" x14ac:dyDescent="0.2">
      <c r="A30" s="29" t="s">
        <v>19</v>
      </c>
      <c r="B30" s="30"/>
    </row>
    <row r="31" spans="1:6" x14ac:dyDescent="0.2">
      <c r="A31" s="29" t="s">
        <v>20</v>
      </c>
      <c r="B31" s="30"/>
    </row>
    <row r="32" spans="1:6" x14ac:dyDescent="0.2">
      <c r="A32" s="29" t="s">
        <v>21</v>
      </c>
      <c r="B32" s="30"/>
    </row>
    <row r="33" spans="1:2" x14ac:dyDescent="0.2">
      <c r="A33" s="28" t="s">
        <v>3</v>
      </c>
      <c r="B33" s="31">
        <f>SUM(B28:B32)</f>
        <v>0</v>
      </c>
    </row>
    <row r="34" spans="1:2" x14ac:dyDescent="0.2">
      <c r="B34" s="1"/>
    </row>
    <row r="35" spans="1:2" x14ac:dyDescent="0.2">
      <c r="A35" s="28" t="s">
        <v>22</v>
      </c>
      <c r="B35" s="28" t="s">
        <v>1</v>
      </c>
    </row>
    <row r="36" spans="1:2" x14ac:dyDescent="0.2">
      <c r="A36" s="29" t="s">
        <v>23</v>
      </c>
      <c r="B36" s="30"/>
    </row>
    <row r="37" spans="1:2" x14ac:dyDescent="0.2">
      <c r="A37" s="29" t="s">
        <v>24</v>
      </c>
      <c r="B37" s="30"/>
    </row>
    <row r="38" spans="1:2" x14ac:dyDescent="0.2">
      <c r="A38" s="29" t="s">
        <v>25</v>
      </c>
      <c r="B38" s="30"/>
    </row>
    <row r="39" spans="1:2" x14ac:dyDescent="0.2">
      <c r="A39" s="29" t="s">
        <v>26</v>
      </c>
      <c r="B39" s="30"/>
    </row>
    <row r="40" spans="1:2" x14ac:dyDescent="0.2">
      <c r="A40" s="29" t="s">
        <v>27</v>
      </c>
      <c r="B40" s="30"/>
    </row>
    <row r="41" spans="1:2" x14ac:dyDescent="0.2">
      <c r="A41" s="29" t="s">
        <v>28</v>
      </c>
      <c r="B41" s="30"/>
    </row>
    <row r="42" spans="1:2" x14ac:dyDescent="0.2">
      <c r="A42" s="29" t="s">
        <v>29</v>
      </c>
      <c r="B42" s="30"/>
    </row>
    <row r="43" spans="1:2" x14ac:dyDescent="0.2">
      <c r="A43" s="28" t="s">
        <v>3</v>
      </c>
      <c r="B43" s="31">
        <f>SUM(B36:B42)</f>
        <v>0</v>
      </c>
    </row>
    <row r="44" spans="1:2" x14ac:dyDescent="0.2">
      <c r="B44" s="1"/>
    </row>
    <row r="46" spans="1:2" x14ac:dyDescent="0.2">
      <c r="A46" s="28" t="s">
        <v>30</v>
      </c>
      <c r="B46" s="28" t="s">
        <v>31</v>
      </c>
    </row>
    <row r="47" spans="1:2" x14ac:dyDescent="0.2">
      <c r="A47" s="29" t="s">
        <v>32</v>
      </c>
      <c r="B47" s="30"/>
    </row>
    <row r="48" spans="1:2" x14ac:dyDescent="0.2">
      <c r="A48" s="29" t="s">
        <v>33</v>
      </c>
      <c r="B48" s="30"/>
    </row>
    <row r="49" spans="1:2" x14ac:dyDescent="0.2">
      <c r="A49" s="29" t="s">
        <v>34</v>
      </c>
      <c r="B49" s="30"/>
    </row>
    <row r="50" spans="1:2" x14ac:dyDescent="0.2">
      <c r="A50" s="29" t="s">
        <v>3</v>
      </c>
      <c r="B50" s="30"/>
    </row>
    <row r="51" spans="1:2" x14ac:dyDescent="0.2">
      <c r="A51" s="33">
        <v>0.08</v>
      </c>
      <c r="B51" s="30">
        <f>B50*8%</f>
        <v>0</v>
      </c>
    </row>
    <row r="52" spans="1:2" x14ac:dyDescent="0.2">
      <c r="A52" s="28" t="s">
        <v>3</v>
      </c>
      <c r="B52" s="31">
        <f>B50-B51</f>
        <v>0</v>
      </c>
    </row>
    <row r="54" spans="1:2" x14ac:dyDescent="0.2">
      <c r="A54" s="28" t="s">
        <v>35</v>
      </c>
      <c r="B54" s="28"/>
    </row>
    <row r="56" spans="1:2" x14ac:dyDescent="0.2">
      <c r="A56" s="28" t="s">
        <v>36</v>
      </c>
      <c r="B56" s="31">
        <f>B52+B54</f>
        <v>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59BB9-1D82-49C3-BE5C-70CED86BDD91}">
  <dimension ref="A1:AB33"/>
  <sheetViews>
    <sheetView tabSelected="1" workbookViewId="0"/>
  </sheetViews>
  <sheetFormatPr baseColWidth="10" defaultColWidth="11.5" defaultRowHeight="15" x14ac:dyDescent="0.2"/>
  <cols>
    <col min="1" max="1" width="33" customWidth="1"/>
  </cols>
  <sheetData>
    <row r="1" spans="1:28" x14ac:dyDescent="0.2">
      <c r="A1" s="39"/>
    </row>
    <row r="4" spans="1:28" x14ac:dyDescent="0.2">
      <c r="A4" s="4" t="s">
        <v>31</v>
      </c>
      <c r="B4" s="5">
        <v>44562</v>
      </c>
      <c r="C4" s="5">
        <v>44593</v>
      </c>
      <c r="D4" s="5">
        <v>44621</v>
      </c>
      <c r="E4" s="5">
        <v>44652</v>
      </c>
      <c r="F4" s="5">
        <v>44682</v>
      </c>
      <c r="G4" s="5">
        <v>44713</v>
      </c>
      <c r="H4" s="5">
        <v>44743</v>
      </c>
      <c r="I4" s="5">
        <v>44774</v>
      </c>
      <c r="J4" s="5">
        <v>44805</v>
      </c>
      <c r="K4" s="5">
        <v>44835</v>
      </c>
      <c r="L4" s="5">
        <v>44866</v>
      </c>
      <c r="M4" s="5">
        <v>44896</v>
      </c>
      <c r="N4" s="5">
        <v>44927</v>
      </c>
      <c r="O4" s="5">
        <v>44958</v>
      </c>
      <c r="P4" s="5">
        <v>44986</v>
      </c>
      <c r="Q4" s="5">
        <v>45017</v>
      </c>
      <c r="R4" s="5">
        <v>45047</v>
      </c>
      <c r="S4" s="5">
        <v>45078</v>
      </c>
      <c r="T4" s="5">
        <v>45108</v>
      </c>
      <c r="U4" s="5">
        <v>45139</v>
      </c>
      <c r="V4" s="5">
        <v>45170</v>
      </c>
      <c r="W4" s="5">
        <v>45200</v>
      </c>
      <c r="X4" s="5">
        <v>45231</v>
      </c>
      <c r="Y4" s="5">
        <v>45261</v>
      </c>
      <c r="Z4" s="5">
        <v>45292</v>
      </c>
      <c r="AA4" s="5">
        <v>45323</v>
      </c>
      <c r="AB4" s="5">
        <v>45352</v>
      </c>
    </row>
    <row r="5" spans="1:28" x14ac:dyDescent="0.2">
      <c r="A5" t="s">
        <v>37</v>
      </c>
      <c r="B5" s="1">
        <v>1800</v>
      </c>
      <c r="C5" s="1">
        <v>1800</v>
      </c>
      <c r="D5" s="1">
        <v>1800</v>
      </c>
      <c r="E5" s="1">
        <v>1800</v>
      </c>
      <c r="F5" s="1">
        <v>1800</v>
      </c>
      <c r="G5" s="1">
        <v>1800</v>
      </c>
      <c r="H5" s="1">
        <v>1800</v>
      </c>
      <c r="I5" s="1">
        <v>1800</v>
      </c>
      <c r="J5" s="1">
        <v>1800</v>
      </c>
      <c r="K5" s="1">
        <v>1800</v>
      </c>
      <c r="L5" s="1">
        <v>1800</v>
      </c>
      <c r="M5" s="1">
        <v>1800</v>
      </c>
      <c r="N5" s="1">
        <v>1800</v>
      </c>
      <c r="O5" s="1">
        <v>1800</v>
      </c>
      <c r="P5" s="1">
        <v>1800</v>
      </c>
      <c r="Q5" s="1">
        <v>1800</v>
      </c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x14ac:dyDescent="0.2">
      <c r="A6" t="s">
        <v>38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ht="5.25" customHeight="1" x14ac:dyDescent="0.2"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ht="16" thickBot="1" x14ac:dyDescent="0.25">
      <c r="A8" s="4" t="s">
        <v>39</v>
      </c>
      <c r="B8" s="3">
        <f>B5+B6</f>
        <v>1800</v>
      </c>
      <c r="C8" s="3">
        <f t="shared" ref="C8:P8" si="0">C5+C6</f>
        <v>1800</v>
      </c>
      <c r="D8" s="3">
        <f t="shared" si="0"/>
        <v>1800</v>
      </c>
      <c r="E8" s="3">
        <f t="shared" si="0"/>
        <v>1800</v>
      </c>
      <c r="F8" s="3">
        <f t="shared" si="0"/>
        <v>1800</v>
      </c>
      <c r="G8" s="3">
        <f>G5+G6</f>
        <v>1800</v>
      </c>
      <c r="H8" s="3">
        <f t="shared" si="0"/>
        <v>1800</v>
      </c>
      <c r="I8" s="3">
        <f t="shared" si="0"/>
        <v>1800</v>
      </c>
      <c r="J8" s="3">
        <f t="shared" si="0"/>
        <v>1800</v>
      </c>
      <c r="K8" s="3">
        <f t="shared" si="0"/>
        <v>1800</v>
      </c>
      <c r="L8" s="3">
        <f t="shared" si="0"/>
        <v>1800</v>
      </c>
      <c r="M8" s="3">
        <f t="shared" si="0"/>
        <v>1800</v>
      </c>
      <c r="N8" s="3">
        <f t="shared" si="0"/>
        <v>1800</v>
      </c>
      <c r="O8" s="3">
        <f t="shared" si="0"/>
        <v>1800</v>
      </c>
      <c r="P8" s="3">
        <f t="shared" si="0"/>
        <v>1800</v>
      </c>
      <c r="Q8" s="3">
        <f t="shared" ref="Q8:R8" si="1">Q5+Q6</f>
        <v>1800</v>
      </c>
      <c r="R8" s="3">
        <f t="shared" si="1"/>
        <v>0</v>
      </c>
      <c r="S8" s="3">
        <f>S5+S6</f>
        <v>0</v>
      </c>
      <c r="T8" s="3">
        <f t="shared" ref="T8:AB8" si="2">T5+T6</f>
        <v>0</v>
      </c>
      <c r="U8" s="3">
        <f t="shared" si="2"/>
        <v>0</v>
      </c>
      <c r="V8" s="3">
        <f t="shared" si="2"/>
        <v>0</v>
      </c>
      <c r="W8" s="3">
        <f t="shared" si="2"/>
        <v>0</v>
      </c>
      <c r="X8" s="3">
        <f t="shared" si="2"/>
        <v>0</v>
      </c>
      <c r="Y8" s="3">
        <f t="shared" si="2"/>
        <v>0</v>
      </c>
      <c r="Z8" s="3">
        <f t="shared" si="2"/>
        <v>0</v>
      </c>
      <c r="AA8" s="3">
        <f t="shared" si="2"/>
        <v>0</v>
      </c>
      <c r="AB8" s="3">
        <f t="shared" si="2"/>
        <v>0</v>
      </c>
    </row>
    <row r="9" spans="1:28" ht="16" thickTop="1" x14ac:dyDescent="0.2"/>
    <row r="10" spans="1:28" x14ac:dyDescent="0.2">
      <c r="A10" s="4" t="s">
        <v>40</v>
      </c>
    </row>
    <row r="11" spans="1:28" x14ac:dyDescent="0.2">
      <c r="A11" t="s">
        <v>41</v>
      </c>
      <c r="B11">
        <v>158.72999999999999</v>
      </c>
      <c r="C11">
        <v>158.72999999999999</v>
      </c>
      <c r="D11">
        <v>158.72999999999999</v>
      </c>
      <c r="E11">
        <v>158.72999999999999</v>
      </c>
      <c r="F11">
        <v>158.72999999999999</v>
      </c>
      <c r="G11">
        <v>158.72999999999999</v>
      </c>
      <c r="H11">
        <v>158.72999999999999</v>
      </c>
      <c r="I11">
        <v>158.72999999999999</v>
      </c>
      <c r="J11">
        <v>158.72999999999999</v>
      </c>
      <c r="K11">
        <v>158.72999999999999</v>
      </c>
      <c r="L11">
        <v>158.72999999999999</v>
      </c>
      <c r="M11">
        <v>158.72999999999999</v>
      </c>
      <c r="N11">
        <v>158.72999999999999</v>
      </c>
      <c r="O11">
        <v>158.72999999999999</v>
      </c>
      <c r="P11">
        <v>158.72999999999999</v>
      </c>
      <c r="Q11">
        <v>158.72999999999999</v>
      </c>
    </row>
    <row r="12" spans="1:28" x14ac:dyDescent="0.2">
      <c r="A12" t="s">
        <v>42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</row>
    <row r="13" spans="1:28" x14ac:dyDescent="0.2">
      <c r="A13" t="s">
        <v>43</v>
      </c>
      <c r="B13">
        <v>100</v>
      </c>
      <c r="C13">
        <v>100</v>
      </c>
      <c r="D13">
        <v>100</v>
      </c>
      <c r="E13">
        <v>100</v>
      </c>
      <c r="F13">
        <v>100</v>
      </c>
      <c r="G13">
        <v>100</v>
      </c>
      <c r="H13">
        <v>100</v>
      </c>
      <c r="I13">
        <v>100</v>
      </c>
      <c r="J13">
        <v>100</v>
      </c>
      <c r="K13">
        <v>100</v>
      </c>
      <c r="L13">
        <v>100</v>
      </c>
      <c r="M13">
        <v>100</v>
      </c>
      <c r="N13">
        <v>100</v>
      </c>
      <c r="O13">
        <v>100</v>
      </c>
      <c r="P13">
        <v>100</v>
      </c>
      <c r="Q13">
        <v>100</v>
      </c>
    </row>
    <row r="14" spans="1:28" x14ac:dyDescent="0.2">
      <c r="A14" t="s">
        <v>44</v>
      </c>
      <c r="B14">
        <v>130</v>
      </c>
      <c r="C14">
        <v>130</v>
      </c>
      <c r="D14">
        <v>130</v>
      </c>
      <c r="E14">
        <v>130</v>
      </c>
      <c r="F14">
        <v>130</v>
      </c>
      <c r="G14">
        <v>130</v>
      </c>
      <c r="H14">
        <v>130</v>
      </c>
      <c r="I14">
        <v>130</v>
      </c>
      <c r="J14">
        <v>130</v>
      </c>
      <c r="K14">
        <v>130</v>
      </c>
      <c r="L14">
        <v>130</v>
      </c>
      <c r="M14">
        <v>130</v>
      </c>
      <c r="N14">
        <v>130</v>
      </c>
      <c r="O14">
        <v>130</v>
      </c>
      <c r="P14">
        <v>130</v>
      </c>
      <c r="Q14">
        <v>130</v>
      </c>
    </row>
    <row r="15" spans="1:28" x14ac:dyDescent="0.2">
      <c r="A15" t="s">
        <v>45</v>
      </c>
      <c r="B15">
        <v>50</v>
      </c>
      <c r="C15">
        <v>50</v>
      </c>
      <c r="D15">
        <v>50</v>
      </c>
      <c r="E15">
        <v>50</v>
      </c>
      <c r="F15">
        <v>50</v>
      </c>
      <c r="G15">
        <v>50</v>
      </c>
      <c r="H15">
        <v>50</v>
      </c>
      <c r="I15">
        <v>50</v>
      </c>
      <c r="J15">
        <v>50</v>
      </c>
      <c r="K15">
        <v>50</v>
      </c>
      <c r="L15">
        <v>50</v>
      </c>
      <c r="M15">
        <v>50</v>
      </c>
      <c r="N15">
        <v>50</v>
      </c>
      <c r="O15">
        <v>50</v>
      </c>
      <c r="P15">
        <v>50</v>
      </c>
      <c r="Q15">
        <v>50</v>
      </c>
    </row>
    <row r="16" spans="1:28" x14ac:dyDescent="0.2">
      <c r="A16" t="s">
        <v>46</v>
      </c>
      <c r="B16" s="1">
        <v>280</v>
      </c>
      <c r="C16" s="1">
        <v>280</v>
      </c>
      <c r="D16" s="1">
        <v>280</v>
      </c>
      <c r="E16" s="1">
        <v>280</v>
      </c>
      <c r="F16" s="1">
        <v>280</v>
      </c>
      <c r="G16" s="1">
        <v>280</v>
      </c>
      <c r="H16" s="1">
        <v>280</v>
      </c>
      <c r="I16" s="1">
        <v>280</v>
      </c>
      <c r="J16" s="1">
        <v>280</v>
      </c>
      <c r="K16" s="1">
        <v>280</v>
      </c>
      <c r="L16" s="1">
        <v>280</v>
      </c>
      <c r="M16" s="1">
        <v>280</v>
      </c>
      <c r="N16" s="1">
        <v>280</v>
      </c>
      <c r="O16" s="1">
        <v>280</v>
      </c>
      <c r="P16" s="1">
        <v>280</v>
      </c>
      <c r="Q16" s="1">
        <v>280</v>
      </c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 spans="1:28" x14ac:dyDescent="0.2">
      <c r="A17" t="s">
        <v>8</v>
      </c>
      <c r="B17" s="1">
        <v>300</v>
      </c>
      <c r="C17" s="1">
        <v>300</v>
      </c>
      <c r="D17" s="1">
        <v>300</v>
      </c>
      <c r="E17" s="1">
        <v>300</v>
      </c>
      <c r="F17" s="1">
        <v>300</v>
      </c>
      <c r="G17" s="1">
        <v>300</v>
      </c>
      <c r="H17" s="1">
        <v>300</v>
      </c>
      <c r="I17" s="1">
        <v>300</v>
      </c>
      <c r="J17" s="1">
        <v>300</v>
      </c>
      <c r="K17" s="1">
        <v>300</v>
      </c>
      <c r="L17" s="1">
        <v>300</v>
      </c>
      <c r="M17" s="1">
        <v>300</v>
      </c>
      <c r="N17" s="1">
        <v>300</v>
      </c>
      <c r="O17" s="1">
        <v>300</v>
      </c>
      <c r="P17" s="1">
        <v>300</v>
      </c>
      <c r="Q17" s="1">
        <v>300</v>
      </c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 spans="1:28" x14ac:dyDescent="0.2">
      <c r="A18" t="s">
        <v>47</v>
      </c>
      <c r="B18" s="1">
        <v>300</v>
      </c>
      <c r="C18" s="1">
        <v>300</v>
      </c>
      <c r="D18" s="1">
        <v>300</v>
      </c>
      <c r="E18" s="1">
        <v>300</v>
      </c>
      <c r="F18" s="1">
        <v>300</v>
      </c>
      <c r="G18" s="1">
        <v>300</v>
      </c>
      <c r="H18" s="1">
        <v>300</v>
      </c>
      <c r="I18" s="1">
        <v>300</v>
      </c>
      <c r="J18" s="1">
        <v>300</v>
      </c>
      <c r="K18" s="1">
        <v>300</v>
      </c>
      <c r="L18" s="1">
        <v>300</v>
      </c>
      <c r="M18" s="1">
        <v>300</v>
      </c>
      <c r="N18" s="1">
        <v>300</v>
      </c>
      <c r="O18" s="1">
        <v>300</v>
      </c>
      <c r="P18" s="1">
        <v>300</v>
      </c>
      <c r="Q18" s="1">
        <v>300</v>
      </c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 spans="1:28" x14ac:dyDescent="0.2">
      <c r="A19" t="s">
        <v>48</v>
      </c>
      <c r="B19" s="1">
        <v>50</v>
      </c>
      <c r="C19" s="1">
        <v>50</v>
      </c>
      <c r="D19" s="1">
        <v>50</v>
      </c>
      <c r="E19" s="1">
        <v>50</v>
      </c>
      <c r="F19" s="1">
        <v>50</v>
      </c>
      <c r="G19" s="1">
        <v>50</v>
      </c>
      <c r="H19" s="1">
        <v>50</v>
      </c>
      <c r="I19" s="1">
        <v>50</v>
      </c>
      <c r="J19" s="1">
        <v>50</v>
      </c>
      <c r="K19" s="1">
        <v>50</v>
      </c>
      <c r="L19" s="1">
        <v>50</v>
      </c>
      <c r="M19" s="1">
        <v>50</v>
      </c>
      <c r="N19" s="1">
        <v>50</v>
      </c>
      <c r="O19" s="1">
        <v>50</v>
      </c>
      <c r="P19" s="1">
        <v>50</v>
      </c>
      <c r="Q19" s="1">
        <v>50</v>
      </c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x14ac:dyDescent="0.2">
      <c r="A20" t="s">
        <v>49</v>
      </c>
      <c r="B20" s="1">
        <v>50</v>
      </c>
      <c r="C20" s="1">
        <v>50</v>
      </c>
      <c r="D20" s="1">
        <v>50</v>
      </c>
      <c r="E20" s="1">
        <v>50</v>
      </c>
      <c r="F20" s="1">
        <v>50</v>
      </c>
      <c r="G20" s="1">
        <v>50</v>
      </c>
      <c r="H20" s="1">
        <v>50</v>
      </c>
      <c r="I20" s="1">
        <v>50</v>
      </c>
      <c r="J20" s="1">
        <v>50</v>
      </c>
      <c r="K20" s="1">
        <v>50</v>
      </c>
      <c r="L20" s="1">
        <v>50</v>
      </c>
      <c r="M20" s="1">
        <v>50</v>
      </c>
      <c r="N20" s="1">
        <v>50</v>
      </c>
      <c r="O20" s="1">
        <v>50</v>
      </c>
      <c r="P20" s="1">
        <v>50</v>
      </c>
      <c r="Q20" s="1">
        <v>50</v>
      </c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x14ac:dyDescent="0.2">
      <c r="A21" t="s">
        <v>27</v>
      </c>
      <c r="B21" s="1">
        <v>30</v>
      </c>
      <c r="C21" s="1">
        <v>30</v>
      </c>
      <c r="D21" s="1">
        <v>30</v>
      </c>
      <c r="E21" s="1">
        <v>30</v>
      </c>
      <c r="F21" s="1">
        <v>30</v>
      </c>
      <c r="G21" s="1">
        <v>30</v>
      </c>
      <c r="H21" s="1">
        <v>30</v>
      </c>
      <c r="I21" s="1">
        <v>30</v>
      </c>
      <c r="J21" s="1">
        <v>30</v>
      </c>
      <c r="K21" s="1">
        <v>30</v>
      </c>
      <c r="L21" s="1">
        <v>30</v>
      </c>
      <c r="M21" s="1">
        <v>30</v>
      </c>
      <c r="N21" s="1">
        <v>30</v>
      </c>
      <c r="O21" s="1">
        <v>30</v>
      </c>
      <c r="P21" s="1">
        <v>30</v>
      </c>
      <c r="Q21" s="1">
        <v>30</v>
      </c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 spans="1:28" x14ac:dyDescent="0.2">
      <c r="A22" t="s">
        <v>50</v>
      </c>
      <c r="B22" s="1">
        <v>30</v>
      </c>
      <c r="C22" s="1">
        <v>30</v>
      </c>
      <c r="D22" s="1">
        <v>30</v>
      </c>
      <c r="E22" s="1">
        <v>30</v>
      </c>
      <c r="F22" s="1">
        <v>30</v>
      </c>
      <c r="G22" s="1">
        <v>30</v>
      </c>
      <c r="H22" s="1">
        <v>30</v>
      </c>
      <c r="I22" s="1">
        <v>30</v>
      </c>
      <c r="J22" s="1">
        <v>30</v>
      </c>
      <c r="K22" s="1">
        <v>30</v>
      </c>
      <c r="L22" s="1">
        <v>30</v>
      </c>
      <c r="M22" s="1">
        <v>30</v>
      </c>
      <c r="N22" s="1">
        <v>30</v>
      </c>
      <c r="O22" s="1">
        <v>30</v>
      </c>
      <c r="P22" s="1">
        <v>30</v>
      </c>
      <c r="Q22" s="1">
        <v>30</v>
      </c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spans="1:28" x14ac:dyDescent="0.2">
      <c r="A23" t="s">
        <v>51</v>
      </c>
      <c r="B23" s="1">
        <v>200</v>
      </c>
      <c r="C23" s="1">
        <v>200</v>
      </c>
      <c r="D23" s="1">
        <v>200</v>
      </c>
      <c r="E23" s="1">
        <v>200</v>
      </c>
      <c r="F23" s="1">
        <v>200</v>
      </c>
      <c r="G23" s="1">
        <v>200</v>
      </c>
      <c r="H23" s="1">
        <v>200</v>
      </c>
      <c r="I23" s="1">
        <v>200</v>
      </c>
      <c r="J23" s="1">
        <v>200</v>
      </c>
      <c r="K23" s="1">
        <v>200</v>
      </c>
      <c r="L23" s="1">
        <v>200</v>
      </c>
      <c r="M23" s="1">
        <v>200</v>
      </c>
      <c r="N23" s="1">
        <v>200</v>
      </c>
      <c r="O23" s="1">
        <v>200</v>
      </c>
      <c r="P23" s="1">
        <v>200</v>
      </c>
      <c r="Q23" s="1">
        <v>200</v>
      </c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 spans="1:28" x14ac:dyDescent="0.2">
      <c r="A24" t="s">
        <v>52</v>
      </c>
      <c r="B24" s="1">
        <v>50</v>
      </c>
      <c r="C24" s="1">
        <v>50</v>
      </c>
      <c r="D24" s="1">
        <v>50</v>
      </c>
      <c r="E24" s="1">
        <v>50</v>
      </c>
      <c r="F24" s="1">
        <v>50</v>
      </c>
      <c r="G24" s="1">
        <v>50</v>
      </c>
      <c r="H24" s="1">
        <v>50</v>
      </c>
      <c r="I24" s="1">
        <v>50</v>
      </c>
      <c r="J24" s="1">
        <v>50</v>
      </c>
      <c r="K24" s="1">
        <v>50</v>
      </c>
      <c r="L24" s="1">
        <v>50</v>
      </c>
      <c r="M24" s="1">
        <v>50</v>
      </c>
      <c r="N24" s="1">
        <v>50</v>
      </c>
      <c r="O24" s="1">
        <v>50</v>
      </c>
      <c r="P24" s="1">
        <v>50</v>
      </c>
      <c r="Q24" s="1">
        <v>50</v>
      </c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 spans="1:28" ht="16" thickBot="1" x14ac:dyDescent="0.25">
      <c r="A25" s="4" t="s">
        <v>53</v>
      </c>
      <c r="B25" s="3">
        <f t="shared" ref="B25:AB25" si="3">SUM(B11:B24)</f>
        <v>1728.73</v>
      </c>
      <c r="C25" s="3">
        <f t="shared" si="3"/>
        <v>1728.73</v>
      </c>
      <c r="D25" s="3">
        <f t="shared" si="3"/>
        <v>1728.73</v>
      </c>
      <c r="E25" s="3">
        <f t="shared" si="3"/>
        <v>1728.73</v>
      </c>
      <c r="F25" s="3">
        <f t="shared" si="3"/>
        <v>1728.73</v>
      </c>
      <c r="G25" s="3">
        <f t="shared" si="3"/>
        <v>1728.73</v>
      </c>
      <c r="H25" s="3">
        <f t="shared" si="3"/>
        <v>1728.73</v>
      </c>
      <c r="I25" s="3">
        <f t="shared" si="3"/>
        <v>1728.73</v>
      </c>
      <c r="J25" s="3">
        <f t="shared" si="3"/>
        <v>1728.73</v>
      </c>
      <c r="K25" s="3">
        <f t="shared" si="3"/>
        <v>1728.73</v>
      </c>
      <c r="L25" s="3">
        <f t="shared" si="3"/>
        <v>1728.73</v>
      </c>
      <c r="M25" s="3">
        <f t="shared" si="3"/>
        <v>1728.73</v>
      </c>
      <c r="N25" s="3">
        <f t="shared" si="3"/>
        <v>1728.73</v>
      </c>
      <c r="O25" s="3">
        <f t="shared" si="3"/>
        <v>1728.73</v>
      </c>
      <c r="P25" s="3">
        <f t="shared" si="3"/>
        <v>1728.73</v>
      </c>
      <c r="Q25" s="3">
        <f t="shared" si="3"/>
        <v>1728.73</v>
      </c>
      <c r="R25" s="3">
        <f t="shared" si="3"/>
        <v>0</v>
      </c>
      <c r="S25" s="3">
        <f t="shared" si="3"/>
        <v>0</v>
      </c>
      <c r="T25" s="3">
        <f t="shared" si="3"/>
        <v>0</v>
      </c>
      <c r="U25" s="3">
        <f t="shared" si="3"/>
        <v>0</v>
      </c>
      <c r="V25" s="3">
        <f t="shared" si="3"/>
        <v>0</v>
      </c>
      <c r="W25" s="3">
        <f t="shared" si="3"/>
        <v>0</v>
      </c>
      <c r="X25" s="3">
        <f t="shared" si="3"/>
        <v>0</v>
      </c>
      <c r="Y25" s="3">
        <f t="shared" si="3"/>
        <v>0</v>
      </c>
      <c r="Z25" s="3">
        <f t="shared" si="3"/>
        <v>0</v>
      </c>
      <c r="AA25" s="3">
        <f t="shared" si="3"/>
        <v>0</v>
      </c>
      <c r="AB25" s="3">
        <f t="shared" si="3"/>
        <v>0</v>
      </c>
    </row>
    <row r="26" spans="1:28" ht="16" thickTop="1" x14ac:dyDescent="0.2"/>
    <row r="27" spans="1:28" x14ac:dyDescent="0.2">
      <c r="A27" t="s">
        <v>54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f>'Tabla de Amortización'!$E$15</f>
        <v>105.33534172771105</v>
      </c>
      <c r="K27" s="2">
        <f>'Tabla de Amortización'!$E$15</f>
        <v>105.33534172771105</v>
      </c>
      <c r="L27" s="2">
        <f>'Tabla de Amortización'!$E$15</f>
        <v>105.33534172771105</v>
      </c>
      <c r="M27" s="2">
        <f>'Tabla de Amortización'!$E$15</f>
        <v>105.33534172771105</v>
      </c>
      <c r="N27" s="2">
        <f>'Tabla de Amortización'!$E$15</f>
        <v>105.33534172771105</v>
      </c>
      <c r="O27" s="2">
        <f>'Tabla de Amortización'!$E$15</f>
        <v>105.33534172771105</v>
      </c>
      <c r="P27" s="2">
        <f>'Tabla de Amortización'!$E$15</f>
        <v>105.33534172771105</v>
      </c>
      <c r="Q27" s="2">
        <f>'Tabla de Amortización'!$E$15</f>
        <v>105.33534172771105</v>
      </c>
      <c r="R27" s="2">
        <f>'Tabla de Amortización'!$E$15</f>
        <v>105.33534172771105</v>
      </c>
      <c r="S27" s="2">
        <f>'Tabla de Amortización'!$E$15</f>
        <v>105.33534172771105</v>
      </c>
      <c r="T27" s="2">
        <f>'Tabla de Amortización'!$E$15</f>
        <v>105.33534172771105</v>
      </c>
      <c r="U27" s="2">
        <f>'Tabla de Amortización'!$E$15</f>
        <v>105.33534172771105</v>
      </c>
      <c r="V27" s="2">
        <f>'Tabla de Amortización'!$E$15</f>
        <v>105.33534172771105</v>
      </c>
      <c r="W27" s="2">
        <f>'Tabla de Amortización'!$E$15</f>
        <v>105.33534172771105</v>
      </c>
      <c r="X27" s="2">
        <f>'Tabla de Amortización'!$E$15</f>
        <v>105.33534172771105</v>
      </c>
      <c r="Y27" s="2">
        <f>'Tabla de Amortización'!$E$15</f>
        <v>105.33534172771105</v>
      </c>
      <c r="Z27" s="2">
        <f>'Tabla de Amortización'!$E$15</f>
        <v>105.33534172771105</v>
      </c>
      <c r="AA27" s="2">
        <f>'Tabla de Amortización'!$E$15</f>
        <v>105.33534172771105</v>
      </c>
      <c r="AB27" s="2">
        <f>'Tabla de Amortización'!$E$15</f>
        <v>105.33534172771105</v>
      </c>
    </row>
    <row r="28" spans="1:28" x14ac:dyDescent="0.2">
      <c r="A28" t="s">
        <v>55</v>
      </c>
      <c r="D28" s="1"/>
      <c r="H28" s="1"/>
      <c r="I28" s="1"/>
      <c r="T28" s="1"/>
      <c r="U28" s="1"/>
    </row>
    <row r="29" spans="1:28" x14ac:dyDescent="0.2">
      <c r="D29" s="1"/>
      <c r="I29" s="1"/>
      <c r="P29" s="1"/>
      <c r="U29" s="1"/>
      <c r="AB29" s="1"/>
    </row>
    <row r="30" spans="1:28" ht="16" thickBot="1" x14ac:dyDescent="0.25">
      <c r="A30" s="4" t="s">
        <v>3</v>
      </c>
      <c r="B30" s="6">
        <f t="shared" ref="B30:AB30" si="4">B8-B25-B27-B28-B29</f>
        <v>71.269999999999982</v>
      </c>
      <c r="C30" s="6">
        <f t="shared" si="4"/>
        <v>71.269999999999982</v>
      </c>
      <c r="D30" s="6">
        <f t="shared" si="4"/>
        <v>71.269999999999982</v>
      </c>
      <c r="E30" s="6">
        <f t="shared" si="4"/>
        <v>71.269999999999982</v>
      </c>
      <c r="F30" s="6">
        <f t="shared" si="4"/>
        <v>71.269999999999982</v>
      </c>
      <c r="G30" s="6">
        <f t="shared" si="4"/>
        <v>71.269999999999982</v>
      </c>
      <c r="H30" s="6">
        <f t="shared" si="4"/>
        <v>71.269999999999982</v>
      </c>
      <c r="I30" s="6">
        <f t="shared" si="4"/>
        <v>71.269999999999982</v>
      </c>
      <c r="J30" s="6">
        <f t="shared" si="4"/>
        <v>-34.065341727711072</v>
      </c>
      <c r="K30" s="6">
        <f t="shared" si="4"/>
        <v>-34.065341727711072</v>
      </c>
      <c r="L30" s="6">
        <f t="shared" si="4"/>
        <v>-34.065341727711072</v>
      </c>
      <c r="M30" s="6">
        <f t="shared" si="4"/>
        <v>-34.065341727711072</v>
      </c>
      <c r="N30" s="6">
        <f t="shared" si="4"/>
        <v>-34.065341727711072</v>
      </c>
      <c r="O30" s="6">
        <f t="shared" si="4"/>
        <v>-34.065341727711072</v>
      </c>
      <c r="P30" s="6">
        <f t="shared" si="4"/>
        <v>-34.065341727711072</v>
      </c>
      <c r="Q30" s="6">
        <f t="shared" si="4"/>
        <v>-34.065341727711072</v>
      </c>
      <c r="R30" s="6">
        <f t="shared" si="4"/>
        <v>-105.33534172771105</v>
      </c>
      <c r="S30" s="6">
        <f t="shared" si="4"/>
        <v>-105.33534172771105</v>
      </c>
      <c r="T30" s="6">
        <f t="shared" si="4"/>
        <v>-105.33534172771105</v>
      </c>
      <c r="U30" s="6">
        <f t="shared" si="4"/>
        <v>-105.33534172771105</v>
      </c>
      <c r="V30" s="6">
        <f t="shared" si="4"/>
        <v>-105.33534172771105</v>
      </c>
      <c r="W30" s="6">
        <f t="shared" si="4"/>
        <v>-105.33534172771105</v>
      </c>
      <c r="X30" s="6">
        <f t="shared" si="4"/>
        <v>-105.33534172771105</v>
      </c>
      <c r="Y30" s="6">
        <f t="shared" si="4"/>
        <v>-105.33534172771105</v>
      </c>
      <c r="Z30" s="6">
        <f t="shared" si="4"/>
        <v>-105.33534172771105</v>
      </c>
      <c r="AA30" s="6">
        <f t="shared" si="4"/>
        <v>-105.33534172771105</v>
      </c>
      <c r="AB30" s="6">
        <f t="shared" si="4"/>
        <v>-105.33534172771105</v>
      </c>
    </row>
    <row r="31" spans="1:28" ht="16" thickTop="1" x14ac:dyDescent="0.2">
      <c r="A31" t="s">
        <v>56</v>
      </c>
      <c r="B31" s="1"/>
    </row>
    <row r="32" spans="1:28" ht="16" thickBot="1" x14ac:dyDescent="0.25">
      <c r="A32" s="4" t="s">
        <v>57</v>
      </c>
      <c r="B32" s="6">
        <f>B31+B30</f>
        <v>71.269999999999982</v>
      </c>
      <c r="C32" s="6">
        <f>B32+C30</f>
        <v>142.53999999999996</v>
      </c>
      <c r="D32" s="6">
        <f t="shared" ref="D32:O32" si="5">C32+D30</f>
        <v>213.80999999999995</v>
      </c>
      <c r="E32" s="6">
        <f t="shared" si="5"/>
        <v>285.07999999999993</v>
      </c>
      <c r="F32" s="6">
        <f t="shared" si="5"/>
        <v>356.34999999999991</v>
      </c>
      <c r="G32" s="6">
        <f t="shared" si="5"/>
        <v>427.61999999999989</v>
      </c>
      <c r="H32" s="6">
        <f t="shared" si="5"/>
        <v>498.88999999999987</v>
      </c>
      <c r="I32" s="6">
        <f t="shared" si="5"/>
        <v>570.15999999999985</v>
      </c>
      <c r="J32" s="6">
        <f t="shared" si="5"/>
        <v>536.09465827228883</v>
      </c>
      <c r="K32" s="6">
        <f t="shared" si="5"/>
        <v>502.02931654457774</v>
      </c>
      <c r="L32" s="6">
        <f t="shared" si="5"/>
        <v>467.96397481686665</v>
      </c>
      <c r="M32" s="6">
        <f t="shared" si="5"/>
        <v>433.89863308915557</v>
      </c>
      <c r="N32" s="6">
        <f t="shared" si="5"/>
        <v>399.83329136144448</v>
      </c>
      <c r="O32" s="6">
        <f t="shared" si="5"/>
        <v>365.76794963373339</v>
      </c>
      <c r="P32" s="6">
        <f>O32+P30</f>
        <v>331.70260790602231</v>
      </c>
      <c r="Q32" s="6">
        <f t="shared" ref="Q32" si="6">P32+Q30</f>
        <v>297.63726617831122</v>
      </c>
      <c r="R32" s="6">
        <f t="shared" ref="R32" si="7">Q32+R30</f>
        <v>192.30192445060015</v>
      </c>
      <c r="S32" s="6">
        <f t="shared" ref="S32" si="8">R32+S30</f>
        <v>86.9665827228891</v>
      </c>
      <c r="T32" s="6">
        <f t="shared" ref="T32" si="9">S32+T30</f>
        <v>-18.368759004821953</v>
      </c>
      <c r="U32" s="6">
        <f t="shared" ref="U32" si="10">T32+U30</f>
        <v>-123.70410073253301</v>
      </c>
      <c r="V32" s="6">
        <f t="shared" ref="V32" si="11">U32+V30</f>
        <v>-229.03944246024406</v>
      </c>
      <c r="W32" s="6">
        <f t="shared" ref="W32" si="12">V32+W30</f>
        <v>-334.37478418795513</v>
      </c>
      <c r="X32" s="6">
        <f t="shared" ref="X32" si="13">W32+X30</f>
        <v>-439.7101259156662</v>
      </c>
      <c r="Y32" s="6">
        <f t="shared" ref="Y32" si="14">X32+Y30</f>
        <v>-545.04546764337726</v>
      </c>
      <c r="Z32" s="6">
        <f t="shared" ref="Z32" si="15">Y32+Z30</f>
        <v>-650.38080937108828</v>
      </c>
      <c r="AA32" s="6">
        <f t="shared" ref="AA32" si="16">Z32+AA30</f>
        <v>-755.71615109879929</v>
      </c>
      <c r="AB32" s="6">
        <f>AA32+AB30</f>
        <v>-861.0514928265103</v>
      </c>
    </row>
    <row r="33" ht="16" thickTop="1" x14ac:dyDescent="0.2"/>
  </sheetData>
  <conditionalFormatting sqref="I30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B97AB-F334-41F3-A593-D864A98C75AB}">
  <dimension ref="B1:U382"/>
  <sheetViews>
    <sheetView workbookViewId="0">
      <selection activeCell="D5" sqref="D5"/>
    </sheetView>
  </sheetViews>
  <sheetFormatPr baseColWidth="10" defaultColWidth="11.5" defaultRowHeight="15" x14ac:dyDescent="0.2"/>
  <cols>
    <col min="2" max="2" width="8.33203125" customWidth="1"/>
    <col min="3" max="3" width="12.83203125" customWidth="1"/>
    <col min="4" max="4" width="13.5" customWidth="1"/>
    <col min="5" max="5" width="15" customWidth="1"/>
    <col min="6" max="6" width="12" customWidth="1"/>
    <col min="7" max="7" width="13.6640625" customWidth="1"/>
    <col min="258" max="258" width="8.33203125" customWidth="1"/>
    <col min="259" max="259" width="12.83203125" customWidth="1"/>
    <col min="260" max="260" width="13.5" customWidth="1"/>
    <col min="261" max="261" width="15" customWidth="1"/>
    <col min="262" max="262" width="12" customWidth="1"/>
    <col min="263" max="263" width="13.6640625" customWidth="1"/>
    <col min="514" max="514" width="8.33203125" customWidth="1"/>
    <col min="515" max="515" width="12.83203125" customWidth="1"/>
    <col min="516" max="516" width="13.5" customWidth="1"/>
    <col min="517" max="517" width="15" customWidth="1"/>
    <col min="518" max="518" width="12" customWidth="1"/>
    <col min="519" max="519" width="13.6640625" customWidth="1"/>
    <col min="770" max="770" width="8.33203125" customWidth="1"/>
    <col min="771" max="771" width="12.83203125" customWidth="1"/>
    <col min="772" max="772" width="13.5" customWidth="1"/>
    <col min="773" max="773" width="15" customWidth="1"/>
    <col min="774" max="774" width="12" customWidth="1"/>
    <col min="775" max="775" width="13.6640625" customWidth="1"/>
    <col min="1026" max="1026" width="8.33203125" customWidth="1"/>
    <col min="1027" max="1027" width="12.83203125" customWidth="1"/>
    <col min="1028" max="1028" width="13.5" customWidth="1"/>
    <col min="1029" max="1029" width="15" customWidth="1"/>
    <col min="1030" max="1030" width="12" customWidth="1"/>
    <col min="1031" max="1031" width="13.6640625" customWidth="1"/>
    <col min="1282" max="1282" width="8.33203125" customWidth="1"/>
    <col min="1283" max="1283" width="12.83203125" customWidth="1"/>
    <col min="1284" max="1284" width="13.5" customWidth="1"/>
    <col min="1285" max="1285" width="15" customWidth="1"/>
    <col min="1286" max="1286" width="12" customWidth="1"/>
    <col min="1287" max="1287" width="13.6640625" customWidth="1"/>
    <col min="1538" max="1538" width="8.33203125" customWidth="1"/>
    <col min="1539" max="1539" width="12.83203125" customWidth="1"/>
    <col min="1540" max="1540" width="13.5" customWidth="1"/>
    <col min="1541" max="1541" width="15" customWidth="1"/>
    <col min="1542" max="1542" width="12" customWidth="1"/>
    <col min="1543" max="1543" width="13.6640625" customWidth="1"/>
    <col min="1794" max="1794" width="8.33203125" customWidth="1"/>
    <col min="1795" max="1795" width="12.83203125" customWidth="1"/>
    <col min="1796" max="1796" width="13.5" customWidth="1"/>
    <col min="1797" max="1797" width="15" customWidth="1"/>
    <col min="1798" max="1798" width="12" customWidth="1"/>
    <col min="1799" max="1799" width="13.6640625" customWidth="1"/>
    <col min="2050" max="2050" width="8.33203125" customWidth="1"/>
    <col min="2051" max="2051" width="12.83203125" customWidth="1"/>
    <col min="2052" max="2052" width="13.5" customWidth="1"/>
    <col min="2053" max="2053" width="15" customWidth="1"/>
    <col min="2054" max="2054" width="12" customWidth="1"/>
    <col min="2055" max="2055" width="13.6640625" customWidth="1"/>
    <col min="2306" max="2306" width="8.33203125" customWidth="1"/>
    <col min="2307" max="2307" width="12.83203125" customWidth="1"/>
    <col min="2308" max="2308" width="13.5" customWidth="1"/>
    <col min="2309" max="2309" width="15" customWidth="1"/>
    <col min="2310" max="2310" width="12" customWidth="1"/>
    <col min="2311" max="2311" width="13.6640625" customWidth="1"/>
    <col min="2562" max="2562" width="8.33203125" customWidth="1"/>
    <col min="2563" max="2563" width="12.83203125" customWidth="1"/>
    <col min="2564" max="2564" width="13.5" customWidth="1"/>
    <col min="2565" max="2565" width="15" customWidth="1"/>
    <col min="2566" max="2566" width="12" customWidth="1"/>
    <col min="2567" max="2567" width="13.6640625" customWidth="1"/>
    <col min="2818" max="2818" width="8.33203125" customWidth="1"/>
    <col min="2819" max="2819" width="12.83203125" customWidth="1"/>
    <col min="2820" max="2820" width="13.5" customWidth="1"/>
    <col min="2821" max="2821" width="15" customWidth="1"/>
    <col min="2822" max="2822" width="12" customWidth="1"/>
    <col min="2823" max="2823" width="13.6640625" customWidth="1"/>
    <col min="3074" max="3074" width="8.33203125" customWidth="1"/>
    <col min="3075" max="3075" width="12.83203125" customWidth="1"/>
    <col min="3076" max="3076" width="13.5" customWidth="1"/>
    <col min="3077" max="3077" width="15" customWidth="1"/>
    <col min="3078" max="3078" width="12" customWidth="1"/>
    <col min="3079" max="3079" width="13.6640625" customWidth="1"/>
    <col min="3330" max="3330" width="8.33203125" customWidth="1"/>
    <col min="3331" max="3331" width="12.83203125" customWidth="1"/>
    <col min="3332" max="3332" width="13.5" customWidth="1"/>
    <col min="3333" max="3333" width="15" customWidth="1"/>
    <col min="3334" max="3334" width="12" customWidth="1"/>
    <col min="3335" max="3335" width="13.6640625" customWidth="1"/>
    <col min="3586" max="3586" width="8.33203125" customWidth="1"/>
    <col min="3587" max="3587" width="12.83203125" customWidth="1"/>
    <col min="3588" max="3588" width="13.5" customWidth="1"/>
    <col min="3589" max="3589" width="15" customWidth="1"/>
    <col min="3590" max="3590" width="12" customWidth="1"/>
    <col min="3591" max="3591" width="13.6640625" customWidth="1"/>
    <col min="3842" max="3842" width="8.33203125" customWidth="1"/>
    <col min="3843" max="3843" width="12.83203125" customWidth="1"/>
    <col min="3844" max="3844" width="13.5" customWidth="1"/>
    <col min="3845" max="3845" width="15" customWidth="1"/>
    <col min="3846" max="3846" width="12" customWidth="1"/>
    <col min="3847" max="3847" width="13.6640625" customWidth="1"/>
    <col min="4098" max="4098" width="8.33203125" customWidth="1"/>
    <col min="4099" max="4099" width="12.83203125" customWidth="1"/>
    <col min="4100" max="4100" width="13.5" customWidth="1"/>
    <col min="4101" max="4101" width="15" customWidth="1"/>
    <col min="4102" max="4102" width="12" customWidth="1"/>
    <col min="4103" max="4103" width="13.6640625" customWidth="1"/>
    <col min="4354" max="4354" width="8.33203125" customWidth="1"/>
    <col min="4355" max="4355" width="12.83203125" customWidth="1"/>
    <col min="4356" max="4356" width="13.5" customWidth="1"/>
    <col min="4357" max="4357" width="15" customWidth="1"/>
    <col min="4358" max="4358" width="12" customWidth="1"/>
    <col min="4359" max="4359" width="13.6640625" customWidth="1"/>
    <col min="4610" max="4610" width="8.33203125" customWidth="1"/>
    <col min="4611" max="4611" width="12.83203125" customWidth="1"/>
    <col min="4612" max="4612" width="13.5" customWidth="1"/>
    <col min="4613" max="4613" width="15" customWidth="1"/>
    <col min="4614" max="4614" width="12" customWidth="1"/>
    <col min="4615" max="4615" width="13.6640625" customWidth="1"/>
    <col min="4866" max="4866" width="8.33203125" customWidth="1"/>
    <col min="4867" max="4867" width="12.83203125" customWidth="1"/>
    <col min="4868" max="4868" width="13.5" customWidth="1"/>
    <col min="4869" max="4869" width="15" customWidth="1"/>
    <col min="4870" max="4870" width="12" customWidth="1"/>
    <col min="4871" max="4871" width="13.6640625" customWidth="1"/>
    <col min="5122" max="5122" width="8.33203125" customWidth="1"/>
    <col min="5123" max="5123" width="12.83203125" customWidth="1"/>
    <col min="5124" max="5124" width="13.5" customWidth="1"/>
    <col min="5125" max="5125" width="15" customWidth="1"/>
    <col min="5126" max="5126" width="12" customWidth="1"/>
    <col min="5127" max="5127" width="13.6640625" customWidth="1"/>
    <col min="5378" max="5378" width="8.33203125" customWidth="1"/>
    <col min="5379" max="5379" width="12.83203125" customWidth="1"/>
    <col min="5380" max="5380" width="13.5" customWidth="1"/>
    <col min="5381" max="5381" width="15" customWidth="1"/>
    <col min="5382" max="5382" width="12" customWidth="1"/>
    <col min="5383" max="5383" width="13.6640625" customWidth="1"/>
    <col min="5634" max="5634" width="8.33203125" customWidth="1"/>
    <col min="5635" max="5635" width="12.83203125" customWidth="1"/>
    <col min="5636" max="5636" width="13.5" customWidth="1"/>
    <col min="5637" max="5637" width="15" customWidth="1"/>
    <col min="5638" max="5638" width="12" customWidth="1"/>
    <col min="5639" max="5639" width="13.6640625" customWidth="1"/>
    <col min="5890" max="5890" width="8.33203125" customWidth="1"/>
    <col min="5891" max="5891" width="12.83203125" customWidth="1"/>
    <col min="5892" max="5892" width="13.5" customWidth="1"/>
    <col min="5893" max="5893" width="15" customWidth="1"/>
    <col min="5894" max="5894" width="12" customWidth="1"/>
    <col min="5895" max="5895" width="13.6640625" customWidth="1"/>
    <col min="6146" max="6146" width="8.33203125" customWidth="1"/>
    <col min="6147" max="6147" width="12.83203125" customWidth="1"/>
    <col min="6148" max="6148" width="13.5" customWidth="1"/>
    <col min="6149" max="6149" width="15" customWidth="1"/>
    <col min="6150" max="6150" width="12" customWidth="1"/>
    <col min="6151" max="6151" width="13.6640625" customWidth="1"/>
    <col min="6402" max="6402" width="8.33203125" customWidth="1"/>
    <col min="6403" max="6403" width="12.83203125" customWidth="1"/>
    <col min="6404" max="6404" width="13.5" customWidth="1"/>
    <col min="6405" max="6405" width="15" customWidth="1"/>
    <col min="6406" max="6406" width="12" customWidth="1"/>
    <col min="6407" max="6407" width="13.6640625" customWidth="1"/>
    <col min="6658" max="6658" width="8.33203125" customWidth="1"/>
    <col min="6659" max="6659" width="12.83203125" customWidth="1"/>
    <col min="6660" max="6660" width="13.5" customWidth="1"/>
    <col min="6661" max="6661" width="15" customWidth="1"/>
    <col min="6662" max="6662" width="12" customWidth="1"/>
    <col min="6663" max="6663" width="13.6640625" customWidth="1"/>
    <col min="6914" max="6914" width="8.33203125" customWidth="1"/>
    <col min="6915" max="6915" width="12.83203125" customWidth="1"/>
    <col min="6916" max="6916" width="13.5" customWidth="1"/>
    <col min="6917" max="6917" width="15" customWidth="1"/>
    <col min="6918" max="6918" width="12" customWidth="1"/>
    <col min="6919" max="6919" width="13.6640625" customWidth="1"/>
    <col min="7170" max="7170" width="8.33203125" customWidth="1"/>
    <col min="7171" max="7171" width="12.83203125" customWidth="1"/>
    <col min="7172" max="7172" width="13.5" customWidth="1"/>
    <col min="7173" max="7173" width="15" customWidth="1"/>
    <col min="7174" max="7174" width="12" customWidth="1"/>
    <col min="7175" max="7175" width="13.6640625" customWidth="1"/>
    <col min="7426" max="7426" width="8.33203125" customWidth="1"/>
    <col min="7427" max="7427" width="12.83203125" customWidth="1"/>
    <col min="7428" max="7428" width="13.5" customWidth="1"/>
    <col min="7429" max="7429" width="15" customWidth="1"/>
    <col min="7430" max="7430" width="12" customWidth="1"/>
    <col min="7431" max="7431" width="13.6640625" customWidth="1"/>
    <col min="7682" max="7682" width="8.33203125" customWidth="1"/>
    <col min="7683" max="7683" width="12.83203125" customWidth="1"/>
    <col min="7684" max="7684" width="13.5" customWidth="1"/>
    <col min="7685" max="7685" width="15" customWidth="1"/>
    <col min="7686" max="7686" width="12" customWidth="1"/>
    <col min="7687" max="7687" width="13.6640625" customWidth="1"/>
    <col min="7938" max="7938" width="8.33203125" customWidth="1"/>
    <col min="7939" max="7939" width="12.83203125" customWidth="1"/>
    <col min="7940" max="7940" width="13.5" customWidth="1"/>
    <col min="7941" max="7941" width="15" customWidth="1"/>
    <col min="7942" max="7942" width="12" customWidth="1"/>
    <col min="7943" max="7943" width="13.6640625" customWidth="1"/>
    <col min="8194" max="8194" width="8.33203125" customWidth="1"/>
    <col min="8195" max="8195" width="12.83203125" customWidth="1"/>
    <col min="8196" max="8196" width="13.5" customWidth="1"/>
    <col min="8197" max="8197" width="15" customWidth="1"/>
    <col min="8198" max="8198" width="12" customWidth="1"/>
    <col min="8199" max="8199" width="13.6640625" customWidth="1"/>
    <col min="8450" max="8450" width="8.33203125" customWidth="1"/>
    <col min="8451" max="8451" width="12.83203125" customWidth="1"/>
    <col min="8452" max="8452" width="13.5" customWidth="1"/>
    <col min="8453" max="8453" width="15" customWidth="1"/>
    <col min="8454" max="8454" width="12" customWidth="1"/>
    <col min="8455" max="8455" width="13.6640625" customWidth="1"/>
    <col min="8706" max="8706" width="8.33203125" customWidth="1"/>
    <col min="8707" max="8707" width="12.83203125" customWidth="1"/>
    <col min="8708" max="8708" width="13.5" customWidth="1"/>
    <col min="8709" max="8709" width="15" customWidth="1"/>
    <col min="8710" max="8710" width="12" customWidth="1"/>
    <col min="8711" max="8711" width="13.6640625" customWidth="1"/>
    <col min="8962" max="8962" width="8.33203125" customWidth="1"/>
    <col min="8963" max="8963" width="12.83203125" customWidth="1"/>
    <col min="8964" max="8964" width="13.5" customWidth="1"/>
    <col min="8965" max="8965" width="15" customWidth="1"/>
    <col min="8966" max="8966" width="12" customWidth="1"/>
    <col min="8967" max="8967" width="13.6640625" customWidth="1"/>
    <col min="9218" max="9218" width="8.33203125" customWidth="1"/>
    <col min="9219" max="9219" width="12.83203125" customWidth="1"/>
    <col min="9220" max="9220" width="13.5" customWidth="1"/>
    <col min="9221" max="9221" width="15" customWidth="1"/>
    <col min="9222" max="9222" width="12" customWidth="1"/>
    <col min="9223" max="9223" width="13.6640625" customWidth="1"/>
    <col min="9474" max="9474" width="8.33203125" customWidth="1"/>
    <col min="9475" max="9475" width="12.83203125" customWidth="1"/>
    <col min="9476" max="9476" width="13.5" customWidth="1"/>
    <col min="9477" max="9477" width="15" customWidth="1"/>
    <col min="9478" max="9478" width="12" customWidth="1"/>
    <col min="9479" max="9479" width="13.6640625" customWidth="1"/>
    <col min="9730" max="9730" width="8.33203125" customWidth="1"/>
    <col min="9731" max="9731" width="12.83203125" customWidth="1"/>
    <col min="9732" max="9732" width="13.5" customWidth="1"/>
    <col min="9733" max="9733" width="15" customWidth="1"/>
    <col min="9734" max="9734" width="12" customWidth="1"/>
    <col min="9735" max="9735" width="13.6640625" customWidth="1"/>
    <col min="9986" max="9986" width="8.33203125" customWidth="1"/>
    <col min="9987" max="9987" width="12.83203125" customWidth="1"/>
    <col min="9988" max="9988" width="13.5" customWidth="1"/>
    <col min="9989" max="9989" width="15" customWidth="1"/>
    <col min="9990" max="9990" width="12" customWidth="1"/>
    <col min="9991" max="9991" width="13.6640625" customWidth="1"/>
    <col min="10242" max="10242" width="8.33203125" customWidth="1"/>
    <col min="10243" max="10243" width="12.83203125" customWidth="1"/>
    <col min="10244" max="10244" width="13.5" customWidth="1"/>
    <col min="10245" max="10245" width="15" customWidth="1"/>
    <col min="10246" max="10246" width="12" customWidth="1"/>
    <col min="10247" max="10247" width="13.6640625" customWidth="1"/>
    <col min="10498" max="10498" width="8.33203125" customWidth="1"/>
    <col min="10499" max="10499" width="12.83203125" customWidth="1"/>
    <col min="10500" max="10500" width="13.5" customWidth="1"/>
    <col min="10501" max="10501" width="15" customWidth="1"/>
    <col min="10502" max="10502" width="12" customWidth="1"/>
    <col min="10503" max="10503" width="13.6640625" customWidth="1"/>
    <col min="10754" max="10754" width="8.33203125" customWidth="1"/>
    <col min="10755" max="10755" width="12.83203125" customWidth="1"/>
    <col min="10756" max="10756" width="13.5" customWidth="1"/>
    <col min="10757" max="10757" width="15" customWidth="1"/>
    <col min="10758" max="10758" width="12" customWidth="1"/>
    <col min="10759" max="10759" width="13.6640625" customWidth="1"/>
    <col min="11010" max="11010" width="8.33203125" customWidth="1"/>
    <col min="11011" max="11011" width="12.83203125" customWidth="1"/>
    <col min="11012" max="11012" width="13.5" customWidth="1"/>
    <col min="11013" max="11013" width="15" customWidth="1"/>
    <col min="11014" max="11014" width="12" customWidth="1"/>
    <col min="11015" max="11015" width="13.6640625" customWidth="1"/>
    <col min="11266" max="11266" width="8.33203125" customWidth="1"/>
    <col min="11267" max="11267" width="12.83203125" customWidth="1"/>
    <col min="11268" max="11268" width="13.5" customWidth="1"/>
    <col min="11269" max="11269" width="15" customWidth="1"/>
    <col min="11270" max="11270" width="12" customWidth="1"/>
    <col min="11271" max="11271" width="13.6640625" customWidth="1"/>
    <col min="11522" max="11522" width="8.33203125" customWidth="1"/>
    <col min="11523" max="11523" width="12.83203125" customWidth="1"/>
    <col min="11524" max="11524" width="13.5" customWidth="1"/>
    <col min="11525" max="11525" width="15" customWidth="1"/>
    <col min="11526" max="11526" width="12" customWidth="1"/>
    <col min="11527" max="11527" width="13.6640625" customWidth="1"/>
    <col min="11778" max="11778" width="8.33203125" customWidth="1"/>
    <col min="11779" max="11779" width="12.83203125" customWidth="1"/>
    <col min="11780" max="11780" width="13.5" customWidth="1"/>
    <col min="11781" max="11781" width="15" customWidth="1"/>
    <col min="11782" max="11782" width="12" customWidth="1"/>
    <col min="11783" max="11783" width="13.6640625" customWidth="1"/>
    <col min="12034" max="12034" width="8.33203125" customWidth="1"/>
    <col min="12035" max="12035" width="12.83203125" customWidth="1"/>
    <col min="12036" max="12036" width="13.5" customWidth="1"/>
    <col min="12037" max="12037" width="15" customWidth="1"/>
    <col min="12038" max="12038" width="12" customWidth="1"/>
    <col min="12039" max="12039" width="13.6640625" customWidth="1"/>
    <col min="12290" max="12290" width="8.33203125" customWidth="1"/>
    <col min="12291" max="12291" width="12.83203125" customWidth="1"/>
    <col min="12292" max="12292" width="13.5" customWidth="1"/>
    <col min="12293" max="12293" width="15" customWidth="1"/>
    <col min="12294" max="12294" width="12" customWidth="1"/>
    <col min="12295" max="12295" width="13.6640625" customWidth="1"/>
    <col min="12546" max="12546" width="8.33203125" customWidth="1"/>
    <col min="12547" max="12547" width="12.83203125" customWidth="1"/>
    <col min="12548" max="12548" width="13.5" customWidth="1"/>
    <col min="12549" max="12549" width="15" customWidth="1"/>
    <col min="12550" max="12550" width="12" customWidth="1"/>
    <col min="12551" max="12551" width="13.6640625" customWidth="1"/>
    <col min="12802" max="12802" width="8.33203125" customWidth="1"/>
    <col min="12803" max="12803" width="12.83203125" customWidth="1"/>
    <col min="12804" max="12804" width="13.5" customWidth="1"/>
    <col min="12805" max="12805" width="15" customWidth="1"/>
    <col min="12806" max="12806" width="12" customWidth="1"/>
    <col min="12807" max="12807" width="13.6640625" customWidth="1"/>
    <col min="13058" max="13058" width="8.33203125" customWidth="1"/>
    <col min="13059" max="13059" width="12.83203125" customWidth="1"/>
    <col min="13060" max="13060" width="13.5" customWidth="1"/>
    <col min="13061" max="13061" width="15" customWidth="1"/>
    <col min="13062" max="13062" width="12" customWidth="1"/>
    <col min="13063" max="13063" width="13.6640625" customWidth="1"/>
    <col min="13314" max="13314" width="8.33203125" customWidth="1"/>
    <col min="13315" max="13315" width="12.83203125" customWidth="1"/>
    <col min="13316" max="13316" width="13.5" customWidth="1"/>
    <col min="13317" max="13317" width="15" customWidth="1"/>
    <col min="13318" max="13318" width="12" customWidth="1"/>
    <col min="13319" max="13319" width="13.6640625" customWidth="1"/>
    <col min="13570" max="13570" width="8.33203125" customWidth="1"/>
    <col min="13571" max="13571" width="12.83203125" customWidth="1"/>
    <col min="13572" max="13572" width="13.5" customWidth="1"/>
    <col min="13573" max="13573" width="15" customWidth="1"/>
    <col min="13574" max="13574" width="12" customWidth="1"/>
    <col min="13575" max="13575" width="13.6640625" customWidth="1"/>
    <col min="13826" max="13826" width="8.33203125" customWidth="1"/>
    <col min="13827" max="13827" width="12.83203125" customWidth="1"/>
    <col min="13828" max="13828" width="13.5" customWidth="1"/>
    <col min="13829" max="13829" width="15" customWidth="1"/>
    <col min="13830" max="13830" width="12" customWidth="1"/>
    <col min="13831" max="13831" width="13.6640625" customWidth="1"/>
    <col min="14082" max="14082" width="8.33203125" customWidth="1"/>
    <col min="14083" max="14083" width="12.83203125" customWidth="1"/>
    <col min="14084" max="14084" width="13.5" customWidth="1"/>
    <col min="14085" max="14085" width="15" customWidth="1"/>
    <col min="14086" max="14086" width="12" customWidth="1"/>
    <col min="14087" max="14087" width="13.6640625" customWidth="1"/>
    <col min="14338" max="14338" width="8.33203125" customWidth="1"/>
    <col min="14339" max="14339" width="12.83203125" customWidth="1"/>
    <col min="14340" max="14340" width="13.5" customWidth="1"/>
    <col min="14341" max="14341" width="15" customWidth="1"/>
    <col min="14342" max="14342" width="12" customWidth="1"/>
    <col min="14343" max="14343" width="13.6640625" customWidth="1"/>
    <col min="14594" max="14594" width="8.33203125" customWidth="1"/>
    <col min="14595" max="14595" width="12.83203125" customWidth="1"/>
    <col min="14596" max="14596" width="13.5" customWidth="1"/>
    <col min="14597" max="14597" width="15" customWidth="1"/>
    <col min="14598" max="14598" width="12" customWidth="1"/>
    <col min="14599" max="14599" width="13.6640625" customWidth="1"/>
    <col min="14850" max="14850" width="8.33203125" customWidth="1"/>
    <col min="14851" max="14851" width="12.83203125" customWidth="1"/>
    <col min="14852" max="14852" width="13.5" customWidth="1"/>
    <col min="14853" max="14853" width="15" customWidth="1"/>
    <col min="14854" max="14854" width="12" customWidth="1"/>
    <col min="14855" max="14855" width="13.6640625" customWidth="1"/>
    <col min="15106" max="15106" width="8.33203125" customWidth="1"/>
    <col min="15107" max="15107" width="12.83203125" customWidth="1"/>
    <col min="15108" max="15108" width="13.5" customWidth="1"/>
    <col min="15109" max="15109" width="15" customWidth="1"/>
    <col min="15110" max="15110" width="12" customWidth="1"/>
    <col min="15111" max="15111" width="13.6640625" customWidth="1"/>
    <col min="15362" max="15362" width="8.33203125" customWidth="1"/>
    <col min="15363" max="15363" width="12.83203125" customWidth="1"/>
    <col min="15364" max="15364" width="13.5" customWidth="1"/>
    <col min="15365" max="15365" width="15" customWidth="1"/>
    <col min="15366" max="15366" width="12" customWidth="1"/>
    <col min="15367" max="15367" width="13.6640625" customWidth="1"/>
    <col min="15618" max="15618" width="8.33203125" customWidth="1"/>
    <col min="15619" max="15619" width="12.83203125" customWidth="1"/>
    <col min="15620" max="15620" width="13.5" customWidth="1"/>
    <col min="15621" max="15621" width="15" customWidth="1"/>
    <col min="15622" max="15622" width="12" customWidth="1"/>
    <col min="15623" max="15623" width="13.6640625" customWidth="1"/>
    <col min="15874" max="15874" width="8.33203125" customWidth="1"/>
    <col min="15875" max="15875" width="12.83203125" customWidth="1"/>
    <col min="15876" max="15876" width="13.5" customWidth="1"/>
    <col min="15877" max="15877" width="15" customWidth="1"/>
    <col min="15878" max="15878" width="12" customWidth="1"/>
    <col min="15879" max="15879" width="13.6640625" customWidth="1"/>
    <col min="16130" max="16130" width="8.33203125" customWidth="1"/>
    <col min="16131" max="16131" width="12.83203125" customWidth="1"/>
    <col min="16132" max="16132" width="13.5" customWidth="1"/>
    <col min="16133" max="16133" width="15" customWidth="1"/>
    <col min="16134" max="16134" width="12" customWidth="1"/>
    <col min="16135" max="16135" width="13.6640625" customWidth="1"/>
  </cols>
  <sheetData>
    <row r="1" spans="2:21" x14ac:dyDescent="0.2">
      <c r="D1" s="7"/>
      <c r="F1" s="7"/>
    </row>
    <row r="2" spans="2:21" ht="16" thickBot="1" x14ac:dyDescent="0.25"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</row>
    <row r="3" spans="2:21" ht="16" thickBot="1" x14ac:dyDescent="0.25">
      <c r="B3" s="40" t="s">
        <v>58</v>
      </c>
      <c r="C3" s="41"/>
      <c r="D3" s="41"/>
      <c r="E3" s="41"/>
      <c r="F3" s="42"/>
    </row>
    <row r="4" spans="2:21" x14ac:dyDescent="0.2">
      <c r="B4" s="9" t="s">
        <v>59</v>
      </c>
      <c r="C4" s="10"/>
      <c r="D4" s="11">
        <v>4000</v>
      </c>
      <c r="E4" s="10"/>
      <c r="F4" s="12"/>
    </row>
    <row r="5" spans="2:21" x14ac:dyDescent="0.2">
      <c r="B5" s="9" t="s">
        <v>60</v>
      </c>
      <c r="C5" s="10"/>
      <c r="D5" s="13">
        <v>0.12</v>
      </c>
      <c r="E5" s="10"/>
      <c r="F5" s="12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</row>
    <row r="6" spans="2:21" x14ac:dyDescent="0.2">
      <c r="B6" s="9" t="s">
        <v>61</v>
      </c>
      <c r="C6" s="10"/>
      <c r="D6" s="13">
        <f>+D5/D8</f>
        <v>0.01</v>
      </c>
      <c r="E6" s="10"/>
      <c r="F6" s="12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</row>
    <row r="7" spans="2:21" x14ac:dyDescent="0.2">
      <c r="B7" s="9" t="s">
        <v>62</v>
      </c>
      <c r="C7" s="10"/>
      <c r="D7" s="10">
        <v>4</v>
      </c>
      <c r="E7" s="10"/>
      <c r="F7" s="12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</row>
    <row r="8" spans="2:21" x14ac:dyDescent="0.2">
      <c r="B8" s="9" t="s">
        <v>63</v>
      </c>
      <c r="C8" s="10"/>
      <c r="D8" s="10">
        <v>12</v>
      </c>
      <c r="E8" s="10"/>
      <c r="F8" s="12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</row>
    <row r="9" spans="2:21" x14ac:dyDescent="0.2">
      <c r="B9" s="9" t="s">
        <v>64</v>
      </c>
      <c r="C9" s="10"/>
      <c r="D9" s="10">
        <v>48</v>
      </c>
      <c r="E9" s="10"/>
      <c r="F9" s="12"/>
      <c r="H9" s="35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</row>
    <row r="10" spans="2:21" x14ac:dyDescent="0.2">
      <c r="B10" s="9" t="s">
        <v>65</v>
      </c>
      <c r="C10" s="10"/>
      <c r="D10" s="15">
        <f>PMT(D6,D9,-D4,0)</f>
        <v>105.33534172771105</v>
      </c>
      <c r="E10" s="10"/>
      <c r="F10" s="12"/>
      <c r="I10" s="14"/>
      <c r="J10" s="1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</row>
    <row r="11" spans="2:21" x14ac:dyDescent="0.2">
      <c r="B11" s="9" t="s">
        <v>66</v>
      </c>
      <c r="C11" s="10"/>
      <c r="D11" s="10">
        <v>0</v>
      </c>
      <c r="E11" s="10"/>
      <c r="F11" s="12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</row>
    <row r="12" spans="2:21" ht="16" thickBot="1" x14ac:dyDescent="0.25">
      <c r="B12" s="36" t="s">
        <v>67</v>
      </c>
      <c r="C12" s="37"/>
      <c r="D12" s="38">
        <f>IRR(E14:E374,0)</f>
        <v>1.0000000000000009E-2</v>
      </c>
      <c r="E12" s="10"/>
      <c r="F12" s="12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</row>
    <row r="13" spans="2:21" ht="16" thickBot="1" x14ac:dyDescent="0.25">
      <c r="B13" s="16" t="s">
        <v>68</v>
      </c>
      <c r="C13" s="17" t="s">
        <v>69</v>
      </c>
      <c r="D13" s="18" t="s">
        <v>70</v>
      </c>
      <c r="E13" s="17" t="s">
        <v>71</v>
      </c>
      <c r="F13" s="19" t="s">
        <v>72</v>
      </c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</row>
    <row r="14" spans="2:21" x14ac:dyDescent="0.2">
      <c r="B14" s="20">
        <v>0</v>
      </c>
      <c r="C14" s="21"/>
      <c r="D14" s="21"/>
      <c r="E14" s="22">
        <f>+F14*-1</f>
        <v>-4000</v>
      </c>
      <c r="F14" s="23">
        <f>+D4</f>
        <v>4000</v>
      </c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</row>
    <row r="15" spans="2:21" x14ac:dyDescent="0.2">
      <c r="B15" s="20">
        <v>1</v>
      </c>
      <c r="C15" s="21">
        <f t="shared" ref="C15:C25" si="0">IF($D$11&gt;B14,0,(E15-D15))</f>
        <v>65.335341727711054</v>
      </c>
      <c r="D15" s="21">
        <f>+F14*$D$6</f>
        <v>40</v>
      </c>
      <c r="E15" s="24">
        <f t="shared" ref="E15:E78" si="1">IF(F14&lt;=$B$15,0,$D$10)</f>
        <v>105.33534172771105</v>
      </c>
      <c r="F15" s="23">
        <f>+F14-C15</f>
        <v>3934.6646582722888</v>
      </c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</row>
    <row r="16" spans="2:21" x14ac:dyDescent="0.2">
      <c r="B16" s="20">
        <v>2</v>
      </c>
      <c r="C16" s="21">
        <f t="shared" si="0"/>
        <v>65.988695144988156</v>
      </c>
      <c r="D16" s="21">
        <f t="shared" ref="D16:D79" si="2">+F15*$D$6</f>
        <v>39.34664658272289</v>
      </c>
      <c r="E16" s="24">
        <f t="shared" si="1"/>
        <v>105.33534172771105</v>
      </c>
      <c r="F16" s="23">
        <f t="shared" ref="F16:F79" si="3">+F15-C16</f>
        <v>3868.6759631273007</v>
      </c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</row>
    <row r="17" spans="2:21" x14ac:dyDescent="0.2">
      <c r="B17" s="20">
        <v>3</v>
      </c>
      <c r="C17" s="21">
        <f t="shared" si="0"/>
        <v>66.648582096438048</v>
      </c>
      <c r="D17" s="21">
        <f t="shared" si="2"/>
        <v>38.686759631273006</v>
      </c>
      <c r="E17" s="24">
        <f t="shared" si="1"/>
        <v>105.33534172771105</v>
      </c>
      <c r="F17" s="23">
        <f t="shared" si="3"/>
        <v>3802.0273810308627</v>
      </c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</row>
    <row r="18" spans="2:21" x14ac:dyDescent="0.2">
      <c r="B18" s="20">
        <v>4</v>
      </c>
      <c r="C18" s="21">
        <f t="shared" si="0"/>
        <v>67.315067917402416</v>
      </c>
      <c r="D18" s="21">
        <f t="shared" si="2"/>
        <v>38.02027381030863</v>
      </c>
      <c r="E18" s="24">
        <f t="shared" si="1"/>
        <v>105.33534172771105</v>
      </c>
      <c r="F18" s="23">
        <f t="shared" si="3"/>
        <v>3734.7123131134604</v>
      </c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</row>
    <row r="19" spans="2:21" x14ac:dyDescent="0.2">
      <c r="B19" s="20">
        <v>5</v>
      </c>
      <c r="C19" s="21">
        <f t="shared" si="0"/>
        <v>67.988218596576445</v>
      </c>
      <c r="D19" s="21">
        <f t="shared" si="2"/>
        <v>37.347123131134602</v>
      </c>
      <c r="E19" s="24">
        <f t="shared" si="1"/>
        <v>105.33534172771105</v>
      </c>
      <c r="F19" s="23">
        <f t="shared" si="3"/>
        <v>3666.7240945168837</v>
      </c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</row>
    <row r="20" spans="2:21" x14ac:dyDescent="0.2">
      <c r="B20" s="20">
        <v>6</v>
      </c>
      <c r="C20" s="21">
        <f t="shared" si="0"/>
        <v>68.668100782542211</v>
      </c>
      <c r="D20" s="21">
        <f t="shared" si="2"/>
        <v>36.667240945168835</v>
      </c>
      <c r="E20" s="24">
        <f t="shared" si="1"/>
        <v>105.33534172771105</v>
      </c>
      <c r="F20" s="23">
        <f t="shared" si="3"/>
        <v>3598.0559937343414</v>
      </c>
    </row>
    <row r="21" spans="2:21" x14ac:dyDescent="0.2">
      <c r="B21" s="20">
        <v>7</v>
      </c>
      <c r="C21" s="21">
        <f t="shared" si="0"/>
        <v>69.354781790367639</v>
      </c>
      <c r="D21" s="21">
        <f t="shared" si="2"/>
        <v>35.980559937343415</v>
      </c>
      <c r="E21" s="24">
        <f t="shared" si="1"/>
        <v>105.33534172771105</v>
      </c>
      <c r="F21" s="23">
        <f>+F20-C21</f>
        <v>3528.7012119439737</v>
      </c>
    </row>
    <row r="22" spans="2:21" x14ac:dyDescent="0.2">
      <c r="B22" s="20">
        <v>8</v>
      </c>
      <c r="C22" s="21">
        <f t="shared" si="0"/>
        <v>70.048329608271317</v>
      </c>
      <c r="D22" s="21">
        <f t="shared" si="2"/>
        <v>35.287012119439737</v>
      </c>
      <c r="E22" s="24">
        <f t="shared" si="1"/>
        <v>105.33534172771105</v>
      </c>
      <c r="F22" s="23">
        <f t="shared" si="3"/>
        <v>3458.6528823357025</v>
      </c>
    </row>
    <row r="23" spans="2:21" x14ac:dyDescent="0.2">
      <c r="B23" s="20">
        <v>9</v>
      </c>
      <c r="C23" s="21">
        <f t="shared" si="0"/>
        <v>70.748812904354025</v>
      </c>
      <c r="D23" s="21">
        <f t="shared" si="2"/>
        <v>34.586528823357028</v>
      </c>
      <c r="E23" s="24">
        <f t="shared" si="1"/>
        <v>105.33534172771105</v>
      </c>
      <c r="F23" s="23">
        <f t="shared" si="3"/>
        <v>3387.9040694313485</v>
      </c>
    </row>
    <row r="24" spans="2:21" x14ac:dyDescent="0.2">
      <c r="B24" s="20">
        <v>10</v>
      </c>
      <c r="C24" s="21">
        <f t="shared" si="0"/>
        <v>71.456301033397565</v>
      </c>
      <c r="D24" s="21">
        <f t="shared" si="2"/>
        <v>33.879040694313488</v>
      </c>
      <c r="E24" s="24">
        <f t="shared" si="1"/>
        <v>105.33534172771105</v>
      </c>
      <c r="F24" s="23">
        <f t="shared" si="3"/>
        <v>3316.4477683979508</v>
      </c>
      <c r="K24" s="14"/>
    </row>
    <row r="25" spans="2:21" x14ac:dyDescent="0.2">
      <c r="B25" s="20">
        <v>11</v>
      </c>
      <c r="C25" s="21">
        <f t="shared" si="0"/>
        <v>72.170864043731541</v>
      </c>
      <c r="D25" s="21">
        <f t="shared" si="2"/>
        <v>33.164477683979506</v>
      </c>
      <c r="E25" s="24">
        <f t="shared" si="1"/>
        <v>105.33534172771105</v>
      </c>
      <c r="F25" s="23">
        <f t="shared" si="3"/>
        <v>3244.2769043542194</v>
      </c>
    </row>
    <row r="26" spans="2:21" x14ac:dyDescent="0.2">
      <c r="B26" s="20">
        <v>12</v>
      </c>
      <c r="C26" s="21">
        <f>IF($D$11&gt;B25,0,(E26-D26))</f>
        <v>72.892572684168869</v>
      </c>
      <c r="D26" s="21">
        <f t="shared" si="2"/>
        <v>32.442769043542192</v>
      </c>
      <c r="E26" s="24">
        <f>IF(F25&lt;=$B$15,0,$D$10)</f>
        <v>105.33534172771105</v>
      </c>
      <c r="F26" s="23">
        <f>+F25-C26</f>
        <v>3171.3843316700504</v>
      </c>
      <c r="K26" s="14"/>
    </row>
    <row r="27" spans="2:21" x14ac:dyDescent="0.2">
      <c r="B27" s="20">
        <v>13</v>
      </c>
      <c r="C27" s="21">
        <f t="shared" ref="C27:C90" si="4">IF($D$11&gt;B26,0,(E27-D27))</f>
        <v>73.621498411010549</v>
      </c>
      <c r="D27" s="21">
        <f t="shared" si="2"/>
        <v>31.713843316700505</v>
      </c>
      <c r="E27" s="24">
        <f t="shared" si="1"/>
        <v>105.33534172771105</v>
      </c>
      <c r="F27" s="23">
        <f t="shared" si="3"/>
        <v>3097.7628332590398</v>
      </c>
    </row>
    <row r="28" spans="2:21" x14ac:dyDescent="0.2">
      <c r="B28" s="20">
        <v>14</v>
      </c>
      <c r="C28" s="21">
        <f t="shared" si="4"/>
        <v>74.357713395120655</v>
      </c>
      <c r="D28" s="21">
        <f t="shared" si="2"/>
        <v>30.977628332590399</v>
      </c>
      <c r="E28" s="24">
        <f t="shared" si="1"/>
        <v>105.33534172771105</v>
      </c>
      <c r="F28" s="23">
        <f t="shared" si="3"/>
        <v>3023.405119863919</v>
      </c>
      <c r="L28" s="14"/>
    </row>
    <row r="29" spans="2:21" x14ac:dyDescent="0.2">
      <c r="B29" s="20">
        <v>15</v>
      </c>
      <c r="C29" s="21">
        <f t="shared" si="4"/>
        <v>75.101290529071861</v>
      </c>
      <c r="D29" s="21">
        <f t="shared" si="2"/>
        <v>30.23405119863919</v>
      </c>
      <c r="E29" s="24">
        <f t="shared" si="1"/>
        <v>105.33534172771105</v>
      </c>
      <c r="F29" s="23">
        <f t="shared" si="3"/>
        <v>2948.3038293348473</v>
      </c>
    </row>
    <row r="30" spans="2:21" x14ac:dyDescent="0.2">
      <c r="B30" s="20">
        <v>16</v>
      </c>
      <c r="C30" s="21">
        <f t="shared" si="4"/>
        <v>75.852303434362582</v>
      </c>
      <c r="D30" s="21">
        <f t="shared" si="2"/>
        <v>29.483038293348471</v>
      </c>
      <c r="E30" s="24">
        <f t="shared" si="1"/>
        <v>105.33534172771105</v>
      </c>
      <c r="F30" s="23">
        <f t="shared" si="3"/>
        <v>2872.4515259004847</v>
      </c>
    </row>
    <row r="31" spans="2:21" x14ac:dyDescent="0.2">
      <c r="B31" s="20">
        <v>17</v>
      </c>
      <c r="C31" s="21">
        <f t="shared" si="4"/>
        <v>76.610826468706207</v>
      </c>
      <c r="D31" s="21">
        <f t="shared" si="2"/>
        <v>28.724515259004846</v>
      </c>
      <c r="E31" s="24">
        <f t="shared" si="1"/>
        <v>105.33534172771105</v>
      </c>
      <c r="F31" s="23">
        <f t="shared" si="3"/>
        <v>2795.8406994317784</v>
      </c>
    </row>
    <row r="32" spans="2:21" x14ac:dyDescent="0.2">
      <c r="B32" s="20">
        <v>18</v>
      </c>
      <c r="C32" s="21">
        <f t="shared" si="4"/>
        <v>77.37693473339327</v>
      </c>
      <c r="D32" s="21">
        <f t="shared" si="2"/>
        <v>27.958406994317784</v>
      </c>
      <c r="E32" s="24">
        <f t="shared" si="1"/>
        <v>105.33534172771105</v>
      </c>
      <c r="F32" s="23">
        <f t="shared" si="3"/>
        <v>2718.4637646983851</v>
      </c>
    </row>
    <row r="33" spans="2:6" x14ac:dyDescent="0.2">
      <c r="B33" s="20">
        <v>19</v>
      </c>
      <c r="C33" s="21">
        <f t="shared" si="4"/>
        <v>78.150704080727195</v>
      </c>
      <c r="D33" s="21">
        <f t="shared" si="2"/>
        <v>27.184637646983852</v>
      </c>
      <c r="E33" s="24">
        <f t="shared" si="1"/>
        <v>105.33534172771105</v>
      </c>
      <c r="F33" s="23">
        <f t="shared" si="3"/>
        <v>2640.3130606176578</v>
      </c>
    </row>
    <row r="34" spans="2:6" x14ac:dyDescent="0.2">
      <c r="B34" s="20">
        <v>20</v>
      </c>
      <c r="C34" s="21">
        <f t="shared" si="4"/>
        <v>78.932211121534479</v>
      </c>
      <c r="D34" s="21">
        <f t="shared" si="2"/>
        <v>26.403130606176578</v>
      </c>
      <c r="E34" s="24">
        <f t="shared" si="1"/>
        <v>105.33534172771105</v>
      </c>
      <c r="F34" s="23">
        <f t="shared" si="3"/>
        <v>2561.3808494961231</v>
      </c>
    </row>
    <row r="35" spans="2:6" x14ac:dyDescent="0.2">
      <c r="B35" s="20">
        <v>21</v>
      </c>
      <c r="C35" s="21">
        <f t="shared" si="4"/>
        <v>79.72153323274982</v>
      </c>
      <c r="D35" s="21">
        <f t="shared" si="2"/>
        <v>25.613808494961233</v>
      </c>
      <c r="E35" s="24">
        <f t="shared" si="1"/>
        <v>105.33534172771105</v>
      </c>
      <c r="F35" s="23">
        <f t="shared" si="3"/>
        <v>2481.6593162633735</v>
      </c>
    </row>
    <row r="36" spans="2:6" x14ac:dyDescent="0.2">
      <c r="B36" s="20">
        <v>22</v>
      </c>
      <c r="C36" s="21">
        <f t="shared" si="4"/>
        <v>80.518748565077317</v>
      </c>
      <c r="D36" s="21">
        <f t="shared" si="2"/>
        <v>24.816593162633737</v>
      </c>
      <c r="E36" s="24">
        <f t="shared" si="1"/>
        <v>105.33534172771105</v>
      </c>
      <c r="F36" s="23">
        <f t="shared" si="3"/>
        <v>2401.1405676982963</v>
      </c>
    </row>
    <row r="37" spans="2:6" x14ac:dyDescent="0.2">
      <c r="B37" s="20">
        <v>23</v>
      </c>
      <c r="C37" s="21">
        <f t="shared" si="4"/>
        <v>81.323936050728094</v>
      </c>
      <c r="D37" s="21">
        <f t="shared" si="2"/>
        <v>24.011405676982964</v>
      </c>
      <c r="E37" s="24">
        <f t="shared" si="1"/>
        <v>105.33534172771105</v>
      </c>
      <c r="F37" s="23">
        <f t="shared" si="3"/>
        <v>2319.8166316475681</v>
      </c>
    </row>
    <row r="38" spans="2:6" x14ac:dyDescent="0.2">
      <c r="B38" s="20">
        <v>24</v>
      </c>
      <c r="C38" s="21">
        <f t="shared" si="4"/>
        <v>82.137175411235376</v>
      </c>
      <c r="D38" s="21">
        <f t="shared" si="2"/>
        <v>23.198166316475682</v>
      </c>
      <c r="E38" s="24">
        <f t="shared" si="1"/>
        <v>105.33534172771105</v>
      </c>
      <c r="F38" s="23">
        <f t="shared" si="3"/>
        <v>2237.679456236333</v>
      </c>
    </row>
    <row r="39" spans="2:6" x14ac:dyDescent="0.2">
      <c r="B39" s="20">
        <v>25</v>
      </c>
      <c r="C39" s="21">
        <f>IF($D$11&gt;B38,0,(E39-D39))</f>
        <v>82.958547165347724</v>
      </c>
      <c r="D39" s="21">
        <f>+F38*$D$6</f>
        <v>22.37679456236333</v>
      </c>
      <c r="E39" s="24">
        <f t="shared" si="1"/>
        <v>105.33534172771105</v>
      </c>
      <c r="F39" s="23">
        <f t="shared" si="3"/>
        <v>2154.7209090709853</v>
      </c>
    </row>
    <row r="40" spans="2:6" x14ac:dyDescent="0.2">
      <c r="B40" s="20">
        <v>26</v>
      </c>
      <c r="C40" s="21">
        <f t="shared" si="4"/>
        <v>83.788132637001198</v>
      </c>
      <c r="D40" s="21">
        <f t="shared" si="2"/>
        <v>21.547209090709853</v>
      </c>
      <c r="E40" s="24">
        <f t="shared" si="1"/>
        <v>105.33534172771105</v>
      </c>
      <c r="F40" s="23">
        <f t="shared" si="3"/>
        <v>2070.9327764339841</v>
      </c>
    </row>
    <row r="41" spans="2:6" x14ac:dyDescent="0.2">
      <c r="B41" s="20">
        <v>27</v>
      </c>
      <c r="C41" s="21">
        <f t="shared" si="4"/>
        <v>84.626013963371207</v>
      </c>
      <c r="D41" s="21">
        <f t="shared" si="2"/>
        <v>20.709327764339843</v>
      </c>
      <c r="E41" s="24">
        <f t="shared" si="1"/>
        <v>105.33534172771105</v>
      </c>
      <c r="F41" s="23">
        <f t="shared" si="3"/>
        <v>1986.306762470613</v>
      </c>
    </row>
    <row r="42" spans="2:6" x14ac:dyDescent="0.2">
      <c r="B42" s="20">
        <v>28</v>
      </c>
      <c r="C42" s="21">
        <f t="shared" si="4"/>
        <v>85.472274103004921</v>
      </c>
      <c r="D42" s="21">
        <f t="shared" si="2"/>
        <v>19.86306762470613</v>
      </c>
      <c r="E42" s="24">
        <f t="shared" si="1"/>
        <v>105.33534172771105</v>
      </c>
      <c r="F42" s="23">
        <f t="shared" si="3"/>
        <v>1900.8344883676079</v>
      </c>
    </row>
    <row r="43" spans="2:6" x14ac:dyDescent="0.2">
      <c r="B43" s="20">
        <v>29</v>
      </c>
      <c r="C43" s="21">
        <f t="shared" si="4"/>
        <v>86.326996844034966</v>
      </c>
      <c r="D43" s="21">
        <f t="shared" si="2"/>
        <v>19.008344883676081</v>
      </c>
      <c r="E43" s="24">
        <f t="shared" si="1"/>
        <v>105.33534172771105</v>
      </c>
      <c r="F43" s="23">
        <f t="shared" si="3"/>
        <v>1814.507491523573</v>
      </c>
    </row>
    <row r="44" spans="2:6" x14ac:dyDescent="0.2">
      <c r="B44" s="20">
        <v>30</v>
      </c>
      <c r="C44" s="21">
        <f t="shared" si="4"/>
        <v>87.190266812475329</v>
      </c>
      <c r="D44" s="21">
        <f t="shared" si="2"/>
        <v>18.145074915235732</v>
      </c>
      <c r="E44" s="24">
        <f t="shared" si="1"/>
        <v>105.33534172771105</v>
      </c>
      <c r="F44" s="23">
        <f t="shared" si="3"/>
        <v>1727.3172247110977</v>
      </c>
    </row>
    <row r="45" spans="2:6" x14ac:dyDescent="0.2">
      <c r="B45" s="20">
        <v>31</v>
      </c>
      <c r="C45" s="21">
        <f t="shared" si="4"/>
        <v>88.062169480600076</v>
      </c>
      <c r="D45" s="21">
        <f t="shared" si="2"/>
        <v>17.273172247110978</v>
      </c>
      <c r="E45" s="24">
        <f t="shared" si="1"/>
        <v>105.33534172771105</v>
      </c>
      <c r="F45" s="23">
        <f t="shared" si="3"/>
        <v>1639.2550552304976</v>
      </c>
    </row>
    <row r="46" spans="2:6" x14ac:dyDescent="0.2">
      <c r="B46" s="20">
        <v>32</v>
      </c>
      <c r="C46" s="21">
        <f t="shared" si="4"/>
        <v>88.942791175406086</v>
      </c>
      <c r="D46" s="21">
        <f t="shared" si="2"/>
        <v>16.392550552304975</v>
      </c>
      <c r="E46" s="24">
        <f t="shared" si="1"/>
        <v>105.33534172771105</v>
      </c>
      <c r="F46" s="23">
        <f t="shared" si="3"/>
        <v>1550.3122640550916</v>
      </c>
    </row>
    <row r="47" spans="2:6" x14ac:dyDescent="0.2">
      <c r="B47" s="20">
        <v>33</v>
      </c>
      <c r="C47" s="21">
        <f t="shared" si="4"/>
        <v>89.832219087160141</v>
      </c>
      <c r="D47" s="21">
        <f t="shared" si="2"/>
        <v>15.503122640550917</v>
      </c>
      <c r="E47" s="24">
        <f t="shared" si="1"/>
        <v>105.33534172771105</v>
      </c>
      <c r="F47" s="23">
        <f t="shared" si="3"/>
        <v>1460.4800449679315</v>
      </c>
    </row>
    <row r="48" spans="2:6" x14ac:dyDescent="0.2">
      <c r="B48" s="20">
        <v>34</v>
      </c>
      <c r="C48" s="21">
        <f t="shared" si="4"/>
        <v>90.730541278031737</v>
      </c>
      <c r="D48" s="21">
        <f t="shared" si="2"/>
        <v>14.604800449679315</v>
      </c>
      <c r="E48" s="24">
        <f t="shared" si="1"/>
        <v>105.33534172771105</v>
      </c>
      <c r="F48" s="23">
        <f t="shared" si="3"/>
        <v>1369.7495036898997</v>
      </c>
    </row>
    <row r="49" spans="2:6" x14ac:dyDescent="0.2">
      <c r="B49" s="20">
        <v>35</v>
      </c>
      <c r="C49" s="21">
        <f t="shared" si="4"/>
        <v>91.637846690812054</v>
      </c>
      <c r="D49" s="21">
        <f t="shared" si="2"/>
        <v>13.697495036898998</v>
      </c>
      <c r="E49" s="24">
        <f t="shared" si="1"/>
        <v>105.33534172771105</v>
      </c>
      <c r="F49" s="23">
        <f t="shared" si="3"/>
        <v>1278.1116569990877</v>
      </c>
    </row>
    <row r="50" spans="2:6" x14ac:dyDescent="0.2">
      <c r="B50" s="20">
        <v>36</v>
      </c>
      <c r="C50" s="21">
        <f t="shared" si="4"/>
        <v>92.554225157720182</v>
      </c>
      <c r="D50" s="21">
        <f t="shared" si="2"/>
        <v>12.781116569990877</v>
      </c>
      <c r="E50" s="24">
        <f t="shared" si="1"/>
        <v>105.33534172771105</v>
      </c>
      <c r="F50" s="23">
        <f t="shared" si="3"/>
        <v>1185.5574318413676</v>
      </c>
    </row>
    <row r="51" spans="2:6" x14ac:dyDescent="0.2">
      <c r="B51" s="20">
        <v>37</v>
      </c>
      <c r="C51" s="21">
        <f t="shared" si="4"/>
        <v>93.479767409297381</v>
      </c>
      <c r="D51" s="21">
        <f t="shared" si="2"/>
        <v>11.855574318413677</v>
      </c>
      <c r="E51" s="24">
        <f t="shared" si="1"/>
        <v>105.33534172771105</v>
      </c>
      <c r="F51" s="23">
        <f t="shared" si="3"/>
        <v>1092.0776644320702</v>
      </c>
    </row>
    <row r="52" spans="2:6" x14ac:dyDescent="0.2">
      <c r="B52" s="20">
        <v>38</v>
      </c>
      <c r="C52" s="21">
        <f t="shared" si="4"/>
        <v>94.414565083390357</v>
      </c>
      <c r="D52" s="21">
        <f t="shared" si="2"/>
        <v>10.920776644320702</v>
      </c>
      <c r="E52" s="24">
        <f t="shared" si="1"/>
        <v>105.33534172771105</v>
      </c>
      <c r="F52" s="23">
        <f t="shared" si="3"/>
        <v>997.66309934867979</v>
      </c>
    </row>
    <row r="53" spans="2:6" x14ac:dyDescent="0.2">
      <c r="B53" s="20">
        <v>39</v>
      </c>
      <c r="C53" s="21">
        <f t="shared" si="4"/>
        <v>95.35871073422426</v>
      </c>
      <c r="D53" s="21">
        <f t="shared" si="2"/>
        <v>9.9766309934867987</v>
      </c>
      <c r="E53" s="24">
        <f t="shared" si="1"/>
        <v>105.33534172771105</v>
      </c>
      <c r="F53" s="23">
        <f t="shared" si="3"/>
        <v>902.30438861445555</v>
      </c>
    </row>
    <row r="54" spans="2:6" x14ac:dyDescent="0.2">
      <c r="B54" s="20">
        <v>40</v>
      </c>
      <c r="C54" s="21">
        <f t="shared" si="4"/>
        <v>96.312297841566505</v>
      </c>
      <c r="D54" s="21">
        <f t="shared" si="2"/>
        <v>9.0230438861445563</v>
      </c>
      <c r="E54" s="24">
        <f t="shared" si="1"/>
        <v>105.33534172771105</v>
      </c>
      <c r="F54" s="23">
        <f t="shared" si="3"/>
        <v>805.99209077288901</v>
      </c>
    </row>
    <row r="55" spans="2:6" x14ac:dyDescent="0.2">
      <c r="B55" s="20">
        <v>41</v>
      </c>
      <c r="C55" s="21">
        <f t="shared" si="4"/>
        <v>97.275420819982159</v>
      </c>
      <c r="D55" s="21">
        <f t="shared" si="2"/>
        <v>8.0599209077288911</v>
      </c>
      <c r="E55" s="24">
        <f t="shared" si="1"/>
        <v>105.33534172771105</v>
      </c>
      <c r="F55" s="23">
        <f t="shared" si="3"/>
        <v>708.71666995290684</v>
      </c>
    </row>
    <row r="56" spans="2:6" x14ac:dyDescent="0.2">
      <c r="B56" s="20">
        <v>42</v>
      </c>
      <c r="C56" s="21">
        <f t="shared" si="4"/>
        <v>98.24817502818199</v>
      </c>
      <c r="D56" s="21">
        <f t="shared" si="2"/>
        <v>7.0871666995290683</v>
      </c>
      <c r="E56" s="24">
        <f t="shared" si="1"/>
        <v>105.33534172771105</v>
      </c>
      <c r="F56" s="23">
        <f t="shared" si="3"/>
        <v>610.46849492472484</v>
      </c>
    </row>
    <row r="57" spans="2:6" x14ac:dyDescent="0.2">
      <c r="B57" s="20">
        <v>43</v>
      </c>
      <c r="C57" s="21">
        <f t="shared" si="4"/>
        <v>99.23065677846381</v>
      </c>
      <c r="D57" s="21">
        <f t="shared" si="2"/>
        <v>6.1046849492472486</v>
      </c>
      <c r="E57" s="24">
        <f t="shared" si="1"/>
        <v>105.33534172771105</v>
      </c>
      <c r="F57" s="23">
        <f t="shared" si="3"/>
        <v>511.23783814626103</v>
      </c>
    </row>
    <row r="58" spans="2:6" x14ac:dyDescent="0.2">
      <c r="B58" s="20">
        <v>44</v>
      </c>
      <c r="C58" s="21">
        <f t="shared" si="4"/>
        <v>100.22296334624845</v>
      </c>
      <c r="D58" s="21">
        <f t="shared" si="2"/>
        <v>5.1123783814626105</v>
      </c>
      <c r="E58" s="24">
        <f t="shared" si="1"/>
        <v>105.33534172771105</v>
      </c>
      <c r="F58" s="23">
        <f t="shared" si="3"/>
        <v>411.01487480001259</v>
      </c>
    </row>
    <row r="59" spans="2:6" x14ac:dyDescent="0.2">
      <c r="B59" s="20">
        <v>45</v>
      </c>
      <c r="C59" s="21">
        <f t="shared" si="4"/>
        <v>101.22519297971093</v>
      </c>
      <c r="D59" s="21">
        <f t="shared" si="2"/>
        <v>4.1101487480001264</v>
      </c>
      <c r="E59" s="24">
        <f t="shared" si="1"/>
        <v>105.33534172771105</v>
      </c>
      <c r="F59" s="23">
        <f t="shared" si="3"/>
        <v>309.78968182030167</v>
      </c>
    </row>
    <row r="60" spans="2:6" x14ac:dyDescent="0.2">
      <c r="B60" s="20">
        <v>46</v>
      </c>
      <c r="C60" s="21">
        <f t="shared" si="4"/>
        <v>102.23744490950804</v>
      </c>
      <c r="D60" s="21">
        <f t="shared" si="2"/>
        <v>3.0978968182030169</v>
      </c>
      <c r="E60" s="24">
        <f t="shared" si="1"/>
        <v>105.33534172771105</v>
      </c>
      <c r="F60" s="23">
        <f t="shared" si="3"/>
        <v>207.55223691079362</v>
      </c>
    </row>
    <row r="61" spans="2:6" x14ac:dyDescent="0.2">
      <c r="B61" s="20">
        <v>47</v>
      </c>
      <c r="C61" s="21">
        <f t="shared" si="4"/>
        <v>103.25981935860312</v>
      </c>
      <c r="D61" s="21">
        <f t="shared" si="2"/>
        <v>2.0755223691079361</v>
      </c>
      <c r="E61" s="24">
        <f t="shared" si="1"/>
        <v>105.33534172771105</v>
      </c>
      <c r="F61" s="23">
        <f t="shared" si="3"/>
        <v>104.2924175521905</v>
      </c>
    </row>
    <row r="62" spans="2:6" x14ac:dyDescent="0.2">
      <c r="B62" s="20">
        <v>48</v>
      </c>
      <c r="C62" s="21">
        <f t="shared" si="4"/>
        <v>104.29241755218915</v>
      </c>
      <c r="D62" s="21">
        <f t="shared" si="2"/>
        <v>1.042924175521905</v>
      </c>
      <c r="E62" s="24">
        <f t="shared" si="1"/>
        <v>105.33534172771105</v>
      </c>
      <c r="F62" s="23">
        <f t="shared" si="3"/>
        <v>1.3500311979441904E-12</v>
      </c>
    </row>
    <row r="63" spans="2:6" x14ac:dyDescent="0.2">
      <c r="B63" s="20">
        <v>49</v>
      </c>
      <c r="C63" s="21">
        <f t="shared" si="4"/>
        <v>-1.3500311979441904E-14</v>
      </c>
      <c r="D63" s="21">
        <f t="shared" si="2"/>
        <v>1.3500311979441904E-14</v>
      </c>
      <c r="E63" s="24">
        <f t="shared" si="1"/>
        <v>0</v>
      </c>
      <c r="F63" s="23">
        <f t="shared" si="3"/>
        <v>1.3635315099236323E-12</v>
      </c>
    </row>
    <row r="64" spans="2:6" x14ac:dyDescent="0.2">
      <c r="B64" s="20">
        <v>50</v>
      </c>
      <c r="C64" s="21">
        <f t="shared" si="4"/>
        <v>-1.3635315099236323E-14</v>
      </c>
      <c r="D64" s="21">
        <f t="shared" si="2"/>
        <v>1.3635315099236323E-14</v>
      </c>
      <c r="E64" s="24">
        <f t="shared" si="1"/>
        <v>0</v>
      </c>
      <c r="F64" s="23">
        <f t="shared" si="3"/>
        <v>1.3771668250228687E-12</v>
      </c>
    </row>
    <row r="65" spans="2:6" x14ac:dyDescent="0.2">
      <c r="B65" s="20">
        <v>51</v>
      </c>
      <c r="C65" s="21">
        <f t="shared" si="4"/>
        <v>-1.3771668250228688E-14</v>
      </c>
      <c r="D65" s="21">
        <f t="shared" si="2"/>
        <v>1.3771668250228688E-14</v>
      </c>
      <c r="E65" s="24">
        <f t="shared" si="1"/>
        <v>0</v>
      </c>
      <c r="F65" s="23">
        <f t="shared" si="3"/>
        <v>1.3909384932730973E-12</v>
      </c>
    </row>
    <row r="66" spans="2:6" x14ac:dyDescent="0.2">
      <c r="B66" s="20">
        <v>52</v>
      </c>
      <c r="C66" s="21">
        <f t="shared" si="4"/>
        <v>-1.3909384932730973E-14</v>
      </c>
      <c r="D66" s="21">
        <f t="shared" si="2"/>
        <v>1.3909384932730973E-14</v>
      </c>
      <c r="E66" s="24">
        <f t="shared" si="1"/>
        <v>0</v>
      </c>
      <c r="F66" s="23">
        <f t="shared" si="3"/>
        <v>1.4048478782058283E-12</v>
      </c>
    </row>
    <row r="67" spans="2:6" x14ac:dyDescent="0.2">
      <c r="B67" s="20">
        <v>53</v>
      </c>
      <c r="C67" s="21">
        <f t="shared" si="4"/>
        <v>-1.4048478782058283E-14</v>
      </c>
      <c r="D67" s="21">
        <f t="shared" si="2"/>
        <v>1.4048478782058283E-14</v>
      </c>
      <c r="E67" s="24">
        <f t="shared" si="1"/>
        <v>0</v>
      </c>
      <c r="F67" s="23">
        <f t="shared" si="3"/>
        <v>1.4188963569878866E-12</v>
      </c>
    </row>
    <row r="68" spans="2:6" x14ac:dyDescent="0.2">
      <c r="B68" s="20">
        <v>54</v>
      </c>
      <c r="C68" s="21">
        <f t="shared" si="4"/>
        <v>-1.4188963569878867E-14</v>
      </c>
      <c r="D68" s="21">
        <f t="shared" si="2"/>
        <v>1.4188963569878867E-14</v>
      </c>
      <c r="E68" s="24">
        <f t="shared" si="1"/>
        <v>0</v>
      </c>
      <c r="F68" s="23">
        <f t="shared" si="3"/>
        <v>1.4330853205577655E-12</v>
      </c>
    </row>
    <row r="69" spans="2:6" x14ac:dyDescent="0.2">
      <c r="B69" s="20">
        <v>55</v>
      </c>
      <c r="C69" s="21">
        <f t="shared" si="4"/>
        <v>-1.4330853205577655E-14</v>
      </c>
      <c r="D69" s="21">
        <f t="shared" si="2"/>
        <v>1.4330853205577655E-14</v>
      </c>
      <c r="E69" s="24">
        <f t="shared" si="1"/>
        <v>0</v>
      </c>
      <c r="F69" s="23">
        <f t="shared" si="3"/>
        <v>1.4474161737633431E-12</v>
      </c>
    </row>
    <row r="70" spans="2:6" x14ac:dyDescent="0.2">
      <c r="B70" s="20">
        <v>56</v>
      </c>
      <c r="C70" s="21">
        <f t="shared" si="4"/>
        <v>-1.4474161737633432E-14</v>
      </c>
      <c r="D70" s="21">
        <f t="shared" si="2"/>
        <v>1.4474161737633432E-14</v>
      </c>
      <c r="E70" s="24">
        <f t="shared" si="1"/>
        <v>0</v>
      </c>
      <c r="F70" s="23">
        <f t="shared" si="3"/>
        <v>1.4618903355009766E-12</v>
      </c>
    </row>
    <row r="71" spans="2:6" x14ac:dyDescent="0.2">
      <c r="B71" s="20">
        <v>57</v>
      </c>
      <c r="C71" s="21">
        <f t="shared" si="4"/>
        <v>-1.4618903355009767E-14</v>
      </c>
      <c r="D71" s="21">
        <f t="shared" si="2"/>
        <v>1.4618903355009767E-14</v>
      </c>
      <c r="E71" s="24">
        <f t="shared" si="1"/>
        <v>0</v>
      </c>
      <c r="F71" s="23">
        <f t="shared" si="3"/>
        <v>1.4765092388559864E-12</v>
      </c>
    </row>
    <row r="72" spans="2:6" x14ac:dyDescent="0.2">
      <c r="B72" s="20">
        <v>58</v>
      </c>
      <c r="C72" s="21">
        <f t="shared" si="4"/>
        <v>-1.4765092388559863E-14</v>
      </c>
      <c r="D72" s="21">
        <f t="shared" si="2"/>
        <v>1.4765092388559863E-14</v>
      </c>
      <c r="E72" s="24">
        <f t="shared" si="1"/>
        <v>0</v>
      </c>
      <c r="F72" s="23">
        <f t="shared" si="3"/>
        <v>1.4912743312445462E-12</v>
      </c>
    </row>
    <row r="73" spans="2:6" x14ac:dyDescent="0.2">
      <c r="B73" s="20">
        <v>59</v>
      </c>
      <c r="C73" s="21">
        <f t="shared" si="4"/>
        <v>-1.4912743312445462E-14</v>
      </c>
      <c r="D73" s="21">
        <f t="shared" si="2"/>
        <v>1.4912743312445462E-14</v>
      </c>
      <c r="E73" s="24">
        <f t="shared" si="1"/>
        <v>0</v>
      </c>
      <c r="F73" s="23">
        <f t="shared" si="3"/>
        <v>1.5061870745569917E-12</v>
      </c>
    </row>
    <row r="74" spans="2:6" x14ac:dyDescent="0.2">
      <c r="B74" s="20">
        <v>60</v>
      </c>
      <c r="C74" s="21">
        <f t="shared" si="4"/>
        <v>-1.5061870745569918E-14</v>
      </c>
      <c r="D74" s="21">
        <f t="shared" si="2"/>
        <v>1.5061870745569918E-14</v>
      </c>
      <c r="E74" s="24">
        <f t="shared" si="1"/>
        <v>0</v>
      </c>
      <c r="F74" s="23">
        <f t="shared" si="3"/>
        <v>1.5212489453025617E-12</v>
      </c>
    </row>
    <row r="75" spans="2:6" x14ac:dyDescent="0.2">
      <c r="B75" s="20">
        <v>61</v>
      </c>
      <c r="C75" s="21">
        <f t="shared" si="4"/>
        <v>-1.5212489453025617E-14</v>
      </c>
      <c r="D75" s="21">
        <f t="shared" si="2"/>
        <v>1.5212489453025617E-14</v>
      </c>
      <c r="E75" s="24">
        <f t="shared" si="1"/>
        <v>0</v>
      </c>
      <c r="F75" s="23">
        <f t="shared" si="3"/>
        <v>1.5364614347555873E-12</v>
      </c>
    </row>
    <row r="76" spans="2:6" x14ac:dyDescent="0.2">
      <c r="B76" s="20">
        <v>62</v>
      </c>
      <c r="C76" s="21">
        <f t="shared" si="4"/>
        <v>-1.5364614347555873E-14</v>
      </c>
      <c r="D76" s="21">
        <f t="shared" si="2"/>
        <v>1.5364614347555873E-14</v>
      </c>
      <c r="E76" s="24">
        <f t="shared" si="1"/>
        <v>0</v>
      </c>
      <c r="F76" s="23">
        <f t="shared" si="3"/>
        <v>1.5518260491031432E-12</v>
      </c>
    </row>
    <row r="77" spans="2:6" x14ac:dyDescent="0.2">
      <c r="B77" s="20">
        <v>63</v>
      </c>
      <c r="C77" s="21">
        <f t="shared" si="4"/>
        <v>-1.5518260491031431E-14</v>
      </c>
      <c r="D77" s="21">
        <f t="shared" si="2"/>
        <v>1.5518260491031431E-14</v>
      </c>
      <c r="E77" s="24">
        <f t="shared" si="1"/>
        <v>0</v>
      </c>
      <c r="F77" s="23">
        <f t="shared" si="3"/>
        <v>1.5673443095941746E-12</v>
      </c>
    </row>
    <row r="78" spans="2:6" x14ac:dyDescent="0.2">
      <c r="B78" s="20">
        <v>64</v>
      </c>
      <c r="C78" s="21">
        <f t="shared" si="4"/>
        <v>-1.5673443095941746E-14</v>
      </c>
      <c r="D78" s="21">
        <f t="shared" si="2"/>
        <v>1.5673443095941746E-14</v>
      </c>
      <c r="E78" s="24">
        <f t="shared" si="1"/>
        <v>0</v>
      </c>
      <c r="F78" s="23">
        <f t="shared" si="3"/>
        <v>1.5830177526901163E-12</v>
      </c>
    </row>
    <row r="79" spans="2:6" x14ac:dyDescent="0.2">
      <c r="B79" s="20">
        <v>65</v>
      </c>
      <c r="C79" s="21">
        <f t="shared" si="4"/>
        <v>-1.5830177526901164E-14</v>
      </c>
      <c r="D79" s="21">
        <f t="shared" si="2"/>
        <v>1.5830177526901164E-14</v>
      </c>
      <c r="E79" s="24">
        <f t="shared" ref="E79:E142" si="5">IF(F78&lt;=$B$15,0,$D$10)</f>
        <v>0</v>
      </c>
      <c r="F79" s="23">
        <f t="shared" si="3"/>
        <v>1.5988479302170174E-12</v>
      </c>
    </row>
    <row r="80" spans="2:6" x14ac:dyDescent="0.2">
      <c r="B80" s="20">
        <v>66</v>
      </c>
      <c r="C80" s="21">
        <f t="shared" si="4"/>
        <v>-1.5988479302170174E-14</v>
      </c>
      <c r="D80" s="21">
        <f t="shared" ref="D80:D143" si="6">+F79*$D$6</f>
        <v>1.5988479302170174E-14</v>
      </c>
      <c r="E80" s="24">
        <f t="shared" si="5"/>
        <v>0</v>
      </c>
      <c r="F80" s="23">
        <f t="shared" ref="F80:F143" si="7">+F79-C80</f>
        <v>1.6148364095191876E-12</v>
      </c>
    </row>
    <row r="81" spans="2:6" x14ac:dyDescent="0.2">
      <c r="B81" s="20">
        <v>67</v>
      </c>
      <c r="C81" s="21">
        <f t="shared" si="4"/>
        <v>-1.6148364095191877E-14</v>
      </c>
      <c r="D81" s="21">
        <f t="shared" si="6"/>
        <v>1.6148364095191877E-14</v>
      </c>
      <c r="E81" s="24">
        <f t="shared" si="5"/>
        <v>0</v>
      </c>
      <c r="F81" s="23">
        <f t="shared" si="7"/>
        <v>1.6309847736143795E-12</v>
      </c>
    </row>
    <row r="82" spans="2:6" x14ac:dyDescent="0.2">
      <c r="B82" s="20">
        <v>68</v>
      </c>
      <c r="C82" s="21">
        <f t="shared" si="4"/>
        <v>-1.6309847736143796E-14</v>
      </c>
      <c r="D82" s="21">
        <f t="shared" si="6"/>
        <v>1.6309847736143796E-14</v>
      </c>
      <c r="E82" s="24">
        <f t="shared" si="5"/>
        <v>0</v>
      </c>
      <c r="F82" s="23">
        <f t="shared" si="7"/>
        <v>1.6472946213505233E-12</v>
      </c>
    </row>
    <row r="83" spans="2:6" x14ac:dyDescent="0.2">
      <c r="B83" s="20">
        <v>69</v>
      </c>
      <c r="C83" s="21">
        <f t="shared" si="4"/>
        <v>-1.6472946213505233E-14</v>
      </c>
      <c r="D83" s="21">
        <f t="shared" si="6"/>
        <v>1.6472946213505233E-14</v>
      </c>
      <c r="E83" s="24">
        <f t="shared" si="5"/>
        <v>0</v>
      </c>
      <c r="F83" s="23">
        <f t="shared" si="7"/>
        <v>1.6637675675640285E-12</v>
      </c>
    </row>
    <row r="84" spans="2:6" x14ac:dyDescent="0.2">
      <c r="B84" s="20">
        <v>70</v>
      </c>
      <c r="C84" s="21">
        <f t="shared" si="4"/>
        <v>-1.6637675675640285E-14</v>
      </c>
      <c r="D84" s="21">
        <f t="shared" si="6"/>
        <v>1.6637675675640285E-14</v>
      </c>
      <c r="E84" s="24">
        <f t="shared" si="5"/>
        <v>0</v>
      </c>
      <c r="F84" s="23">
        <f t="shared" si="7"/>
        <v>1.6804052432396687E-12</v>
      </c>
    </row>
    <row r="85" spans="2:6" x14ac:dyDescent="0.2">
      <c r="B85" s="20">
        <v>71</v>
      </c>
      <c r="C85" s="21">
        <f t="shared" si="4"/>
        <v>-1.6804052432396688E-14</v>
      </c>
      <c r="D85" s="21">
        <f t="shared" si="6"/>
        <v>1.6804052432396688E-14</v>
      </c>
      <c r="E85" s="24">
        <f t="shared" si="5"/>
        <v>0</v>
      </c>
      <c r="F85" s="23">
        <f t="shared" si="7"/>
        <v>1.6972092956720654E-12</v>
      </c>
    </row>
    <row r="86" spans="2:6" x14ac:dyDescent="0.2">
      <c r="B86" s="20">
        <v>72</v>
      </c>
      <c r="C86" s="21">
        <f t="shared" si="4"/>
        <v>-1.6972092956720656E-14</v>
      </c>
      <c r="D86" s="21">
        <f t="shared" si="6"/>
        <v>1.6972092956720656E-14</v>
      </c>
      <c r="E86" s="24">
        <f t="shared" si="5"/>
        <v>0</v>
      </c>
      <c r="F86" s="23">
        <f t="shared" si="7"/>
        <v>1.7141813886287862E-12</v>
      </c>
    </row>
    <row r="87" spans="2:6" x14ac:dyDescent="0.2">
      <c r="B87" s="20">
        <v>73</v>
      </c>
      <c r="C87" s="21">
        <f t="shared" si="4"/>
        <v>-1.714181388628786E-14</v>
      </c>
      <c r="D87" s="21">
        <f t="shared" si="6"/>
        <v>1.714181388628786E-14</v>
      </c>
      <c r="E87" s="24">
        <f t="shared" si="5"/>
        <v>0</v>
      </c>
      <c r="F87" s="23">
        <f t="shared" si="7"/>
        <v>1.7313232025150739E-12</v>
      </c>
    </row>
    <row r="88" spans="2:6" x14ac:dyDescent="0.2">
      <c r="B88" s="20">
        <v>74</v>
      </c>
      <c r="C88" s="21">
        <f t="shared" si="4"/>
        <v>-1.7313232025150741E-14</v>
      </c>
      <c r="D88" s="21">
        <f t="shared" si="6"/>
        <v>1.7313232025150741E-14</v>
      </c>
      <c r="E88" s="24">
        <f t="shared" si="5"/>
        <v>0</v>
      </c>
      <c r="F88" s="23">
        <f t="shared" si="7"/>
        <v>1.7486364345402247E-12</v>
      </c>
    </row>
    <row r="89" spans="2:6" x14ac:dyDescent="0.2">
      <c r="B89" s="20">
        <v>75</v>
      </c>
      <c r="C89" s="21">
        <f t="shared" si="4"/>
        <v>-1.7486364345402247E-14</v>
      </c>
      <c r="D89" s="21">
        <f t="shared" si="6"/>
        <v>1.7486364345402247E-14</v>
      </c>
      <c r="E89" s="24">
        <f t="shared" si="5"/>
        <v>0</v>
      </c>
      <c r="F89" s="23">
        <f t="shared" si="7"/>
        <v>1.7661227988856269E-12</v>
      </c>
    </row>
    <row r="90" spans="2:6" x14ac:dyDescent="0.2">
      <c r="B90" s="20">
        <v>76</v>
      </c>
      <c r="C90" s="21">
        <f t="shared" si="4"/>
        <v>-1.766122798885627E-14</v>
      </c>
      <c r="D90" s="21">
        <f t="shared" si="6"/>
        <v>1.766122798885627E-14</v>
      </c>
      <c r="E90" s="24">
        <f t="shared" si="5"/>
        <v>0</v>
      </c>
      <c r="F90" s="23">
        <f t="shared" si="7"/>
        <v>1.7837840268744832E-12</v>
      </c>
    </row>
    <row r="91" spans="2:6" x14ac:dyDescent="0.2">
      <c r="B91" s="20">
        <v>77</v>
      </c>
      <c r="C91" s="21">
        <f t="shared" ref="C91:C154" si="8">IF($D$11&gt;B90,0,(E91-D91))</f>
        <v>-1.7837840268744833E-14</v>
      </c>
      <c r="D91" s="21">
        <f t="shared" si="6"/>
        <v>1.7837840268744833E-14</v>
      </c>
      <c r="E91" s="24">
        <f t="shared" si="5"/>
        <v>0</v>
      </c>
      <c r="F91" s="23">
        <f t="shared" si="7"/>
        <v>1.8016218671432279E-12</v>
      </c>
    </row>
    <row r="92" spans="2:6" x14ac:dyDescent="0.2">
      <c r="B92" s="20">
        <v>78</v>
      </c>
      <c r="C92" s="21">
        <f t="shared" si="8"/>
        <v>-1.801621867143228E-14</v>
      </c>
      <c r="D92" s="21">
        <f t="shared" si="6"/>
        <v>1.801621867143228E-14</v>
      </c>
      <c r="E92" s="24">
        <f t="shared" si="5"/>
        <v>0</v>
      </c>
      <c r="F92" s="23">
        <f t="shared" si="7"/>
        <v>1.8196380858146601E-12</v>
      </c>
    </row>
    <row r="93" spans="2:6" x14ac:dyDescent="0.2">
      <c r="B93" s="20">
        <v>79</v>
      </c>
      <c r="C93" s="21">
        <f t="shared" si="8"/>
        <v>-1.8196380858146602E-14</v>
      </c>
      <c r="D93" s="21">
        <f t="shared" si="6"/>
        <v>1.8196380858146602E-14</v>
      </c>
      <c r="E93" s="24">
        <f t="shared" si="5"/>
        <v>0</v>
      </c>
      <c r="F93" s="23">
        <f t="shared" si="7"/>
        <v>1.8378344666728065E-12</v>
      </c>
    </row>
    <row r="94" spans="2:6" x14ac:dyDescent="0.2">
      <c r="B94" s="20">
        <v>80</v>
      </c>
      <c r="C94" s="21">
        <f t="shared" si="8"/>
        <v>-1.8378344666728066E-14</v>
      </c>
      <c r="D94" s="21">
        <f t="shared" si="6"/>
        <v>1.8378344666728066E-14</v>
      </c>
      <c r="E94" s="24">
        <f t="shared" si="5"/>
        <v>0</v>
      </c>
      <c r="F94" s="23">
        <f t="shared" si="7"/>
        <v>1.8562128113395345E-12</v>
      </c>
    </row>
    <row r="95" spans="2:6" x14ac:dyDescent="0.2">
      <c r="B95" s="20">
        <v>81</v>
      </c>
      <c r="C95" s="21">
        <f t="shared" si="8"/>
        <v>-1.8562128113395345E-14</v>
      </c>
      <c r="D95" s="21">
        <f t="shared" si="6"/>
        <v>1.8562128113395345E-14</v>
      </c>
      <c r="E95" s="24">
        <f t="shared" si="5"/>
        <v>0</v>
      </c>
      <c r="F95" s="23">
        <f t="shared" si="7"/>
        <v>1.8747749394529299E-12</v>
      </c>
    </row>
    <row r="96" spans="2:6" x14ac:dyDescent="0.2">
      <c r="B96" s="20">
        <v>82</v>
      </c>
      <c r="C96" s="21">
        <f t="shared" si="8"/>
        <v>-1.87477493945293E-14</v>
      </c>
      <c r="D96" s="21">
        <f t="shared" si="6"/>
        <v>1.87477493945293E-14</v>
      </c>
      <c r="E96" s="24">
        <f t="shared" si="5"/>
        <v>0</v>
      </c>
      <c r="F96" s="23">
        <f t="shared" si="7"/>
        <v>1.8935226888474592E-12</v>
      </c>
    </row>
    <row r="97" spans="2:6" x14ac:dyDescent="0.2">
      <c r="B97" s="20">
        <v>83</v>
      </c>
      <c r="C97" s="21">
        <f t="shared" si="8"/>
        <v>-1.8935226888474591E-14</v>
      </c>
      <c r="D97" s="21">
        <f t="shared" si="6"/>
        <v>1.8935226888474591E-14</v>
      </c>
      <c r="E97" s="24">
        <f t="shared" si="5"/>
        <v>0</v>
      </c>
      <c r="F97" s="23">
        <f t="shared" si="7"/>
        <v>1.9124579157359339E-12</v>
      </c>
    </row>
    <row r="98" spans="2:6" x14ac:dyDescent="0.2">
      <c r="B98" s="20">
        <v>84</v>
      </c>
      <c r="C98" s="21">
        <f t="shared" si="8"/>
        <v>-1.9124579157359339E-14</v>
      </c>
      <c r="D98" s="21">
        <f t="shared" si="6"/>
        <v>1.9124579157359339E-14</v>
      </c>
      <c r="E98" s="24">
        <f t="shared" si="5"/>
        <v>0</v>
      </c>
      <c r="F98" s="23">
        <f t="shared" si="7"/>
        <v>1.9315824948932934E-12</v>
      </c>
    </row>
    <row r="99" spans="2:6" x14ac:dyDescent="0.2">
      <c r="B99" s="20">
        <v>85</v>
      </c>
      <c r="C99" s="21">
        <f t="shared" si="8"/>
        <v>-1.9315824948932935E-14</v>
      </c>
      <c r="D99" s="21">
        <f t="shared" si="6"/>
        <v>1.9315824948932935E-14</v>
      </c>
      <c r="E99" s="24">
        <f t="shared" si="5"/>
        <v>0</v>
      </c>
      <c r="F99" s="23">
        <f t="shared" si="7"/>
        <v>1.9508983198422263E-12</v>
      </c>
    </row>
    <row r="100" spans="2:6" x14ac:dyDescent="0.2">
      <c r="B100" s="20">
        <v>86</v>
      </c>
      <c r="C100" s="21">
        <f t="shared" si="8"/>
        <v>-1.9508983198422263E-14</v>
      </c>
      <c r="D100" s="21">
        <f t="shared" si="6"/>
        <v>1.9508983198422263E-14</v>
      </c>
      <c r="E100" s="24">
        <f t="shared" si="5"/>
        <v>0</v>
      </c>
      <c r="F100" s="23">
        <f t="shared" si="7"/>
        <v>1.9704073030406484E-12</v>
      </c>
    </row>
    <row r="101" spans="2:6" x14ac:dyDescent="0.2">
      <c r="B101" s="20">
        <v>87</v>
      </c>
      <c r="C101" s="21">
        <f t="shared" si="8"/>
        <v>-1.9704073030406485E-14</v>
      </c>
      <c r="D101" s="21">
        <f t="shared" si="6"/>
        <v>1.9704073030406485E-14</v>
      </c>
      <c r="E101" s="24">
        <f t="shared" si="5"/>
        <v>0</v>
      </c>
      <c r="F101" s="23">
        <f t="shared" si="7"/>
        <v>1.990111376071055E-12</v>
      </c>
    </row>
    <row r="102" spans="2:6" x14ac:dyDescent="0.2">
      <c r="B102" s="20">
        <v>88</v>
      </c>
      <c r="C102" s="21">
        <f t="shared" si="8"/>
        <v>-1.990111376071055E-14</v>
      </c>
      <c r="D102" s="21">
        <f t="shared" si="6"/>
        <v>1.990111376071055E-14</v>
      </c>
      <c r="E102" s="24">
        <f t="shared" si="5"/>
        <v>0</v>
      </c>
      <c r="F102" s="23">
        <f t="shared" si="7"/>
        <v>2.0100124898317657E-12</v>
      </c>
    </row>
    <row r="103" spans="2:6" x14ac:dyDescent="0.2">
      <c r="B103" s="20">
        <v>89</v>
      </c>
      <c r="C103" s="21">
        <f t="shared" si="8"/>
        <v>-2.0100124898317657E-14</v>
      </c>
      <c r="D103" s="21">
        <f t="shared" si="6"/>
        <v>2.0100124898317657E-14</v>
      </c>
      <c r="E103" s="24">
        <f t="shared" si="5"/>
        <v>0</v>
      </c>
      <c r="F103" s="23">
        <f t="shared" si="7"/>
        <v>2.0301126147300834E-12</v>
      </c>
    </row>
    <row r="104" spans="2:6" x14ac:dyDescent="0.2">
      <c r="B104" s="20">
        <v>90</v>
      </c>
      <c r="C104" s="21">
        <f t="shared" si="8"/>
        <v>-2.0301126147300834E-14</v>
      </c>
      <c r="D104" s="21">
        <f t="shared" si="6"/>
        <v>2.0301126147300834E-14</v>
      </c>
      <c r="E104" s="24">
        <f t="shared" si="5"/>
        <v>0</v>
      </c>
      <c r="F104" s="23">
        <f t="shared" si="7"/>
        <v>2.0504137408773842E-12</v>
      </c>
    </row>
    <row r="105" spans="2:6" x14ac:dyDescent="0.2">
      <c r="B105" s="20">
        <v>91</v>
      </c>
      <c r="C105" s="21">
        <f t="shared" si="8"/>
        <v>-2.0504137408773841E-14</v>
      </c>
      <c r="D105" s="21">
        <f t="shared" si="6"/>
        <v>2.0504137408773841E-14</v>
      </c>
      <c r="E105" s="24">
        <f t="shared" si="5"/>
        <v>0</v>
      </c>
      <c r="F105" s="23">
        <f t="shared" si="7"/>
        <v>2.0709178782861582E-12</v>
      </c>
    </row>
    <row r="106" spans="2:6" x14ac:dyDescent="0.2">
      <c r="B106" s="20">
        <v>92</v>
      </c>
      <c r="C106" s="21">
        <f t="shared" si="8"/>
        <v>-2.0709178782861581E-14</v>
      </c>
      <c r="D106" s="21">
        <f t="shared" si="6"/>
        <v>2.0709178782861581E-14</v>
      </c>
      <c r="E106" s="24">
        <f t="shared" si="5"/>
        <v>0</v>
      </c>
      <c r="F106" s="23">
        <f t="shared" si="7"/>
        <v>2.0916270570690196E-12</v>
      </c>
    </row>
    <row r="107" spans="2:6" x14ac:dyDescent="0.2">
      <c r="B107" s="20">
        <v>93</v>
      </c>
      <c r="C107" s="21">
        <f t="shared" si="8"/>
        <v>-2.0916270570690198E-14</v>
      </c>
      <c r="D107" s="21">
        <f t="shared" si="6"/>
        <v>2.0916270570690198E-14</v>
      </c>
      <c r="E107" s="24">
        <f t="shared" si="5"/>
        <v>0</v>
      </c>
      <c r="F107" s="23">
        <f t="shared" si="7"/>
        <v>2.1125433276397099E-12</v>
      </c>
    </row>
    <row r="108" spans="2:6" x14ac:dyDescent="0.2">
      <c r="B108" s="20">
        <v>94</v>
      </c>
      <c r="C108" s="21">
        <f t="shared" si="8"/>
        <v>-2.1125433276397101E-14</v>
      </c>
      <c r="D108" s="21">
        <f t="shared" si="6"/>
        <v>2.1125433276397101E-14</v>
      </c>
      <c r="E108" s="24">
        <f t="shared" si="5"/>
        <v>0</v>
      </c>
      <c r="F108" s="23">
        <f t="shared" si="7"/>
        <v>2.1336687609161069E-12</v>
      </c>
    </row>
    <row r="109" spans="2:6" x14ac:dyDescent="0.2">
      <c r="B109" s="20">
        <v>95</v>
      </c>
      <c r="C109" s="21">
        <f t="shared" si="8"/>
        <v>-2.1336687609161071E-14</v>
      </c>
      <c r="D109" s="21">
        <f t="shared" si="6"/>
        <v>2.1336687609161071E-14</v>
      </c>
      <c r="E109" s="24">
        <f t="shared" si="5"/>
        <v>0</v>
      </c>
      <c r="F109" s="23">
        <f t="shared" si="7"/>
        <v>2.1550054485252678E-12</v>
      </c>
    </row>
    <row r="110" spans="2:6" x14ac:dyDescent="0.2">
      <c r="B110" s="20">
        <v>96</v>
      </c>
      <c r="C110" s="21">
        <f t="shared" si="8"/>
        <v>-2.1550054485252678E-14</v>
      </c>
      <c r="D110" s="21">
        <f t="shared" si="6"/>
        <v>2.1550054485252678E-14</v>
      </c>
      <c r="E110" s="24">
        <f t="shared" si="5"/>
        <v>0</v>
      </c>
      <c r="F110" s="23">
        <f t="shared" si="7"/>
        <v>2.1765555030105206E-12</v>
      </c>
    </row>
    <row r="111" spans="2:6" x14ac:dyDescent="0.2">
      <c r="B111" s="20">
        <v>97</v>
      </c>
      <c r="C111" s="21">
        <f t="shared" si="8"/>
        <v>-2.1765555030105208E-14</v>
      </c>
      <c r="D111" s="21">
        <f t="shared" si="6"/>
        <v>2.1765555030105208E-14</v>
      </c>
      <c r="E111" s="24">
        <f t="shared" si="5"/>
        <v>0</v>
      </c>
      <c r="F111" s="23">
        <f t="shared" si="7"/>
        <v>2.1983210580406258E-12</v>
      </c>
    </row>
    <row r="112" spans="2:6" x14ac:dyDescent="0.2">
      <c r="B112" s="20">
        <v>98</v>
      </c>
      <c r="C112" s="21">
        <f t="shared" si="8"/>
        <v>-2.1983210580406258E-14</v>
      </c>
      <c r="D112" s="21">
        <f t="shared" si="6"/>
        <v>2.1983210580406258E-14</v>
      </c>
      <c r="E112" s="24">
        <f t="shared" si="5"/>
        <v>0</v>
      </c>
      <c r="F112" s="23">
        <f t="shared" si="7"/>
        <v>2.2203042686210321E-12</v>
      </c>
    </row>
    <row r="113" spans="2:6" x14ac:dyDescent="0.2">
      <c r="B113" s="20">
        <v>99</v>
      </c>
      <c r="C113" s="21">
        <f t="shared" si="8"/>
        <v>-2.2203042686210321E-14</v>
      </c>
      <c r="D113" s="21">
        <f t="shared" si="6"/>
        <v>2.2203042686210321E-14</v>
      </c>
      <c r="E113" s="24">
        <f t="shared" si="5"/>
        <v>0</v>
      </c>
      <c r="F113" s="23">
        <f t="shared" si="7"/>
        <v>2.2425073113072423E-12</v>
      </c>
    </row>
    <row r="114" spans="2:6" x14ac:dyDescent="0.2">
      <c r="B114" s="20">
        <v>100</v>
      </c>
      <c r="C114" s="21">
        <f t="shared" si="8"/>
        <v>-2.2425073113072425E-14</v>
      </c>
      <c r="D114" s="21">
        <f t="shared" si="6"/>
        <v>2.2425073113072425E-14</v>
      </c>
      <c r="E114" s="24">
        <f t="shared" si="5"/>
        <v>0</v>
      </c>
      <c r="F114" s="23">
        <f t="shared" si="7"/>
        <v>2.2649323844203148E-12</v>
      </c>
    </row>
    <row r="115" spans="2:6" x14ac:dyDescent="0.2">
      <c r="B115" s="20">
        <v>101</v>
      </c>
      <c r="C115" s="21">
        <f t="shared" si="8"/>
        <v>-2.2649323844203147E-14</v>
      </c>
      <c r="D115" s="21">
        <f t="shared" si="6"/>
        <v>2.2649323844203147E-14</v>
      </c>
      <c r="E115" s="24">
        <f t="shared" si="5"/>
        <v>0</v>
      </c>
      <c r="F115" s="23">
        <f t="shared" si="7"/>
        <v>2.2875817082645178E-12</v>
      </c>
    </row>
    <row r="116" spans="2:6" x14ac:dyDescent="0.2">
      <c r="B116" s="20">
        <v>102</v>
      </c>
      <c r="C116" s="21">
        <f t="shared" si="8"/>
        <v>-2.2875817082645178E-14</v>
      </c>
      <c r="D116" s="21">
        <f t="shared" si="6"/>
        <v>2.2875817082645178E-14</v>
      </c>
      <c r="E116" s="24">
        <f t="shared" si="5"/>
        <v>0</v>
      </c>
      <c r="F116" s="23">
        <f t="shared" si="7"/>
        <v>2.310457525347163E-12</v>
      </c>
    </row>
    <row r="117" spans="2:6" x14ac:dyDescent="0.2">
      <c r="B117" s="20">
        <v>103</v>
      </c>
      <c r="C117" s="21">
        <f t="shared" si="8"/>
        <v>-2.3104575253471631E-14</v>
      </c>
      <c r="D117" s="21">
        <f t="shared" si="6"/>
        <v>2.3104575253471631E-14</v>
      </c>
      <c r="E117" s="24">
        <f t="shared" si="5"/>
        <v>0</v>
      </c>
      <c r="F117" s="23">
        <f t="shared" si="7"/>
        <v>2.3335621006006345E-12</v>
      </c>
    </row>
    <row r="118" spans="2:6" x14ac:dyDescent="0.2">
      <c r="B118" s="20">
        <v>104</v>
      </c>
      <c r="C118" s="21">
        <f t="shared" si="8"/>
        <v>-2.3335621006006347E-14</v>
      </c>
      <c r="D118" s="21">
        <f t="shared" si="6"/>
        <v>2.3335621006006347E-14</v>
      </c>
      <c r="E118" s="24">
        <f t="shared" si="5"/>
        <v>0</v>
      </c>
      <c r="F118" s="23">
        <f t="shared" si="7"/>
        <v>2.3568977216066407E-12</v>
      </c>
    </row>
    <row r="119" spans="2:6" x14ac:dyDescent="0.2">
      <c r="B119" s="20">
        <v>105</v>
      </c>
      <c r="C119" s="21">
        <f t="shared" si="8"/>
        <v>-2.3568977216066407E-14</v>
      </c>
      <c r="D119" s="21">
        <f t="shared" si="6"/>
        <v>2.3568977216066407E-14</v>
      </c>
      <c r="E119" s="24">
        <f t="shared" si="5"/>
        <v>0</v>
      </c>
      <c r="F119" s="23">
        <f t="shared" si="7"/>
        <v>2.3804666988227071E-12</v>
      </c>
    </row>
    <row r="120" spans="2:6" x14ac:dyDescent="0.2">
      <c r="B120" s="20">
        <v>106</v>
      </c>
      <c r="C120" s="21">
        <f t="shared" si="8"/>
        <v>-2.3804666988227071E-14</v>
      </c>
      <c r="D120" s="21">
        <f t="shared" si="6"/>
        <v>2.3804666988227071E-14</v>
      </c>
      <c r="E120" s="24">
        <f t="shared" si="5"/>
        <v>0</v>
      </c>
      <c r="F120" s="23">
        <f t="shared" si="7"/>
        <v>2.404271365810934E-12</v>
      </c>
    </row>
    <row r="121" spans="2:6" x14ac:dyDescent="0.2">
      <c r="B121" s="20">
        <v>107</v>
      </c>
      <c r="C121" s="21">
        <f t="shared" si="8"/>
        <v>-2.4042713658109342E-14</v>
      </c>
      <c r="D121" s="21">
        <f t="shared" si="6"/>
        <v>2.4042713658109342E-14</v>
      </c>
      <c r="E121" s="24">
        <f t="shared" si="5"/>
        <v>0</v>
      </c>
      <c r="F121" s="23">
        <f t="shared" si="7"/>
        <v>2.4283140794690433E-12</v>
      </c>
    </row>
    <row r="122" spans="2:6" x14ac:dyDescent="0.2">
      <c r="B122" s="20">
        <v>108</v>
      </c>
      <c r="C122" s="21">
        <f t="shared" si="8"/>
        <v>-2.4283140794690434E-14</v>
      </c>
      <c r="D122" s="21">
        <f t="shared" si="6"/>
        <v>2.4283140794690434E-14</v>
      </c>
      <c r="E122" s="24">
        <f t="shared" si="5"/>
        <v>0</v>
      </c>
      <c r="F122" s="23">
        <f t="shared" si="7"/>
        <v>2.4525972202637337E-12</v>
      </c>
    </row>
    <row r="123" spans="2:6" x14ac:dyDescent="0.2">
      <c r="B123" s="20">
        <v>109</v>
      </c>
      <c r="C123" s="21">
        <f t="shared" si="8"/>
        <v>-2.4525972202637339E-14</v>
      </c>
      <c r="D123" s="21">
        <f t="shared" si="6"/>
        <v>2.4525972202637339E-14</v>
      </c>
      <c r="E123" s="24">
        <f t="shared" si="5"/>
        <v>0</v>
      </c>
      <c r="F123" s="23">
        <f t="shared" si="7"/>
        <v>2.4771231924663711E-12</v>
      </c>
    </row>
    <row r="124" spans="2:6" x14ac:dyDescent="0.2">
      <c r="B124" s="20">
        <v>110</v>
      </c>
      <c r="C124" s="21">
        <f t="shared" si="8"/>
        <v>-2.4771231924663711E-14</v>
      </c>
      <c r="D124" s="21">
        <f t="shared" si="6"/>
        <v>2.4771231924663711E-14</v>
      </c>
      <c r="E124" s="24">
        <f t="shared" si="5"/>
        <v>0</v>
      </c>
      <c r="F124" s="23">
        <f t="shared" si="7"/>
        <v>2.5018944243910348E-12</v>
      </c>
    </row>
    <row r="125" spans="2:6" x14ac:dyDescent="0.2">
      <c r="B125" s="20">
        <v>111</v>
      </c>
      <c r="C125" s="21">
        <f t="shared" si="8"/>
        <v>-2.501894424391035E-14</v>
      </c>
      <c r="D125" s="21">
        <f t="shared" si="6"/>
        <v>2.501894424391035E-14</v>
      </c>
      <c r="E125" s="24">
        <f t="shared" si="5"/>
        <v>0</v>
      </c>
      <c r="F125" s="23">
        <f t="shared" si="7"/>
        <v>2.5269133686349451E-12</v>
      </c>
    </row>
    <row r="126" spans="2:6" x14ac:dyDescent="0.2">
      <c r="B126" s="20">
        <v>112</v>
      </c>
      <c r="C126" s="21">
        <f t="shared" si="8"/>
        <v>-2.5269133686349451E-14</v>
      </c>
      <c r="D126" s="21">
        <f t="shared" si="6"/>
        <v>2.5269133686349451E-14</v>
      </c>
      <c r="E126" s="24">
        <f t="shared" si="5"/>
        <v>0</v>
      </c>
      <c r="F126" s="23">
        <f t="shared" si="7"/>
        <v>2.5521825023212945E-12</v>
      </c>
    </row>
    <row r="127" spans="2:6" x14ac:dyDescent="0.2">
      <c r="B127" s="20">
        <v>113</v>
      </c>
      <c r="C127" s="21">
        <f t="shared" si="8"/>
        <v>-2.5521825023212946E-14</v>
      </c>
      <c r="D127" s="21">
        <f t="shared" si="6"/>
        <v>2.5521825023212946E-14</v>
      </c>
      <c r="E127" s="24">
        <f t="shared" si="5"/>
        <v>0</v>
      </c>
      <c r="F127" s="23">
        <f t="shared" si="7"/>
        <v>2.5777043273445076E-12</v>
      </c>
    </row>
    <row r="128" spans="2:6" x14ac:dyDescent="0.2">
      <c r="B128" s="20">
        <v>114</v>
      </c>
      <c r="C128" s="21">
        <f t="shared" si="8"/>
        <v>-2.5777043273445078E-14</v>
      </c>
      <c r="D128" s="21">
        <f t="shared" si="6"/>
        <v>2.5777043273445078E-14</v>
      </c>
      <c r="E128" s="24">
        <f t="shared" si="5"/>
        <v>0</v>
      </c>
      <c r="F128" s="23">
        <f t="shared" si="7"/>
        <v>2.6034813706179527E-12</v>
      </c>
    </row>
    <row r="129" spans="2:6" x14ac:dyDescent="0.2">
      <c r="B129" s="20">
        <v>115</v>
      </c>
      <c r="C129" s="21">
        <f t="shared" si="8"/>
        <v>-2.6034813706179528E-14</v>
      </c>
      <c r="D129" s="21">
        <f t="shared" si="6"/>
        <v>2.6034813706179528E-14</v>
      </c>
      <c r="E129" s="24">
        <f t="shared" si="5"/>
        <v>0</v>
      </c>
      <c r="F129" s="23">
        <f t="shared" si="7"/>
        <v>2.6295161843241322E-12</v>
      </c>
    </row>
    <row r="130" spans="2:6" x14ac:dyDescent="0.2">
      <c r="B130" s="20">
        <v>116</v>
      </c>
      <c r="C130" s="21">
        <f t="shared" si="8"/>
        <v>-2.6295161843241321E-14</v>
      </c>
      <c r="D130" s="21">
        <f t="shared" si="6"/>
        <v>2.6295161843241321E-14</v>
      </c>
      <c r="E130" s="24">
        <f t="shared" si="5"/>
        <v>0</v>
      </c>
      <c r="F130" s="23">
        <f t="shared" si="7"/>
        <v>2.6558113461673735E-12</v>
      </c>
    </row>
    <row r="131" spans="2:6" x14ac:dyDescent="0.2">
      <c r="B131" s="20">
        <v>117</v>
      </c>
      <c r="C131" s="21">
        <f t="shared" si="8"/>
        <v>-2.6558113461673734E-14</v>
      </c>
      <c r="D131" s="21">
        <f t="shared" si="6"/>
        <v>2.6558113461673734E-14</v>
      </c>
      <c r="E131" s="24">
        <f t="shared" si="5"/>
        <v>0</v>
      </c>
      <c r="F131" s="23">
        <f t="shared" si="7"/>
        <v>2.6823694596290472E-12</v>
      </c>
    </row>
    <row r="132" spans="2:6" x14ac:dyDescent="0.2">
      <c r="B132" s="20">
        <v>118</v>
      </c>
      <c r="C132" s="21">
        <f t="shared" si="8"/>
        <v>-2.6823694596290473E-14</v>
      </c>
      <c r="D132" s="21">
        <f t="shared" si="6"/>
        <v>2.6823694596290473E-14</v>
      </c>
      <c r="E132" s="24">
        <f t="shared" si="5"/>
        <v>0</v>
      </c>
      <c r="F132" s="23">
        <f t="shared" si="7"/>
        <v>2.7091931542253378E-12</v>
      </c>
    </row>
    <row r="133" spans="2:6" x14ac:dyDescent="0.2">
      <c r="B133" s="20">
        <v>119</v>
      </c>
      <c r="C133" s="21">
        <f t="shared" si="8"/>
        <v>-2.7091931542253379E-14</v>
      </c>
      <c r="D133" s="21">
        <f t="shared" si="6"/>
        <v>2.7091931542253379E-14</v>
      </c>
      <c r="E133" s="24">
        <f t="shared" si="5"/>
        <v>0</v>
      </c>
      <c r="F133" s="23">
        <f t="shared" si="7"/>
        <v>2.7362850857675912E-12</v>
      </c>
    </row>
    <row r="134" spans="2:6" x14ac:dyDescent="0.2">
      <c r="B134" s="20">
        <v>120</v>
      </c>
      <c r="C134" s="21">
        <f t="shared" si="8"/>
        <v>-2.7362850857675912E-14</v>
      </c>
      <c r="D134" s="21">
        <f t="shared" si="6"/>
        <v>2.7362850857675912E-14</v>
      </c>
      <c r="E134" s="24">
        <f t="shared" si="5"/>
        <v>0</v>
      </c>
      <c r="F134" s="23">
        <f t="shared" si="7"/>
        <v>2.7636479366252673E-12</v>
      </c>
    </row>
    <row r="135" spans="2:6" x14ac:dyDescent="0.2">
      <c r="B135" s="20">
        <v>121</v>
      </c>
      <c r="C135" s="21">
        <f t="shared" si="8"/>
        <v>-2.7636479366252675E-14</v>
      </c>
      <c r="D135" s="21">
        <f t="shared" si="6"/>
        <v>2.7636479366252675E-14</v>
      </c>
      <c r="E135" s="24">
        <f t="shared" si="5"/>
        <v>0</v>
      </c>
      <c r="F135" s="23">
        <f t="shared" si="7"/>
        <v>2.79128441599152E-12</v>
      </c>
    </row>
    <row r="136" spans="2:6" x14ac:dyDescent="0.2">
      <c r="B136" s="20">
        <v>122</v>
      </c>
      <c r="C136" s="21">
        <f t="shared" si="8"/>
        <v>-2.7912844159915201E-14</v>
      </c>
      <c r="D136" s="21">
        <f t="shared" si="6"/>
        <v>2.7912844159915201E-14</v>
      </c>
      <c r="E136" s="24">
        <f t="shared" si="5"/>
        <v>0</v>
      </c>
      <c r="F136" s="23">
        <f t="shared" si="7"/>
        <v>2.8191972601514351E-12</v>
      </c>
    </row>
    <row r="137" spans="2:6" x14ac:dyDescent="0.2">
      <c r="B137" s="20">
        <v>123</v>
      </c>
      <c r="C137" s="21">
        <f t="shared" si="8"/>
        <v>-2.819197260151435E-14</v>
      </c>
      <c r="D137" s="21">
        <f t="shared" si="6"/>
        <v>2.819197260151435E-14</v>
      </c>
      <c r="E137" s="24">
        <f t="shared" si="5"/>
        <v>0</v>
      </c>
      <c r="F137" s="23">
        <f t="shared" si="7"/>
        <v>2.8473892327529494E-12</v>
      </c>
    </row>
    <row r="138" spans="2:6" x14ac:dyDescent="0.2">
      <c r="B138" s="20">
        <v>124</v>
      </c>
      <c r="C138" s="21">
        <f t="shared" si="8"/>
        <v>-2.8473892327529492E-14</v>
      </c>
      <c r="D138" s="21">
        <f t="shared" si="6"/>
        <v>2.8473892327529492E-14</v>
      </c>
      <c r="E138" s="24">
        <f t="shared" si="5"/>
        <v>0</v>
      </c>
      <c r="F138" s="23">
        <f t="shared" si="7"/>
        <v>2.8758631250804789E-12</v>
      </c>
    </row>
    <row r="139" spans="2:6" x14ac:dyDescent="0.2">
      <c r="B139" s="20">
        <v>125</v>
      </c>
      <c r="C139" s="21">
        <f t="shared" si="8"/>
        <v>-2.875863125080479E-14</v>
      </c>
      <c r="D139" s="21">
        <f t="shared" si="6"/>
        <v>2.875863125080479E-14</v>
      </c>
      <c r="E139" s="24">
        <f t="shared" si="5"/>
        <v>0</v>
      </c>
      <c r="F139" s="23">
        <f t="shared" si="7"/>
        <v>2.9046217563312836E-12</v>
      </c>
    </row>
    <row r="140" spans="2:6" x14ac:dyDescent="0.2">
      <c r="B140" s="20">
        <v>126</v>
      </c>
      <c r="C140" s="21">
        <f t="shared" si="8"/>
        <v>-2.9046217563312836E-14</v>
      </c>
      <c r="D140" s="21">
        <f t="shared" si="6"/>
        <v>2.9046217563312836E-14</v>
      </c>
      <c r="E140" s="24">
        <f t="shared" si="5"/>
        <v>0</v>
      </c>
      <c r="F140" s="23">
        <f t="shared" si="7"/>
        <v>2.9336679738945963E-12</v>
      </c>
    </row>
    <row r="141" spans="2:6" x14ac:dyDescent="0.2">
      <c r="B141" s="20">
        <v>127</v>
      </c>
      <c r="C141" s="21">
        <f t="shared" si="8"/>
        <v>-2.9336679738945961E-14</v>
      </c>
      <c r="D141" s="21">
        <f t="shared" si="6"/>
        <v>2.9336679738945961E-14</v>
      </c>
      <c r="E141" s="24">
        <f t="shared" si="5"/>
        <v>0</v>
      </c>
      <c r="F141" s="23">
        <f t="shared" si="7"/>
        <v>2.9630046536335424E-12</v>
      </c>
    </row>
    <row r="142" spans="2:6" x14ac:dyDescent="0.2">
      <c r="B142" s="20">
        <v>128</v>
      </c>
      <c r="C142" s="21">
        <f t="shared" si="8"/>
        <v>-2.9630046536335423E-14</v>
      </c>
      <c r="D142" s="21">
        <f t="shared" si="6"/>
        <v>2.9630046536335423E-14</v>
      </c>
      <c r="E142" s="24">
        <f t="shared" si="5"/>
        <v>0</v>
      </c>
      <c r="F142" s="23">
        <f t="shared" si="7"/>
        <v>2.9926347001698776E-12</v>
      </c>
    </row>
    <row r="143" spans="2:6" x14ac:dyDescent="0.2">
      <c r="B143" s="20">
        <v>129</v>
      </c>
      <c r="C143" s="21">
        <f t="shared" si="8"/>
        <v>-2.9926347001698777E-14</v>
      </c>
      <c r="D143" s="21">
        <f t="shared" si="6"/>
        <v>2.9926347001698777E-14</v>
      </c>
      <c r="E143" s="24">
        <f t="shared" ref="E143:E206" si="9">IF(F142&lt;=$B$15,0,$D$10)</f>
        <v>0</v>
      </c>
      <c r="F143" s="23">
        <f t="shared" si="7"/>
        <v>3.0225610471715765E-12</v>
      </c>
    </row>
    <row r="144" spans="2:6" x14ac:dyDescent="0.2">
      <c r="B144" s="20">
        <v>130</v>
      </c>
      <c r="C144" s="21">
        <f t="shared" si="8"/>
        <v>-3.0225610471715764E-14</v>
      </c>
      <c r="D144" s="21">
        <f t="shared" ref="D144:D207" si="10">+F143*$D$6</f>
        <v>3.0225610471715764E-14</v>
      </c>
      <c r="E144" s="24">
        <f t="shared" si="9"/>
        <v>0</v>
      </c>
      <c r="F144" s="23">
        <f t="shared" ref="F144:F207" si="11">+F143-C144</f>
        <v>3.0527866576432923E-12</v>
      </c>
    </row>
    <row r="145" spans="2:6" x14ac:dyDescent="0.2">
      <c r="B145" s="20">
        <v>131</v>
      </c>
      <c r="C145" s="21">
        <f t="shared" si="8"/>
        <v>-3.0527866576432922E-14</v>
      </c>
      <c r="D145" s="21">
        <f t="shared" si="10"/>
        <v>3.0527866576432922E-14</v>
      </c>
      <c r="E145" s="24">
        <f t="shared" si="9"/>
        <v>0</v>
      </c>
      <c r="F145" s="23">
        <f t="shared" si="11"/>
        <v>3.083314524219725E-12</v>
      </c>
    </row>
    <row r="146" spans="2:6" x14ac:dyDescent="0.2">
      <c r="B146" s="20">
        <v>132</v>
      </c>
      <c r="C146" s="21">
        <f t="shared" si="8"/>
        <v>-3.083314524219725E-14</v>
      </c>
      <c r="D146" s="21">
        <f t="shared" si="10"/>
        <v>3.083314524219725E-14</v>
      </c>
      <c r="E146" s="24">
        <f t="shared" si="9"/>
        <v>0</v>
      </c>
      <c r="F146" s="23">
        <f t="shared" si="11"/>
        <v>3.1141476694619223E-12</v>
      </c>
    </row>
    <row r="147" spans="2:6" x14ac:dyDescent="0.2">
      <c r="B147" s="20">
        <v>133</v>
      </c>
      <c r="C147" s="21">
        <f t="shared" si="8"/>
        <v>-3.1141476694619227E-14</v>
      </c>
      <c r="D147" s="21">
        <f t="shared" si="10"/>
        <v>3.1141476694619227E-14</v>
      </c>
      <c r="E147" s="24">
        <f t="shared" si="9"/>
        <v>0</v>
      </c>
      <c r="F147" s="23">
        <f t="shared" si="11"/>
        <v>3.1452891461565414E-12</v>
      </c>
    </row>
    <row r="148" spans="2:6" x14ac:dyDescent="0.2">
      <c r="B148" s="20">
        <v>134</v>
      </c>
      <c r="C148" s="21">
        <f t="shared" si="8"/>
        <v>-3.1452891461565417E-14</v>
      </c>
      <c r="D148" s="21">
        <f t="shared" si="10"/>
        <v>3.1452891461565417E-14</v>
      </c>
      <c r="E148" s="24">
        <f t="shared" si="9"/>
        <v>0</v>
      </c>
      <c r="F148" s="23">
        <f t="shared" si="11"/>
        <v>3.1767420376181067E-12</v>
      </c>
    </row>
    <row r="149" spans="2:6" x14ac:dyDescent="0.2">
      <c r="B149" s="20">
        <v>135</v>
      </c>
      <c r="C149" s="21">
        <f t="shared" si="8"/>
        <v>-3.1767420376181068E-14</v>
      </c>
      <c r="D149" s="21">
        <f t="shared" si="10"/>
        <v>3.1767420376181068E-14</v>
      </c>
      <c r="E149" s="24">
        <f t="shared" si="9"/>
        <v>0</v>
      </c>
      <c r="F149" s="23">
        <f t="shared" si="11"/>
        <v>3.208509457994288E-12</v>
      </c>
    </row>
    <row r="150" spans="2:6" x14ac:dyDescent="0.2">
      <c r="B150" s="20">
        <v>136</v>
      </c>
      <c r="C150" s="21">
        <f t="shared" si="8"/>
        <v>-3.2085094579942882E-14</v>
      </c>
      <c r="D150" s="21">
        <f t="shared" si="10"/>
        <v>3.2085094579942882E-14</v>
      </c>
      <c r="E150" s="24">
        <f t="shared" si="9"/>
        <v>0</v>
      </c>
      <c r="F150" s="23">
        <f t="shared" si="11"/>
        <v>3.2405945525742307E-12</v>
      </c>
    </row>
    <row r="151" spans="2:6" x14ac:dyDescent="0.2">
      <c r="B151" s="20">
        <v>137</v>
      </c>
      <c r="C151" s="21">
        <f t="shared" si="8"/>
        <v>-3.240594552574231E-14</v>
      </c>
      <c r="D151" s="21">
        <f t="shared" si="10"/>
        <v>3.240594552574231E-14</v>
      </c>
      <c r="E151" s="24">
        <f t="shared" si="9"/>
        <v>0</v>
      </c>
      <c r="F151" s="23">
        <f t="shared" si="11"/>
        <v>3.2730004980999732E-12</v>
      </c>
    </row>
    <row r="152" spans="2:6" x14ac:dyDescent="0.2">
      <c r="B152" s="20">
        <v>138</v>
      </c>
      <c r="C152" s="21">
        <f t="shared" si="8"/>
        <v>-3.2730004980999732E-14</v>
      </c>
      <c r="D152" s="21">
        <f t="shared" si="10"/>
        <v>3.2730004980999732E-14</v>
      </c>
      <c r="E152" s="24">
        <f t="shared" si="9"/>
        <v>0</v>
      </c>
      <c r="F152" s="23">
        <f t="shared" si="11"/>
        <v>3.3057305030809729E-12</v>
      </c>
    </row>
    <row r="153" spans="2:6" x14ac:dyDescent="0.2">
      <c r="B153" s="20">
        <v>139</v>
      </c>
      <c r="C153" s="21">
        <f t="shared" si="8"/>
        <v>-3.3057305030809732E-14</v>
      </c>
      <c r="D153" s="21">
        <f t="shared" si="10"/>
        <v>3.3057305030809732E-14</v>
      </c>
      <c r="E153" s="24">
        <f t="shared" si="9"/>
        <v>0</v>
      </c>
      <c r="F153" s="23">
        <f t="shared" si="11"/>
        <v>3.3387878081117827E-12</v>
      </c>
    </row>
    <row r="154" spans="2:6" x14ac:dyDescent="0.2">
      <c r="B154" s="20">
        <v>140</v>
      </c>
      <c r="C154" s="21">
        <f t="shared" si="8"/>
        <v>-3.3387878081117829E-14</v>
      </c>
      <c r="D154" s="21">
        <f t="shared" si="10"/>
        <v>3.3387878081117829E-14</v>
      </c>
      <c r="E154" s="24">
        <f t="shared" si="9"/>
        <v>0</v>
      </c>
      <c r="F154" s="23">
        <f t="shared" si="11"/>
        <v>3.3721756861929006E-12</v>
      </c>
    </row>
    <row r="155" spans="2:6" x14ac:dyDescent="0.2">
      <c r="B155" s="20">
        <v>141</v>
      </c>
      <c r="C155" s="21">
        <f t="shared" ref="C155:C218" si="12">IF($D$11&gt;B154,0,(E155-D155))</f>
        <v>-3.3721756861929008E-14</v>
      </c>
      <c r="D155" s="21">
        <f t="shared" si="10"/>
        <v>3.3721756861929008E-14</v>
      </c>
      <c r="E155" s="24">
        <f t="shared" si="9"/>
        <v>0</v>
      </c>
      <c r="F155" s="23">
        <f t="shared" si="11"/>
        <v>3.4058974430548296E-12</v>
      </c>
    </row>
    <row r="156" spans="2:6" x14ac:dyDescent="0.2">
      <c r="B156" s="20">
        <v>142</v>
      </c>
      <c r="C156" s="21">
        <f t="shared" si="12"/>
        <v>-3.4058974430548295E-14</v>
      </c>
      <c r="D156" s="21">
        <f t="shared" si="10"/>
        <v>3.4058974430548295E-14</v>
      </c>
      <c r="E156" s="24">
        <f t="shared" si="9"/>
        <v>0</v>
      </c>
      <c r="F156" s="23">
        <f t="shared" si="11"/>
        <v>3.4399564174853777E-12</v>
      </c>
    </row>
    <row r="157" spans="2:6" x14ac:dyDescent="0.2">
      <c r="B157" s="20">
        <v>143</v>
      </c>
      <c r="C157" s="21">
        <f t="shared" si="12"/>
        <v>-3.4399564174853778E-14</v>
      </c>
      <c r="D157" s="21">
        <f t="shared" si="10"/>
        <v>3.4399564174853778E-14</v>
      </c>
      <c r="E157" s="24">
        <f t="shared" si="9"/>
        <v>0</v>
      </c>
      <c r="F157" s="23">
        <f t="shared" si="11"/>
        <v>3.4743559816602316E-12</v>
      </c>
    </row>
    <row r="158" spans="2:6" x14ac:dyDescent="0.2">
      <c r="B158" s="20">
        <v>144</v>
      </c>
      <c r="C158" s="21">
        <f t="shared" si="12"/>
        <v>-3.4743559816602318E-14</v>
      </c>
      <c r="D158" s="21">
        <f t="shared" si="10"/>
        <v>3.4743559816602318E-14</v>
      </c>
      <c r="E158" s="24">
        <f t="shared" si="9"/>
        <v>0</v>
      </c>
      <c r="F158" s="23">
        <f t="shared" si="11"/>
        <v>3.5090995414768338E-12</v>
      </c>
    </row>
    <row r="159" spans="2:6" x14ac:dyDescent="0.2">
      <c r="B159" s="20">
        <v>145</v>
      </c>
      <c r="C159" s="21">
        <f t="shared" si="12"/>
        <v>-3.5090995414768337E-14</v>
      </c>
      <c r="D159" s="21">
        <f t="shared" si="10"/>
        <v>3.5090995414768337E-14</v>
      </c>
      <c r="E159" s="24">
        <f t="shared" si="9"/>
        <v>0</v>
      </c>
      <c r="F159" s="23">
        <f t="shared" si="11"/>
        <v>3.5441905368916022E-12</v>
      </c>
    </row>
    <row r="160" spans="2:6" x14ac:dyDescent="0.2">
      <c r="B160" s="20">
        <v>146</v>
      </c>
      <c r="C160" s="21">
        <f t="shared" si="12"/>
        <v>-3.5441905368916024E-14</v>
      </c>
      <c r="D160" s="21">
        <f t="shared" si="10"/>
        <v>3.5441905368916024E-14</v>
      </c>
      <c r="E160" s="24">
        <f t="shared" si="9"/>
        <v>0</v>
      </c>
      <c r="F160" s="23">
        <f t="shared" si="11"/>
        <v>3.5796324422605181E-12</v>
      </c>
    </row>
    <row r="161" spans="2:6" x14ac:dyDescent="0.2">
      <c r="B161" s="20">
        <v>147</v>
      </c>
      <c r="C161" s="21">
        <f t="shared" si="12"/>
        <v>-3.5796324422605183E-14</v>
      </c>
      <c r="D161" s="21">
        <f t="shared" si="10"/>
        <v>3.5796324422605183E-14</v>
      </c>
      <c r="E161" s="24">
        <f t="shared" si="9"/>
        <v>0</v>
      </c>
      <c r="F161" s="23">
        <f t="shared" si="11"/>
        <v>3.6154287666831232E-12</v>
      </c>
    </row>
    <row r="162" spans="2:6" x14ac:dyDescent="0.2">
      <c r="B162" s="20">
        <v>148</v>
      </c>
      <c r="C162" s="21">
        <f t="shared" si="12"/>
        <v>-3.615428766683123E-14</v>
      </c>
      <c r="D162" s="21">
        <f t="shared" si="10"/>
        <v>3.615428766683123E-14</v>
      </c>
      <c r="E162" s="24">
        <f t="shared" si="9"/>
        <v>0</v>
      </c>
      <c r="F162" s="23">
        <f t="shared" si="11"/>
        <v>3.651583054349954E-12</v>
      </c>
    </row>
    <row r="163" spans="2:6" x14ac:dyDescent="0.2">
      <c r="B163" s="20">
        <v>149</v>
      </c>
      <c r="C163" s="21">
        <f t="shared" si="12"/>
        <v>-3.651583054349954E-14</v>
      </c>
      <c r="D163" s="21">
        <f t="shared" si="10"/>
        <v>3.651583054349954E-14</v>
      </c>
      <c r="E163" s="24">
        <f t="shared" si="9"/>
        <v>0</v>
      </c>
      <c r="F163" s="23">
        <f t="shared" si="11"/>
        <v>3.6880988848934535E-12</v>
      </c>
    </row>
    <row r="164" spans="2:6" x14ac:dyDescent="0.2">
      <c r="B164" s="20">
        <v>150</v>
      </c>
      <c r="C164" s="21">
        <f t="shared" si="12"/>
        <v>-3.6880988848934533E-14</v>
      </c>
      <c r="D164" s="21">
        <f t="shared" si="10"/>
        <v>3.6880988848934533E-14</v>
      </c>
      <c r="E164" s="24">
        <f t="shared" si="9"/>
        <v>0</v>
      </c>
      <c r="F164" s="23">
        <f t="shared" si="11"/>
        <v>3.7249798737423883E-12</v>
      </c>
    </row>
    <row r="165" spans="2:6" x14ac:dyDescent="0.2">
      <c r="B165" s="20">
        <v>151</v>
      </c>
      <c r="C165" s="21">
        <f t="shared" si="12"/>
        <v>-3.7249798737423884E-14</v>
      </c>
      <c r="D165" s="21">
        <f t="shared" si="10"/>
        <v>3.7249798737423884E-14</v>
      </c>
      <c r="E165" s="24">
        <f t="shared" si="9"/>
        <v>0</v>
      </c>
      <c r="F165" s="23">
        <f t="shared" si="11"/>
        <v>3.7622296724798121E-12</v>
      </c>
    </row>
    <row r="166" spans="2:6" x14ac:dyDescent="0.2">
      <c r="B166" s="20">
        <v>152</v>
      </c>
      <c r="C166" s="21">
        <f t="shared" si="12"/>
        <v>-3.7622296724798122E-14</v>
      </c>
      <c r="D166" s="21">
        <f t="shared" si="10"/>
        <v>3.7622296724798122E-14</v>
      </c>
      <c r="E166" s="24">
        <f t="shared" si="9"/>
        <v>0</v>
      </c>
      <c r="F166" s="23">
        <f t="shared" si="11"/>
        <v>3.7998519692046104E-12</v>
      </c>
    </row>
    <row r="167" spans="2:6" x14ac:dyDescent="0.2">
      <c r="B167" s="20">
        <v>153</v>
      </c>
      <c r="C167" s="21">
        <f t="shared" si="12"/>
        <v>-3.7998519692046105E-14</v>
      </c>
      <c r="D167" s="21">
        <f t="shared" si="10"/>
        <v>3.7998519692046105E-14</v>
      </c>
      <c r="E167" s="24">
        <f t="shared" si="9"/>
        <v>0</v>
      </c>
      <c r="F167" s="23">
        <f t="shared" si="11"/>
        <v>3.8378504888966566E-12</v>
      </c>
    </row>
    <row r="168" spans="2:6" x14ac:dyDescent="0.2">
      <c r="B168" s="20">
        <v>154</v>
      </c>
      <c r="C168" s="21">
        <f t="shared" si="12"/>
        <v>-3.8378504888966566E-14</v>
      </c>
      <c r="D168" s="21">
        <f t="shared" si="10"/>
        <v>3.8378504888966566E-14</v>
      </c>
      <c r="E168" s="24">
        <f t="shared" si="9"/>
        <v>0</v>
      </c>
      <c r="F168" s="23">
        <f t="shared" si="11"/>
        <v>3.8762289937856228E-12</v>
      </c>
    </row>
    <row r="169" spans="2:6" x14ac:dyDescent="0.2">
      <c r="B169" s="20">
        <v>155</v>
      </c>
      <c r="C169" s="21">
        <f t="shared" si="12"/>
        <v>-3.8762289937856228E-14</v>
      </c>
      <c r="D169" s="21">
        <f t="shared" si="10"/>
        <v>3.8762289937856228E-14</v>
      </c>
      <c r="E169" s="24">
        <f t="shared" si="9"/>
        <v>0</v>
      </c>
      <c r="F169" s="23">
        <f t="shared" si="11"/>
        <v>3.914991283723479E-12</v>
      </c>
    </row>
    <row r="170" spans="2:6" x14ac:dyDescent="0.2">
      <c r="B170" s="20">
        <v>156</v>
      </c>
      <c r="C170" s="21">
        <f t="shared" si="12"/>
        <v>-3.9149912837234789E-14</v>
      </c>
      <c r="D170" s="21">
        <f t="shared" si="10"/>
        <v>3.9149912837234789E-14</v>
      </c>
      <c r="E170" s="24">
        <f t="shared" si="9"/>
        <v>0</v>
      </c>
      <c r="F170" s="23">
        <f t="shared" si="11"/>
        <v>3.9541411965607141E-12</v>
      </c>
    </row>
    <row r="171" spans="2:6" x14ac:dyDescent="0.2">
      <c r="B171" s="20">
        <v>157</v>
      </c>
      <c r="C171" s="21">
        <f t="shared" si="12"/>
        <v>-3.9541411965607141E-14</v>
      </c>
      <c r="D171" s="21">
        <f t="shared" si="10"/>
        <v>3.9541411965607141E-14</v>
      </c>
      <c r="E171" s="24">
        <f t="shared" si="9"/>
        <v>0</v>
      </c>
      <c r="F171" s="23">
        <f t="shared" si="11"/>
        <v>3.9936826085263212E-12</v>
      </c>
    </row>
    <row r="172" spans="2:6" x14ac:dyDescent="0.2">
      <c r="B172" s="20">
        <v>158</v>
      </c>
      <c r="C172" s="21">
        <f t="shared" si="12"/>
        <v>-3.9936826085263212E-14</v>
      </c>
      <c r="D172" s="21">
        <f t="shared" si="10"/>
        <v>3.9936826085263212E-14</v>
      </c>
      <c r="E172" s="24">
        <f t="shared" si="9"/>
        <v>0</v>
      </c>
      <c r="F172" s="23">
        <f t="shared" si="11"/>
        <v>4.0336194346115843E-12</v>
      </c>
    </row>
    <row r="173" spans="2:6" x14ac:dyDescent="0.2">
      <c r="B173" s="20">
        <v>159</v>
      </c>
      <c r="C173" s="21">
        <f t="shared" si="12"/>
        <v>-4.0336194346115845E-14</v>
      </c>
      <c r="D173" s="21">
        <f t="shared" si="10"/>
        <v>4.0336194346115845E-14</v>
      </c>
      <c r="E173" s="24">
        <f t="shared" si="9"/>
        <v>0</v>
      </c>
      <c r="F173" s="23">
        <f t="shared" si="11"/>
        <v>4.0739556289576998E-12</v>
      </c>
    </row>
    <row r="174" spans="2:6" x14ac:dyDescent="0.2">
      <c r="B174" s="20">
        <v>160</v>
      </c>
      <c r="C174" s="21">
        <f t="shared" si="12"/>
        <v>-4.0739556289577001E-14</v>
      </c>
      <c r="D174" s="21">
        <f t="shared" si="10"/>
        <v>4.0739556289577001E-14</v>
      </c>
      <c r="E174" s="24">
        <f t="shared" si="9"/>
        <v>0</v>
      </c>
      <c r="F174" s="23">
        <f t="shared" si="11"/>
        <v>4.1146951852472769E-12</v>
      </c>
    </row>
    <row r="175" spans="2:6" x14ac:dyDescent="0.2">
      <c r="B175" s="20">
        <v>161</v>
      </c>
      <c r="C175" s="21">
        <f t="shared" si="12"/>
        <v>-4.1146951852472768E-14</v>
      </c>
      <c r="D175" s="21">
        <f t="shared" si="10"/>
        <v>4.1146951852472768E-14</v>
      </c>
      <c r="E175" s="24">
        <f t="shared" si="9"/>
        <v>0</v>
      </c>
      <c r="F175" s="23">
        <f t="shared" si="11"/>
        <v>4.1558421370997498E-12</v>
      </c>
    </row>
    <row r="176" spans="2:6" x14ac:dyDescent="0.2">
      <c r="B176" s="20">
        <v>162</v>
      </c>
      <c r="C176" s="21">
        <f t="shared" si="12"/>
        <v>-4.1558421370997499E-14</v>
      </c>
      <c r="D176" s="21">
        <f t="shared" si="10"/>
        <v>4.1558421370997499E-14</v>
      </c>
      <c r="E176" s="24">
        <f t="shared" si="9"/>
        <v>0</v>
      </c>
      <c r="F176" s="23">
        <f t="shared" si="11"/>
        <v>4.1974005584707473E-12</v>
      </c>
    </row>
    <row r="177" spans="2:6" x14ac:dyDescent="0.2">
      <c r="B177" s="20">
        <v>163</v>
      </c>
      <c r="C177" s="21">
        <f t="shared" si="12"/>
        <v>-4.1974005584707472E-14</v>
      </c>
      <c r="D177" s="21">
        <f t="shared" si="10"/>
        <v>4.1974005584707472E-14</v>
      </c>
      <c r="E177" s="24">
        <f t="shared" si="9"/>
        <v>0</v>
      </c>
      <c r="F177" s="23">
        <f t="shared" si="11"/>
        <v>4.2393745640554551E-12</v>
      </c>
    </row>
    <row r="178" spans="2:6" x14ac:dyDescent="0.2">
      <c r="B178" s="20">
        <v>164</v>
      </c>
      <c r="C178" s="21">
        <f t="shared" si="12"/>
        <v>-4.2393745640554554E-14</v>
      </c>
      <c r="D178" s="21">
        <f t="shared" si="10"/>
        <v>4.2393745640554554E-14</v>
      </c>
      <c r="E178" s="24">
        <f t="shared" si="9"/>
        <v>0</v>
      </c>
      <c r="F178" s="23">
        <f t="shared" si="11"/>
        <v>4.2817683096960101E-12</v>
      </c>
    </row>
    <row r="179" spans="2:6" x14ac:dyDescent="0.2">
      <c r="B179" s="20">
        <v>165</v>
      </c>
      <c r="C179" s="21">
        <f t="shared" si="12"/>
        <v>-4.2817683096960101E-14</v>
      </c>
      <c r="D179" s="21">
        <f t="shared" si="10"/>
        <v>4.2817683096960101E-14</v>
      </c>
      <c r="E179" s="24">
        <f t="shared" si="9"/>
        <v>0</v>
      </c>
      <c r="F179" s="23">
        <f t="shared" si="11"/>
        <v>4.3245859927929704E-12</v>
      </c>
    </row>
    <row r="180" spans="2:6" x14ac:dyDescent="0.2">
      <c r="B180" s="20">
        <v>166</v>
      </c>
      <c r="C180" s="21">
        <f t="shared" si="12"/>
        <v>-4.3245859927929705E-14</v>
      </c>
      <c r="D180" s="21">
        <f t="shared" si="10"/>
        <v>4.3245859927929705E-14</v>
      </c>
      <c r="E180" s="24">
        <f t="shared" si="9"/>
        <v>0</v>
      </c>
      <c r="F180" s="23">
        <f t="shared" si="11"/>
        <v>4.3678318527208998E-12</v>
      </c>
    </row>
    <row r="181" spans="2:6" x14ac:dyDescent="0.2">
      <c r="B181" s="20">
        <v>167</v>
      </c>
      <c r="C181" s="21">
        <f t="shared" si="12"/>
        <v>-4.3678318527208999E-14</v>
      </c>
      <c r="D181" s="21">
        <f t="shared" si="10"/>
        <v>4.3678318527208999E-14</v>
      </c>
      <c r="E181" s="24">
        <f t="shared" si="9"/>
        <v>0</v>
      </c>
      <c r="F181" s="23">
        <f t="shared" si="11"/>
        <v>4.4115101712481084E-12</v>
      </c>
    </row>
    <row r="182" spans="2:6" x14ac:dyDescent="0.2">
      <c r="B182" s="20">
        <v>168</v>
      </c>
      <c r="C182" s="21">
        <f t="shared" si="12"/>
        <v>-4.4115101712481086E-14</v>
      </c>
      <c r="D182" s="21">
        <f t="shared" si="10"/>
        <v>4.4115101712481086E-14</v>
      </c>
      <c r="E182" s="24">
        <f t="shared" si="9"/>
        <v>0</v>
      </c>
      <c r="F182" s="23">
        <f t="shared" si="11"/>
        <v>4.4556252729605892E-12</v>
      </c>
    </row>
    <row r="183" spans="2:6" x14ac:dyDescent="0.2">
      <c r="B183" s="20">
        <v>169</v>
      </c>
      <c r="C183" s="21">
        <f t="shared" si="12"/>
        <v>-4.4556252729605891E-14</v>
      </c>
      <c r="D183" s="21">
        <f t="shared" si="10"/>
        <v>4.4556252729605891E-14</v>
      </c>
      <c r="E183" s="24">
        <f t="shared" si="9"/>
        <v>0</v>
      </c>
      <c r="F183" s="23">
        <f t="shared" si="11"/>
        <v>4.5001815256901954E-12</v>
      </c>
    </row>
    <row r="184" spans="2:6" x14ac:dyDescent="0.2">
      <c r="B184" s="20">
        <v>170</v>
      </c>
      <c r="C184" s="21">
        <f t="shared" si="12"/>
        <v>-4.5001815256901956E-14</v>
      </c>
      <c r="D184" s="21">
        <f t="shared" si="10"/>
        <v>4.5001815256901956E-14</v>
      </c>
      <c r="E184" s="24">
        <f t="shared" si="9"/>
        <v>0</v>
      </c>
      <c r="F184" s="23">
        <f t="shared" si="11"/>
        <v>4.5451833409470976E-12</v>
      </c>
    </row>
    <row r="185" spans="2:6" x14ac:dyDescent="0.2">
      <c r="B185" s="20">
        <v>171</v>
      </c>
      <c r="C185" s="21">
        <f t="shared" si="12"/>
        <v>-4.5451833409470978E-14</v>
      </c>
      <c r="D185" s="21">
        <f t="shared" si="10"/>
        <v>4.5451833409470978E-14</v>
      </c>
      <c r="E185" s="24">
        <f t="shared" si="9"/>
        <v>0</v>
      </c>
      <c r="F185" s="23">
        <f t="shared" si="11"/>
        <v>4.5906351743565686E-12</v>
      </c>
    </row>
    <row r="186" spans="2:6" x14ac:dyDescent="0.2">
      <c r="B186" s="20">
        <v>172</v>
      </c>
      <c r="C186" s="21">
        <f t="shared" si="12"/>
        <v>-4.5906351743565683E-14</v>
      </c>
      <c r="D186" s="21">
        <f t="shared" si="10"/>
        <v>4.5906351743565683E-14</v>
      </c>
      <c r="E186" s="24">
        <f t="shared" si="9"/>
        <v>0</v>
      </c>
      <c r="F186" s="23">
        <f t="shared" si="11"/>
        <v>4.6365415261001341E-12</v>
      </c>
    </row>
    <row r="187" spans="2:6" x14ac:dyDescent="0.2">
      <c r="B187" s="20">
        <v>173</v>
      </c>
      <c r="C187" s="21">
        <f t="shared" si="12"/>
        <v>-4.636541526100134E-14</v>
      </c>
      <c r="D187" s="21">
        <f t="shared" si="10"/>
        <v>4.636541526100134E-14</v>
      </c>
      <c r="E187" s="24">
        <f t="shared" si="9"/>
        <v>0</v>
      </c>
      <c r="F187" s="23">
        <f t="shared" si="11"/>
        <v>4.6829069413611354E-12</v>
      </c>
    </row>
    <row r="188" spans="2:6" x14ac:dyDescent="0.2">
      <c r="B188" s="20">
        <v>174</v>
      </c>
      <c r="C188" s="21">
        <f t="shared" si="12"/>
        <v>-4.6829069413611358E-14</v>
      </c>
      <c r="D188" s="21">
        <f t="shared" si="10"/>
        <v>4.6829069413611358E-14</v>
      </c>
      <c r="E188" s="24">
        <f t="shared" si="9"/>
        <v>0</v>
      </c>
      <c r="F188" s="23">
        <f t="shared" si="11"/>
        <v>4.7297360107747469E-12</v>
      </c>
    </row>
    <row r="189" spans="2:6" x14ac:dyDescent="0.2">
      <c r="B189" s="20">
        <v>175</v>
      </c>
      <c r="C189" s="21">
        <f t="shared" si="12"/>
        <v>-4.7297360107747469E-14</v>
      </c>
      <c r="D189" s="21">
        <f t="shared" si="10"/>
        <v>4.7297360107747469E-14</v>
      </c>
      <c r="E189" s="24">
        <f t="shared" si="9"/>
        <v>0</v>
      </c>
      <c r="F189" s="23">
        <f t="shared" si="11"/>
        <v>4.7770333708824947E-12</v>
      </c>
    </row>
    <row r="190" spans="2:6" x14ac:dyDescent="0.2">
      <c r="B190" s="20">
        <v>176</v>
      </c>
      <c r="C190" s="21">
        <f t="shared" si="12"/>
        <v>-4.777033370882495E-14</v>
      </c>
      <c r="D190" s="21">
        <f t="shared" si="10"/>
        <v>4.777033370882495E-14</v>
      </c>
      <c r="E190" s="24">
        <f t="shared" si="9"/>
        <v>0</v>
      </c>
      <c r="F190" s="23">
        <f t="shared" si="11"/>
        <v>4.8248037045913192E-12</v>
      </c>
    </row>
    <row r="191" spans="2:6" x14ac:dyDescent="0.2">
      <c r="B191" s="20">
        <v>177</v>
      </c>
      <c r="C191" s="21">
        <f t="shared" si="12"/>
        <v>-4.824803704591319E-14</v>
      </c>
      <c r="D191" s="21">
        <f t="shared" si="10"/>
        <v>4.824803704591319E-14</v>
      </c>
      <c r="E191" s="24">
        <f t="shared" si="9"/>
        <v>0</v>
      </c>
      <c r="F191" s="23">
        <f t="shared" si="11"/>
        <v>4.8730517416372322E-12</v>
      </c>
    </row>
    <row r="192" spans="2:6" x14ac:dyDescent="0.2">
      <c r="B192" s="20">
        <v>178</v>
      </c>
      <c r="C192" s="21">
        <f t="shared" si="12"/>
        <v>-4.8730517416372322E-14</v>
      </c>
      <c r="D192" s="21">
        <f t="shared" si="10"/>
        <v>4.8730517416372322E-14</v>
      </c>
      <c r="E192" s="24">
        <f t="shared" si="9"/>
        <v>0</v>
      </c>
      <c r="F192" s="23">
        <f t="shared" si="11"/>
        <v>4.9217822590536046E-12</v>
      </c>
    </row>
    <row r="193" spans="2:6" x14ac:dyDescent="0.2">
      <c r="B193" s="20">
        <v>179</v>
      </c>
      <c r="C193" s="21">
        <f t="shared" si="12"/>
        <v>-4.9217822590536047E-14</v>
      </c>
      <c r="D193" s="21">
        <f t="shared" si="10"/>
        <v>4.9217822590536047E-14</v>
      </c>
      <c r="E193" s="24">
        <f t="shared" si="9"/>
        <v>0</v>
      </c>
      <c r="F193" s="23">
        <f t="shared" si="11"/>
        <v>4.9710000816441406E-12</v>
      </c>
    </row>
    <row r="194" spans="2:6" x14ac:dyDescent="0.2">
      <c r="B194" s="20">
        <v>180</v>
      </c>
      <c r="C194" s="21">
        <f t="shared" si="12"/>
        <v>-4.9710000816441404E-14</v>
      </c>
      <c r="D194" s="21">
        <f t="shared" si="10"/>
        <v>4.9710000816441404E-14</v>
      </c>
      <c r="E194" s="24">
        <f t="shared" si="9"/>
        <v>0</v>
      </c>
      <c r="F194" s="23">
        <f t="shared" si="11"/>
        <v>5.0207100824605822E-12</v>
      </c>
    </row>
    <row r="195" spans="2:6" x14ac:dyDescent="0.2">
      <c r="B195" s="20">
        <v>181</v>
      </c>
      <c r="C195" s="21">
        <f t="shared" si="12"/>
        <v>-5.0207100824605821E-14</v>
      </c>
      <c r="D195" s="21">
        <f t="shared" si="10"/>
        <v>5.0207100824605821E-14</v>
      </c>
      <c r="E195" s="24">
        <f t="shared" si="9"/>
        <v>0</v>
      </c>
      <c r="F195" s="23">
        <f t="shared" si="11"/>
        <v>5.0709171832851884E-12</v>
      </c>
    </row>
    <row r="196" spans="2:6" x14ac:dyDescent="0.2">
      <c r="B196" s="20">
        <v>182</v>
      </c>
      <c r="C196" s="21">
        <f t="shared" si="12"/>
        <v>-5.0709171832851882E-14</v>
      </c>
      <c r="D196" s="21">
        <f t="shared" si="10"/>
        <v>5.0709171832851882E-14</v>
      </c>
      <c r="E196" s="24">
        <f t="shared" si="9"/>
        <v>0</v>
      </c>
      <c r="F196" s="23">
        <f t="shared" si="11"/>
        <v>5.1216263551180405E-12</v>
      </c>
    </row>
    <row r="197" spans="2:6" x14ac:dyDescent="0.2">
      <c r="B197" s="20">
        <v>183</v>
      </c>
      <c r="C197" s="21">
        <f t="shared" si="12"/>
        <v>-5.1216263551180408E-14</v>
      </c>
      <c r="D197" s="21">
        <f t="shared" si="10"/>
        <v>5.1216263551180408E-14</v>
      </c>
      <c r="E197" s="24">
        <f t="shared" si="9"/>
        <v>0</v>
      </c>
      <c r="F197" s="23">
        <f t="shared" si="11"/>
        <v>5.1728426186692211E-12</v>
      </c>
    </row>
    <row r="198" spans="2:6" x14ac:dyDescent="0.2">
      <c r="B198" s="20">
        <v>184</v>
      </c>
      <c r="C198" s="21">
        <f t="shared" si="12"/>
        <v>-5.172842618669221E-14</v>
      </c>
      <c r="D198" s="21">
        <f t="shared" si="10"/>
        <v>5.172842618669221E-14</v>
      </c>
      <c r="E198" s="24">
        <f t="shared" si="9"/>
        <v>0</v>
      </c>
      <c r="F198" s="23">
        <f t="shared" si="11"/>
        <v>5.2245710448559136E-12</v>
      </c>
    </row>
    <row r="199" spans="2:6" x14ac:dyDescent="0.2">
      <c r="B199" s="20">
        <v>185</v>
      </c>
      <c r="C199" s="21">
        <f t="shared" si="12"/>
        <v>-5.2245710448559135E-14</v>
      </c>
      <c r="D199" s="21">
        <f t="shared" si="10"/>
        <v>5.2245710448559135E-14</v>
      </c>
      <c r="E199" s="24">
        <f t="shared" si="9"/>
        <v>0</v>
      </c>
      <c r="F199" s="23">
        <f t="shared" si="11"/>
        <v>5.2768167553044729E-12</v>
      </c>
    </row>
    <row r="200" spans="2:6" x14ac:dyDescent="0.2">
      <c r="B200" s="20">
        <v>186</v>
      </c>
      <c r="C200" s="21">
        <f t="shared" si="12"/>
        <v>-5.2768167553044728E-14</v>
      </c>
      <c r="D200" s="21">
        <f t="shared" si="10"/>
        <v>5.2768167553044728E-14</v>
      </c>
      <c r="E200" s="24">
        <f t="shared" si="9"/>
        <v>0</v>
      </c>
      <c r="F200" s="23">
        <f t="shared" si="11"/>
        <v>5.3295849228575178E-12</v>
      </c>
    </row>
    <row r="201" spans="2:6" x14ac:dyDescent="0.2">
      <c r="B201" s="20">
        <v>187</v>
      </c>
      <c r="C201" s="21">
        <f t="shared" si="12"/>
        <v>-5.329584922857518E-14</v>
      </c>
      <c r="D201" s="21">
        <f t="shared" si="10"/>
        <v>5.329584922857518E-14</v>
      </c>
      <c r="E201" s="24">
        <f t="shared" si="9"/>
        <v>0</v>
      </c>
      <c r="F201" s="23">
        <f t="shared" si="11"/>
        <v>5.3828807720860929E-12</v>
      </c>
    </row>
    <row r="202" spans="2:6" x14ac:dyDescent="0.2">
      <c r="B202" s="20">
        <v>188</v>
      </c>
      <c r="C202" s="21">
        <f t="shared" si="12"/>
        <v>-5.3828807720860928E-14</v>
      </c>
      <c r="D202" s="21">
        <f t="shared" si="10"/>
        <v>5.3828807720860928E-14</v>
      </c>
      <c r="E202" s="24">
        <f t="shared" si="9"/>
        <v>0</v>
      </c>
      <c r="F202" s="23">
        <f t="shared" si="11"/>
        <v>5.4367095798069541E-12</v>
      </c>
    </row>
    <row r="203" spans="2:6" x14ac:dyDescent="0.2">
      <c r="B203" s="20">
        <v>189</v>
      </c>
      <c r="C203" s="21">
        <f t="shared" si="12"/>
        <v>-5.4367095798069542E-14</v>
      </c>
      <c r="D203" s="21">
        <f t="shared" si="10"/>
        <v>5.4367095798069542E-14</v>
      </c>
      <c r="E203" s="24">
        <f t="shared" si="9"/>
        <v>0</v>
      </c>
      <c r="F203" s="23">
        <f t="shared" si="11"/>
        <v>5.4910766756050234E-12</v>
      </c>
    </row>
    <row r="204" spans="2:6" x14ac:dyDescent="0.2">
      <c r="B204" s="20">
        <v>190</v>
      </c>
      <c r="C204" s="21">
        <f t="shared" si="12"/>
        <v>-5.4910766756050234E-14</v>
      </c>
      <c r="D204" s="21">
        <f t="shared" si="10"/>
        <v>5.4910766756050234E-14</v>
      </c>
      <c r="E204" s="24">
        <f t="shared" si="9"/>
        <v>0</v>
      </c>
      <c r="F204" s="23">
        <f t="shared" si="11"/>
        <v>5.5459874423610735E-12</v>
      </c>
    </row>
    <row r="205" spans="2:6" x14ac:dyDescent="0.2">
      <c r="B205" s="20">
        <v>191</v>
      </c>
      <c r="C205" s="21">
        <f t="shared" si="12"/>
        <v>-5.5459874423610735E-14</v>
      </c>
      <c r="D205" s="21">
        <f t="shared" si="10"/>
        <v>5.5459874423610735E-14</v>
      </c>
      <c r="E205" s="24">
        <f t="shared" si="9"/>
        <v>0</v>
      </c>
      <c r="F205" s="23">
        <f t="shared" si="11"/>
        <v>5.6014473167846843E-12</v>
      </c>
    </row>
    <row r="206" spans="2:6" x14ac:dyDescent="0.2">
      <c r="B206" s="20">
        <v>192</v>
      </c>
      <c r="C206" s="21">
        <f t="shared" si="12"/>
        <v>-5.6014473167846845E-14</v>
      </c>
      <c r="D206" s="21">
        <f t="shared" si="10"/>
        <v>5.6014473167846845E-14</v>
      </c>
      <c r="E206" s="24">
        <f t="shared" si="9"/>
        <v>0</v>
      </c>
      <c r="F206" s="23">
        <f t="shared" si="11"/>
        <v>5.657461789952531E-12</v>
      </c>
    </row>
    <row r="207" spans="2:6" x14ac:dyDescent="0.2">
      <c r="B207" s="20">
        <v>193</v>
      </c>
      <c r="C207" s="21">
        <f t="shared" si="12"/>
        <v>-5.6574617899525311E-14</v>
      </c>
      <c r="D207" s="21">
        <f t="shared" si="10"/>
        <v>5.6574617899525311E-14</v>
      </c>
      <c r="E207" s="24">
        <f t="shared" ref="E207:E270" si="13">IF(F206&lt;=$B$15,0,$D$10)</f>
        <v>0</v>
      </c>
      <c r="F207" s="23">
        <f t="shared" si="11"/>
        <v>5.7140364078520565E-12</v>
      </c>
    </row>
    <row r="208" spans="2:6" x14ac:dyDescent="0.2">
      <c r="B208" s="20">
        <v>194</v>
      </c>
      <c r="C208" s="21">
        <f t="shared" si="12"/>
        <v>-5.7140364078520571E-14</v>
      </c>
      <c r="D208" s="21">
        <f t="shared" ref="D208:D271" si="14">+F207*$D$6</f>
        <v>5.7140364078520571E-14</v>
      </c>
      <c r="E208" s="24">
        <f t="shared" si="13"/>
        <v>0</v>
      </c>
      <c r="F208" s="23">
        <f t="shared" ref="F208:F271" si="15">+F207-C208</f>
        <v>5.7711767719305773E-12</v>
      </c>
    </row>
    <row r="209" spans="2:6" x14ac:dyDescent="0.2">
      <c r="B209" s="20">
        <v>195</v>
      </c>
      <c r="C209" s="21">
        <f t="shared" si="12"/>
        <v>-5.7711767719305769E-14</v>
      </c>
      <c r="D209" s="21">
        <f t="shared" si="14"/>
        <v>5.7711767719305769E-14</v>
      </c>
      <c r="E209" s="24">
        <f t="shared" si="13"/>
        <v>0</v>
      </c>
      <c r="F209" s="23">
        <f t="shared" si="15"/>
        <v>5.828888539649883E-12</v>
      </c>
    </row>
    <row r="210" spans="2:6" x14ac:dyDescent="0.2">
      <c r="B210" s="20">
        <v>196</v>
      </c>
      <c r="C210" s="21">
        <f t="shared" si="12"/>
        <v>-5.8288885396498835E-14</v>
      </c>
      <c r="D210" s="21">
        <f t="shared" si="14"/>
        <v>5.8288885396498835E-14</v>
      </c>
      <c r="E210" s="24">
        <f t="shared" si="13"/>
        <v>0</v>
      </c>
      <c r="F210" s="23">
        <f t="shared" si="15"/>
        <v>5.887177425046382E-12</v>
      </c>
    </row>
    <row r="211" spans="2:6" x14ac:dyDescent="0.2">
      <c r="B211" s="20">
        <v>197</v>
      </c>
      <c r="C211" s="21">
        <f t="shared" si="12"/>
        <v>-5.8871774250463819E-14</v>
      </c>
      <c r="D211" s="21">
        <f t="shared" si="14"/>
        <v>5.8871774250463819E-14</v>
      </c>
      <c r="E211" s="24">
        <f t="shared" si="13"/>
        <v>0</v>
      </c>
      <c r="F211" s="23">
        <f t="shared" si="15"/>
        <v>5.9460491992968456E-12</v>
      </c>
    </row>
    <row r="212" spans="2:6" x14ac:dyDescent="0.2">
      <c r="B212" s="20">
        <v>198</v>
      </c>
      <c r="C212" s="21">
        <f t="shared" si="12"/>
        <v>-5.9460491992968453E-14</v>
      </c>
      <c r="D212" s="21">
        <f t="shared" si="14"/>
        <v>5.9460491992968453E-14</v>
      </c>
      <c r="E212" s="24">
        <f t="shared" si="13"/>
        <v>0</v>
      </c>
      <c r="F212" s="23">
        <f t="shared" si="15"/>
        <v>6.0055096912898137E-12</v>
      </c>
    </row>
    <row r="213" spans="2:6" x14ac:dyDescent="0.2">
      <c r="B213" s="20">
        <v>199</v>
      </c>
      <c r="C213" s="21">
        <f t="shared" si="12"/>
        <v>-6.0055096912898135E-14</v>
      </c>
      <c r="D213" s="21">
        <f t="shared" si="14"/>
        <v>6.0055096912898135E-14</v>
      </c>
      <c r="E213" s="24">
        <f t="shared" si="13"/>
        <v>0</v>
      </c>
      <c r="F213" s="23">
        <f t="shared" si="15"/>
        <v>6.0655647882027115E-12</v>
      </c>
    </row>
    <row r="214" spans="2:6" x14ac:dyDescent="0.2">
      <c r="B214" s="20">
        <v>200</v>
      </c>
      <c r="C214" s="21">
        <f t="shared" si="12"/>
        <v>-6.0655647882027118E-14</v>
      </c>
      <c r="D214" s="21">
        <f t="shared" si="14"/>
        <v>6.0655647882027118E-14</v>
      </c>
      <c r="E214" s="24">
        <f t="shared" si="13"/>
        <v>0</v>
      </c>
      <c r="F214" s="23">
        <f t="shared" si="15"/>
        <v>6.1262204360847388E-12</v>
      </c>
    </row>
    <row r="215" spans="2:6" x14ac:dyDescent="0.2">
      <c r="B215" s="20">
        <v>201</v>
      </c>
      <c r="C215" s="21">
        <f t="shared" si="12"/>
        <v>-6.1262204360847385E-14</v>
      </c>
      <c r="D215" s="21">
        <f t="shared" si="14"/>
        <v>6.1262204360847385E-14</v>
      </c>
      <c r="E215" s="24">
        <f t="shared" si="13"/>
        <v>0</v>
      </c>
      <c r="F215" s="23">
        <f t="shared" si="15"/>
        <v>6.1874826404455858E-12</v>
      </c>
    </row>
    <row r="216" spans="2:6" x14ac:dyDescent="0.2">
      <c r="B216" s="20">
        <v>202</v>
      </c>
      <c r="C216" s="21">
        <f t="shared" si="12"/>
        <v>-6.187482640445586E-14</v>
      </c>
      <c r="D216" s="21">
        <f t="shared" si="14"/>
        <v>6.187482640445586E-14</v>
      </c>
      <c r="E216" s="24">
        <f t="shared" si="13"/>
        <v>0</v>
      </c>
      <c r="F216" s="23">
        <f t="shared" si="15"/>
        <v>6.2493574668500416E-12</v>
      </c>
    </row>
    <row r="217" spans="2:6" x14ac:dyDescent="0.2">
      <c r="B217" s="20">
        <v>203</v>
      </c>
      <c r="C217" s="21">
        <f t="shared" si="12"/>
        <v>-6.2493574668500416E-14</v>
      </c>
      <c r="D217" s="21">
        <f t="shared" si="14"/>
        <v>6.2493574668500416E-14</v>
      </c>
      <c r="E217" s="24">
        <f t="shared" si="13"/>
        <v>0</v>
      </c>
      <c r="F217" s="23">
        <f t="shared" si="15"/>
        <v>6.3118510415185418E-12</v>
      </c>
    </row>
    <row r="218" spans="2:6" x14ac:dyDescent="0.2">
      <c r="B218" s="20">
        <v>204</v>
      </c>
      <c r="C218" s="21">
        <f t="shared" si="12"/>
        <v>-6.3118510415185424E-14</v>
      </c>
      <c r="D218" s="21">
        <f t="shared" si="14"/>
        <v>6.3118510415185424E-14</v>
      </c>
      <c r="E218" s="24">
        <f t="shared" si="13"/>
        <v>0</v>
      </c>
      <c r="F218" s="23">
        <f t="shared" si="15"/>
        <v>6.3749695519337269E-12</v>
      </c>
    </row>
    <row r="219" spans="2:6" x14ac:dyDescent="0.2">
      <c r="B219" s="20">
        <v>205</v>
      </c>
      <c r="C219" s="21">
        <f t="shared" ref="C219:C282" si="16">IF($D$11&gt;B218,0,(E219-D219))</f>
        <v>-6.3749695519337266E-14</v>
      </c>
      <c r="D219" s="21">
        <f t="shared" si="14"/>
        <v>6.3749695519337266E-14</v>
      </c>
      <c r="E219" s="24">
        <f t="shared" si="13"/>
        <v>0</v>
      </c>
      <c r="F219" s="23">
        <f t="shared" si="15"/>
        <v>6.4387192474530639E-12</v>
      </c>
    </row>
    <row r="220" spans="2:6" x14ac:dyDescent="0.2">
      <c r="B220" s="20">
        <v>206</v>
      </c>
      <c r="C220" s="21">
        <f t="shared" si="16"/>
        <v>-6.4387192474530636E-14</v>
      </c>
      <c r="D220" s="21">
        <f t="shared" si="14"/>
        <v>6.4387192474530636E-14</v>
      </c>
      <c r="E220" s="24">
        <f t="shared" si="13"/>
        <v>0</v>
      </c>
      <c r="F220" s="23">
        <f t="shared" si="15"/>
        <v>6.5031064399275947E-12</v>
      </c>
    </row>
    <row r="221" spans="2:6" x14ac:dyDescent="0.2">
      <c r="B221" s="20">
        <v>207</v>
      </c>
      <c r="C221" s="21">
        <f t="shared" si="16"/>
        <v>-6.5031064399275951E-14</v>
      </c>
      <c r="D221" s="21">
        <f t="shared" si="14"/>
        <v>6.5031064399275951E-14</v>
      </c>
      <c r="E221" s="24">
        <f t="shared" si="13"/>
        <v>0</v>
      </c>
      <c r="F221" s="23">
        <f t="shared" si="15"/>
        <v>6.5681375043268708E-12</v>
      </c>
    </row>
    <row r="222" spans="2:6" x14ac:dyDescent="0.2">
      <c r="B222" s="20">
        <v>208</v>
      </c>
      <c r="C222" s="21">
        <f t="shared" si="16"/>
        <v>-6.5681375043268708E-14</v>
      </c>
      <c r="D222" s="21">
        <f t="shared" si="14"/>
        <v>6.5681375043268708E-14</v>
      </c>
      <c r="E222" s="24">
        <f t="shared" si="13"/>
        <v>0</v>
      </c>
      <c r="F222" s="23">
        <f t="shared" si="15"/>
        <v>6.6338188793701396E-12</v>
      </c>
    </row>
    <row r="223" spans="2:6" x14ac:dyDescent="0.2">
      <c r="B223" s="20">
        <v>209</v>
      </c>
      <c r="C223" s="21">
        <f t="shared" si="16"/>
        <v>-6.6338188793701402E-14</v>
      </c>
      <c r="D223" s="21">
        <f t="shared" si="14"/>
        <v>6.6338188793701402E-14</v>
      </c>
      <c r="E223" s="24">
        <f t="shared" si="13"/>
        <v>0</v>
      </c>
      <c r="F223" s="23">
        <f t="shared" si="15"/>
        <v>6.7001570681638413E-12</v>
      </c>
    </row>
    <row r="224" spans="2:6" x14ac:dyDescent="0.2">
      <c r="B224" s="20">
        <v>210</v>
      </c>
      <c r="C224" s="21">
        <f t="shared" si="16"/>
        <v>-6.7001570681638413E-14</v>
      </c>
      <c r="D224" s="21">
        <f t="shared" si="14"/>
        <v>6.7001570681638413E-14</v>
      </c>
      <c r="E224" s="24">
        <f t="shared" si="13"/>
        <v>0</v>
      </c>
      <c r="F224" s="23">
        <f t="shared" si="15"/>
        <v>6.76715863884548E-12</v>
      </c>
    </row>
    <row r="225" spans="2:6" x14ac:dyDescent="0.2">
      <c r="B225" s="20">
        <v>211</v>
      </c>
      <c r="C225" s="21">
        <f t="shared" si="16"/>
        <v>-6.7671586388454795E-14</v>
      </c>
      <c r="D225" s="21">
        <f t="shared" si="14"/>
        <v>6.7671586388454795E-14</v>
      </c>
      <c r="E225" s="24">
        <f t="shared" si="13"/>
        <v>0</v>
      </c>
      <c r="F225" s="23">
        <f t="shared" si="15"/>
        <v>6.834830225233935E-12</v>
      </c>
    </row>
    <row r="226" spans="2:6" x14ac:dyDescent="0.2">
      <c r="B226" s="20">
        <v>212</v>
      </c>
      <c r="C226" s="21">
        <f t="shared" si="16"/>
        <v>-6.8348302252339346E-14</v>
      </c>
      <c r="D226" s="21">
        <f t="shared" si="14"/>
        <v>6.8348302252339346E-14</v>
      </c>
      <c r="E226" s="24">
        <f t="shared" si="13"/>
        <v>0</v>
      </c>
      <c r="F226" s="23">
        <f t="shared" si="15"/>
        <v>6.9031785274862743E-12</v>
      </c>
    </row>
    <row r="227" spans="2:6" x14ac:dyDescent="0.2">
      <c r="B227" s="20">
        <v>213</v>
      </c>
      <c r="C227" s="21">
        <f t="shared" si="16"/>
        <v>-6.903178527486274E-14</v>
      </c>
      <c r="D227" s="21">
        <f t="shared" si="14"/>
        <v>6.903178527486274E-14</v>
      </c>
      <c r="E227" s="24">
        <f t="shared" si="13"/>
        <v>0</v>
      </c>
      <c r="F227" s="23">
        <f t="shared" si="15"/>
        <v>6.9722103127611375E-12</v>
      </c>
    </row>
    <row r="228" spans="2:6" x14ac:dyDescent="0.2">
      <c r="B228" s="20">
        <v>214</v>
      </c>
      <c r="C228" s="21">
        <f t="shared" si="16"/>
        <v>-6.9722103127611377E-14</v>
      </c>
      <c r="D228" s="21">
        <f t="shared" si="14"/>
        <v>6.9722103127611377E-14</v>
      </c>
      <c r="E228" s="24">
        <f t="shared" si="13"/>
        <v>0</v>
      </c>
      <c r="F228" s="23">
        <f t="shared" si="15"/>
        <v>7.0419324158887492E-12</v>
      </c>
    </row>
    <row r="229" spans="2:6" x14ac:dyDescent="0.2">
      <c r="B229" s="20">
        <v>215</v>
      </c>
      <c r="C229" s="21">
        <f t="shared" si="16"/>
        <v>-7.0419324158887491E-14</v>
      </c>
      <c r="D229" s="21">
        <f t="shared" si="14"/>
        <v>7.0419324158887491E-14</v>
      </c>
      <c r="E229" s="24">
        <f t="shared" si="13"/>
        <v>0</v>
      </c>
      <c r="F229" s="23">
        <f t="shared" si="15"/>
        <v>7.1123517400476366E-12</v>
      </c>
    </row>
    <row r="230" spans="2:6" x14ac:dyDescent="0.2">
      <c r="B230" s="20">
        <v>216</v>
      </c>
      <c r="C230" s="21">
        <f t="shared" si="16"/>
        <v>-7.1123517400476366E-14</v>
      </c>
      <c r="D230" s="21">
        <f t="shared" si="14"/>
        <v>7.1123517400476366E-14</v>
      </c>
      <c r="E230" s="24">
        <f t="shared" si="13"/>
        <v>0</v>
      </c>
      <c r="F230" s="23">
        <f t="shared" si="15"/>
        <v>7.1834752574481128E-12</v>
      </c>
    </row>
    <row r="231" spans="2:6" x14ac:dyDescent="0.2">
      <c r="B231" s="20">
        <v>217</v>
      </c>
      <c r="C231" s="21">
        <f t="shared" si="16"/>
        <v>-7.1834752574481124E-14</v>
      </c>
      <c r="D231" s="21">
        <f t="shared" si="14"/>
        <v>7.1834752574481124E-14</v>
      </c>
      <c r="E231" s="24">
        <f t="shared" si="13"/>
        <v>0</v>
      </c>
      <c r="F231" s="23">
        <f t="shared" si="15"/>
        <v>7.2553100100225942E-12</v>
      </c>
    </row>
    <row r="232" spans="2:6" x14ac:dyDescent="0.2">
      <c r="B232" s="20">
        <v>218</v>
      </c>
      <c r="C232" s="21">
        <f t="shared" si="16"/>
        <v>-7.255310010022594E-14</v>
      </c>
      <c r="D232" s="21">
        <f t="shared" si="14"/>
        <v>7.255310010022594E-14</v>
      </c>
      <c r="E232" s="24">
        <f t="shared" si="13"/>
        <v>0</v>
      </c>
      <c r="F232" s="23">
        <f t="shared" si="15"/>
        <v>7.3278631101228195E-12</v>
      </c>
    </row>
    <row r="233" spans="2:6" x14ac:dyDescent="0.2">
      <c r="B233" s="20">
        <v>219</v>
      </c>
      <c r="C233" s="21">
        <f t="shared" si="16"/>
        <v>-7.3278631101228201E-14</v>
      </c>
      <c r="D233" s="21">
        <f t="shared" si="14"/>
        <v>7.3278631101228201E-14</v>
      </c>
      <c r="E233" s="24">
        <f t="shared" si="13"/>
        <v>0</v>
      </c>
      <c r="F233" s="23">
        <f t="shared" si="15"/>
        <v>7.4011417412240482E-12</v>
      </c>
    </row>
    <row r="234" spans="2:6" x14ac:dyDescent="0.2">
      <c r="B234" s="20">
        <v>220</v>
      </c>
      <c r="C234" s="21">
        <f t="shared" si="16"/>
        <v>-7.4011417412240479E-14</v>
      </c>
      <c r="D234" s="21">
        <f t="shared" si="14"/>
        <v>7.4011417412240479E-14</v>
      </c>
      <c r="E234" s="24">
        <f t="shared" si="13"/>
        <v>0</v>
      </c>
      <c r="F234" s="23">
        <f t="shared" si="15"/>
        <v>7.475153158636289E-12</v>
      </c>
    </row>
    <row r="235" spans="2:6" x14ac:dyDescent="0.2">
      <c r="B235" s="20">
        <v>221</v>
      </c>
      <c r="C235" s="21">
        <f t="shared" si="16"/>
        <v>-7.4751531586362891E-14</v>
      </c>
      <c r="D235" s="21">
        <f t="shared" si="14"/>
        <v>7.4751531586362891E-14</v>
      </c>
      <c r="E235" s="24">
        <f t="shared" si="13"/>
        <v>0</v>
      </c>
      <c r="F235" s="23">
        <f t="shared" si="15"/>
        <v>7.5499046902226515E-12</v>
      </c>
    </row>
    <row r="236" spans="2:6" x14ac:dyDescent="0.2">
      <c r="B236" s="20">
        <v>222</v>
      </c>
      <c r="C236" s="21">
        <f t="shared" si="16"/>
        <v>-7.5499046902226517E-14</v>
      </c>
      <c r="D236" s="21">
        <f t="shared" si="14"/>
        <v>7.5499046902226517E-14</v>
      </c>
      <c r="E236" s="24">
        <f t="shared" si="13"/>
        <v>0</v>
      </c>
      <c r="F236" s="23">
        <f t="shared" si="15"/>
        <v>7.6254037371248788E-12</v>
      </c>
    </row>
    <row r="237" spans="2:6" x14ac:dyDescent="0.2">
      <c r="B237" s="20">
        <v>223</v>
      </c>
      <c r="C237" s="21">
        <f t="shared" si="16"/>
        <v>-7.6254037371248786E-14</v>
      </c>
      <c r="D237" s="21">
        <f t="shared" si="14"/>
        <v>7.6254037371248786E-14</v>
      </c>
      <c r="E237" s="24">
        <f t="shared" si="13"/>
        <v>0</v>
      </c>
      <c r="F237" s="23">
        <f t="shared" si="15"/>
        <v>7.7016577744961271E-12</v>
      </c>
    </row>
    <row r="238" spans="2:6" x14ac:dyDescent="0.2">
      <c r="B238" s="20">
        <v>224</v>
      </c>
      <c r="C238" s="21">
        <f t="shared" si="16"/>
        <v>-7.7016577744961276E-14</v>
      </c>
      <c r="D238" s="21">
        <f t="shared" si="14"/>
        <v>7.7016577744961276E-14</v>
      </c>
      <c r="E238" s="24">
        <f t="shared" si="13"/>
        <v>0</v>
      </c>
      <c r="F238" s="23">
        <f t="shared" si="15"/>
        <v>7.7786743522410876E-12</v>
      </c>
    </row>
    <row r="239" spans="2:6" x14ac:dyDescent="0.2">
      <c r="B239" s="20">
        <v>225</v>
      </c>
      <c r="C239" s="21">
        <f t="shared" si="16"/>
        <v>-7.778674352241088E-14</v>
      </c>
      <c r="D239" s="21">
        <f t="shared" si="14"/>
        <v>7.778674352241088E-14</v>
      </c>
      <c r="E239" s="24">
        <f t="shared" si="13"/>
        <v>0</v>
      </c>
      <c r="F239" s="23">
        <f t="shared" si="15"/>
        <v>7.8564610957634992E-12</v>
      </c>
    </row>
    <row r="240" spans="2:6" x14ac:dyDescent="0.2">
      <c r="B240" s="20">
        <v>226</v>
      </c>
      <c r="C240" s="21">
        <f t="shared" si="16"/>
        <v>-7.8564610957634993E-14</v>
      </c>
      <c r="D240" s="21">
        <f t="shared" si="14"/>
        <v>7.8564610957634993E-14</v>
      </c>
      <c r="E240" s="24">
        <f t="shared" si="13"/>
        <v>0</v>
      </c>
      <c r="F240" s="23">
        <f t="shared" si="15"/>
        <v>7.9350257067211348E-12</v>
      </c>
    </row>
    <row r="241" spans="2:6" x14ac:dyDescent="0.2">
      <c r="B241" s="20">
        <v>227</v>
      </c>
      <c r="C241" s="21">
        <f t="shared" si="16"/>
        <v>-7.9350257067211349E-14</v>
      </c>
      <c r="D241" s="21">
        <f t="shared" si="14"/>
        <v>7.9350257067211349E-14</v>
      </c>
      <c r="E241" s="24">
        <f t="shared" si="13"/>
        <v>0</v>
      </c>
      <c r="F241" s="23">
        <f t="shared" si="15"/>
        <v>8.0143759637883456E-12</v>
      </c>
    </row>
    <row r="242" spans="2:6" x14ac:dyDescent="0.2">
      <c r="B242" s="20">
        <v>228</v>
      </c>
      <c r="C242" s="21">
        <f t="shared" si="16"/>
        <v>-8.0143759637883453E-14</v>
      </c>
      <c r="D242" s="21">
        <f t="shared" si="14"/>
        <v>8.0143759637883453E-14</v>
      </c>
      <c r="E242" s="24">
        <f t="shared" si="13"/>
        <v>0</v>
      </c>
      <c r="F242" s="23">
        <f t="shared" si="15"/>
        <v>8.0945197234262295E-12</v>
      </c>
    </row>
    <row r="243" spans="2:6" x14ac:dyDescent="0.2">
      <c r="B243" s="20">
        <v>229</v>
      </c>
      <c r="C243" s="21">
        <f t="shared" si="16"/>
        <v>-8.0945197234262291E-14</v>
      </c>
      <c r="D243" s="21">
        <f t="shared" si="14"/>
        <v>8.0945197234262291E-14</v>
      </c>
      <c r="E243" s="24">
        <f t="shared" si="13"/>
        <v>0</v>
      </c>
      <c r="F243" s="23">
        <f t="shared" si="15"/>
        <v>8.1754649206604922E-12</v>
      </c>
    </row>
    <row r="244" spans="2:6" x14ac:dyDescent="0.2">
      <c r="B244" s="20">
        <v>230</v>
      </c>
      <c r="C244" s="21">
        <f t="shared" si="16"/>
        <v>-8.1754649206604925E-14</v>
      </c>
      <c r="D244" s="21">
        <f t="shared" si="14"/>
        <v>8.1754649206604925E-14</v>
      </c>
      <c r="E244" s="24">
        <f t="shared" si="13"/>
        <v>0</v>
      </c>
      <c r="F244" s="23">
        <f t="shared" si="15"/>
        <v>8.2572195698670963E-12</v>
      </c>
    </row>
    <row r="245" spans="2:6" x14ac:dyDescent="0.2">
      <c r="B245" s="20">
        <v>231</v>
      </c>
      <c r="C245" s="21">
        <f t="shared" si="16"/>
        <v>-8.2572195698670966E-14</v>
      </c>
      <c r="D245" s="21">
        <f t="shared" si="14"/>
        <v>8.2572195698670966E-14</v>
      </c>
      <c r="E245" s="24">
        <f t="shared" si="13"/>
        <v>0</v>
      </c>
      <c r="F245" s="23">
        <f t="shared" si="15"/>
        <v>8.3397917655657666E-12</v>
      </c>
    </row>
    <row r="246" spans="2:6" x14ac:dyDescent="0.2">
      <c r="B246" s="20">
        <v>232</v>
      </c>
      <c r="C246" s="21">
        <f t="shared" si="16"/>
        <v>-8.339791765565767E-14</v>
      </c>
      <c r="D246" s="21">
        <f t="shared" si="14"/>
        <v>8.339791765565767E-14</v>
      </c>
      <c r="E246" s="24">
        <f t="shared" si="13"/>
        <v>0</v>
      </c>
      <c r="F246" s="23">
        <f t="shared" si="15"/>
        <v>8.4231896832214244E-12</v>
      </c>
    </row>
    <row r="247" spans="2:6" x14ac:dyDescent="0.2">
      <c r="B247" s="20">
        <v>233</v>
      </c>
      <c r="C247" s="21">
        <f t="shared" si="16"/>
        <v>-8.4231896832214249E-14</v>
      </c>
      <c r="D247" s="21">
        <f t="shared" si="14"/>
        <v>8.4231896832214249E-14</v>
      </c>
      <c r="E247" s="24">
        <f t="shared" si="13"/>
        <v>0</v>
      </c>
      <c r="F247" s="23">
        <f t="shared" si="15"/>
        <v>8.5074215800536392E-12</v>
      </c>
    </row>
    <row r="248" spans="2:6" x14ac:dyDescent="0.2">
      <c r="B248" s="20">
        <v>234</v>
      </c>
      <c r="C248" s="21">
        <f t="shared" si="16"/>
        <v>-8.507421580053639E-14</v>
      </c>
      <c r="D248" s="21">
        <f t="shared" si="14"/>
        <v>8.507421580053639E-14</v>
      </c>
      <c r="E248" s="24">
        <f t="shared" si="13"/>
        <v>0</v>
      </c>
      <c r="F248" s="23">
        <f t="shared" si="15"/>
        <v>8.5924957958541748E-12</v>
      </c>
    </row>
    <row r="249" spans="2:6" x14ac:dyDescent="0.2">
      <c r="B249" s="20">
        <v>235</v>
      </c>
      <c r="C249" s="21">
        <f t="shared" si="16"/>
        <v>-8.5924957958541755E-14</v>
      </c>
      <c r="D249" s="21">
        <f t="shared" si="14"/>
        <v>8.5924957958541755E-14</v>
      </c>
      <c r="E249" s="24">
        <f t="shared" si="13"/>
        <v>0</v>
      </c>
      <c r="F249" s="23">
        <f t="shared" si="15"/>
        <v>8.6784207538127167E-12</v>
      </c>
    </row>
    <row r="250" spans="2:6" x14ac:dyDescent="0.2">
      <c r="B250" s="20">
        <v>236</v>
      </c>
      <c r="C250" s="21">
        <f t="shared" si="16"/>
        <v>-8.6784207538127175E-14</v>
      </c>
      <c r="D250" s="21">
        <f t="shared" si="14"/>
        <v>8.6784207538127175E-14</v>
      </c>
      <c r="E250" s="24">
        <f t="shared" si="13"/>
        <v>0</v>
      </c>
      <c r="F250" s="23">
        <f t="shared" si="15"/>
        <v>8.7652049613508441E-12</v>
      </c>
    </row>
    <row r="251" spans="2:6" x14ac:dyDescent="0.2">
      <c r="B251" s="20">
        <v>237</v>
      </c>
      <c r="C251" s="21">
        <f t="shared" si="16"/>
        <v>-8.7652049613508449E-14</v>
      </c>
      <c r="D251" s="21">
        <f t="shared" si="14"/>
        <v>8.7652049613508449E-14</v>
      </c>
      <c r="E251" s="24">
        <f t="shared" si="13"/>
        <v>0</v>
      </c>
      <c r="F251" s="23">
        <f t="shared" si="15"/>
        <v>8.8528570109643519E-12</v>
      </c>
    </row>
    <row r="252" spans="2:6" x14ac:dyDescent="0.2">
      <c r="B252" s="20">
        <v>238</v>
      </c>
      <c r="C252" s="21">
        <f t="shared" si="16"/>
        <v>-8.852857010964352E-14</v>
      </c>
      <c r="D252" s="21">
        <f t="shared" si="14"/>
        <v>8.852857010964352E-14</v>
      </c>
      <c r="E252" s="24">
        <f t="shared" si="13"/>
        <v>0</v>
      </c>
      <c r="F252" s="23">
        <f t="shared" si="15"/>
        <v>8.9413855810739949E-12</v>
      </c>
    </row>
    <row r="253" spans="2:6" x14ac:dyDescent="0.2">
      <c r="B253" s="20">
        <v>239</v>
      </c>
      <c r="C253" s="21">
        <f t="shared" si="16"/>
        <v>-8.9413855810739957E-14</v>
      </c>
      <c r="D253" s="21">
        <f t="shared" si="14"/>
        <v>8.9413855810739957E-14</v>
      </c>
      <c r="E253" s="24">
        <f t="shared" si="13"/>
        <v>0</v>
      </c>
      <c r="F253" s="23">
        <f t="shared" si="15"/>
        <v>9.0307994368847343E-12</v>
      </c>
    </row>
    <row r="254" spans="2:6" x14ac:dyDescent="0.2">
      <c r="B254" s="20">
        <v>240</v>
      </c>
      <c r="C254" s="21">
        <f t="shared" si="16"/>
        <v>-9.0307994368847344E-14</v>
      </c>
      <c r="D254" s="21">
        <f t="shared" si="14"/>
        <v>9.0307994368847344E-14</v>
      </c>
      <c r="E254" s="24">
        <f t="shared" si="13"/>
        <v>0</v>
      </c>
      <c r="F254" s="23">
        <f t="shared" si="15"/>
        <v>9.121107431253581E-12</v>
      </c>
    </row>
    <row r="255" spans="2:6" x14ac:dyDescent="0.2">
      <c r="B255" s="20">
        <v>241</v>
      </c>
      <c r="C255" s="21">
        <f t="shared" si="16"/>
        <v>-9.1211074312535816E-14</v>
      </c>
      <c r="D255" s="21">
        <f t="shared" si="14"/>
        <v>9.1211074312535816E-14</v>
      </c>
      <c r="E255" s="24">
        <f t="shared" si="13"/>
        <v>0</v>
      </c>
      <c r="F255" s="23">
        <f t="shared" si="15"/>
        <v>9.2123185055661165E-12</v>
      </c>
    </row>
    <row r="256" spans="2:6" x14ac:dyDescent="0.2">
      <c r="B256" s="20">
        <v>242</v>
      </c>
      <c r="C256" s="21">
        <f t="shared" si="16"/>
        <v>-9.2123185055661171E-14</v>
      </c>
      <c r="D256" s="21">
        <f t="shared" si="14"/>
        <v>9.2123185055661171E-14</v>
      </c>
      <c r="E256" s="24">
        <f t="shared" si="13"/>
        <v>0</v>
      </c>
      <c r="F256" s="23">
        <f t="shared" si="15"/>
        <v>9.3044416906217781E-12</v>
      </c>
    </row>
    <row r="257" spans="2:6" x14ac:dyDescent="0.2">
      <c r="B257" s="20">
        <v>243</v>
      </c>
      <c r="C257" s="21">
        <f t="shared" si="16"/>
        <v>-9.3044416906217786E-14</v>
      </c>
      <c r="D257" s="21">
        <f t="shared" si="14"/>
        <v>9.3044416906217786E-14</v>
      </c>
      <c r="E257" s="24">
        <f t="shared" si="13"/>
        <v>0</v>
      </c>
      <c r="F257" s="23">
        <f t="shared" si="15"/>
        <v>9.3974861075279954E-12</v>
      </c>
    </row>
    <row r="258" spans="2:6" x14ac:dyDescent="0.2">
      <c r="B258" s="20">
        <v>244</v>
      </c>
      <c r="C258" s="21">
        <f t="shared" si="16"/>
        <v>-9.3974861075279953E-14</v>
      </c>
      <c r="D258" s="21">
        <f t="shared" si="14"/>
        <v>9.3974861075279953E-14</v>
      </c>
      <c r="E258" s="24">
        <f t="shared" si="13"/>
        <v>0</v>
      </c>
      <c r="F258" s="23">
        <f t="shared" si="15"/>
        <v>9.4914609686032752E-12</v>
      </c>
    </row>
    <row r="259" spans="2:6" x14ac:dyDescent="0.2">
      <c r="B259" s="20">
        <v>245</v>
      </c>
      <c r="C259" s="21">
        <f t="shared" si="16"/>
        <v>-9.4914609686032753E-14</v>
      </c>
      <c r="D259" s="21">
        <f t="shared" si="14"/>
        <v>9.4914609686032753E-14</v>
      </c>
      <c r="E259" s="24">
        <f t="shared" si="13"/>
        <v>0</v>
      </c>
      <c r="F259" s="23">
        <f t="shared" si="15"/>
        <v>9.586375578289308E-12</v>
      </c>
    </row>
    <row r="260" spans="2:6" x14ac:dyDescent="0.2">
      <c r="B260" s="20">
        <v>246</v>
      </c>
      <c r="C260" s="21">
        <f t="shared" si="16"/>
        <v>-9.5863755782893085E-14</v>
      </c>
      <c r="D260" s="21">
        <f t="shared" si="14"/>
        <v>9.5863755782893085E-14</v>
      </c>
      <c r="E260" s="24">
        <f t="shared" si="13"/>
        <v>0</v>
      </c>
      <c r="F260" s="23">
        <f t="shared" si="15"/>
        <v>9.6822393340722005E-12</v>
      </c>
    </row>
    <row r="261" spans="2:6" x14ac:dyDescent="0.2">
      <c r="B261" s="20">
        <v>247</v>
      </c>
      <c r="C261" s="21">
        <f t="shared" si="16"/>
        <v>-9.6822393340722003E-14</v>
      </c>
      <c r="D261" s="21">
        <f t="shared" si="14"/>
        <v>9.6822393340722003E-14</v>
      </c>
      <c r="E261" s="24">
        <f t="shared" si="13"/>
        <v>0</v>
      </c>
      <c r="F261" s="23">
        <f t="shared" si="15"/>
        <v>9.7790617274129225E-12</v>
      </c>
    </row>
    <row r="262" spans="2:6" x14ac:dyDescent="0.2">
      <c r="B262" s="20">
        <v>248</v>
      </c>
      <c r="C262" s="21">
        <f t="shared" si="16"/>
        <v>-9.7790617274129229E-14</v>
      </c>
      <c r="D262" s="21">
        <f t="shared" si="14"/>
        <v>9.7790617274129229E-14</v>
      </c>
      <c r="E262" s="24">
        <f t="shared" si="13"/>
        <v>0</v>
      </c>
      <c r="F262" s="23">
        <f t="shared" si="15"/>
        <v>9.8768523446870525E-12</v>
      </c>
    </row>
    <row r="263" spans="2:6" x14ac:dyDescent="0.2">
      <c r="B263" s="20">
        <v>249</v>
      </c>
      <c r="C263" s="21">
        <f t="shared" si="16"/>
        <v>-9.876852344687053E-14</v>
      </c>
      <c r="D263" s="21">
        <f t="shared" si="14"/>
        <v>9.876852344687053E-14</v>
      </c>
      <c r="E263" s="24">
        <f t="shared" si="13"/>
        <v>0</v>
      </c>
      <c r="F263" s="23">
        <f t="shared" si="15"/>
        <v>9.9756208681339231E-12</v>
      </c>
    </row>
    <row r="264" spans="2:6" x14ac:dyDescent="0.2">
      <c r="B264" s="20">
        <v>250</v>
      </c>
      <c r="C264" s="21">
        <f t="shared" si="16"/>
        <v>-9.9756208681339237E-14</v>
      </c>
      <c r="D264" s="21">
        <f t="shared" si="14"/>
        <v>9.9756208681339237E-14</v>
      </c>
      <c r="E264" s="24">
        <f t="shared" si="13"/>
        <v>0</v>
      </c>
      <c r="F264" s="23">
        <f t="shared" si="15"/>
        <v>1.0075377076815263E-11</v>
      </c>
    </row>
    <row r="265" spans="2:6" x14ac:dyDescent="0.2">
      <c r="B265" s="20">
        <v>251</v>
      </c>
      <c r="C265" s="21">
        <f t="shared" si="16"/>
        <v>-1.0075377076815263E-13</v>
      </c>
      <c r="D265" s="21">
        <f t="shared" si="14"/>
        <v>1.0075377076815263E-13</v>
      </c>
      <c r="E265" s="24">
        <f t="shared" si="13"/>
        <v>0</v>
      </c>
      <c r="F265" s="23">
        <f t="shared" si="15"/>
        <v>1.0176130847583416E-11</v>
      </c>
    </row>
    <row r="266" spans="2:6" x14ac:dyDescent="0.2">
      <c r="B266" s="20">
        <v>252</v>
      </c>
      <c r="C266" s="21">
        <f t="shared" si="16"/>
        <v>-1.0176130847583416E-13</v>
      </c>
      <c r="D266" s="21">
        <f t="shared" si="14"/>
        <v>1.0176130847583416E-13</v>
      </c>
      <c r="E266" s="24">
        <f t="shared" si="13"/>
        <v>0</v>
      </c>
      <c r="F266" s="23">
        <f t="shared" si="15"/>
        <v>1.027789215605925E-11</v>
      </c>
    </row>
    <row r="267" spans="2:6" x14ac:dyDescent="0.2">
      <c r="B267" s="20">
        <v>253</v>
      </c>
      <c r="C267" s="21">
        <f t="shared" si="16"/>
        <v>-1.0277892156059251E-13</v>
      </c>
      <c r="D267" s="21">
        <f t="shared" si="14"/>
        <v>1.0277892156059251E-13</v>
      </c>
      <c r="E267" s="24">
        <f t="shared" si="13"/>
        <v>0</v>
      </c>
      <c r="F267" s="23">
        <f t="shared" si="15"/>
        <v>1.0380671077619842E-11</v>
      </c>
    </row>
    <row r="268" spans="2:6" x14ac:dyDescent="0.2">
      <c r="B268" s="20">
        <v>254</v>
      </c>
      <c r="C268" s="21">
        <f t="shared" si="16"/>
        <v>-1.0380671077619843E-13</v>
      </c>
      <c r="D268" s="21">
        <f t="shared" si="14"/>
        <v>1.0380671077619843E-13</v>
      </c>
      <c r="E268" s="24">
        <f t="shared" si="13"/>
        <v>0</v>
      </c>
      <c r="F268" s="23">
        <f t="shared" si="15"/>
        <v>1.0484477788396041E-11</v>
      </c>
    </row>
    <row r="269" spans="2:6" x14ac:dyDescent="0.2">
      <c r="B269" s="20">
        <v>255</v>
      </c>
      <c r="C269" s="21">
        <f t="shared" si="16"/>
        <v>-1.0484477788396041E-13</v>
      </c>
      <c r="D269" s="21">
        <f t="shared" si="14"/>
        <v>1.0484477788396041E-13</v>
      </c>
      <c r="E269" s="24">
        <f t="shared" si="13"/>
        <v>0</v>
      </c>
      <c r="F269" s="23">
        <f t="shared" si="15"/>
        <v>1.0589322566280001E-11</v>
      </c>
    </row>
    <row r="270" spans="2:6" x14ac:dyDescent="0.2">
      <c r="B270" s="20">
        <v>256</v>
      </c>
      <c r="C270" s="21">
        <f t="shared" si="16"/>
        <v>-1.0589322566280001E-13</v>
      </c>
      <c r="D270" s="21">
        <f t="shared" si="14"/>
        <v>1.0589322566280001E-13</v>
      </c>
      <c r="E270" s="24">
        <f t="shared" si="13"/>
        <v>0</v>
      </c>
      <c r="F270" s="23">
        <f t="shared" si="15"/>
        <v>1.0695215791942801E-11</v>
      </c>
    </row>
    <row r="271" spans="2:6" x14ac:dyDescent="0.2">
      <c r="B271" s="20">
        <v>257</v>
      </c>
      <c r="C271" s="21">
        <f t="shared" si="16"/>
        <v>-1.0695215791942801E-13</v>
      </c>
      <c r="D271" s="21">
        <f t="shared" si="14"/>
        <v>1.0695215791942801E-13</v>
      </c>
      <c r="E271" s="24">
        <f t="shared" ref="E271:E334" si="17">IF(F270&lt;=$B$15,0,$D$10)</f>
        <v>0</v>
      </c>
      <c r="F271" s="23">
        <f t="shared" si="15"/>
        <v>1.0802167949862228E-11</v>
      </c>
    </row>
    <row r="272" spans="2:6" x14ac:dyDescent="0.2">
      <c r="B272" s="20">
        <v>258</v>
      </c>
      <c r="C272" s="21">
        <f t="shared" si="16"/>
        <v>-1.0802167949862228E-13</v>
      </c>
      <c r="D272" s="21">
        <f t="shared" ref="D272:D335" si="18">+F271*$D$6</f>
        <v>1.0802167949862228E-13</v>
      </c>
      <c r="E272" s="24">
        <f t="shared" si="17"/>
        <v>0</v>
      </c>
      <c r="F272" s="23">
        <f t="shared" ref="F272:F335" si="19">+F271-C272</f>
        <v>1.0910189629360851E-11</v>
      </c>
    </row>
    <row r="273" spans="2:6" x14ac:dyDescent="0.2">
      <c r="B273" s="20">
        <v>259</v>
      </c>
      <c r="C273" s="21">
        <f t="shared" si="16"/>
        <v>-1.0910189629360851E-13</v>
      </c>
      <c r="D273" s="21">
        <f t="shared" si="18"/>
        <v>1.0910189629360851E-13</v>
      </c>
      <c r="E273" s="24">
        <f t="shared" si="17"/>
        <v>0</v>
      </c>
      <c r="F273" s="23">
        <f t="shared" si="19"/>
        <v>1.101929152565446E-11</v>
      </c>
    </row>
    <row r="274" spans="2:6" x14ac:dyDescent="0.2">
      <c r="B274" s="20">
        <v>260</v>
      </c>
      <c r="C274" s="21">
        <f t="shared" si="16"/>
        <v>-1.101929152565446E-13</v>
      </c>
      <c r="D274" s="21">
        <f t="shared" si="18"/>
        <v>1.101929152565446E-13</v>
      </c>
      <c r="E274" s="24">
        <f t="shared" si="17"/>
        <v>0</v>
      </c>
      <c r="F274" s="23">
        <f t="shared" si="19"/>
        <v>1.1129484440911005E-11</v>
      </c>
    </row>
    <row r="275" spans="2:6" x14ac:dyDescent="0.2">
      <c r="B275" s="20">
        <v>261</v>
      </c>
      <c r="C275" s="21">
        <f t="shared" si="16"/>
        <v>-1.1129484440911005E-13</v>
      </c>
      <c r="D275" s="21">
        <f t="shared" si="18"/>
        <v>1.1129484440911005E-13</v>
      </c>
      <c r="E275" s="24">
        <f t="shared" si="17"/>
        <v>0</v>
      </c>
      <c r="F275" s="23">
        <f t="shared" si="19"/>
        <v>1.1240779285320115E-11</v>
      </c>
    </row>
    <row r="276" spans="2:6" x14ac:dyDescent="0.2">
      <c r="B276" s="20">
        <v>262</v>
      </c>
      <c r="C276" s="21">
        <f t="shared" si="16"/>
        <v>-1.1240779285320115E-13</v>
      </c>
      <c r="D276" s="21">
        <f t="shared" si="18"/>
        <v>1.1240779285320115E-13</v>
      </c>
      <c r="E276" s="24">
        <f t="shared" si="17"/>
        <v>0</v>
      </c>
      <c r="F276" s="23">
        <f t="shared" si="19"/>
        <v>1.1353187078173316E-11</v>
      </c>
    </row>
    <row r="277" spans="2:6" x14ac:dyDescent="0.2">
      <c r="B277" s="20">
        <v>263</v>
      </c>
      <c r="C277" s="21">
        <f t="shared" si="16"/>
        <v>-1.1353187078173316E-13</v>
      </c>
      <c r="D277" s="21">
        <f t="shared" si="18"/>
        <v>1.1353187078173316E-13</v>
      </c>
      <c r="E277" s="24">
        <f t="shared" si="17"/>
        <v>0</v>
      </c>
      <c r="F277" s="23">
        <f t="shared" si="19"/>
        <v>1.1466718948955049E-11</v>
      </c>
    </row>
    <row r="278" spans="2:6" x14ac:dyDescent="0.2">
      <c r="B278" s="20">
        <v>264</v>
      </c>
      <c r="C278" s="21">
        <f t="shared" si="16"/>
        <v>-1.1466718948955049E-13</v>
      </c>
      <c r="D278" s="21">
        <f t="shared" si="18"/>
        <v>1.1466718948955049E-13</v>
      </c>
      <c r="E278" s="24">
        <f t="shared" si="17"/>
        <v>0</v>
      </c>
      <c r="F278" s="23">
        <f t="shared" si="19"/>
        <v>1.1581386138444599E-11</v>
      </c>
    </row>
    <row r="279" spans="2:6" x14ac:dyDescent="0.2">
      <c r="B279" s="20">
        <v>265</v>
      </c>
      <c r="C279" s="21">
        <f t="shared" si="16"/>
        <v>-1.1581386138444599E-13</v>
      </c>
      <c r="D279" s="21">
        <f t="shared" si="18"/>
        <v>1.1581386138444599E-13</v>
      </c>
      <c r="E279" s="24">
        <f t="shared" si="17"/>
        <v>0</v>
      </c>
      <c r="F279" s="23">
        <f t="shared" si="19"/>
        <v>1.1697199999829045E-11</v>
      </c>
    </row>
    <row r="280" spans="2:6" x14ac:dyDescent="0.2">
      <c r="B280" s="20">
        <v>266</v>
      </c>
      <c r="C280" s="21">
        <f t="shared" si="16"/>
        <v>-1.1697199999829046E-13</v>
      </c>
      <c r="D280" s="21">
        <f t="shared" si="18"/>
        <v>1.1697199999829046E-13</v>
      </c>
      <c r="E280" s="24">
        <f t="shared" si="17"/>
        <v>0</v>
      </c>
      <c r="F280" s="23">
        <f t="shared" si="19"/>
        <v>1.1814171999827336E-11</v>
      </c>
    </row>
    <row r="281" spans="2:6" x14ac:dyDescent="0.2">
      <c r="B281" s="20">
        <v>267</v>
      </c>
      <c r="C281" s="21">
        <f t="shared" si="16"/>
        <v>-1.1814171999827337E-13</v>
      </c>
      <c r="D281" s="21">
        <f t="shared" si="18"/>
        <v>1.1814171999827337E-13</v>
      </c>
      <c r="E281" s="24">
        <f t="shared" si="17"/>
        <v>0</v>
      </c>
      <c r="F281" s="23">
        <f t="shared" si="19"/>
        <v>1.1932313719825609E-11</v>
      </c>
    </row>
    <row r="282" spans="2:6" x14ac:dyDescent="0.2">
      <c r="B282" s="20">
        <v>268</v>
      </c>
      <c r="C282" s="21">
        <f t="shared" si="16"/>
        <v>-1.1932313719825609E-13</v>
      </c>
      <c r="D282" s="21">
        <f t="shared" si="18"/>
        <v>1.1932313719825609E-13</v>
      </c>
      <c r="E282" s="24">
        <f t="shared" si="17"/>
        <v>0</v>
      </c>
      <c r="F282" s="23">
        <f t="shared" si="19"/>
        <v>1.2051636857023865E-11</v>
      </c>
    </row>
    <row r="283" spans="2:6" x14ac:dyDescent="0.2">
      <c r="B283" s="20">
        <v>269</v>
      </c>
      <c r="C283" s="21">
        <f t="shared" ref="C283:C290" si="20">IF($D$11&gt;B282,0,(E283-D283))</f>
        <v>-1.2051636857023864E-13</v>
      </c>
      <c r="D283" s="21">
        <f t="shared" si="18"/>
        <v>1.2051636857023864E-13</v>
      </c>
      <c r="E283" s="24">
        <f t="shared" si="17"/>
        <v>0</v>
      </c>
      <c r="F283" s="23">
        <f t="shared" si="19"/>
        <v>1.2172153225594103E-11</v>
      </c>
    </row>
    <row r="284" spans="2:6" x14ac:dyDescent="0.2">
      <c r="B284" s="20">
        <v>270</v>
      </c>
      <c r="C284" s="21">
        <f t="shared" si="20"/>
        <v>-1.2172153225594102E-13</v>
      </c>
      <c r="D284" s="21">
        <f t="shared" si="18"/>
        <v>1.2172153225594102E-13</v>
      </c>
      <c r="E284" s="24">
        <f t="shared" si="17"/>
        <v>0</v>
      </c>
      <c r="F284" s="23">
        <f t="shared" si="19"/>
        <v>1.2293874757850044E-11</v>
      </c>
    </row>
    <row r="285" spans="2:6" x14ac:dyDescent="0.2">
      <c r="B285" s="20">
        <v>271</v>
      </c>
      <c r="C285" s="21">
        <f t="shared" si="20"/>
        <v>-1.2293874757850044E-13</v>
      </c>
      <c r="D285" s="21">
        <f t="shared" si="18"/>
        <v>1.2293874757850044E-13</v>
      </c>
      <c r="E285" s="24">
        <f t="shared" si="17"/>
        <v>0</v>
      </c>
      <c r="F285" s="23">
        <f t="shared" si="19"/>
        <v>1.2416813505428544E-11</v>
      </c>
    </row>
    <row r="286" spans="2:6" x14ac:dyDescent="0.2">
      <c r="B286" s="20">
        <v>272</v>
      </c>
      <c r="C286" s="21">
        <f t="shared" si="20"/>
        <v>-1.2416813505428545E-13</v>
      </c>
      <c r="D286" s="21">
        <f t="shared" si="18"/>
        <v>1.2416813505428545E-13</v>
      </c>
      <c r="E286" s="24">
        <f t="shared" si="17"/>
        <v>0</v>
      </c>
      <c r="F286" s="23">
        <f t="shared" si="19"/>
        <v>1.2540981640482829E-11</v>
      </c>
    </row>
    <row r="287" spans="2:6" x14ac:dyDescent="0.2">
      <c r="B287" s="20">
        <v>273</v>
      </c>
      <c r="C287" s="21">
        <f t="shared" si="20"/>
        <v>-1.254098164048283E-13</v>
      </c>
      <c r="D287" s="21">
        <f t="shared" si="18"/>
        <v>1.254098164048283E-13</v>
      </c>
      <c r="E287" s="24">
        <f t="shared" si="17"/>
        <v>0</v>
      </c>
      <c r="F287" s="23">
        <f t="shared" si="19"/>
        <v>1.2666391456887658E-11</v>
      </c>
    </row>
    <row r="288" spans="2:6" x14ac:dyDescent="0.2">
      <c r="B288" s="20">
        <v>274</v>
      </c>
      <c r="C288" s="21">
        <f t="shared" si="20"/>
        <v>-1.2666391456887658E-13</v>
      </c>
      <c r="D288" s="21">
        <f t="shared" si="18"/>
        <v>1.2666391456887658E-13</v>
      </c>
      <c r="E288" s="24">
        <f t="shared" si="17"/>
        <v>0</v>
      </c>
      <c r="F288" s="23">
        <f t="shared" si="19"/>
        <v>1.2793055371456535E-11</v>
      </c>
    </row>
    <row r="289" spans="2:6" x14ac:dyDescent="0.2">
      <c r="B289" s="20">
        <v>275</v>
      </c>
      <c r="C289" s="21">
        <f t="shared" si="20"/>
        <v>-1.2793055371456534E-13</v>
      </c>
      <c r="D289" s="21">
        <f t="shared" si="18"/>
        <v>1.2793055371456534E-13</v>
      </c>
      <c r="E289" s="24">
        <f t="shared" si="17"/>
        <v>0</v>
      </c>
      <c r="F289" s="23">
        <f t="shared" si="19"/>
        <v>1.2920985925171101E-11</v>
      </c>
    </row>
    <row r="290" spans="2:6" x14ac:dyDescent="0.2">
      <c r="B290" s="20">
        <v>276</v>
      </c>
      <c r="C290" s="21">
        <f t="shared" si="20"/>
        <v>-1.2920985925171102E-13</v>
      </c>
      <c r="D290" s="21">
        <f t="shared" si="18"/>
        <v>1.2920985925171102E-13</v>
      </c>
      <c r="E290" s="24">
        <f t="shared" si="17"/>
        <v>0</v>
      </c>
      <c r="F290" s="23">
        <f t="shared" si="19"/>
        <v>1.3050195784422812E-11</v>
      </c>
    </row>
    <row r="291" spans="2:6" x14ac:dyDescent="0.2">
      <c r="B291" s="20">
        <v>277</v>
      </c>
      <c r="C291" s="21">
        <f>IF($D$11&gt;B290,0,(E291-D291))</f>
        <v>-1.3050195784422813E-13</v>
      </c>
      <c r="D291" s="21">
        <f t="shared" si="18"/>
        <v>1.3050195784422813E-13</v>
      </c>
      <c r="E291" s="24">
        <f t="shared" si="17"/>
        <v>0</v>
      </c>
      <c r="F291" s="23">
        <f t="shared" si="19"/>
        <v>1.318069774226704E-11</v>
      </c>
    </row>
    <row r="292" spans="2:6" x14ac:dyDescent="0.2">
      <c r="B292" s="20">
        <v>278</v>
      </c>
      <c r="C292" s="21">
        <f>IF($D$11&gt;B291,0,(E292-D292))</f>
        <v>-1.3180697742267039E-13</v>
      </c>
      <c r="D292" s="21">
        <f t="shared" si="18"/>
        <v>1.3180697742267039E-13</v>
      </c>
      <c r="E292" s="24">
        <f t="shared" si="17"/>
        <v>0</v>
      </c>
      <c r="F292" s="23">
        <f t="shared" si="19"/>
        <v>1.331250471968971E-11</v>
      </c>
    </row>
    <row r="293" spans="2:6" x14ac:dyDescent="0.2">
      <c r="B293" s="20">
        <v>279</v>
      </c>
      <c r="C293" s="21">
        <f t="shared" ref="C293:C356" si="21">IF($D$11&gt;B292,0,(E293-D293))</f>
        <v>-1.3312504719689711E-13</v>
      </c>
      <c r="D293" s="21">
        <f t="shared" si="18"/>
        <v>1.3312504719689711E-13</v>
      </c>
      <c r="E293" s="24">
        <f t="shared" si="17"/>
        <v>0</v>
      </c>
      <c r="F293" s="23">
        <f t="shared" si="19"/>
        <v>1.3445629766886606E-11</v>
      </c>
    </row>
    <row r="294" spans="2:6" x14ac:dyDescent="0.2">
      <c r="B294" s="20">
        <v>280</v>
      </c>
      <c r="C294" s="21">
        <f t="shared" si="21"/>
        <v>-1.3445629766886607E-13</v>
      </c>
      <c r="D294" s="21">
        <f t="shared" si="18"/>
        <v>1.3445629766886607E-13</v>
      </c>
      <c r="E294" s="24">
        <f t="shared" si="17"/>
        <v>0</v>
      </c>
      <c r="F294" s="23">
        <f t="shared" si="19"/>
        <v>1.3580086064555472E-11</v>
      </c>
    </row>
    <row r="295" spans="2:6" x14ac:dyDescent="0.2">
      <c r="B295" s="20">
        <v>281</v>
      </c>
      <c r="C295" s="21">
        <f t="shared" si="21"/>
        <v>-1.3580086064555473E-13</v>
      </c>
      <c r="D295" s="21">
        <f t="shared" si="18"/>
        <v>1.3580086064555473E-13</v>
      </c>
      <c r="E295" s="24">
        <f t="shared" si="17"/>
        <v>0</v>
      </c>
      <c r="F295" s="23">
        <f t="shared" si="19"/>
        <v>1.3715886925201026E-11</v>
      </c>
    </row>
    <row r="296" spans="2:6" x14ac:dyDescent="0.2">
      <c r="B296" s="20">
        <v>282</v>
      </c>
      <c r="C296" s="21">
        <f t="shared" si="21"/>
        <v>-1.3715886925201028E-13</v>
      </c>
      <c r="D296" s="21">
        <f t="shared" si="18"/>
        <v>1.3715886925201028E-13</v>
      </c>
      <c r="E296" s="24">
        <f t="shared" si="17"/>
        <v>0</v>
      </c>
      <c r="F296" s="23">
        <f t="shared" si="19"/>
        <v>1.3853045794453036E-11</v>
      </c>
    </row>
    <row r="297" spans="2:6" x14ac:dyDescent="0.2">
      <c r="B297" s="20">
        <v>283</v>
      </c>
      <c r="C297" s="21">
        <f t="shared" si="21"/>
        <v>-1.3853045794453038E-13</v>
      </c>
      <c r="D297" s="21">
        <f t="shared" si="18"/>
        <v>1.3853045794453038E-13</v>
      </c>
      <c r="E297" s="24">
        <f t="shared" si="17"/>
        <v>0</v>
      </c>
      <c r="F297" s="23">
        <f t="shared" si="19"/>
        <v>1.3991576252397567E-11</v>
      </c>
    </row>
    <row r="298" spans="2:6" x14ac:dyDescent="0.2">
      <c r="B298" s="20">
        <v>284</v>
      </c>
      <c r="C298" s="21">
        <f t="shared" si="21"/>
        <v>-1.3991576252397567E-13</v>
      </c>
      <c r="D298" s="21">
        <f t="shared" si="18"/>
        <v>1.3991576252397567E-13</v>
      </c>
      <c r="E298" s="24">
        <f t="shared" si="17"/>
        <v>0</v>
      </c>
      <c r="F298" s="23">
        <f t="shared" si="19"/>
        <v>1.4131492014921543E-11</v>
      </c>
    </row>
    <row r="299" spans="2:6" x14ac:dyDescent="0.2">
      <c r="B299" s="20">
        <v>285</v>
      </c>
      <c r="C299" s="21">
        <f t="shared" si="21"/>
        <v>-1.4131492014921543E-13</v>
      </c>
      <c r="D299" s="21">
        <f t="shared" si="18"/>
        <v>1.4131492014921543E-13</v>
      </c>
      <c r="E299" s="24">
        <f t="shared" si="17"/>
        <v>0</v>
      </c>
      <c r="F299" s="23">
        <f t="shared" si="19"/>
        <v>1.4272806935070758E-11</v>
      </c>
    </row>
    <row r="300" spans="2:6" x14ac:dyDescent="0.2">
      <c r="B300" s="20">
        <v>286</v>
      </c>
      <c r="C300" s="21">
        <f t="shared" si="21"/>
        <v>-1.4272806935070759E-13</v>
      </c>
      <c r="D300" s="21">
        <f t="shared" si="18"/>
        <v>1.4272806935070759E-13</v>
      </c>
      <c r="E300" s="24">
        <f t="shared" si="17"/>
        <v>0</v>
      </c>
      <c r="F300" s="23">
        <f t="shared" si="19"/>
        <v>1.4415535004421466E-11</v>
      </c>
    </row>
    <row r="301" spans="2:6" x14ac:dyDescent="0.2">
      <c r="B301" s="20">
        <v>287</v>
      </c>
      <c r="C301" s="21">
        <f t="shared" si="21"/>
        <v>-1.4415535004421466E-13</v>
      </c>
      <c r="D301" s="21">
        <f t="shared" si="18"/>
        <v>1.4415535004421466E-13</v>
      </c>
      <c r="E301" s="24">
        <f t="shared" si="17"/>
        <v>0</v>
      </c>
      <c r="F301" s="23">
        <f t="shared" si="19"/>
        <v>1.455969035446568E-11</v>
      </c>
    </row>
    <row r="302" spans="2:6" x14ac:dyDescent="0.2">
      <c r="B302" s="20">
        <v>288</v>
      </c>
      <c r="C302" s="21">
        <f t="shared" si="21"/>
        <v>-1.455969035446568E-13</v>
      </c>
      <c r="D302" s="21">
        <f t="shared" si="18"/>
        <v>1.455969035446568E-13</v>
      </c>
      <c r="E302" s="24">
        <f t="shared" si="17"/>
        <v>0</v>
      </c>
      <c r="F302" s="23">
        <f t="shared" si="19"/>
        <v>1.4705287258010338E-11</v>
      </c>
    </row>
    <row r="303" spans="2:6" x14ac:dyDescent="0.2">
      <c r="B303" s="20">
        <v>289</v>
      </c>
      <c r="C303" s="21">
        <f t="shared" si="21"/>
        <v>-1.470528725801034E-13</v>
      </c>
      <c r="D303" s="21">
        <f t="shared" si="18"/>
        <v>1.470528725801034E-13</v>
      </c>
      <c r="E303" s="24">
        <f t="shared" si="17"/>
        <v>0</v>
      </c>
      <c r="F303" s="23">
        <f t="shared" si="19"/>
        <v>1.4852340130590441E-11</v>
      </c>
    </row>
    <row r="304" spans="2:6" x14ac:dyDescent="0.2">
      <c r="B304" s="20">
        <v>290</v>
      </c>
      <c r="C304" s="21">
        <f t="shared" si="21"/>
        <v>-1.485234013059044E-13</v>
      </c>
      <c r="D304" s="21">
        <f t="shared" si="18"/>
        <v>1.485234013059044E-13</v>
      </c>
      <c r="E304" s="24">
        <f t="shared" si="17"/>
        <v>0</v>
      </c>
      <c r="F304" s="23">
        <f t="shared" si="19"/>
        <v>1.5000863531896344E-11</v>
      </c>
    </row>
    <row r="305" spans="2:6" x14ac:dyDescent="0.2">
      <c r="B305" s="20">
        <v>291</v>
      </c>
      <c r="C305" s="21">
        <f t="shared" si="21"/>
        <v>-1.5000863531896343E-13</v>
      </c>
      <c r="D305" s="21">
        <f t="shared" si="18"/>
        <v>1.5000863531896343E-13</v>
      </c>
      <c r="E305" s="24">
        <f t="shared" si="17"/>
        <v>0</v>
      </c>
      <c r="F305" s="23">
        <f t="shared" si="19"/>
        <v>1.5150872167215307E-11</v>
      </c>
    </row>
    <row r="306" spans="2:6" x14ac:dyDescent="0.2">
      <c r="B306" s="20">
        <v>292</v>
      </c>
      <c r="C306" s="21">
        <f t="shared" si="21"/>
        <v>-1.5150872167215309E-13</v>
      </c>
      <c r="D306" s="21">
        <f t="shared" si="18"/>
        <v>1.5150872167215309E-13</v>
      </c>
      <c r="E306" s="24">
        <f t="shared" si="17"/>
        <v>0</v>
      </c>
      <c r="F306" s="23">
        <f t="shared" si="19"/>
        <v>1.5302380888887461E-11</v>
      </c>
    </row>
    <row r="307" spans="2:6" x14ac:dyDescent="0.2">
      <c r="B307" s="20">
        <v>293</v>
      </c>
      <c r="C307" s="21">
        <f t="shared" si="21"/>
        <v>-1.5302380888887462E-13</v>
      </c>
      <c r="D307" s="21">
        <f t="shared" si="18"/>
        <v>1.5302380888887462E-13</v>
      </c>
      <c r="E307" s="24">
        <f t="shared" si="17"/>
        <v>0</v>
      </c>
      <c r="F307" s="23">
        <f t="shared" si="19"/>
        <v>1.5455404697776336E-11</v>
      </c>
    </row>
    <row r="308" spans="2:6" x14ac:dyDescent="0.2">
      <c r="B308" s="20">
        <v>294</v>
      </c>
      <c r="C308" s="21">
        <f t="shared" si="21"/>
        <v>-1.5455404697776335E-13</v>
      </c>
      <c r="D308" s="21">
        <f t="shared" si="18"/>
        <v>1.5455404697776335E-13</v>
      </c>
      <c r="E308" s="24">
        <f t="shared" si="17"/>
        <v>0</v>
      </c>
      <c r="F308" s="23">
        <f t="shared" si="19"/>
        <v>1.56099587447541E-11</v>
      </c>
    </row>
    <row r="309" spans="2:6" x14ac:dyDescent="0.2">
      <c r="B309" s="20">
        <v>295</v>
      </c>
      <c r="C309" s="21">
        <f t="shared" si="21"/>
        <v>-1.56099587447541E-13</v>
      </c>
      <c r="D309" s="21">
        <f t="shared" si="18"/>
        <v>1.56099587447541E-13</v>
      </c>
      <c r="E309" s="24">
        <f t="shared" si="17"/>
        <v>0</v>
      </c>
      <c r="F309" s="23">
        <f t="shared" si="19"/>
        <v>1.5766058332201641E-11</v>
      </c>
    </row>
    <row r="310" spans="2:6" x14ac:dyDescent="0.2">
      <c r="B310" s="20">
        <v>296</v>
      </c>
      <c r="C310" s="21">
        <f t="shared" si="21"/>
        <v>-1.5766058332201641E-13</v>
      </c>
      <c r="D310" s="21">
        <f t="shared" si="18"/>
        <v>1.5766058332201641E-13</v>
      </c>
      <c r="E310" s="24">
        <f t="shared" si="17"/>
        <v>0</v>
      </c>
      <c r="F310" s="23">
        <f t="shared" si="19"/>
        <v>1.5923718915523656E-11</v>
      </c>
    </row>
    <row r="311" spans="2:6" x14ac:dyDescent="0.2">
      <c r="B311" s="20">
        <v>297</v>
      </c>
      <c r="C311" s="21">
        <f t="shared" si="21"/>
        <v>-1.5923718915523657E-13</v>
      </c>
      <c r="D311" s="21">
        <f t="shared" si="18"/>
        <v>1.5923718915523657E-13</v>
      </c>
      <c r="E311" s="24">
        <f t="shared" si="17"/>
        <v>0</v>
      </c>
      <c r="F311" s="23">
        <f t="shared" si="19"/>
        <v>1.6082956104678894E-11</v>
      </c>
    </row>
    <row r="312" spans="2:6" x14ac:dyDescent="0.2">
      <c r="B312" s="20">
        <v>298</v>
      </c>
      <c r="C312" s="21">
        <f t="shared" si="21"/>
        <v>-1.6082956104678895E-13</v>
      </c>
      <c r="D312" s="21">
        <f t="shared" si="18"/>
        <v>1.6082956104678895E-13</v>
      </c>
      <c r="E312" s="24">
        <f t="shared" si="17"/>
        <v>0</v>
      </c>
      <c r="F312" s="23">
        <f t="shared" si="19"/>
        <v>1.6243785665725682E-11</v>
      </c>
    </row>
    <row r="313" spans="2:6" x14ac:dyDescent="0.2">
      <c r="B313" s="20">
        <v>299</v>
      </c>
      <c r="C313" s="21">
        <f t="shared" si="21"/>
        <v>-1.6243785665725681E-13</v>
      </c>
      <c r="D313" s="21">
        <f t="shared" si="18"/>
        <v>1.6243785665725681E-13</v>
      </c>
      <c r="E313" s="24">
        <f t="shared" si="17"/>
        <v>0</v>
      </c>
      <c r="F313" s="23">
        <f t="shared" si="19"/>
        <v>1.6406223522382938E-11</v>
      </c>
    </row>
    <row r="314" spans="2:6" x14ac:dyDescent="0.2">
      <c r="B314" s="20">
        <v>300</v>
      </c>
      <c r="C314" s="21">
        <f t="shared" si="21"/>
        <v>-1.6406223522382939E-13</v>
      </c>
      <c r="D314" s="21">
        <f t="shared" si="18"/>
        <v>1.6406223522382939E-13</v>
      </c>
      <c r="E314" s="24">
        <f t="shared" si="17"/>
        <v>0</v>
      </c>
      <c r="F314" s="23">
        <f t="shared" si="19"/>
        <v>1.6570285757606768E-11</v>
      </c>
    </row>
    <row r="315" spans="2:6" x14ac:dyDescent="0.2">
      <c r="B315" s="20">
        <v>301</v>
      </c>
      <c r="C315" s="21">
        <f t="shared" si="21"/>
        <v>-1.6570285757606768E-13</v>
      </c>
      <c r="D315" s="21">
        <f t="shared" si="18"/>
        <v>1.6570285757606768E-13</v>
      </c>
      <c r="E315" s="24">
        <f t="shared" si="17"/>
        <v>0</v>
      </c>
      <c r="F315" s="23">
        <f t="shared" si="19"/>
        <v>1.6735988615182835E-11</v>
      </c>
    </row>
    <row r="316" spans="2:6" x14ac:dyDescent="0.2">
      <c r="B316" s="20">
        <v>302</v>
      </c>
      <c r="C316" s="21">
        <f t="shared" si="21"/>
        <v>-1.6735988615182835E-13</v>
      </c>
      <c r="D316" s="21">
        <f t="shared" si="18"/>
        <v>1.6735988615182835E-13</v>
      </c>
      <c r="E316" s="24">
        <f t="shared" si="17"/>
        <v>0</v>
      </c>
      <c r="F316" s="23">
        <f t="shared" si="19"/>
        <v>1.6903348501334664E-11</v>
      </c>
    </row>
    <row r="317" spans="2:6" x14ac:dyDescent="0.2">
      <c r="B317" s="20">
        <v>303</v>
      </c>
      <c r="C317" s="21">
        <f t="shared" si="21"/>
        <v>-1.6903348501334665E-13</v>
      </c>
      <c r="D317" s="21">
        <f t="shared" si="18"/>
        <v>1.6903348501334665E-13</v>
      </c>
      <c r="E317" s="24">
        <f t="shared" si="17"/>
        <v>0</v>
      </c>
      <c r="F317" s="23">
        <f t="shared" si="19"/>
        <v>1.7072381986348012E-11</v>
      </c>
    </row>
    <row r="318" spans="2:6" x14ac:dyDescent="0.2">
      <c r="B318" s="20">
        <v>304</v>
      </c>
      <c r="C318" s="21">
        <f t="shared" si="21"/>
        <v>-1.7072381986348011E-13</v>
      </c>
      <c r="D318" s="21">
        <f t="shared" si="18"/>
        <v>1.7072381986348011E-13</v>
      </c>
      <c r="E318" s="24">
        <f t="shared" si="17"/>
        <v>0</v>
      </c>
      <c r="F318" s="23">
        <f t="shared" si="19"/>
        <v>1.7243105806211493E-11</v>
      </c>
    </row>
    <row r="319" spans="2:6" x14ac:dyDescent="0.2">
      <c r="B319" s="20">
        <v>305</v>
      </c>
      <c r="C319" s="21">
        <f t="shared" si="21"/>
        <v>-1.7243105806211494E-13</v>
      </c>
      <c r="D319" s="21">
        <f t="shared" si="18"/>
        <v>1.7243105806211494E-13</v>
      </c>
      <c r="E319" s="24">
        <f t="shared" si="17"/>
        <v>0</v>
      </c>
      <c r="F319" s="23">
        <f t="shared" si="19"/>
        <v>1.7415536864273609E-11</v>
      </c>
    </row>
    <row r="320" spans="2:6" x14ac:dyDescent="0.2">
      <c r="B320" s="20">
        <v>306</v>
      </c>
      <c r="C320" s="21">
        <f t="shared" si="21"/>
        <v>-1.7415536864273609E-13</v>
      </c>
      <c r="D320" s="21">
        <f t="shared" si="18"/>
        <v>1.7415536864273609E-13</v>
      </c>
      <c r="E320" s="24">
        <f t="shared" si="17"/>
        <v>0</v>
      </c>
      <c r="F320" s="23">
        <f t="shared" si="19"/>
        <v>1.7589692232916345E-11</v>
      </c>
    </row>
    <row r="321" spans="2:6" x14ac:dyDescent="0.2">
      <c r="B321" s="20">
        <v>307</v>
      </c>
      <c r="C321" s="21">
        <f t="shared" si="21"/>
        <v>-1.7589692232916346E-13</v>
      </c>
      <c r="D321" s="21">
        <f t="shared" si="18"/>
        <v>1.7589692232916346E-13</v>
      </c>
      <c r="E321" s="24">
        <f t="shared" si="17"/>
        <v>0</v>
      </c>
      <c r="F321" s="23">
        <f t="shared" si="19"/>
        <v>1.776558915524551E-11</v>
      </c>
    </row>
    <row r="322" spans="2:6" x14ac:dyDescent="0.2">
      <c r="B322" s="20">
        <v>308</v>
      </c>
      <c r="C322" s="21">
        <f t="shared" si="21"/>
        <v>-1.7765589155245511E-13</v>
      </c>
      <c r="D322" s="21">
        <f t="shared" si="18"/>
        <v>1.7765589155245511E-13</v>
      </c>
      <c r="E322" s="24">
        <f t="shared" si="17"/>
        <v>0</v>
      </c>
      <c r="F322" s="23">
        <f t="shared" si="19"/>
        <v>1.7943245046797964E-11</v>
      </c>
    </row>
    <row r="323" spans="2:6" x14ac:dyDescent="0.2">
      <c r="B323" s="20">
        <v>309</v>
      </c>
      <c r="C323" s="21">
        <f t="shared" si="21"/>
        <v>-1.7943245046797963E-13</v>
      </c>
      <c r="D323" s="21">
        <f t="shared" si="18"/>
        <v>1.7943245046797963E-13</v>
      </c>
      <c r="E323" s="24">
        <f t="shared" si="17"/>
        <v>0</v>
      </c>
      <c r="F323" s="23">
        <f t="shared" si="19"/>
        <v>1.8122677497265944E-11</v>
      </c>
    </row>
    <row r="324" spans="2:6" x14ac:dyDescent="0.2">
      <c r="B324" s="20">
        <v>310</v>
      </c>
      <c r="C324" s="21">
        <f t="shared" si="21"/>
        <v>-1.8122677497265945E-13</v>
      </c>
      <c r="D324" s="21">
        <f t="shared" si="18"/>
        <v>1.8122677497265945E-13</v>
      </c>
      <c r="E324" s="24">
        <f t="shared" si="17"/>
        <v>0</v>
      </c>
      <c r="F324" s="23">
        <f t="shared" si="19"/>
        <v>1.8303904272238603E-11</v>
      </c>
    </row>
    <row r="325" spans="2:6" x14ac:dyDescent="0.2">
      <c r="B325" s="20">
        <v>311</v>
      </c>
      <c r="C325" s="21">
        <f t="shared" si="21"/>
        <v>-1.8303904272238604E-13</v>
      </c>
      <c r="D325" s="21">
        <f t="shared" si="18"/>
        <v>1.8303904272238604E-13</v>
      </c>
      <c r="E325" s="24">
        <f t="shared" si="17"/>
        <v>0</v>
      </c>
      <c r="F325" s="23">
        <f t="shared" si="19"/>
        <v>1.8486943314960988E-11</v>
      </c>
    </row>
    <row r="326" spans="2:6" x14ac:dyDescent="0.2">
      <c r="B326" s="20">
        <v>312</v>
      </c>
      <c r="C326" s="21">
        <f t="shared" si="21"/>
        <v>-1.8486943314960988E-13</v>
      </c>
      <c r="D326" s="21">
        <f t="shared" si="18"/>
        <v>1.8486943314960988E-13</v>
      </c>
      <c r="E326" s="24">
        <f t="shared" si="17"/>
        <v>0</v>
      </c>
      <c r="F326" s="23">
        <f t="shared" si="19"/>
        <v>1.86718127481106E-11</v>
      </c>
    </row>
    <row r="327" spans="2:6" x14ac:dyDescent="0.2">
      <c r="B327" s="20">
        <v>313</v>
      </c>
      <c r="C327" s="21">
        <f t="shared" si="21"/>
        <v>-1.86718127481106E-13</v>
      </c>
      <c r="D327" s="21">
        <f t="shared" si="18"/>
        <v>1.86718127481106E-13</v>
      </c>
      <c r="E327" s="24">
        <f t="shared" si="17"/>
        <v>0</v>
      </c>
      <c r="F327" s="23">
        <f t="shared" si="19"/>
        <v>1.8858530875591705E-11</v>
      </c>
    </row>
    <row r="328" spans="2:6" x14ac:dyDescent="0.2">
      <c r="B328" s="20">
        <v>314</v>
      </c>
      <c r="C328" s="21">
        <f t="shared" si="21"/>
        <v>-1.8858530875591706E-13</v>
      </c>
      <c r="D328" s="21">
        <f t="shared" si="18"/>
        <v>1.8858530875591706E-13</v>
      </c>
      <c r="E328" s="24">
        <f t="shared" si="17"/>
        <v>0</v>
      </c>
      <c r="F328" s="23">
        <f t="shared" si="19"/>
        <v>1.9047116184347621E-11</v>
      </c>
    </row>
    <row r="329" spans="2:6" x14ac:dyDescent="0.2">
      <c r="B329" s="20">
        <v>315</v>
      </c>
      <c r="C329" s="21">
        <f t="shared" si="21"/>
        <v>-1.9047116184347621E-13</v>
      </c>
      <c r="D329" s="21">
        <f t="shared" si="18"/>
        <v>1.9047116184347621E-13</v>
      </c>
      <c r="E329" s="24">
        <f t="shared" si="17"/>
        <v>0</v>
      </c>
      <c r="F329" s="23">
        <f t="shared" si="19"/>
        <v>1.9237587346191096E-11</v>
      </c>
    </row>
    <row r="330" spans="2:6" x14ac:dyDescent="0.2">
      <c r="B330" s="20">
        <v>316</v>
      </c>
      <c r="C330" s="21">
        <f t="shared" si="21"/>
        <v>-1.9237587346191097E-13</v>
      </c>
      <c r="D330" s="21">
        <f t="shared" si="18"/>
        <v>1.9237587346191097E-13</v>
      </c>
      <c r="E330" s="24">
        <f t="shared" si="17"/>
        <v>0</v>
      </c>
      <c r="F330" s="23">
        <f t="shared" si="19"/>
        <v>1.9429963219653006E-11</v>
      </c>
    </row>
    <row r="331" spans="2:6" x14ac:dyDescent="0.2">
      <c r="B331" s="20">
        <v>317</v>
      </c>
      <c r="C331" s="21">
        <f t="shared" si="21"/>
        <v>-1.9429963219653007E-13</v>
      </c>
      <c r="D331" s="21">
        <f t="shared" si="18"/>
        <v>1.9429963219653007E-13</v>
      </c>
      <c r="E331" s="24">
        <f t="shared" si="17"/>
        <v>0</v>
      </c>
      <c r="F331" s="23">
        <f t="shared" si="19"/>
        <v>1.9624262851849537E-11</v>
      </c>
    </row>
    <row r="332" spans="2:6" x14ac:dyDescent="0.2">
      <c r="B332" s="20">
        <v>318</v>
      </c>
      <c r="C332" s="21">
        <f t="shared" si="21"/>
        <v>-1.9624262851849536E-13</v>
      </c>
      <c r="D332" s="21">
        <f t="shared" si="18"/>
        <v>1.9624262851849536E-13</v>
      </c>
      <c r="E332" s="24">
        <f t="shared" si="17"/>
        <v>0</v>
      </c>
      <c r="F332" s="23">
        <f t="shared" si="19"/>
        <v>1.9820505480368032E-11</v>
      </c>
    </row>
    <row r="333" spans="2:6" x14ac:dyDescent="0.2">
      <c r="B333" s="20">
        <v>319</v>
      </c>
      <c r="C333" s="21">
        <f t="shared" si="21"/>
        <v>-1.9820505480368032E-13</v>
      </c>
      <c r="D333" s="21">
        <f t="shared" si="18"/>
        <v>1.9820505480368032E-13</v>
      </c>
      <c r="E333" s="24">
        <f t="shared" si="17"/>
        <v>0</v>
      </c>
      <c r="F333" s="23">
        <f t="shared" si="19"/>
        <v>2.0018710535171711E-11</v>
      </c>
    </row>
    <row r="334" spans="2:6" x14ac:dyDescent="0.2">
      <c r="B334" s="20">
        <v>320</v>
      </c>
      <c r="C334" s="21">
        <f t="shared" si="21"/>
        <v>-2.0018710535171712E-13</v>
      </c>
      <c r="D334" s="21">
        <f t="shared" si="18"/>
        <v>2.0018710535171712E-13</v>
      </c>
      <c r="E334" s="24">
        <f t="shared" si="17"/>
        <v>0</v>
      </c>
      <c r="F334" s="23">
        <f t="shared" si="19"/>
        <v>2.0218897640523429E-11</v>
      </c>
    </row>
    <row r="335" spans="2:6" x14ac:dyDescent="0.2">
      <c r="B335" s="20">
        <v>321</v>
      </c>
      <c r="C335" s="21">
        <f t="shared" si="21"/>
        <v>-2.0218897640523429E-13</v>
      </c>
      <c r="D335" s="21">
        <f t="shared" si="18"/>
        <v>2.0218897640523429E-13</v>
      </c>
      <c r="E335" s="24">
        <f t="shared" ref="E335:E374" si="22">IF(F334&lt;=$B$15,0,$D$10)</f>
        <v>0</v>
      </c>
      <c r="F335" s="23">
        <f t="shared" si="19"/>
        <v>2.0421086616928664E-11</v>
      </c>
    </row>
    <row r="336" spans="2:6" x14ac:dyDescent="0.2">
      <c r="B336" s="20">
        <v>322</v>
      </c>
      <c r="C336" s="21">
        <f t="shared" si="21"/>
        <v>-2.0421086616928665E-13</v>
      </c>
      <c r="D336" s="21">
        <f t="shared" ref="D336:D374" si="23">+F335*$D$6</f>
        <v>2.0421086616928665E-13</v>
      </c>
      <c r="E336" s="24">
        <f t="shared" si="22"/>
        <v>0</v>
      </c>
      <c r="F336" s="23">
        <f t="shared" ref="F336:F374" si="24">+F335-C336</f>
        <v>2.0625297483097951E-11</v>
      </c>
    </row>
    <row r="337" spans="2:6" x14ac:dyDescent="0.2">
      <c r="B337" s="20">
        <v>323</v>
      </c>
      <c r="C337" s="21">
        <f t="shared" si="21"/>
        <v>-2.062529748309795E-13</v>
      </c>
      <c r="D337" s="21">
        <f t="shared" si="23"/>
        <v>2.062529748309795E-13</v>
      </c>
      <c r="E337" s="24">
        <f t="shared" si="22"/>
        <v>0</v>
      </c>
      <c r="F337" s="23">
        <f t="shared" si="24"/>
        <v>2.0831550457928929E-11</v>
      </c>
    </row>
    <row r="338" spans="2:6" x14ac:dyDescent="0.2">
      <c r="B338" s="20">
        <v>324</v>
      </c>
      <c r="C338" s="21">
        <f t="shared" si="21"/>
        <v>-2.0831550457928931E-13</v>
      </c>
      <c r="D338" s="21">
        <f t="shared" si="23"/>
        <v>2.0831550457928931E-13</v>
      </c>
      <c r="E338" s="24">
        <f t="shared" si="22"/>
        <v>0</v>
      </c>
      <c r="F338" s="23">
        <f t="shared" si="24"/>
        <v>2.1039865962508219E-11</v>
      </c>
    </row>
    <row r="339" spans="2:6" x14ac:dyDescent="0.2">
      <c r="B339" s="20">
        <v>325</v>
      </c>
      <c r="C339" s="21">
        <f t="shared" si="21"/>
        <v>-2.1039865962508219E-13</v>
      </c>
      <c r="D339" s="21">
        <f t="shared" si="23"/>
        <v>2.1039865962508219E-13</v>
      </c>
      <c r="E339" s="24">
        <f t="shared" si="22"/>
        <v>0</v>
      </c>
      <c r="F339" s="23">
        <f t="shared" si="24"/>
        <v>2.12502646221333E-11</v>
      </c>
    </row>
    <row r="340" spans="2:6" x14ac:dyDescent="0.2">
      <c r="B340" s="20">
        <v>326</v>
      </c>
      <c r="C340" s="21">
        <f t="shared" si="21"/>
        <v>-2.1250264622133301E-13</v>
      </c>
      <c r="D340" s="21">
        <f t="shared" si="23"/>
        <v>2.1250264622133301E-13</v>
      </c>
      <c r="E340" s="24">
        <f t="shared" si="22"/>
        <v>0</v>
      </c>
      <c r="F340" s="23">
        <f t="shared" si="24"/>
        <v>2.1462767268354633E-11</v>
      </c>
    </row>
    <row r="341" spans="2:6" x14ac:dyDescent="0.2">
      <c r="B341" s="20">
        <v>327</v>
      </c>
      <c r="C341" s="21">
        <f t="shared" si="21"/>
        <v>-2.1462767268354634E-13</v>
      </c>
      <c r="D341" s="21">
        <f t="shared" si="23"/>
        <v>2.1462767268354634E-13</v>
      </c>
      <c r="E341" s="24">
        <f t="shared" si="22"/>
        <v>0</v>
      </c>
      <c r="F341" s="23">
        <f t="shared" si="24"/>
        <v>2.167739494103818E-11</v>
      </c>
    </row>
    <row r="342" spans="2:6" x14ac:dyDescent="0.2">
      <c r="B342" s="20">
        <v>328</v>
      </c>
      <c r="C342" s="21">
        <f t="shared" si="21"/>
        <v>-2.1677394941038181E-13</v>
      </c>
      <c r="D342" s="21">
        <f t="shared" si="23"/>
        <v>2.1677394941038181E-13</v>
      </c>
      <c r="E342" s="24">
        <f t="shared" si="22"/>
        <v>0</v>
      </c>
      <c r="F342" s="23">
        <f t="shared" si="24"/>
        <v>2.1894168890448562E-11</v>
      </c>
    </row>
    <row r="343" spans="2:6" x14ac:dyDescent="0.2">
      <c r="B343" s="20">
        <v>329</v>
      </c>
      <c r="C343" s="21">
        <f t="shared" si="21"/>
        <v>-2.1894168890448562E-13</v>
      </c>
      <c r="D343" s="21">
        <f t="shared" si="23"/>
        <v>2.1894168890448562E-13</v>
      </c>
      <c r="E343" s="24">
        <f t="shared" si="22"/>
        <v>0</v>
      </c>
      <c r="F343" s="23">
        <f t="shared" si="24"/>
        <v>2.2113110579353049E-11</v>
      </c>
    </row>
    <row r="344" spans="2:6" x14ac:dyDescent="0.2">
      <c r="B344" s="20">
        <v>330</v>
      </c>
      <c r="C344" s="21">
        <f t="shared" si="21"/>
        <v>-2.2113110579353049E-13</v>
      </c>
      <c r="D344" s="21">
        <f t="shared" si="23"/>
        <v>2.2113110579353049E-13</v>
      </c>
      <c r="E344" s="24">
        <f t="shared" si="22"/>
        <v>0</v>
      </c>
      <c r="F344" s="23">
        <f t="shared" si="24"/>
        <v>2.2334241685146581E-11</v>
      </c>
    </row>
    <row r="345" spans="2:6" x14ac:dyDescent="0.2">
      <c r="B345" s="20">
        <v>331</v>
      </c>
      <c r="C345" s="21">
        <f t="shared" si="21"/>
        <v>-2.2334241685146582E-13</v>
      </c>
      <c r="D345" s="21">
        <f t="shared" si="23"/>
        <v>2.2334241685146582E-13</v>
      </c>
      <c r="E345" s="24">
        <f t="shared" si="22"/>
        <v>0</v>
      </c>
      <c r="F345" s="23">
        <f t="shared" si="24"/>
        <v>2.2557584101998047E-11</v>
      </c>
    </row>
    <row r="346" spans="2:6" x14ac:dyDescent="0.2">
      <c r="B346" s="20">
        <v>332</v>
      </c>
      <c r="C346" s="21">
        <f t="shared" si="21"/>
        <v>-2.2557584101998047E-13</v>
      </c>
      <c r="D346" s="21">
        <f t="shared" si="23"/>
        <v>2.2557584101998047E-13</v>
      </c>
      <c r="E346" s="24">
        <f t="shared" si="22"/>
        <v>0</v>
      </c>
      <c r="F346" s="23">
        <f t="shared" si="24"/>
        <v>2.2783159943018028E-11</v>
      </c>
    </row>
    <row r="347" spans="2:6" x14ac:dyDescent="0.2">
      <c r="B347" s="20">
        <v>333</v>
      </c>
      <c r="C347" s="21">
        <f t="shared" si="21"/>
        <v>-2.2783159943018026E-13</v>
      </c>
      <c r="D347" s="21">
        <f t="shared" si="23"/>
        <v>2.2783159943018026E-13</v>
      </c>
      <c r="E347" s="24">
        <f t="shared" si="22"/>
        <v>0</v>
      </c>
      <c r="F347" s="23">
        <f t="shared" si="24"/>
        <v>2.3010991542448208E-11</v>
      </c>
    </row>
    <row r="348" spans="2:6" x14ac:dyDescent="0.2">
      <c r="B348" s="20">
        <v>334</v>
      </c>
      <c r="C348" s="21">
        <f t="shared" si="21"/>
        <v>-2.3010991542448208E-13</v>
      </c>
      <c r="D348" s="21">
        <f t="shared" si="23"/>
        <v>2.3010991542448208E-13</v>
      </c>
      <c r="E348" s="24">
        <f t="shared" si="22"/>
        <v>0</v>
      </c>
      <c r="F348" s="23">
        <f t="shared" si="24"/>
        <v>2.3241101457872691E-11</v>
      </c>
    </row>
    <row r="349" spans="2:6" x14ac:dyDescent="0.2">
      <c r="B349" s="20">
        <v>335</v>
      </c>
      <c r="C349" s="21">
        <f t="shared" si="21"/>
        <v>-2.3241101457872694E-13</v>
      </c>
      <c r="D349" s="21">
        <f t="shared" si="23"/>
        <v>2.3241101457872694E-13</v>
      </c>
      <c r="E349" s="24">
        <f t="shared" si="22"/>
        <v>0</v>
      </c>
      <c r="F349" s="23">
        <f t="shared" si="24"/>
        <v>2.3473512472451418E-11</v>
      </c>
    </row>
    <row r="350" spans="2:6" x14ac:dyDescent="0.2">
      <c r="B350" s="20">
        <v>336</v>
      </c>
      <c r="C350" s="21">
        <f t="shared" si="21"/>
        <v>-2.347351247245142E-13</v>
      </c>
      <c r="D350" s="21">
        <f t="shared" si="23"/>
        <v>2.347351247245142E-13</v>
      </c>
      <c r="E350" s="24">
        <f t="shared" si="22"/>
        <v>0</v>
      </c>
      <c r="F350" s="23">
        <f t="shared" si="24"/>
        <v>2.3708247597175932E-11</v>
      </c>
    </row>
    <row r="351" spans="2:6" x14ac:dyDescent="0.2">
      <c r="B351" s="20">
        <v>337</v>
      </c>
      <c r="C351" s="21">
        <f t="shared" si="21"/>
        <v>-2.370824759717593E-13</v>
      </c>
      <c r="D351" s="21">
        <f t="shared" si="23"/>
        <v>2.370824759717593E-13</v>
      </c>
      <c r="E351" s="24">
        <f t="shared" si="22"/>
        <v>0</v>
      </c>
      <c r="F351" s="23">
        <f t="shared" si="24"/>
        <v>2.3945330073147692E-11</v>
      </c>
    </row>
    <row r="352" spans="2:6" x14ac:dyDescent="0.2">
      <c r="B352" s="20">
        <v>338</v>
      </c>
      <c r="C352" s="21">
        <f t="shared" si="21"/>
        <v>-2.3945330073147691E-13</v>
      </c>
      <c r="D352" s="21">
        <f t="shared" si="23"/>
        <v>2.3945330073147691E-13</v>
      </c>
      <c r="E352" s="24">
        <f t="shared" si="22"/>
        <v>0</v>
      </c>
      <c r="F352" s="23">
        <f t="shared" si="24"/>
        <v>2.418478337387917E-11</v>
      </c>
    </row>
    <row r="353" spans="2:6" x14ac:dyDescent="0.2">
      <c r="B353" s="20">
        <v>339</v>
      </c>
      <c r="C353" s="21">
        <f t="shared" si="21"/>
        <v>-2.4184783373879172E-13</v>
      </c>
      <c r="D353" s="21">
        <f t="shared" si="23"/>
        <v>2.4184783373879172E-13</v>
      </c>
      <c r="E353" s="24">
        <f t="shared" si="22"/>
        <v>0</v>
      </c>
      <c r="F353" s="23">
        <f t="shared" si="24"/>
        <v>2.4426631207617962E-11</v>
      </c>
    </row>
    <row r="354" spans="2:6" x14ac:dyDescent="0.2">
      <c r="B354" s="20">
        <v>340</v>
      </c>
      <c r="C354" s="21">
        <f t="shared" si="21"/>
        <v>-2.4426631207617961E-13</v>
      </c>
      <c r="D354" s="21">
        <f t="shared" si="23"/>
        <v>2.4426631207617961E-13</v>
      </c>
      <c r="E354" s="24">
        <f t="shared" si="22"/>
        <v>0</v>
      </c>
      <c r="F354" s="23">
        <f t="shared" si="24"/>
        <v>2.4670897519694141E-11</v>
      </c>
    </row>
    <row r="355" spans="2:6" x14ac:dyDescent="0.2">
      <c r="B355" s="20">
        <v>341</v>
      </c>
      <c r="C355" s="21">
        <f t="shared" si="21"/>
        <v>-2.4670897519694141E-13</v>
      </c>
      <c r="D355" s="21">
        <f t="shared" si="23"/>
        <v>2.4670897519694141E-13</v>
      </c>
      <c r="E355" s="24">
        <f t="shared" si="22"/>
        <v>0</v>
      </c>
      <c r="F355" s="23">
        <f t="shared" si="24"/>
        <v>2.4917606494891081E-11</v>
      </c>
    </row>
    <row r="356" spans="2:6" x14ac:dyDescent="0.2">
      <c r="B356" s="20">
        <v>342</v>
      </c>
      <c r="C356" s="21">
        <f t="shared" si="21"/>
        <v>-2.4917606494891082E-13</v>
      </c>
      <c r="D356" s="21">
        <f t="shared" si="23"/>
        <v>2.4917606494891082E-13</v>
      </c>
      <c r="E356" s="24">
        <f t="shared" si="22"/>
        <v>0</v>
      </c>
      <c r="F356" s="23">
        <f t="shared" si="24"/>
        <v>2.5166782559839993E-11</v>
      </c>
    </row>
    <row r="357" spans="2:6" x14ac:dyDescent="0.2">
      <c r="B357" s="20">
        <v>343</v>
      </c>
      <c r="C357" s="21">
        <f t="shared" ref="C357:C374" si="25">IF($D$11&gt;B356,0,(E357-D357))</f>
        <v>-2.5166782559839993E-13</v>
      </c>
      <c r="D357" s="21">
        <f t="shared" si="23"/>
        <v>2.5166782559839993E-13</v>
      </c>
      <c r="E357" s="24">
        <f t="shared" si="22"/>
        <v>0</v>
      </c>
      <c r="F357" s="23">
        <f t="shared" si="24"/>
        <v>2.5418450385438392E-11</v>
      </c>
    </row>
    <row r="358" spans="2:6" x14ac:dyDescent="0.2">
      <c r="B358" s="20">
        <v>344</v>
      </c>
      <c r="C358" s="21">
        <f t="shared" si="25"/>
        <v>-2.5418450385438393E-13</v>
      </c>
      <c r="D358" s="21">
        <f t="shared" si="23"/>
        <v>2.5418450385438393E-13</v>
      </c>
      <c r="E358" s="24">
        <f t="shared" si="22"/>
        <v>0</v>
      </c>
      <c r="F358" s="23">
        <f t="shared" si="24"/>
        <v>2.5672634889292776E-11</v>
      </c>
    </row>
    <row r="359" spans="2:6" x14ac:dyDescent="0.2">
      <c r="B359" s="20">
        <v>345</v>
      </c>
      <c r="C359" s="21">
        <f t="shared" si="25"/>
        <v>-2.5672634889292777E-13</v>
      </c>
      <c r="D359" s="21">
        <f t="shared" si="23"/>
        <v>2.5672634889292777E-13</v>
      </c>
      <c r="E359" s="24">
        <f t="shared" si="22"/>
        <v>0</v>
      </c>
      <c r="F359" s="23">
        <f t="shared" si="24"/>
        <v>2.5929361238185705E-11</v>
      </c>
    </row>
    <row r="360" spans="2:6" x14ac:dyDescent="0.2">
      <c r="B360" s="20">
        <v>346</v>
      </c>
      <c r="C360" s="21">
        <f t="shared" si="25"/>
        <v>-2.5929361238185707E-13</v>
      </c>
      <c r="D360" s="21">
        <f t="shared" si="23"/>
        <v>2.5929361238185707E-13</v>
      </c>
      <c r="E360" s="24">
        <f t="shared" si="22"/>
        <v>0</v>
      </c>
      <c r="F360" s="23">
        <f t="shared" si="24"/>
        <v>2.6188654850567562E-11</v>
      </c>
    </row>
    <row r="361" spans="2:6" x14ac:dyDescent="0.2">
      <c r="B361" s="20">
        <v>347</v>
      </c>
      <c r="C361" s="21">
        <f t="shared" si="25"/>
        <v>-2.6188654850567564E-13</v>
      </c>
      <c r="D361" s="21">
        <f t="shared" si="23"/>
        <v>2.6188654850567564E-13</v>
      </c>
      <c r="E361" s="24">
        <f t="shared" si="22"/>
        <v>0</v>
      </c>
      <c r="F361" s="23">
        <f t="shared" si="24"/>
        <v>2.6450541399073237E-11</v>
      </c>
    </row>
    <row r="362" spans="2:6" x14ac:dyDescent="0.2">
      <c r="B362" s="20">
        <v>348</v>
      </c>
      <c r="C362" s="21">
        <f t="shared" si="25"/>
        <v>-2.6450541399073237E-13</v>
      </c>
      <c r="D362" s="21">
        <f t="shared" si="23"/>
        <v>2.6450541399073237E-13</v>
      </c>
      <c r="E362" s="24">
        <f t="shared" si="22"/>
        <v>0</v>
      </c>
      <c r="F362" s="23">
        <f t="shared" si="24"/>
        <v>2.671504681306397E-11</v>
      </c>
    </row>
    <row r="363" spans="2:6" x14ac:dyDescent="0.2">
      <c r="B363" s="20">
        <v>349</v>
      </c>
      <c r="C363" s="21">
        <f t="shared" si="25"/>
        <v>-2.6715046813063973E-13</v>
      </c>
      <c r="D363" s="21">
        <f t="shared" si="23"/>
        <v>2.6715046813063973E-13</v>
      </c>
      <c r="E363" s="24">
        <f t="shared" si="22"/>
        <v>0</v>
      </c>
      <c r="F363" s="23">
        <f t="shared" si="24"/>
        <v>2.698219728119461E-11</v>
      </c>
    </row>
    <row r="364" spans="2:6" x14ac:dyDescent="0.2">
      <c r="B364" s="20">
        <v>350</v>
      </c>
      <c r="C364" s="21">
        <f t="shared" si="25"/>
        <v>-2.6982197281194611E-13</v>
      </c>
      <c r="D364" s="21">
        <f t="shared" si="23"/>
        <v>2.6982197281194611E-13</v>
      </c>
      <c r="E364" s="24">
        <f t="shared" si="22"/>
        <v>0</v>
      </c>
      <c r="F364" s="23">
        <f t="shared" si="24"/>
        <v>2.7252019254006556E-11</v>
      </c>
    </row>
    <row r="365" spans="2:6" x14ac:dyDescent="0.2">
      <c r="B365" s="20">
        <v>351</v>
      </c>
      <c r="C365" s="21">
        <f t="shared" si="25"/>
        <v>-2.7252019254006559E-13</v>
      </c>
      <c r="D365" s="21">
        <f t="shared" si="23"/>
        <v>2.7252019254006559E-13</v>
      </c>
      <c r="E365" s="24">
        <f t="shared" si="22"/>
        <v>0</v>
      </c>
      <c r="F365" s="23">
        <f t="shared" si="24"/>
        <v>2.7524539446546622E-11</v>
      </c>
    </row>
    <row r="366" spans="2:6" x14ac:dyDescent="0.2">
      <c r="B366" s="20">
        <v>352</v>
      </c>
      <c r="C366" s="21">
        <f t="shared" si="25"/>
        <v>-2.7524539446546623E-13</v>
      </c>
      <c r="D366" s="21">
        <f t="shared" si="23"/>
        <v>2.7524539446546623E-13</v>
      </c>
      <c r="E366" s="24">
        <f t="shared" si="22"/>
        <v>0</v>
      </c>
      <c r="F366" s="23">
        <f t="shared" si="24"/>
        <v>2.7799784841012089E-11</v>
      </c>
    </row>
    <row r="367" spans="2:6" x14ac:dyDescent="0.2">
      <c r="B367" s="20">
        <v>353</v>
      </c>
      <c r="C367" s="21">
        <f t="shared" si="25"/>
        <v>-2.7799784841012089E-13</v>
      </c>
      <c r="D367" s="21">
        <f t="shared" si="23"/>
        <v>2.7799784841012089E-13</v>
      </c>
      <c r="E367" s="24">
        <f t="shared" si="22"/>
        <v>0</v>
      </c>
      <c r="F367" s="23">
        <f t="shared" si="24"/>
        <v>2.8077782689422209E-11</v>
      </c>
    </row>
    <row r="368" spans="2:6" x14ac:dyDescent="0.2">
      <c r="B368" s="20">
        <v>354</v>
      </c>
      <c r="C368" s="21">
        <f t="shared" si="25"/>
        <v>-2.8077782689422209E-13</v>
      </c>
      <c r="D368" s="21">
        <f t="shared" si="23"/>
        <v>2.8077782689422209E-13</v>
      </c>
      <c r="E368" s="24">
        <f t="shared" si="22"/>
        <v>0</v>
      </c>
      <c r="F368" s="23">
        <f t="shared" si="24"/>
        <v>2.8358560516316431E-11</v>
      </c>
    </row>
    <row r="369" spans="2:6" x14ac:dyDescent="0.2">
      <c r="B369" s="20">
        <v>355</v>
      </c>
      <c r="C369" s="21">
        <f t="shared" si="25"/>
        <v>-2.8358560516316429E-13</v>
      </c>
      <c r="D369" s="21">
        <f t="shared" si="23"/>
        <v>2.8358560516316429E-13</v>
      </c>
      <c r="E369" s="24">
        <f t="shared" si="22"/>
        <v>0</v>
      </c>
      <c r="F369" s="23">
        <f t="shared" si="24"/>
        <v>2.8642146121479595E-11</v>
      </c>
    </row>
    <row r="370" spans="2:6" x14ac:dyDescent="0.2">
      <c r="B370" s="20">
        <v>356</v>
      </c>
      <c r="C370" s="21">
        <f t="shared" si="25"/>
        <v>-2.8642146121479593E-13</v>
      </c>
      <c r="D370" s="21">
        <f t="shared" si="23"/>
        <v>2.8642146121479593E-13</v>
      </c>
      <c r="E370" s="24">
        <f t="shared" si="22"/>
        <v>0</v>
      </c>
      <c r="F370" s="23">
        <f t="shared" si="24"/>
        <v>2.892856758269439E-11</v>
      </c>
    </row>
    <row r="371" spans="2:6" x14ac:dyDescent="0.2">
      <c r="B371" s="20">
        <v>357</v>
      </c>
      <c r="C371" s="21">
        <f t="shared" si="25"/>
        <v>-2.8928567582694393E-13</v>
      </c>
      <c r="D371" s="21">
        <f t="shared" si="23"/>
        <v>2.8928567582694393E-13</v>
      </c>
      <c r="E371" s="24">
        <f t="shared" si="22"/>
        <v>0</v>
      </c>
      <c r="F371" s="23">
        <f t="shared" si="24"/>
        <v>2.9217853258521334E-11</v>
      </c>
    </row>
    <row r="372" spans="2:6" x14ac:dyDescent="0.2">
      <c r="B372" s="20">
        <v>358</v>
      </c>
      <c r="C372" s="21">
        <f t="shared" si="25"/>
        <v>-2.9217853258521333E-13</v>
      </c>
      <c r="D372" s="21">
        <f t="shared" si="23"/>
        <v>2.9217853258521333E-13</v>
      </c>
      <c r="E372" s="24">
        <f t="shared" si="22"/>
        <v>0</v>
      </c>
      <c r="F372" s="23">
        <f t="shared" si="24"/>
        <v>2.9510031791106544E-11</v>
      </c>
    </row>
    <row r="373" spans="2:6" x14ac:dyDescent="0.2">
      <c r="B373" s="20">
        <v>359</v>
      </c>
      <c r="C373" s="21">
        <f t="shared" si="25"/>
        <v>-2.9510031791106544E-13</v>
      </c>
      <c r="D373" s="21">
        <f t="shared" si="23"/>
        <v>2.9510031791106544E-13</v>
      </c>
      <c r="E373" s="24">
        <f t="shared" si="22"/>
        <v>0</v>
      </c>
      <c r="F373" s="23">
        <f t="shared" si="24"/>
        <v>2.9805132109017609E-11</v>
      </c>
    </row>
    <row r="374" spans="2:6" ht="16" thickBot="1" x14ac:dyDescent="0.25">
      <c r="B374" s="20">
        <v>360</v>
      </c>
      <c r="C374" s="21">
        <f t="shared" si="25"/>
        <v>-2.9805132109017608E-13</v>
      </c>
      <c r="D374" s="21">
        <f t="shared" si="23"/>
        <v>2.9805132109017608E-13</v>
      </c>
      <c r="E374" s="24">
        <f t="shared" si="22"/>
        <v>0</v>
      </c>
      <c r="F374" s="23">
        <f t="shared" si="24"/>
        <v>3.0103183430107785E-11</v>
      </c>
    </row>
    <row r="375" spans="2:6" ht="16" thickBot="1" x14ac:dyDescent="0.25">
      <c r="B375" s="25" t="s">
        <v>73</v>
      </c>
      <c r="C375" s="26">
        <f>SUM(C15:C374)</f>
        <v>3999.999999999985</v>
      </c>
      <c r="D375" s="26">
        <f>SUM(D15:D374)</f>
        <v>1056.0964029301535</v>
      </c>
      <c r="E375" s="26">
        <f>SUM(E15:E374)</f>
        <v>5056.0964029301349</v>
      </c>
      <c r="F375" s="27"/>
    </row>
    <row r="382" spans="2:6" x14ac:dyDescent="0.2">
      <c r="E382" s="7"/>
    </row>
  </sheetData>
  <mergeCells count="1">
    <mergeCell ref="B3:F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</vt:lpstr>
      <vt:lpstr>Flujo Escenario</vt:lpstr>
      <vt:lpstr>Tabla de Amortización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Luis A. Bravo</dc:creator>
  <cp:keywords/>
  <dc:description/>
  <cp:lastModifiedBy>Luis Bravo Aviles</cp:lastModifiedBy>
  <cp:revision/>
  <dcterms:created xsi:type="dcterms:W3CDTF">2020-10-03T19:54:23Z</dcterms:created>
  <dcterms:modified xsi:type="dcterms:W3CDTF">2022-01-11T18:29:24Z</dcterms:modified>
  <cp:category/>
  <cp:contentStatus/>
</cp:coreProperties>
</file>