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bravo/Documents/Galápagos/"/>
    </mc:Choice>
  </mc:AlternateContent>
  <xr:revisionPtr revIDLastSave="0" documentId="8_{05611E61-93D3-2E4D-ACA0-963B3F2F140B}" xr6:coauthVersionLast="47" xr6:coauthVersionMax="47" xr10:uidLastSave="{00000000-0000-0000-0000-000000000000}"/>
  <bookViews>
    <workbookView xWindow="0" yWindow="460" windowWidth="20740" windowHeight="11160" xr2:uid="{B2B5746F-9ABD-4111-AFA9-CCFB0191BCB1}"/>
  </bookViews>
  <sheets>
    <sheet name="Datos" sheetId="1" r:id="rId1"/>
    <sheet name="Flujo Escenario" sheetId="4" r:id="rId2"/>
    <sheet name="Tabla de Amortiz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K7" i="4"/>
  <c r="AK26" i="4"/>
  <c r="AK25" i="4"/>
  <c r="AK22" i="4"/>
  <c r="AK21" i="4"/>
  <c r="AK20" i="4"/>
  <c r="AK19" i="4"/>
  <c r="AK18" i="4"/>
  <c r="AK17" i="4"/>
  <c r="AK16" i="4"/>
  <c r="AK15" i="4"/>
  <c r="AK5" i="4"/>
  <c r="AC26" i="4"/>
  <c r="AD26" i="4" s="1"/>
  <c r="AE26" i="4" s="1"/>
  <c r="AF26" i="4" s="1"/>
  <c r="AG26" i="4" s="1"/>
  <c r="AH26" i="4" s="1"/>
  <c r="AI26" i="4" s="1"/>
  <c r="AJ26" i="4" s="1"/>
  <c r="AC25" i="4"/>
  <c r="AD25" i="4" s="1"/>
  <c r="AE25" i="4" s="1"/>
  <c r="AF25" i="4" s="1"/>
  <c r="AG25" i="4" s="1"/>
  <c r="AH25" i="4" s="1"/>
  <c r="AI25" i="4" s="1"/>
  <c r="AJ25" i="4" s="1"/>
  <c r="AC22" i="4"/>
  <c r="AD22" i="4" s="1"/>
  <c r="AE22" i="4" s="1"/>
  <c r="AF22" i="4" s="1"/>
  <c r="AG22" i="4" s="1"/>
  <c r="AH22" i="4" s="1"/>
  <c r="AI22" i="4" s="1"/>
  <c r="AJ22" i="4" s="1"/>
  <c r="AC21" i="4"/>
  <c r="AD21" i="4" s="1"/>
  <c r="AE21" i="4" s="1"/>
  <c r="AF21" i="4" s="1"/>
  <c r="AG21" i="4" s="1"/>
  <c r="AH21" i="4" s="1"/>
  <c r="AI21" i="4" s="1"/>
  <c r="AJ21" i="4" s="1"/>
  <c r="AC20" i="4"/>
  <c r="AD20" i="4" s="1"/>
  <c r="AE20" i="4" s="1"/>
  <c r="AF20" i="4" s="1"/>
  <c r="AG20" i="4" s="1"/>
  <c r="AH20" i="4" s="1"/>
  <c r="AI20" i="4" s="1"/>
  <c r="AJ20" i="4" s="1"/>
  <c r="AC19" i="4"/>
  <c r="AD19" i="4" s="1"/>
  <c r="AE19" i="4" s="1"/>
  <c r="AF19" i="4" s="1"/>
  <c r="AG19" i="4" s="1"/>
  <c r="AH19" i="4" s="1"/>
  <c r="AI19" i="4" s="1"/>
  <c r="AJ19" i="4" s="1"/>
  <c r="AC18" i="4"/>
  <c r="AD18" i="4" s="1"/>
  <c r="AE18" i="4" s="1"/>
  <c r="AF18" i="4" s="1"/>
  <c r="AG18" i="4" s="1"/>
  <c r="AH18" i="4" s="1"/>
  <c r="AI18" i="4" s="1"/>
  <c r="AJ18" i="4" s="1"/>
  <c r="AC17" i="4"/>
  <c r="AD17" i="4" s="1"/>
  <c r="AE17" i="4" s="1"/>
  <c r="AF17" i="4" s="1"/>
  <c r="AG17" i="4" s="1"/>
  <c r="AH17" i="4" s="1"/>
  <c r="AI17" i="4" s="1"/>
  <c r="AJ17" i="4" s="1"/>
  <c r="AC16" i="4"/>
  <c r="AD16" i="4" s="1"/>
  <c r="AE16" i="4" s="1"/>
  <c r="AF16" i="4" s="1"/>
  <c r="AG16" i="4" s="1"/>
  <c r="AH16" i="4" s="1"/>
  <c r="AI16" i="4" s="1"/>
  <c r="AJ16" i="4" s="1"/>
  <c r="AC15" i="4"/>
  <c r="AD15" i="4" s="1"/>
  <c r="AE15" i="4" s="1"/>
  <c r="AF15" i="4" s="1"/>
  <c r="AG15" i="4" s="1"/>
  <c r="AH15" i="4" s="1"/>
  <c r="AI15" i="4" s="1"/>
  <c r="AJ15" i="4" s="1"/>
  <c r="AC5" i="4"/>
  <c r="AD5" i="4" s="1"/>
  <c r="Y7" i="4"/>
  <c r="M7" i="4"/>
  <c r="D6" i="4"/>
  <c r="P6" i="4" s="1"/>
  <c r="AB6" i="4" s="1"/>
  <c r="B5" i="4"/>
  <c r="B13" i="4" s="1"/>
  <c r="B7" i="1"/>
  <c r="B26" i="4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B25" i="4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B24" i="4"/>
  <c r="C24" i="4" s="1"/>
  <c r="B22" i="4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B20" i="4"/>
  <c r="C20" i="4" s="1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B21" i="4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B17" i="4"/>
  <c r="C17" i="4" s="1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B16" i="4"/>
  <c r="C16" i="4" s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B15" i="4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B13" i="1"/>
  <c r="B18" i="4" s="1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K13" i="4" l="1"/>
  <c r="AK27" i="4" s="1"/>
  <c r="AE5" i="4"/>
  <c r="AD13" i="4"/>
  <c r="AD27" i="4" s="1"/>
  <c r="AC13" i="4"/>
  <c r="AC27" i="4" s="1"/>
  <c r="C5" i="4"/>
  <c r="B19" i="1"/>
  <c r="AE13" i="4" l="1"/>
  <c r="AE27" i="4" s="1"/>
  <c r="AF5" i="4"/>
  <c r="C13" i="4"/>
  <c r="D5" i="4"/>
  <c r="B47" i="1"/>
  <c r="B39" i="1"/>
  <c r="AG5" i="4" l="1"/>
  <c r="AF13" i="4"/>
  <c r="AF27" i="4" s="1"/>
  <c r="E5" i="4"/>
  <c r="D13" i="4"/>
  <c r="F14" i="3"/>
  <c r="E14" i="3" s="1"/>
  <c r="D6" i="3"/>
  <c r="B29" i="1"/>
  <c r="B19" i="4" s="1"/>
  <c r="AG13" i="4" l="1"/>
  <c r="AG27" i="4" s="1"/>
  <c r="AH5" i="4"/>
  <c r="F5" i="4"/>
  <c r="E13" i="4"/>
  <c r="C19" i="4"/>
  <c r="B27" i="4"/>
  <c r="D10" i="3"/>
  <c r="E15" i="3" s="1"/>
  <c r="D15" i="3"/>
  <c r="AD29" i="4" l="1"/>
  <c r="AD32" i="4" s="1"/>
  <c r="V29" i="4"/>
  <c r="N29" i="4"/>
  <c r="F29" i="4"/>
  <c r="AC29" i="4"/>
  <c r="AC32" i="4" s="1"/>
  <c r="U29" i="4"/>
  <c r="M29" i="4"/>
  <c r="E29" i="4"/>
  <c r="AJ29" i="4"/>
  <c r="AB29" i="4"/>
  <c r="T29" i="4"/>
  <c r="L29" i="4"/>
  <c r="D29" i="4"/>
  <c r="AI29" i="4"/>
  <c r="AA29" i="4"/>
  <c r="S29" i="4"/>
  <c r="K29" i="4"/>
  <c r="C29" i="4"/>
  <c r="W29" i="4"/>
  <c r="G29" i="4"/>
  <c r="AH29" i="4"/>
  <c r="Z29" i="4"/>
  <c r="R29" i="4"/>
  <c r="J29" i="4"/>
  <c r="B29" i="4"/>
  <c r="AG29" i="4"/>
  <c r="AG32" i="4" s="1"/>
  <c r="Y29" i="4"/>
  <c r="Q29" i="4"/>
  <c r="I29" i="4"/>
  <c r="AK29" i="4"/>
  <c r="AK32" i="4" s="1"/>
  <c r="AF29" i="4"/>
  <c r="AF32" i="4" s="1"/>
  <c r="X29" i="4"/>
  <c r="P29" i="4"/>
  <c r="H29" i="4"/>
  <c r="AE29" i="4"/>
  <c r="AE32" i="4" s="1"/>
  <c r="O29" i="4"/>
  <c r="AI5" i="4"/>
  <c r="AH13" i="4"/>
  <c r="AH27" i="4" s="1"/>
  <c r="F13" i="4"/>
  <c r="G5" i="4"/>
  <c r="B32" i="4"/>
  <c r="B34" i="4" s="1"/>
  <c r="D19" i="4"/>
  <c r="C27" i="4"/>
  <c r="C32" i="4" s="1"/>
  <c r="C15" i="3"/>
  <c r="F15" i="3" s="1"/>
  <c r="AJ5" i="4" l="1"/>
  <c r="AI32" i="4"/>
  <c r="AI13" i="4"/>
  <c r="AI27" i="4" s="1"/>
  <c r="AH32" i="4"/>
  <c r="G13" i="4"/>
  <c r="H5" i="4"/>
  <c r="C34" i="4"/>
  <c r="E19" i="4"/>
  <c r="D27" i="4"/>
  <c r="D32" i="4" s="1"/>
  <c r="E16" i="3"/>
  <c r="D16" i="3"/>
  <c r="AJ13" i="4" l="1"/>
  <c r="AJ27" i="4" s="1"/>
  <c r="H13" i="4"/>
  <c r="I5" i="4"/>
  <c r="D34" i="4"/>
  <c r="F19" i="4"/>
  <c r="E27" i="4"/>
  <c r="E32" i="4" s="1"/>
  <c r="C16" i="3"/>
  <c r="AJ32" i="4" l="1"/>
  <c r="J5" i="4"/>
  <c r="I13" i="4"/>
  <c r="E34" i="4"/>
  <c r="G19" i="4"/>
  <c r="F27" i="4"/>
  <c r="F32" i="4" s="1"/>
  <c r="F16" i="3"/>
  <c r="J13" i="4" l="1"/>
  <c r="K5" i="4"/>
  <c r="F34" i="4"/>
  <c r="H19" i="4"/>
  <c r="G27" i="4"/>
  <c r="G32" i="4" s="1"/>
  <c r="E17" i="3"/>
  <c r="D17" i="3"/>
  <c r="L5" i="4" l="1"/>
  <c r="K13" i="4"/>
  <c r="G34" i="4"/>
  <c r="I19" i="4"/>
  <c r="H27" i="4"/>
  <c r="H32" i="4" s="1"/>
  <c r="C17" i="3"/>
  <c r="L13" i="4" l="1"/>
  <c r="M5" i="4"/>
  <c r="H34" i="4"/>
  <c r="J19" i="4"/>
  <c r="I27" i="4"/>
  <c r="I32" i="4" s="1"/>
  <c r="F17" i="3"/>
  <c r="I34" i="4" l="1"/>
  <c r="M13" i="4"/>
  <c r="N5" i="4"/>
  <c r="K19" i="4"/>
  <c r="J27" i="4"/>
  <c r="J32" i="4" s="1"/>
  <c r="E18" i="3"/>
  <c r="D18" i="3"/>
  <c r="J34" i="4" l="1"/>
  <c r="O5" i="4"/>
  <c r="N13" i="4"/>
  <c r="L19" i="4"/>
  <c r="K27" i="4"/>
  <c r="K32" i="4" s="1"/>
  <c r="C18" i="3"/>
  <c r="K34" i="4" l="1"/>
  <c r="P5" i="4"/>
  <c r="O13" i="4"/>
  <c r="M19" i="4"/>
  <c r="L27" i="4"/>
  <c r="L32" i="4" s="1"/>
  <c r="F18" i="3"/>
  <c r="L34" i="4" l="1"/>
  <c r="Q5" i="4"/>
  <c r="P13" i="4"/>
  <c r="N19" i="4"/>
  <c r="M27" i="4"/>
  <c r="M32" i="4" s="1"/>
  <c r="D19" i="3"/>
  <c r="E19" i="3"/>
  <c r="M34" i="4" l="1"/>
  <c r="R5" i="4"/>
  <c r="Q13" i="4"/>
  <c r="O19" i="4"/>
  <c r="N27" i="4"/>
  <c r="N32" i="4" s="1"/>
  <c r="N34" i="4" s="1"/>
  <c r="C19" i="3"/>
  <c r="F19" i="3" s="1"/>
  <c r="S5" i="4" l="1"/>
  <c r="R13" i="4"/>
  <c r="P19" i="4"/>
  <c r="O27" i="4"/>
  <c r="O32" i="4" s="1"/>
  <c r="O34" i="4" s="1"/>
  <c r="D20" i="3"/>
  <c r="E20" i="3"/>
  <c r="S13" i="4" l="1"/>
  <c r="T5" i="4"/>
  <c r="Q19" i="4"/>
  <c r="P27" i="4"/>
  <c r="P32" i="4" s="1"/>
  <c r="P34" i="4" s="1"/>
  <c r="C20" i="3"/>
  <c r="F20" i="3" s="1"/>
  <c r="D21" i="3" s="1"/>
  <c r="T13" i="4" l="1"/>
  <c r="U5" i="4"/>
  <c r="R19" i="4"/>
  <c r="Q27" i="4"/>
  <c r="Q32" i="4" s="1"/>
  <c r="Q34" i="4" s="1"/>
  <c r="E21" i="3"/>
  <c r="C21" i="3" s="1"/>
  <c r="F21" i="3" s="1"/>
  <c r="U13" i="4" l="1"/>
  <c r="V5" i="4"/>
  <c r="S19" i="4"/>
  <c r="R27" i="4"/>
  <c r="R32" i="4" s="1"/>
  <c r="R34" i="4" s="1"/>
  <c r="D22" i="3"/>
  <c r="E22" i="3"/>
  <c r="V13" i="4" l="1"/>
  <c r="W5" i="4"/>
  <c r="T19" i="4"/>
  <c r="S27" i="4"/>
  <c r="S32" i="4" s="1"/>
  <c r="S34" i="4" s="1"/>
  <c r="C22" i="3"/>
  <c r="F22" i="3" s="1"/>
  <c r="E23" i="3" s="1"/>
  <c r="W13" i="4" l="1"/>
  <c r="X5" i="4"/>
  <c r="U19" i="4"/>
  <c r="T27" i="4"/>
  <c r="T32" i="4" s="1"/>
  <c r="T34" i="4" s="1"/>
  <c r="D23" i="3"/>
  <c r="C23" i="3" s="1"/>
  <c r="F23" i="3" s="1"/>
  <c r="E24" i="3" s="1"/>
  <c r="X13" i="4" l="1"/>
  <c r="Y5" i="4"/>
  <c r="V19" i="4"/>
  <c r="U27" i="4"/>
  <c r="U32" i="4" s="1"/>
  <c r="U34" i="4" s="1"/>
  <c r="D24" i="3"/>
  <c r="C24" i="3" s="1"/>
  <c r="F24" i="3" s="1"/>
  <c r="Z5" i="4" l="1"/>
  <c r="Y13" i="4"/>
  <c r="W19" i="4"/>
  <c r="V27" i="4"/>
  <c r="V32" i="4" s="1"/>
  <c r="V34" i="4" s="1"/>
  <c r="E25" i="3"/>
  <c r="D25" i="3"/>
  <c r="AA5" i="4" l="1"/>
  <c r="Z13" i="4"/>
  <c r="X19" i="4"/>
  <c r="W27" i="4"/>
  <c r="W32" i="4" s="1"/>
  <c r="W34" i="4" s="1"/>
  <c r="C25" i="3"/>
  <c r="F25" i="3" s="1"/>
  <c r="AA13" i="4" l="1"/>
  <c r="AB5" i="4"/>
  <c r="Y19" i="4"/>
  <c r="X27" i="4"/>
  <c r="X32" i="4" s="1"/>
  <c r="X34" i="4" s="1"/>
  <c r="E26" i="3"/>
  <c r="D26" i="3"/>
  <c r="AB13" i="4" l="1"/>
  <c r="Z19" i="4"/>
  <c r="Y27" i="4"/>
  <c r="Y32" i="4" s="1"/>
  <c r="Y34" i="4" s="1"/>
  <c r="C26" i="3"/>
  <c r="F26" i="3" s="1"/>
  <c r="AA19" i="4" l="1"/>
  <c r="Z27" i="4"/>
  <c r="Z32" i="4" s="1"/>
  <c r="Z34" i="4" s="1"/>
  <c r="D27" i="3"/>
  <c r="E27" i="3"/>
  <c r="AB19" i="4" l="1"/>
  <c r="AB27" i="4" s="1"/>
  <c r="AB32" i="4" s="1"/>
  <c r="AA27" i="4"/>
  <c r="AA32" i="4" s="1"/>
  <c r="AA34" i="4" s="1"/>
  <c r="C27" i="3"/>
  <c r="F27" i="3" s="1"/>
  <c r="E28" i="3" s="1"/>
  <c r="AB34" i="4" l="1"/>
  <c r="AC34" i="4" s="1"/>
  <c r="AD34" i="4" s="1"/>
  <c r="AE34" i="4" s="1"/>
  <c r="AF34" i="4" s="1"/>
  <c r="AG34" i="4" s="1"/>
  <c r="AH34" i="4" s="1"/>
  <c r="AI34" i="4" s="1"/>
  <c r="AJ34" i="4" s="1"/>
  <c r="AK34" i="4" s="1"/>
  <c r="D28" i="3"/>
  <c r="C28" i="3" s="1"/>
  <c r="F28" i="3" s="1"/>
  <c r="E29" i="3" l="1"/>
  <c r="D29" i="3"/>
  <c r="C29" i="3" l="1"/>
  <c r="F29" i="3" s="1"/>
  <c r="E30" i="3" l="1"/>
  <c r="D30" i="3"/>
  <c r="C30" i="3" l="1"/>
  <c r="F30" i="3" s="1"/>
  <c r="D31" i="3" s="1"/>
  <c r="E31" i="3" l="1"/>
  <c r="C31" i="3" s="1"/>
  <c r="F31" i="3" s="1"/>
  <c r="E32" i="3" s="1"/>
  <c r="D32" i="3" l="1"/>
  <c r="C32" i="3" s="1"/>
  <c r="F32" i="3" s="1"/>
  <c r="D33" i="3" l="1"/>
  <c r="E33" i="3"/>
  <c r="C33" i="3" l="1"/>
  <c r="F33" i="3" s="1"/>
  <c r="D34" i="3" s="1"/>
  <c r="E34" i="3" l="1"/>
  <c r="C34" i="3" s="1"/>
  <c r="F34" i="3" s="1"/>
  <c r="D35" i="3" l="1"/>
  <c r="E35" i="3"/>
  <c r="C35" i="3" l="1"/>
  <c r="F35" i="3" s="1"/>
  <c r="E36" i="3" s="1"/>
  <c r="D36" i="3" l="1"/>
  <c r="C36" i="3" s="1"/>
  <c r="F36" i="3" s="1"/>
  <c r="D37" i="3" l="1"/>
  <c r="E37" i="3"/>
  <c r="C37" i="3" l="1"/>
  <c r="F37" i="3" s="1"/>
  <c r="E38" i="3" s="1"/>
  <c r="D38" i="3" l="1"/>
  <c r="C38" i="3" s="1"/>
  <c r="F38" i="3" s="1"/>
  <c r="D39" i="3" l="1"/>
  <c r="E39" i="3"/>
  <c r="C39" i="3" l="1"/>
  <c r="F39" i="3" s="1"/>
  <c r="E40" i="3" s="1"/>
  <c r="D40" i="3" l="1"/>
  <c r="C40" i="3" s="1"/>
  <c r="F40" i="3" s="1"/>
  <c r="D41" i="3" s="1"/>
  <c r="E41" i="3" l="1"/>
  <c r="C41" i="3" s="1"/>
  <c r="F41" i="3" s="1"/>
  <c r="E42" i="3" s="1"/>
  <c r="D42" i="3" l="1"/>
  <c r="C42" i="3" s="1"/>
  <c r="F42" i="3" s="1"/>
  <c r="D43" i="3" l="1"/>
  <c r="E43" i="3"/>
  <c r="C43" i="3" l="1"/>
  <c r="F43" i="3" s="1"/>
  <c r="E44" i="3" s="1"/>
  <c r="D44" i="3" l="1"/>
  <c r="C44" i="3" s="1"/>
  <c r="F44" i="3" s="1"/>
  <c r="D45" i="3" l="1"/>
  <c r="E45" i="3"/>
  <c r="C45" i="3" l="1"/>
  <c r="F45" i="3" s="1"/>
  <c r="E46" i="3" s="1"/>
  <c r="D46" i="3" l="1"/>
  <c r="C46" i="3" s="1"/>
  <c r="F46" i="3" s="1"/>
  <c r="D47" i="3" l="1"/>
  <c r="E47" i="3"/>
  <c r="C47" i="3" l="1"/>
  <c r="F47" i="3" s="1"/>
  <c r="E48" i="3" s="1"/>
  <c r="D48" i="3" l="1"/>
  <c r="C48" i="3" s="1"/>
  <c r="F48" i="3" s="1"/>
  <c r="D49" i="3" l="1"/>
  <c r="E49" i="3"/>
  <c r="C49" i="3" l="1"/>
  <c r="F49" i="3" s="1"/>
  <c r="E50" i="3" s="1"/>
  <c r="D50" i="3" l="1"/>
  <c r="C50" i="3" s="1"/>
  <c r="F50" i="3" s="1"/>
  <c r="E51" i="3" l="1"/>
  <c r="D51" i="3"/>
  <c r="C51" i="3" l="1"/>
  <c r="F51" i="3" s="1"/>
  <c r="E52" i="3" s="1"/>
  <c r="D52" i="3" l="1"/>
  <c r="C52" i="3" s="1"/>
  <c r="F52" i="3" s="1"/>
  <c r="D53" i="3" l="1"/>
  <c r="E53" i="3"/>
  <c r="C53" i="3" l="1"/>
  <c r="F53" i="3" s="1"/>
  <c r="E54" i="3" s="1"/>
  <c r="D54" i="3" l="1"/>
  <c r="C54" i="3" s="1"/>
  <c r="F54" i="3" s="1"/>
  <c r="D55" i="3" l="1"/>
  <c r="E55" i="3"/>
  <c r="C55" i="3" l="1"/>
  <c r="F55" i="3" s="1"/>
  <c r="E56" i="3" s="1"/>
  <c r="D56" i="3" l="1"/>
  <c r="C56" i="3" s="1"/>
  <c r="F56" i="3" s="1"/>
  <c r="D57" i="3" l="1"/>
  <c r="E57" i="3"/>
  <c r="C57" i="3" l="1"/>
  <c r="F57" i="3" s="1"/>
  <c r="D58" i="3" s="1"/>
  <c r="E58" i="3" l="1"/>
  <c r="C58" i="3" s="1"/>
  <c r="F58" i="3" s="1"/>
  <c r="D59" i="3" l="1"/>
  <c r="E59" i="3"/>
  <c r="C59" i="3" l="1"/>
  <c r="F59" i="3" s="1"/>
  <c r="E60" i="3" s="1"/>
  <c r="D60" i="3" l="1"/>
  <c r="C60" i="3" s="1"/>
  <c r="F60" i="3" s="1"/>
  <c r="D61" i="3" l="1"/>
  <c r="E61" i="3"/>
  <c r="C61" i="3" l="1"/>
  <c r="F61" i="3" s="1"/>
  <c r="D62" i="3" s="1"/>
  <c r="E62" i="3" l="1"/>
  <c r="C62" i="3" s="1"/>
  <c r="F62" i="3" s="1"/>
  <c r="D63" i="3" l="1"/>
  <c r="E63" i="3"/>
  <c r="C63" i="3" l="1"/>
  <c r="F63" i="3" s="1"/>
  <c r="D64" i="3" s="1"/>
  <c r="E64" i="3" l="1"/>
  <c r="C64" i="3" s="1"/>
  <c r="F64" i="3" s="1"/>
  <c r="D65" i="3" s="1"/>
  <c r="E65" i="3" l="1"/>
  <c r="C65" i="3" s="1"/>
  <c r="F65" i="3" s="1"/>
  <c r="E66" i="3" s="1"/>
  <c r="D66" i="3" l="1"/>
  <c r="C66" i="3" s="1"/>
  <c r="F66" i="3" s="1"/>
  <c r="D67" i="3" l="1"/>
  <c r="E67" i="3"/>
  <c r="C67" i="3" l="1"/>
  <c r="F67" i="3" s="1"/>
  <c r="E68" i="3" s="1"/>
  <c r="D68" i="3" l="1"/>
  <c r="C68" i="3" s="1"/>
  <c r="F68" i="3" s="1"/>
  <c r="D69" i="3" l="1"/>
  <c r="E69" i="3"/>
  <c r="C69" i="3" l="1"/>
  <c r="F69" i="3" s="1"/>
  <c r="E70" i="3" s="1"/>
  <c r="D70" i="3" l="1"/>
  <c r="C70" i="3" s="1"/>
  <c r="F70" i="3" s="1"/>
  <c r="D71" i="3" l="1"/>
  <c r="E71" i="3"/>
  <c r="C71" i="3" l="1"/>
  <c r="F71" i="3" s="1"/>
  <c r="D72" i="3" s="1"/>
  <c r="E72" i="3" l="1"/>
  <c r="C72" i="3" s="1"/>
  <c r="F72" i="3" s="1"/>
  <c r="E73" i="3" s="1"/>
  <c r="D73" i="3" l="1"/>
  <c r="C73" i="3" s="1"/>
  <c r="F73" i="3" s="1"/>
  <c r="D74" i="3" l="1"/>
  <c r="E74" i="3"/>
  <c r="C74" i="3" l="1"/>
  <c r="F74" i="3" s="1"/>
  <c r="D75" i="3" s="1"/>
  <c r="E75" i="3" l="1"/>
  <c r="C75" i="3" s="1"/>
  <c r="F75" i="3" s="1"/>
  <c r="D76" i="3" s="1"/>
  <c r="E76" i="3" l="1"/>
  <c r="C76" i="3" s="1"/>
  <c r="F76" i="3" s="1"/>
  <c r="E77" i="3" s="1"/>
  <c r="D77" i="3" l="1"/>
  <c r="C77" i="3" s="1"/>
  <c r="F77" i="3" s="1"/>
  <c r="D78" i="3" l="1"/>
  <c r="E78" i="3"/>
  <c r="C78" i="3" l="1"/>
  <c r="F78" i="3" s="1"/>
  <c r="E79" i="3" s="1"/>
  <c r="D79" i="3" l="1"/>
  <c r="C79" i="3" s="1"/>
  <c r="F79" i="3" s="1"/>
  <c r="D80" i="3" l="1"/>
  <c r="E80" i="3"/>
  <c r="C80" i="3" l="1"/>
  <c r="F80" i="3" s="1"/>
  <c r="E81" i="3" s="1"/>
  <c r="D81" i="3" l="1"/>
  <c r="C81" i="3" s="1"/>
  <c r="F81" i="3" s="1"/>
  <c r="D82" i="3" l="1"/>
  <c r="E82" i="3"/>
  <c r="C82" i="3" l="1"/>
  <c r="F82" i="3" s="1"/>
  <c r="E83" i="3" s="1"/>
  <c r="D83" i="3" l="1"/>
  <c r="C83" i="3" s="1"/>
  <c r="F83" i="3" s="1"/>
  <c r="D84" i="3" l="1"/>
  <c r="E84" i="3"/>
  <c r="C84" i="3" l="1"/>
  <c r="F84" i="3" s="1"/>
  <c r="E85" i="3" s="1"/>
  <c r="D85" i="3" l="1"/>
  <c r="C85" i="3" s="1"/>
  <c r="F85" i="3" s="1"/>
  <c r="E86" i="3" s="1"/>
  <c r="D86" i="3" l="1"/>
  <c r="C86" i="3" s="1"/>
  <c r="F86" i="3" s="1"/>
  <c r="D87" i="3" s="1"/>
  <c r="E87" i="3" l="1"/>
  <c r="C87" i="3" s="1"/>
  <c r="F87" i="3" s="1"/>
  <c r="D88" i="3" l="1"/>
  <c r="E88" i="3"/>
  <c r="C88" i="3" l="1"/>
  <c r="F88" i="3" s="1"/>
  <c r="E89" i="3" s="1"/>
  <c r="D89" i="3" l="1"/>
  <c r="C89" i="3" s="1"/>
  <c r="F89" i="3" s="1"/>
  <c r="D90" i="3" l="1"/>
  <c r="E90" i="3"/>
  <c r="C90" i="3" l="1"/>
  <c r="F90" i="3" s="1"/>
  <c r="D91" i="3" s="1"/>
  <c r="E91" i="3" l="1"/>
  <c r="C91" i="3" s="1"/>
  <c r="F91" i="3" s="1"/>
  <c r="E92" i="3" s="1"/>
  <c r="D92" i="3" l="1"/>
  <c r="C92" i="3" s="1"/>
  <c r="F92" i="3" s="1"/>
  <c r="E93" i="3" l="1"/>
  <c r="D93" i="3"/>
  <c r="C93" i="3" l="1"/>
  <c r="F93" i="3" s="1"/>
  <c r="D94" i="3" l="1"/>
  <c r="E94" i="3"/>
  <c r="C94" i="3" l="1"/>
  <c r="F94" i="3" s="1"/>
  <c r="E95" i="3" s="1"/>
  <c r="D95" i="3" l="1"/>
  <c r="C95" i="3" s="1"/>
  <c r="F95" i="3" s="1"/>
  <c r="D96" i="3" l="1"/>
  <c r="E96" i="3"/>
  <c r="C96" i="3" l="1"/>
  <c r="F96" i="3" s="1"/>
  <c r="E97" i="3" s="1"/>
  <c r="D97" i="3" l="1"/>
  <c r="C97" i="3" s="1"/>
  <c r="F97" i="3" s="1"/>
  <c r="D98" i="3" s="1"/>
  <c r="E98" i="3" l="1"/>
  <c r="C98" i="3" s="1"/>
  <c r="F98" i="3" s="1"/>
  <c r="D99" i="3" s="1"/>
  <c r="E99" i="3" l="1"/>
  <c r="C99" i="3" s="1"/>
  <c r="F99" i="3" s="1"/>
  <c r="D100" i="3" l="1"/>
  <c r="E100" i="3"/>
  <c r="C100" i="3" l="1"/>
  <c r="F100" i="3" s="1"/>
  <c r="E101" i="3" s="1"/>
  <c r="D101" i="3" l="1"/>
  <c r="C101" i="3" s="1"/>
  <c r="F101" i="3" s="1"/>
  <c r="D102" i="3" s="1"/>
  <c r="E102" i="3" l="1"/>
  <c r="C102" i="3" s="1"/>
  <c r="F102" i="3" s="1"/>
  <c r="E103" i="3" s="1"/>
  <c r="D103" i="3" l="1"/>
  <c r="C103" i="3" s="1"/>
  <c r="F103" i="3" s="1"/>
  <c r="D104" i="3" l="1"/>
  <c r="E104" i="3"/>
  <c r="C104" i="3" l="1"/>
  <c r="F104" i="3" s="1"/>
  <c r="D105" i="3" s="1"/>
  <c r="E105" i="3" l="1"/>
  <c r="C105" i="3" s="1"/>
  <c r="F105" i="3" s="1"/>
  <c r="D106" i="3" s="1"/>
  <c r="E106" i="3" l="1"/>
  <c r="C106" i="3" s="1"/>
  <c r="F106" i="3" s="1"/>
  <c r="E107" i="3" l="1"/>
  <c r="D107" i="3"/>
  <c r="C107" i="3" l="1"/>
  <c r="F107" i="3" s="1"/>
  <c r="D108" i="3" l="1"/>
  <c r="E108" i="3"/>
  <c r="C108" i="3" l="1"/>
  <c r="F108" i="3" s="1"/>
  <c r="E109" i="3" s="1"/>
  <c r="D109" i="3" l="1"/>
  <c r="C109" i="3" s="1"/>
  <c r="F109" i="3" s="1"/>
  <c r="D110" i="3" s="1"/>
  <c r="E110" i="3" l="1"/>
  <c r="C110" i="3" s="1"/>
  <c r="F110" i="3" s="1"/>
  <c r="D111" i="3" l="1"/>
  <c r="E111" i="3"/>
  <c r="C111" i="3" l="1"/>
  <c r="F111" i="3" s="1"/>
  <c r="E112" i="3" s="1"/>
  <c r="D112" i="3"/>
  <c r="C112" i="3" l="1"/>
  <c r="F112" i="3" s="1"/>
  <c r="E113" i="3" l="1"/>
  <c r="D113" i="3"/>
  <c r="C113" i="3" l="1"/>
  <c r="F113" i="3" s="1"/>
  <c r="E114" i="3" l="1"/>
  <c r="D114" i="3"/>
  <c r="C114" i="3" l="1"/>
  <c r="F114" i="3" s="1"/>
  <c r="D115" i="3" l="1"/>
  <c r="E115" i="3"/>
  <c r="C115" i="3" l="1"/>
  <c r="F115" i="3" s="1"/>
  <c r="D116" i="3" s="1"/>
  <c r="E116" i="3" l="1"/>
  <c r="C116" i="3" s="1"/>
  <c r="F116" i="3" s="1"/>
  <c r="D117" i="3" s="1"/>
  <c r="E117" i="3" l="1"/>
  <c r="C117" i="3" s="1"/>
  <c r="F117" i="3" s="1"/>
  <c r="E118" i="3" l="1"/>
  <c r="D118" i="3"/>
  <c r="C118" i="3" l="1"/>
  <c r="F118" i="3" s="1"/>
  <c r="D119" i="3" s="1"/>
  <c r="E119" i="3" l="1"/>
  <c r="C119" i="3" s="1"/>
  <c r="F119" i="3" s="1"/>
  <c r="E120" i="3" l="1"/>
  <c r="D120" i="3"/>
  <c r="C120" i="3" l="1"/>
  <c r="F120" i="3" s="1"/>
  <c r="D121" i="3" l="1"/>
  <c r="E121" i="3"/>
  <c r="C121" i="3" l="1"/>
  <c r="F121" i="3" s="1"/>
  <c r="E122" i="3" s="1"/>
  <c r="D122" i="3" l="1"/>
  <c r="C122" i="3" s="1"/>
  <c r="F122" i="3" s="1"/>
  <c r="D123" i="3" l="1"/>
  <c r="E123" i="3"/>
  <c r="C123" i="3" l="1"/>
  <c r="F123" i="3" s="1"/>
  <c r="E124" i="3" s="1"/>
  <c r="D124" i="3" l="1"/>
  <c r="C124" i="3" s="1"/>
  <c r="F124" i="3" s="1"/>
  <c r="E125" i="3" l="1"/>
  <c r="D125" i="3"/>
  <c r="C125" i="3" l="1"/>
  <c r="F125" i="3" s="1"/>
  <c r="D126" i="3" s="1"/>
  <c r="E126" i="3" l="1"/>
  <c r="C126" i="3" s="1"/>
  <c r="F126" i="3" s="1"/>
  <c r="E127" i="3" l="1"/>
  <c r="D127" i="3"/>
  <c r="C127" i="3" l="1"/>
  <c r="F127" i="3" s="1"/>
  <c r="E128" i="3" l="1"/>
  <c r="D128" i="3"/>
  <c r="C128" i="3" l="1"/>
  <c r="F128" i="3" s="1"/>
  <c r="D129" i="3" l="1"/>
  <c r="E129" i="3"/>
  <c r="C129" i="3" l="1"/>
  <c r="F129" i="3" s="1"/>
  <c r="D130" i="3" s="1"/>
  <c r="E130" i="3" l="1"/>
  <c r="C130" i="3" s="1"/>
  <c r="F130" i="3" s="1"/>
  <c r="D131" i="3" s="1"/>
  <c r="E131" i="3" l="1"/>
  <c r="C131" i="3" s="1"/>
  <c r="F131" i="3" s="1"/>
  <c r="D132" i="3" s="1"/>
  <c r="E132" i="3" l="1"/>
  <c r="C132" i="3" s="1"/>
  <c r="F132" i="3" s="1"/>
  <c r="E133" i="3" s="1"/>
  <c r="D133" i="3" l="1"/>
  <c r="C133" i="3" s="1"/>
  <c r="F133" i="3" s="1"/>
  <c r="E134" i="3" s="1"/>
  <c r="D134" i="3" l="1"/>
  <c r="C134" i="3" s="1"/>
  <c r="F134" i="3" s="1"/>
  <c r="D135" i="3" l="1"/>
  <c r="E135" i="3"/>
  <c r="C135" i="3" l="1"/>
  <c r="F135" i="3" s="1"/>
  <c r="D136" i="3" s="1"/>
  <c r="E136" i="3" l="1"/>
  <c r="C136" i="3" s="1"/>
  <c r="F136" i="3" s="1"/>
  <c r="D137" i="3" s="1"/>
  <c r="E137" i="3" l="1"/>
  <c r="C137" i="3" s="1"/>
  <c r="F137" i="3" s="1"/>
  <c r="E138" i="3" s="1"/>
  <c r="D138" i="3" l="1"/>
  <c r="C138" i="3" s="1"/>
  <c r="F138" i="3" s="1"/>
  <c r="D139" i="3" l="1"/>
  <c r="E139" i="3"/>
  <c r="C139" i="3" l="1"/>
  <c r="F139" i="3" s="1"/>
  <c r="D140" i="3" s="1"/>
  <c r="E140" i="3" l="1"/>
  <c r="C140" i="3" s="1"/>
  <c r="F140" i="3" s="1"/>
  <c r="E141" i="3" s="1"/>
  <c r="D141" i="3" l="1"/>
  <c r="C141" i="3" s="1"/>
  <c r="F141" i="3" s="1"/>
  <c r="E142" i="3" s="1"/>
  <c r="D142" i="3" l="1"/>
  <c r="C142" i="3" s="1"/>
  <c r="F142" i="3" s="1"/>
  <c r="E143" i="3" l="1"/>
  <c r="D143" i="3"/>
  <c r="C143" i="3" l="1"/>
  <c r="F143" i="3" s="1"/>
  <c r="E144" i="3" l="1"/>
  <c r="D144" i="3"/>
  <c r="C144" i="3" l="1"/>
  <c r="F144" i="3" s="1"/>
  <c r="D145" i="3" l="1"/>
  <c r="E145" i="3"/>
  <c r="C145" i="3" l="1"/>
  <c r="F145" i="3" s="1"/>
  <c r="D146" i="3" s="1"/>
  <c r="E146" i="3" l="1"/>
  <c r="C146" i="3" s="1"/>
  <c r="F146" i="3" s="1"/>
  <c r="D147" i="3" s="1"/>
  <c r="E147" i="3" l="1"/>
  <c r="C147" i="3" s="1"/>
  <c r="F147" i="3" s="1"/>
  <c r="D148" i="3" s="1"/>
  <c r="E148" i="3" l="1"/>
  <c r="C148" i="3" s="1"/>
  <c r="F148" i="3" s="1"/>
  <c r="D149" i="3" s="1"/>
  <c r="E149" i="3" l="1"/>
  <c r="C149" i="3" s="1"/>
  <c r="F149" i="3" s="1"/>
  <c r="D150" i="3" s="1"/>
  <c r="E150" i="3" l="1"/>
  <c r="C150" i="3" s="1"/>
  <c r="F150" i="3" s="1"/>
  <c r="E151" i="3" l="1"/>
  <c r="D151" i="3"/>
  <c r="C151" i="3" l="1"/>
  <c r="F151" i="3" s="1"/>
  <c r="E152" i="3" s="1"/>
  <c r="D152" i="3" l="1"/>
  <c r="C152" i="3" s="1"/>
  <c r="F152" i="3" s="1"/>
  <c r="D153" i="3" l="1"/>
  <c r="E153" i="3"/>
  <c r="C153" i="3" l="1"/>
  <c r="F153" i="3" s="1"/>
  <c r="D154" i="3" s="1"/>
  <c r="E154" i="3" l="1"/>
  <c r="C154" i="3" s="1"/>
  <c r="F154" i="3" s="1"/>
  <c r="D155" i="3" s="1"/>
  <c r="E155" i="3" l="1"/>
  <c r="C155" i="3" s="1"/>
  <c r="F155" i="3" s="1"/>
  <c r="E156" i="3" s="1"/>
  <c r="D156" i="3" l="1"/>
  <c r="C156" i="3" s="1"/>
  <c r="F156" i="3" s="1"/>
  <c r="E157" i="3" l="1"/>
  <c r="D157" i="3"/>
  <c r="C157" i="3" l="1"/>
  <c r="F157" i="3" s="1"/>
  <c r="D158" i="3" l="1"/>
  <c r="E158" i="3"/>
  <c r="C158" i="3" l="1"/>
  <c r="F158" i="3" s="1"/>
  <c r="D159" i="3" s="1"/>
  <c r="E159" i="3" l="1"/>
  <c r="C159" i="3" s="1"/>
  <c r="F159" i="3" s="1"/>
  <c r="D160" i="3" s="1"/>
  <c r="E160" i="3" l="1"/>
  <c r="C160" i="3" s="1"/>
  <c r="F160" i="3" s="1"/>
  <c r="D161" i="3" s="1"/>
  <c r="E161" i="3" l="1"/>
  <c r="C161" i="3" s="1"/>
  <c r="F161" i="3" s="1"/>
  <c r="D162" i="3" l="1"/>
  <c r="E162" i="3"/>
  <c r="C162" i="3" l="1"/>
  <c r="F162" i="3" s="1"/>
  <c r="D163" i="3" s="1"/>
  <c r="E163" i="3" l="1"/>
  <c r="C163" i="3" s="1"/>
  <c r="F163" i="3" s="1"/>
  <c r="D164" i="3" s="1"/>
  <c r="E164" i="3" l="1"/>
  <c r="C164" i="3" s="1"/>
  <c r="F164" i="3" s="1"/>
  <c r="D165" i="3" s="1"/>
  <c r="E165" i="3" l="1"/>
  <c r="C165" i="3" s="1"/>
  <c r="F165" i="3" s="1"/>
  <c r="D166" i="3" s="1"/>
  <c r="E166" i="3" l="1"/>
  <c r="C166" i="3" s="1"/>
  <c r="F166" i="3" s="1"/>
  <c r="D167" i="3" s="1"/>
  <c r="E167" i="3" l="1"/>
  <c r="C167" i="3" s="1"/>
  <c r="F167" i="3" s="1"/>
  <c r="E168" i="3" s="1"/>
  <c r="D168" i="3" l="1"/>
  <c r="C168" i="3" s="1"/>
  <c r="F168" i="3" s="1"/>
  <c r="D169" i="3" s="1"/>
  <c r="E169" i="3" l="1"/>
  <c r="C169" i="3" s="1"/>
  <c r="F169" i="3" s="1"/>
  <c r="E170" i="3" s="1"/>
  <c r="D170" i="3" l="1"/>
  <c r="C170" i="3" s="1"/>
  <c r="F170" i="3" s="1"/>
  <c r="D171" i="3" s="1"/>
  <c r="E171" i="3" l="1"/>
  <c r="C171" i="3" s="1"/>
  <c r="F171" i="3" s="1"/>
  <c r="D172" i="3" s="1"/>
  <c r="E172" i="3" l="1"/>
  <c r="C172" i="3" s="1"/>
  <c r="F172" i="3" s="1"/>
  <c r="D173" i="3" s="1"/>
  <c r="E173" i="3" l="1"/>
  <c r="C173" i="3" s="1"/>
  <c r="F173" i="3" s="1"/>
  <c r="D174" i="3" s="1"/>
  <c r="E174" i="3" l="1"/>
  <c r="C174" i="3" s="1"/>
  <c r="F174" i="3" s="1"/>
  <c r="D175" i="3" s="1"/>
  <c r="E175" i="3" l="1"/>
  <c r="C175" i="3" s="1"/>
  <c r="F175" i="3" s="1"/>
  <c r="D176" i="3" s="1"/>
  <c r="E176" i="3" l="1"/>
  <c r="C176" i="3" s="1"/>
  <c r="F176" i="3" s="1"/>
  <c r="D177" i="3" s="1"/>
  <c r="E177" i="3" l="1"/>
  <c r="C177" i="3" s="1"/>
  <c r="F177" i="3" s="1"/>
  <c r="D178" i="3" s="1"/>
  <c r="E178" i="3" l="1"/>
  <c r="C178" i="3" s="1"/>
  <c r="F178" i="3" s="1"/>
  <c r="D179" i="3" s="1"/>
  <c r="E179" i="3" l="1"/>
  <c r="C179" i="3" s="1"/>
  <c r="F179" i="3" s="1"/>
  <c r="D180" i="3" s="1"/>
  <c r="E180" i="3" l="1"/>
  <c r="C180" i="3" s="1"/>
  <c r="F180" i="3" s="1"/>
  <c r="D181" i="3" s="1"/>
  <c r="E181" i="3" l="1"/>
  <c r="C181" i="3" s="1"/>
  <c r="F181" i="3" s="1"/>
  <c r="D182" i="3" s="1"/>
  <c r="E182" i="3" l="1"/>
  <c r="C182" i="3" s="1"/>
  <c r="F182" i="3" s="1"/>
  <c r="D183" i="3" s="1"/>
  <c r="E183" i="3" l="1"/>
  <c r="C183" i="3" s="1"/>
  <c r="F183" i="3" s="1"/>
  <c r="D184" i="3" s="1"/>
  <c r="E184" i="3" l="1"/>
  <c r="C184" i="3" s="1"/>
  <c r="F184" i="3" s="1"/>
  <c r="D185" i="3" s="1"/>
  <c r="E185" i="3" l="1"/>
  <c r="C185" i="3" s="1"/>
  <c r="F185" i="3" s="1"/>
  <c r="D186" i="3" s="1"/>
  <c r="E186" i="3" l="1"/>
  <c r="C186" i="3" s="1"/>
  <c r="F186" i="3" s="1"/>
  <c r="D187" i="3" s="1"/>
  <c r="E187" i="3" l="1"/>
  <c r="C187" i="3" s="1"/>
  <c r="F187" i="3" s="1"/>
  <c r="D188" i="3" s="1"/>
  <c r="E188" i="3" l="1"/>
  <c r="C188" i="3" s="1"/>
  <c r="F188" i="3" s="1"/>
  <c r="E189" i="3" s="1"/>
  <c r="D189" i="3" l="1"/>
  <c r="C189" i="3" s="1"/>
  <c r="F189" i="3" s="1"/>
  <c r="D190" i="3" s="1"/>
  <c r="E190" i="3" l="1"/>
  <c r="C190" i="3" s="1"/>
  <c r="F190" i="3" s="1"/>
  <c r="D191" i="3" s="1"/>
  <c r="E191" i="3" l="1"/>
  <c r="C191" i="3" s="1"/>
  <c r="F191" i="3" s="1"/>
  <c r="D192" i="3" s="1"/>
  <c r="E192" i="3" l="1"/>
  <c r="C192" i="3" s="1"/>
  <c r="F192" i="3" s="1"/>
  <c r="D193" i="3" s="1"/>
  <c r="E193" i="3" l="1"/>
  <c r="C193" i="3" s="1"/>
  <c r="F193" i="3" s="1"/>
  <c r="D194" i="3" s="1"/>
  <c r="E194" i="3" l="1"/>
  <c r="C194" i="3" s="1"/>
  <c r="F194" i="3" s="1"/>
  <c r="E195" i="3" s="1"/>
  <c r="D195" i="3" l="1"/>
  <c r="C195" i="3" s="1"/>
  <c r="F195" i="3" s="1"/>
  <c r="D196" i="3" s="1"/>
  <c r="E196" i="3" l="1"/>
  <c r="C196" i="3" s="1"/>
  <c r="F196" i="3" s="1"/>
  <c r="D197" i="3" s="1"/>
  <c r="E197" i="3" l="1"/>
  <c r="C197" i="3" s="1"/>
  <c r="F197" i="3" s="1"/>
  <c r="D198" i="3" s="1"/>
  <c r="E198" i="3" l="1"/>
  <c r="C198" i="3" s="1"/>
  <c r="F198" i="3" s="1"/>
  <c r="D199" i="3" s="1"/>
  <c r="E199" i="3" l="1"/>
  <c r="C199" i="3" s="1"/>
  <c r="F199" i="3" s="1"/>
  <c r="D200" i="3" s="1"/>
  <c r="E200" i="3" l="1"/>
  <c r="C200" i="3" s="1"/>
  <c r="F200" i="3" s="1"/>
  <c r="D201" i="3" s="1"/>
  <c r="E201" i="3" l="1"/>
  <c r="C201" i="3" s="1"/>
  <c r="F201" i="3" s="1"/>
  <c r="D202" i="3" l="1"/>
  <c r="E202" i="3"/>
  <c r="C202" i="3" l="1"/>
  <c r="F202" i="3" s="1"/>
  <c r="D203" i="3" s="1"/>
  <c r="E203" i="3" l="1"/>
  <c r="C203" i="3" s="1"/>
  <c r="F203" i="3" s="1"/>
  <c r="D204" i="3" s="1"/>
  <c r="E204" i="3" l="1"/>
  <c r="C204" i="3" s="1"/>
  <c r="F204" i="3" s="1"/>
  <c r="D205" i="3" s="1"/>
  <c r="E205" i="3" l="1"/>
  <c r="C205" i="3" s="1"/>
  <c r="F205" i="3" s="1"/>
  <c r="E206" i="3" s="1"/>
  <c r="D206" i="3" l="1"/>
  <c r="C206" i="3" s="1"/>
  <c r="F206" i="3" s="1"/>
  <c r="E207" i="3" s="1"/>
  <c r="D207" i="3" l="1"/>
  <c r="C207" i="3" s="1"/>
  <c r="F207" i="3" s="1"/>
  <c r="E208" i="3" s="1"/>
  <c r="D208" i="3" l="1"/>
  <c r="C208" i="3" s="1"/>
  <c r="F208" i="3" s="1"/>
  <c r="D209" i="3" l="1"/>
  <c r="E209" i="3"/>
  <c r="C209" i="3" l="1"/>
  <c r="F209" i="3" s="1"/>
  <c r="E210" i="3" s="1"/>
  <c r="D210" i="3" l="1"/>
  <c r="C210" i="3" s="1"/>
  <c r="F210" i="3" s="1"/>
  <c r="E211" i="3" l="1"/>
  <c r="D211" i="3"/>
  <c r="C211" i="3" l="1"/>
  <c r="F211" i="3" s="1"/>
  <c r="E212" i="3" l="1"/>
  <c r="D212" i="3"/>
  <c r="C212" i="3" l="1"/>
  <c r="F212" i="3" s="1"/>
  <c r="D213" i="3" l="1"/>
  <c r="E213" i="3"/>
  <c r="C213" i="3" l="1"/>
  <c r="F213" i="3" s="1"/>
  <c r="E214" i="3" s="1"/>
  <c r="D214" i="3" l="1"/>
  <c r="C214" i="3" s="1"/>
  <c r="F214" i="3" s="1"/>
  <c r="E215" i="3" l="1"/>
  <c r="D215" i="3"/>
  <c r="C215" i="3" l="1"/>
  <c r="F215" i="3" s="1"/>
  <c r="E216" i="3" l="1"/>
  <c r="D216" i="3"/>
  <c r="C216" i="3" l="1"/>
  <c r="F216" i="3" s="1"/>
  <c r="D217" i="3" l="1"/>
  <c r="E217" i="3"/>
  <c r="C217" i="3" l="1"/>
  <c r="F217" i="3" s="1"/>
  <c r="E218" i="3" s="1"/>
  <c r="D218" i="3" l="1"/>
  <c r="C218" i="3" s="1"/>
  <c r="F218" i="3" s="1"/>
  <c r="E219" i="3" l="1"/>
  <c r="D219" i="3"/>
  <c r="C219" i="3" l="1"/>
  <c r="F219" i="3" s="1"/>
  <c r="E220" i="3" l="1"/>
  <c r="D220" i="3"/>
  <c r="C220" i="3" l="1"/>
  <c r="F220" i="3" s="1"/>
  <c r="D221" i="3" l="1"/>
  <c r="E221" i="3"/>
  <c r="C221" i="3" l="1"/>
  <c r="F221" i="3" s="1"/>
  <c r="E222" i="3" s="1"/>
  <c r="D222" i="3" l="1"/>
  <c r="C222" i="3" s="1"/>
  <c r="F222" i="3" s="1"/>
  <c r="E223" i="3" l="1"/>
  <c r="D223" i="3"/>
  <c r="C223" i="3" l="1"/>
  <c r="F223" i="3" s="1"/>
  <c r="E224" i="3" l="1"/>
  <c r="D224" i="3"/>
  <c r="C224" i="3" l="1"/>
  <c r="F224" i="3" s="1"/>
  <c r="E225" i="3" l="1"/>
  <c r="D225" i="3"/>
  <c r="C225" i="3" l="1"/>
  <c r="F225" i="3" s="1"/>
  <c r="E226" i="3" l="1"/>
  <c r="D226" i="3"/>
  <c r="C226" i="3" l="1"/>
  <c r="F226" i="3" s="1"/>
  <c r="D227" i="3" l="1"/>
  <c r="E227" i="3"/>
  <c r="C227" i="3" l="1"/>
  <c r="F227" i="3" s="1"/>
  <c r="E228" i="3" s="1"/>
  <c r="D228" i="3" l="1"/>
  <c r="C228" i="3" s="1"/>
  <c r="F228" i="3" s="1"/>
  <c r="D229" i="3" l="1"/>
  <c r="E229" i="3"/>
  <c r="C229" i="3" l="1"/>
  <c r="F229" i="3" s="1"/>
  <c r="E230" i="3" s="1"/>
  <c r="D230" i="3" l="1"/>
  <c r="C230" i="3" s="1"/>
  <c r="F230" i="3" s="1"/>
  <c r="E231" i="3" l="1"/>
  <c r="D231" i="3"/>
  <c r="C231" i="3" l="1"/>
  <c r="F231" i="3" s="1"/>
  <c r="E232" i="3" s="1"/>
  <c r="D232" i="3" l="1"/>
  <c r="C232" i="3" s="1"/>
  <c r="F232" i="3" s="1"/>
  <c r="D233" i="3" l="1"/>
  <c r="E233" i="3"/>
  <c r="C233" i="3" l="1"/>
  <c r="F233" i="3" s="1"/>
  <c r="E234" i="3" s="1"/>
  <c r="D234" i="3" l="1"/>
  <c r="C234" i="3" s="1"/>
  <c r="F234" i="3" s="1"/>
  <c r="E235" i="3" l="1"/>
  <c r="D235" i="3"/>
  <c r="C235" i="3" l="1"/>
  <c r="F235" i="3" s="1"/>
  <c r="E236" i="3" s="1"/>
  <c r="D236" i="3" l="1"/>
  <c r="C236" i="3" s="1"/>
  <c r="F236" i="3" s="1"/>
  <c r="D237" i="3" l="1"/>
  <c r="E237" i="3"/>
  <c r="C237" i="3" l="1"/>
  <c r="F237" i="3" s="1"/>
  <c r="E238" i="3" s="1"/>
  <c r="D238" i="3" l="1"/>
  <c r="C238" i="3" s="1"/>
  <c r="F238" i="3" s="1"/>
  <c r="E239" i="3" l="1"/>
  <c r="D239" i="3"/>
  <c r="C239" i="3" l="1"/>
  <c r="F239" i="3" s="1"/>
  <c r="E240" i="3" s="1"/>
  <c r="D240" i="3" l="1"/>
  <c r="C240" i="3" s="1"/>
  <c r="F240" i="3" s="1"/>
  <c r="E241" i="3" l="1"/>
  <c r="D241" i="3"/>
  <c r="C241" i="3" l="1"/>
  <c r="F241" i="3" s="1"/>
  <c r="E242" i="3" l="1"/>
  <c r="D242" i="3"/>
  <c r="C242" i="3" l="1"/>
  <c r="F242" i="3" s="1"/>
  <c r="D243" i="3" l="1"/>
  <c r="E243" i="3"/>
  <c r="C243" i="3" l="1"/>
  <c r="F243" i="3" s="1"/>
  <c r="E244" i="3" s="1"/>
  <c r="D244" i="3" l="1"/>
  <c r="C244" i="3" s="1"/>
  <c r="F244" i="3" s="1"/>
  <c r="D245" i="3" l="1"/>
  <c r="E245" i="3"/>
  <c r="C245" i="3" l="1"/>
  <c r="F245" i="3" s="1"/>
  <c r="E246" i="3" s="1"/>
  <c r="D246" i="3" l="1"/>
  <c r="C246" i="3" s="1"/>
  <c r="F246" i="3" s="1"/>
  <c r="D247" i="3" s="1"/>
  <c r="E247" i="3" l="1"/>
  <c r="C247" i="3" s="1"/>
  <c r="F247" i="3" s="1"/>
  <c r="E248" i="3" s="1"/>
  <c r="D248" i="3" l="1"/>
  <c r="C248" i="3" s="1"/>
  <c r="F248" i="3" s="1"/>
  <c r="D249" i="3" l="1"/>
  <c r="E249" i="3"/>
  <c r="C249" i="3" l="1"/>
  <c r="F249" i="3" s="1"/>
  <c r="D250" i="3" l="1"/>
  <c r="E250" i="3"/>
  <c r="C250" i="3" l="1"/>
  <c r="F250" i="3" s="1"/>
  <c r="D251" i="3" l="1"/>
  <c r="E251" i="3"/>
  <c r="C251" i="3" l="1"/>
  <c r="F251" i="3" s="1"/>
  <c r="E252" i="3" s="1"/>
  <c r="D252" i="3" l="1"/>
  <c r="C252" i="3" s="1"/>
  <c r="F252" i="3" s="1"/>
  <c r="D253" i="3" s="1"/>
  <c r="E253" i="3" l="1"/>
  <c r="C253" i="3" s="1"/>
  <c r="F253" i="3" s="1"/>
  <c r="E254" i="3" s="1"/>
  <c r="D254" i="3" l="1"/>
  <c r="C254" i="3" s="1"/>
  <c r="F254" i="3" s="1"/>
  <c r="E255" i="3" s="1"/>
  <c r="D255" i="3" l="1"/>
  <c r="C255" i="3" s="1"/>
  <c r="F255" i="3" s="1"/>
  <c r="D256" i="3" l="1"/>
  <c r="E256" i="3"/>
  <c r="C256" i="3" l="1"/>
  <c r="F256" i="3" s="1"/>
  <c r="E257" i="3" s="1"/>
  <c r="D257" i="3" l="1"/>
  <c r="C257" i="3" s="1"/>
  <c r="F257" i="3" s="1"/>
  <c r="D258" i="3" s="1"/>
  <c r="E258" i="3" l="1"/>
  <c r="C258" i="3" s="1"/>
  <c r="F258" i="3" s="1"/>
  <c r="D259" i="3" l="1"/>
  <c r="E259" i="3"/>
  <c r="C259" i="3" l="1"/>
  <c r="F259" i="3" s="1"/>
  <c r="E260" i="3" l="1"/>
  <c r="D260" i="3"/>
  <c r="C260" i="3" l="1"/>
  <c r="F260" i="3" s="1"/>
  <c r="D261" i="3" l="1"/>
  <c r="E261" i="3"/>
  <c r="C261" i="3" l="1"/>
  <c r="F261" i="3" s="1"/>
  <c r="D262" i="3" s="1"/>
  <c r="E262" i="3" l="1"/>
  <c r="C262" i="3" s="1"/>
  <c r="F262" i="3" s="1"/>
  <c r="D263" i="3" s="1"/>
  <c r="E263" i="3" l="1"/>
  <c r="C263" i="3" s="1"/>
  <c r="F263" i="3" s="1"/>
  <c r="E264" i="3" s="1"/>
  <c r="D264" i="3" l="1"/>
  <c r="C264" i="3" s="1"/>
  <c r="F264" i="3" s="1"/>
  <c r="D265" i="3" l="1"/>
  <c r="E265" i="3"/>
  <c r="C265" i="3" l="1"/>
  <c r="F265" i="3" s="1"/>
  <c r="D266" i="3" l="1"/>
  <c r="E266" i="3"/>
  <c r="C266" i="3" l="1"/>
  <c r="F266" i="3" s="1"/>
  <c r="E267" i="3" l="1"/>
  <c r="D267" i="3"/>
  <c r="C267" i="3" l="1"/>
  <c r="F267" i="3" s="1"/>
  <c r="E268" i="3" l="1"/>
  <c r="D268" i="3"/>
  <c r="C268" i="3" l="1"/>
  <c r="F268" i="3" s="1"/>
  <c r="D269" i="3" l="1"/>
  <c r="E269" i="3"/>
  <c r="C269" i="3" l="1"/>
  <c r="F269" i="3" s="1"/>
  <c r="E270" i="3" s="1"/>
  <c r="D270" i="3" l="1"/>
  <c r="C270" i="3" s="1"/>
  <c r="F270" i="3" s="1"/>
  <c r="E271" i="3" s="1"/>
  <c r="D271" i="3" l="1"/>
  <c r="C271" i="3" s="1"/>
  <c r="F271" i="3" s="1"/>
  <c r="D272" i="3" l="1"/>
  <c r="E272" i="3"/>
  <c r="C272" i="3" l="1"/>
  <c r="F272" i="3" s="1"/>
  <c r="E273" i="3" s="1"/>
  <c r="D273" i="3" l="1"/>
  <c r="C273" i="3" s="1"/>
  <c r="F273" i="3" s="1"/>
  <c r="E274" i="3" l="1"/>
  <c r="D274" i="3"/>
  <c r="C274" i="3" l="1"/>
  <c r="F274" i="3" s="1"/>
  <c r="D275" i="3" l="1"/>
  <c r="E275" i="3"/>
  <c r="C275" i="3" l="1"/>
  <c r="F275" i="3" s="1"/>
  <c r="E276" i="3" s="1"/>
  <c r="D276" i="3" l="1"/>
  <c r="C276" i="3" s="1"/>
  <c r="F276" i="3" s="1"/>
  <c r="D277" i="3" l="1"/>
  <c r="E277" i="3"/>
  <c r="C277" i="3" l="1"/>
  <c r="F277" i="3" s="1"/>
  <c r="E278" i="3" s="1"/>
  <c r="D278" i="3" l="1"/>
  <c r="C278" i="3" s="1"/>
  <c r="F278" i="3" s="1"/>
  <c r="D279" i="3" l="1"/>
  <c r="E279" i="3"/>
  <c r="C279" i="3" l="1"/>
  <c r="F279" i="3" s="1"/>
  <c r="E280" i="3" s="1"/>
  <c r="D280" i="3" l="1"/>
  <c r="C280" i="3" s="1"/>
  <c r="F280" i="3" s="1"/>
  <c r="E281" i="3" s="1"/>
  <c r="D281" i="3" l="1"/>
  <c r="C281" i="3" s="1"/>
  <c r="F281" i="3" s="1"/>
  <c r="D282" i="3" l="1"/>
  <c r="E282" i="3"/>
  <c r="C282" i="3" l="1"/>
  <c r="F282" i="3" s="1"/>
  <c r="E283" i="3" s="1"/>
  <c r="D283" i="3" l="1"/>
  <c r="C283" i="3" s="1"/>
  <c r="F283" i="3" s="1"/>
  <c r="E284" i="3" l="1"/>
  <c r="D284" i="3"/>
  <c r="C284" i="3" l="1"/>
  <c r="F284" i="3" s="1"/>
  <c r="D285" i="3" l="1"/>
  <c r="E285" i="3"/>
  <c r="C285" i="3" l="1"/>
  <c r="F285" i="3" s="1"/>
  <c r="E286" i="3" s="1"/>
  <c r="D286" i="3" l="1"/>
  <c r="C286" i="3" s="1"/>
  <c r="F286" i="3" s="1"/>
  <c r="E287" i="3" l="1"/>
  <c r="D287" i="3"/>
  <c r="C287" i="3" l="1"/>
  <c r="F287" i="3" s="1"/>
  <c r="E288" i="3" l="1"/>
  <c r="D288" i="3"/>
  <c r="C288" i="3" l="1"/>
  <c r="F288" i="3" s="1"/>
  <c r="E289" i="3" l="1"/>
  <c r="D289" i="3"/>
  <c r="C289" i="3" l="1"/>
  <c r="F289" i="3" s="1"/>
  <c r="D290" i="3" l="1"/>
  <c r="E290" i="3"/>
  <c r="C290" i="3" l="1"/>
  <c r="F290" i="3" s="1"/>
  <c r="D291" i="3" s="1"/>
  <c r="E291" i="3" l="1"/>
  <c r="C291" i="3" s="1"/>
  <c r="F291" i="3" s="1"/>
  <c r="D292" i="3" l="1"/>
  <c r="E292" i="3"/>
  <c r="C292" i="3" l="1"/>
  <c r="F292" i="3" s="1"/>
  <c r="D293" i="3" s="1"/>
  <c r="E293" i="3" l="1"/>
  <c r="C293" i="3" s="1"/>
  <c r="F293" i="3" s="1"/>
  <c r="D294" i="3" s="1"/>
  <c r="E294" i="3" l="1"/>
  <c r="C294" i="3" s="1"/>
  <c r="F294" i="3" s="1"/>
  <c r="D295" i="3" s="1"/>
  <c r="E295" i="3" l="1"/>
  <c r="C295" i="3" s="1"/>
  <c r="F295" i="3" s="1"/>
  <c r="D296" i="3" s="1"/>
  <c r="E296" i="3" l="1"/>
  <c r="C296" i="3" s="1"/>
  <c r="F296" i="3" s="1"/>
  <c r="D297" i="3" s="1"/>
  <c r="E297" i="3" l="1"/>
  <c r="C297" i="3" s="1"/>
  <c r="F297" i="3" s="1"/>
  <c r="E298" i="3" s="1"/>
  <c r="D298" i="3" l="1"/>
  <c r="C298" i="3" s="1"/>
  <c r="F298" i="3" s="1"/>
  <c r="D299" i="3" l="1"/>
  <c r="E299" i="3"/>
  <c r="C299" i="3" l="1"/>
  <c r="F299" i="3" s="1"/>
  <c r="D300" i="3" s="1"/>
  <c r="E300" i="3" l="1"/>
  <c r="C300" i="3" s="1"/>
  <c r="F300" i="3" s="1"/>
  <c r="E301" i="3" l="1"/>
  <c r="D301" i="3"/>
  <c r="C301" i="3" l="1"/>
  <c r="F301" i="3" s="1"/>
  <c r="E302" i="3" l="1"/>
  <c r="D302" i="3"/>
  <c r="C302" i="3" l="1"/>
  <c r="F302" i="3" s="1"/>
  <c r="D303" i="3" l="1"/>
  <c r="E303" i="3"/>
  <c r="C303" i="3" l="1"/>
  <c r="F303" i="3" s="1"/>
  <c r="E304" i="3" s="1"/>
  <c r="D304" i="3" l="1"/>
  <c r="C304" i="3" s="1"/>
  <c r="F304" i="3" s="1"/>
  <c r="D305" i="3" l="1"/>
  <c r="E305" i="3"/>
  <c r="C305" i="3" l="1"/>
  <c r="F305" i="3" s="1"/>
  <c r="E306" i="3" s="1"/>
  <c r="D306" i="3" l="1"/>
  <c r="C306" i="3" s="1"/>
  <c r="F306" i="3" s="1"/>
  <c r="D307" i="3" l="1"/>
  <c r="E307" i="3"/>
  <c r="C307" i="3" l="1"/>
  <c r="F307" i="3" s="1"/>
  <c r="E308" i="3" s="1"/>
  <c r="D308" i="3" l="1"/>
  <c r="C308" i="3" s="1"/>
  <c r="F308" i="3" s="1"/>
  <c r="E309" i="3" l="1"/>
  <c r="D309" i="3"/>
  <c r="C309" i="3" l="1"/>
  <c r="F309" i="3" s="1"/>
  <c r="E310" i="3" l="1"/>
  <c r="D310" i="3"/>
  <c r="C310" i="3" l="1"/>
  <c r="F310" i="3" s="1"/>
  <c r="D311" i="3" l="1"/>
  <c r="E311" i="3"/>
  <c r="C311" i="3" l="1"/>
  <c r="F311" i="3" s="1"/>
  <c r="E312" i="3" s="1"/>
  <c r="D312" i="3" l="1"/>
  <c r="C312" i="3" s="1"/>
  <c r="F312" i="3" s="1"/>
  <c r="E313" i="3" l="1"/>
  <c r="D313" i="3"/>
  <c r="C313" i="3" l="1"/>
  <c r="F313" i="3" s="1"/>
  <c r="E314" i="3" l="1"/>
  <c r="D314" i="3"/>
  <c r="C314" i="3" l="1"/>
  <c r="F314" i="3" s="1"/>
  <c r="E315" i="3" l="1"/>
  <c r="D315" i="3"/>
  <c r="C315" i="3" l="1"/>
  <c r="F315" i="3" s="1"/>
  <c r="E316" i="3" s="1"/>
  <c r="D316" i="3" l="1"/>
  <c r="C316" i="3" s="1"/>
  <c r="F316" i="3" s="1"/>
  <c r="E317" i="3" s="1"/>
  <c r="D317" i="3" l="1"/>
  <c r="C317" i="3" s="1"/>
  <c r="F317" i="3" s="1"/>
  <c r="E318" i="3" l="1"/>
  <c r="D318" i="3"/>
  <c r="C318" i="3" l="1"/>
  <c r="F318" i="3" s="1"/>
  <c r="D319" i="3" l="1"/>
  <c r="E319" i="3"/>
  <c r="C319" i="3" l="1"/>
  <c r="F319" i="3" s="1"/>
  <c r="D320" i="3" s="1"/>
  <c r="E320" i="3" l="1"/>
  <c r="C320" i="3" s="1"/>
  <c r="F320" i="3" s="1"/>
  <c r="E321" i="3" l="1"/>
  <c r="D321" i="3"/>
  <c r="C321" i="3" l="1"/>
  <c r="F321" i="3" s="1"/>
  <c r="E322" i="3" l="1"/>
  <c r="D322" i="3"/>
  <c r="C322" i="3" l="1"/>
  <c r="F322" i="3" s="1"/>
  <c r="E323" i="3" l="1"/>
  <c r="D323" i="3"/>
  <c r="C323" i="3" l="1"/>
  <c r="F323" i="3" s="1"/>
  <c r="E324" i="3" l="1"/>
  <c r="D324" i="3"/>
  <c r="C324" i="3" l="1"/>
  <c r="F324" i="3" s="1"/>
  <c r="E325" i="3" l="1"/>
  <c r="D325" i="3"/>
  <c r="C325" i="3" l="1"/>
  <c r="F325" i="3" s="1"/>
  <c r="E326" i="3" l="1"/>
  <c r="D326" i="3"/>
  <c r="C326" i="3" l="1"/>
  <c r="F326" i="3" s="1"/>
  <c r="D327" i="3" l="1"/>
  <c r="E327" i="3"/>
  <c r="C327" i="3" l="1"/>
  <c r="F327" i="3" s="1"/>
  <c r="E328" i="3" s="1"/>
  <c r="D328" i="3" l="1"/>
  <c r="C328" i="3" s="1"/>
  <c r="F328" i="3" s="1"/>
  <c r="E329" i="3" l="1"/>
  <c r="D329" i="3"/>
  <c r="C329" i="3" l="1"/>
  <c r="F329" i="3" s="1"/>
  <c r="E330" i="3" l="1"/>
  <c r="D330" i="3"/>
  <c r="C330" i="3" l="1"/>
  <c r="F330" i="3" s="1"/>
  <c r="E331" i="3" l="1"/>
  <c r="D331" i="3"/>
  <c r="C331" i="3" l="1"/>
  <c r="F331" i="3" s="1"/>
  <c r="E332" i="3" l="1"/>
  <c r="D332" i="3"/>
  <c r="C332" i="3" l="1"/>
  <c r="F332" i="3" s="1"/>
  <c r="E333" i="3" l="1"/>
  <c r="D333" i="3"/>
  <c r="C333" i="3" l="1"/>
  <c r="F333" i="3" s="1"/>
  <c r="E334" i="3" l="1"/>
  <c r="D334" i="3"/>
  <c r="C334" i="3" l="1"/>
  <c r="F334" i="3" s="1"/>
  <c r="D335" i="3" l="1"/>
  <c r="E335" i="3"/>
  <c r="C335" i="3" l="1"/>
  <c r="F335" i="3" s="1"/>
  <c r="E336" i="3" s="1"/>
  <c r="D336" i="3" l="1"/>
  <c r="C336" i="3" s="1"/>
  <c r="F336" i="3" s="1"/>
  <c r="D337" i="3" l="1"/>
  <c r="E337" i="3"/>
  <c r="C337" i="3" l="1"/>
  <c r="F337" i="3" s="1"/>
  <c r="D338" i="3" s="1"/>
  <c r="E338" i="3" l="1"/>
  <c r="C338" i="3" s="1"/>
  <c r="F338" i="3" s="1"/>
  <c r="D339" i="3" l="1"/>
  <c r="E339" i="3"/>
  <c r="C339" i="3" l="1"/>
  <c r="F339" i="3" s="1"/>
  <c r="E340" i="3" s="1"/>
  <c r="D340" i="3" l="1"/>
  <c r="C340" i="3" s="1"/>
  <c r="F340" i="3" s="1"/>
  <c r="E341" i="3" l="1"/>
  <c r="D341" i="3"/>
  <c r="C341" i="3" l="1"/>
  <c r="F341" i="3" s="1"/>
  <c r="E342" i="3" l="1"/>
  <c r="D342" i="3"/>
  <c r="C342" i="3" l="1"/>
  <c r="F342" i="3" s="1"/>
  <c r="D343" i="3" l="1"/>
  <c r="E343" i="3"/>
  <c r="C343" i="3" l="1"/>
  <c r="F343" i="3" s="1"/>
  <c r="D344" i="3" s="1"/>
  <c r="E344" i="3" l="1"/>
  <c r="C344" i="3" s="1"/>
  <c r="F344" i="3" s="1"/>
  <c r="E345" i="3" l="1"/>
  <c r="D345" i="3"/>
  <c r="C345" i="3" l="1"/>
  <c r="F345" i="3" s="1"/>
  <c r="E346" i="3" l="1"/>
  <c r="D346" i="3"/>
  <c r="C346" i="3" l="1"/>
  <c r="F346" i="3" s="1"/>
  <c r="E347" i="3" l="1"/>
  <c r="D347" i="3"/>
  <c r="C347" i="3" l="1"/>
  <c r="F347" i="3" s="1"/>
  <c r="E348" i="3" l="1"/>
  <c r="D348" i="3"/>
  <c r="C348" i="3" l="1"/>
  <c r="F348" i="3" s="1"/>
  <c r="E349" i="3" l="1"/>
  <c r="D349" i="3"/>
  <c r="C349" i="3" l="1"/>
  <c r="F349" i="3" s="1"/>
  <c r="E350" i="3" l="1"/>
  <c r="D350" i="3"/>
  <c r="C350" i="3" l="1"/>
  <c r="F350" i="3" s="1"/>
  <c r="D351" i="3" l="1"/>
  <c r="E351" i="3"/>
  <c r="C351" i="3" l="1"/>
  <c r="F351" i="3" s="1"/>
  <c r="E352" i="3" s="1"/>
  <c r="D352" i="3" l="1"/>
  <c r="C352" i="3" s="1"/>
  <c r="F352" i="3" s="1"/>
  <c r="D353" i="3" l="1"/>
  <c r="E353" i="3"/>
  <c r="C353" i="3" l="1"/>
  <c r="F353" i="3" s="1"/>
  <c r="E354" i="3" s="1"/>
  <c r="D354" i="3" l="1"/>
  <c r="C354" i="3" s="1"/>
  <c r="F354" i="3" s="1"/>
  <c r="E355" i="3" l="1"/>
  <c r="D355" i="3"/>
  <c r="C355" i="3" l="1"/>
  <c r="F355" i="3" s="1"/>
  <c r="E356" i="3" s="1"/>
  <c r="D356" i="3" l="1"/>
  <c r="C356" i="3" s="1"/>
  <c r="F356" i="3" s="1"/>
  <c r="E357" i="3" l="1"/>
  <c r="D357" i="3"/>
  <c r="C357" i="3" l="1"/>
  <c r="F357" i="3" s="1"/>
  <c r="E358" i="3" l="1"/>
  <c r="D358" i="3"/>
  <c r="C358" i="3" l="1"/>
  <c r="F358" i="3" s="1"/>
  <c r="D359" i="3" l="1"/>
  <c r="E359" i="3"/>
  <c r="C359" i="3" l="1"/>
  <c r="F359" i="3" s="1"/>
  <c r="E360" i="3" s="1"/>
  <c r="D360" i="3" l="1"/>
  <c r="C360" i="3"/>
  <c r="F360" i="3" s="1"/>
  <c r="D361" i="3" l="1"/>
  <c r="E361" i="3"/>
  <c r="C361" i="3" l="1"/>
  <c r="F361" i="3" s="1"/>
  <c r="E362" i="3" s="1"/>
  <c r="D362" i="3" l="1"/>
  <c r="C362" i="3" s="1"/>
  <c r="F362" i="3" s="1"/>
  <c r="E363" i="3" l="1"/>
  <c r="D363" i="3"/>
  <c r="C363" i="3" l="1"/>
  <c r="F363" i="3" s="1"/>
  <c r="E364" i="3" l="1"/>
  <c r="D364" i="3"/>
  <c r="C364" i="3" l="1"/>
  <c r="F364" i="3" s="1"/>
  <c r="E365" i="3" l="1"/>
  <c r="D365" i="3"/>
  <c r="C365" i="3" l="1"/>
  <c r="F365" i="3" s="1"/>
  <c r="E366" i="3" l="1"/>
  <c r="D366" i="3"/>
  <c r="C366" i="3" l="1"/>
  <c r="F366" i="3" s="1"/>
  <c r="D367" i="3" l="1"/>
  <c r="E367" i="3"/>
  <c r="C367" i="3" l="1"/>
  <c r="F367" i="3" s="1"/>
  <c r="E368" i="3" s="1"/>
  <c r="D368" i="3" l="1"/>
  <c r="C368" i="3" s="1"/>
  <c r="F368" i="3" s="1"/>
  <c r="D369" i="3" l="1"/>
  <c r="E369" i="3"/>
  <c r="C369" i="3" l="1"/>
  <c r="F369" i="3" s="1"/>
  <c r="E370" i="3" s="1"/>
  <c r="D370" i="3" l="1"/>
  <c r="C370" i="3" s="1"/>
  <c r="F370" i="3" s="1"/>
  <c r="D371" i="3" l="1"/>
  <c r="E371" i="3"/>
  <c r="C371" i="3" l="1"/>
  <c r="F371" i="3" s="1"/>
  <c r="E372" i="3" s="1"/>
  <c r="D372" i="3" l="1"/>
  <c r="C372" i="3" s="1"/>
  <c r="F372" i="3" s="1"/>
  <c r="E373" i="3" s="1"/>
  <c r="D373" i="3" l="1"/>
  <c r="C373" i="3" s="1"/>
  <c r="F373" i="3" s="1"/>
  <c r="E374" i="3" l="1"/>
  <c r="D374" i="3"/>
  <c r="D375" i="3" s="1"/>
  <c r="C374" i="3" l="1"/>
  <c r="D12" i="3"/>
  <c r="E375" i="3"/>
  <c r="C375" i="3" l="1"/>
  <c r="F374" i="3"/>
</calcChain>
</file>

<file path=xl/sharedStrings.xml><?xml version="1.0" encoding="utf-8"?>
<sst xmlns="http://schemas.openxmlformats.org/spreadsheetml/2006/main" count="86" uniqueCount="71">
  <si>
    <t>Deuda Vehículo</t>
  </si>
  <si>
    <t>Cuota Mensual</t>
  </si>
  <si>
    <t>Combustible</t>
  </si>
  <si>
    <t>Total</t>
  </si>
  <si>
    <t>Préstamos Biess</t>
  </si>
  <si>
    <t>Préstamos</t>
  </si>
  <si>
    <t>Quirografarios</t>
  </si>
  <si>
    <t>Hipotecarios</t>
  </si>
  <si>
    <t>Tarjetas</t>
  </si>
  <si>
    <t>AMEX</t>
  </si>
  <si>
    <t>Visa Titanium</t>
  </si>
  <si>
    <t>Pacificard</t>
  </si>
  <si>
    <t>VISA Pichinchia</t>
  </si>
  <si>
    <t>Diners</t>
  </si>
  <si>
    <t>Visa BG</t>
  </si>
  <si>
    <t xml:space="preserve">Alicuota </t>
  </si>
  <si>
    <t>Servicios Básicos</t>
  </si>
  <si>
    <t>Gasto Luz</t>
  </si>
  <si>
    <t>Gasto agua</t>
  </si>
  <si>
    <t>Gastos Domicilio</t>
  </si>
  <si>
    <t>Alimentación Mensual</t>
  </si>
  <si>
    <t>Agua</t>
  </si>
  <si>
    <t>Sueldo Asist. Doméstica</t>
  </si>
  <si>
    <t>Pago Iess Asit. Doméstica</t>
  </si>
  <si>
    <t>Ingreso</t>
  </si>
  <si>
    <t xml:space="preserve">Ingreso </t>
  </si>
  <si>
    <t>Total Ingresos</t>
  </si>
  <si>
    <t>Egresos</t>
  </si>
  <si>
    <t>Aporte Personal Iess</t>
  </si>
  <si>
    <t>Impuesto a la Renta</t>
  </si>
  <si>
    <t>Préstamo Hipotecario</t>
  </si>
  <si>
    <t>Préstamo Quirografario</t>
  </si>
  <si>
    <t>Seguro médico</t>
  </si>
  <si>
    <t>Alimentaciòn</t>
  </si>
  <si>
    <t>Alicuotas</t>
  </si>
  <si>
    <t>Luz</t>
  </si>
  <si>
    <t>Telefono e Internet</t>
  </si>
  <si>
    <t>Estudios</t>
  </si>
  <si>
    <t>Otros</t>
  </si>
  <si>
    <t>Total Gastos</t>
  </si>
  <si>
    <t>Préstamo Bancario</t>
  </si>
  <si>
    <t>Pago Préstamo Quirografario</t>
  </si>
  <si>
    <t>Saldo inicial</t>
  </si>
  <si>
    <t>Acumulado</t>
  </si>
  <si>
    <t>TABLA DE AMORTIZACION</t>
  </si>
  <si>
    <t>Capital</t>
  </si>
  <si>
    <t>Tasa anual</t>
  </si>
  <si>
    <t>Tasa Periodo</t>
  </si>
  <si>
    <t>Años</t>
  </si>
  <si>
    <t>Amortización</t>
  </si>
  <si>
    <t>Periodos</t>
  </si>
  <si>
    <t>Dividendos</t>
  </si>
  <si>
    <t>Gracia</t>
  </si>
  <si>
    <t>TIR</t>
  </si>
  <si>
    <t>PERIODO</t>
  </si>
  <si>
    <t>CAPITAL</t>
  </si>
  <si>
    <t>INTERES</t>
  </si>
  <si>
    <t>AMORTIZACION</t>
  </si>
  <si>
    <t>SALDO</t>
  </si>
  <si>
    <t>TOTAL</t>
  </si>
  <si>
    <t>Seguro Salud</t>
  </si>
  <si>
    <t>Deuda Vehículo más combustible</t>
  </si>
  <si>
    <t>Teléfono Internet</t>
  </si>
  <si>
    <t>Sueldo Dom. IESS dom. y Otros</t>
  </si>
  <si>
    <t>Ingresos</t>
  </si>
  <si>
    <t>Mensual</t>
  </si>
  <si>
    <t>Sueldo Mensual</t>
  </si>
  <si>
    <t>Otros Ingresos</t>
  </si>
  <si>
    <t>Décimo Tercero</t>
  </si>
  <si>
    <t>Décimo Cuarto</t>
  </si>
  <si>
    <t>Decimo Cuarto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</si>
</sst>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;[Red]#,##0.00"/>
    <numFmt numFmtId="166" formatCode="&quot;$&quot;\ #,##0.00;[Red]&quot;$&quot;\ \-#,##0.00"/>
    <numFmt numFmtId="167" formatCode="_-* #,##0.00_P_t_s_-;\-* #,##0.00_P_t_s_-;_-* &quot;-&quot;??_P_t_s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FFF0A9"/>
      <name val="Arial"/>
      <family val="2"/>
    </font>
    <font>
      <sz val="9"/>
      <color rgb="FFFFF0A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4" fontId="0" fillId="0" borderId="0" xfId="0" applyNumberFormat="1"/>
    <xf numFmtId="2" fontId="0" fillId="0" borderId="0" xfId="0" applyNumberFormat="1"/>
    <xf numFmtId="4" fontId="2" fillId="0" borderId="1" xfId="0" applyNumberFormat="1" applyFont="1" applyBorder="1"/>
    <xf numFmtId="0" fontId="2" fillId="0" borderId="0" xfId="0" applyFont="1"/>
    <xf numFmtId="17" fontId="2" fillId="0" borderId="0" xfId="0" applyNumberFormat="1" applyFont="1"/>
    <xf numFmtId="165" fontId="2" fillId="0" borderId="1" xfId="0" applyNumberFormat="1" applyFont="1" applyBorder="1"/>
    <xf numFmtId="164" fontId="0" fillId="0" borderId="0" xfId="0" applyNumberFormat="1"/>
    <xf numFmtId="0" fontId="3" fillId="0" borderId="0" xfId="0" applyFont="1"/>
    <xf numFmtId="0" fontId="4" fillId="3" borderId="5" xfId="0" applyFont="1" applyFill="1" applyBorder="1"/>
    <xf numFmtId="0" fontId="5" fillId="3" borderId="0" xfId="0" applyFont="1" applyFill="1"/>
    <xf numFmtId="164" fontId="5" fillId="3" borderId="0" xfId="1" applyFont="1" applyFill="1" applyBorder="1"/>
    <xf numFmtId="0" fontId="5" fillId="3" borderId="6" xfId="0" applyFont="1" applyFill="1" applyBorder="1"/>
    <xf numFmtId="9" fontId="5" fillId="3" borderId="0" xfId="0" applyNumberFormat="1" applyFont="1" applyFill="1"/>
    <xf numFmtId="3" fontId="0" fillId="0" borderId="0" xfId="0" applyNumberFormat="1"/>
    <xf numFmtId="166" fontId="5" fillId="3" borderId="0" xfId="0" applyNumberFormat="1" applyFont="1" applyFill="1"/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5" xfId="0" applyFont="1" applyBorder="1"/>
    <xf numFmtId="164" fontId="5" fillId="0" borderId="0" xfId="1" applyFont="1" applyBorder="1"/>
    <xf numFmtId="164" fontId="4" fillId="0" borderId="0" xfId="1" applyFont="1" applyBorder="1"/>
    <xf numFmtId="164" fontId="5" fillId="0" borderId="6" xfId="1" applyFont="1" applyBorder="1"/>
    <xf numFmtId="166" fontId="5" fillId="0" borderId="0" xfId="1" applyNumberFormat="1" applyFont="1" applyBorder="1"/>
    <xf numFmtId="0" fontId="4" fillId="2" borderId="2" xfId="0" applyFont="1" applyFill="1" applyBorder="1" applyAlignment="1">
      <alignment horizontal="right"/>
    </xf>
    <xf numFmtId="167" fontId="4" fillId="2" borderId="7" xfId="0" applyNumberFormat="1" applyFont="1" applyFill="1" applyBorder="1" applyAlignment="1">
      <alignment horizontal="right"/>
    </xf>
    <xf numFmtId="167" fontId="5" fillId="2" borderId="4" xfId="0" applyNumberFormat="1" applyFont="1" applyFill="1" applyBorder="1"/>
    <xf numFmtId="0" fontId="2" fillId="0" borderId="8" xfId="0" applyFont="1" applyBorder="1"/>
    <xf numFmtId="0" fontId="0" fillId="0" borderId="8" xfId="0" applyBorder="1"/>
    <xf numFmtId="4" fontId="0" fillId="0" borderId="8" xfId="0" applyNumberFormat="1" applyBorder="1"/>
    <xf numFmtId="4" fontId="2" fillId="0" borderId="8" xfId="0" applyNumberFormat="1" applyFont="1" applyBorder="1"/>
    <xf numFmtId="4" fontId="2" fillId="0" borderId="8" xfId="0" applyNumberFormat="1" applyFont="1" applyBorder="1" applyAlignment="1">
      <alignment horizontal="left" indent="2"/>
    </xf>
    <xf numFmtId="0" fontId="2" fillId="0" borderId="8" xfId="0" applyFont="1" applyBorder="1" applyAlignment="1">
      <alignment wrapText="1"/>
    </xf>
    <xf numFmtId="10" fontId="0" fillId="0" borderId="0" xfId="0" applyNumberFormat="1"/>
    <xf numFmtId="0" fontId="6" fillId="3" borderId="5" xfId="0" applyFont="1" applyFill="1" applyBorder="1"/>
    <xf numFmtId="0" fontId="7" fillId="3" borderId="0" xfId="0" applyFont="1" applyFill="1"/>
    <xf numFmtId="9" fontId="7" fillId="3" borderId="0" xfId="0" applyNumberFormat="1" applyFont="1" applyFill="1"/>
    <xf numFmtId="0" fontId="0" fillId="0" borderId="0" xfId="0" applyFont="1"/>
    <xf numFmtId="10" fontId="5" fillId="3" borderId="0" xfId="0" applyNumberFormat="1" applyFont="1" applyFill="1"/>
    <xf numFmtId="0" fontId="0" fillId="0" borderId="8" xfId="0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F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2</xdr:row>
      <xdr:rowOff>0</xdr:rowOff>
    </xdr:from>
    <xdr:to>
      <xdr:col>5</xdr:col>
      <xdr:colOff>895350</xdr:colOff>
      <xdr:row>375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95DBB-8738-4B4A-96CA-72205FCA9936}"/>
            </a:ext>
          </a:extLst>
        </xdr:cNvPr>
        <xdr:cNvSpPr>
          <a:spLocks noChangeArrowheads="1"/>
        </xdr:cNvSpPr>
      </xdr:nvSpPr>
      <xdr:spPr bwMode="auto">
        <a:xfrm>
          <a:off x="857250" y="393700"/>
          <a:ext cx="4699000" cy="71120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D219-E4F8-4F45-8C49-AE47E93D880B}">
  <dimension ref="A2:F48"/>
  <sheetViews>
    <sheetView tabSelected="1" zoomScale="110" zoomScaleNormal="110" workbookViewId="0">
      <selection activeCell="B5" sqref="B5"/>
    </sheetView>
  </sheetViews>
  <sheetFormatPr baseColWidth="10" defaultColWidth="11.5" defaultRowHeight="15" x14ac:dyDescent="0.2"/>
  <cols>
    <col min="1" max="1" width="23.5" bestFit="1" customWidth="1"/>
    <col min="2" max="2" width="14.33203125" bestFit="1" customWidth="1"/>
    <col min="3" max="3" width="15.5" customWidth="1"/>
    <col min="4" max="4" width="17.5" bestFit="1" customWidth="1"/>
    <col min="5" max="5" width="15" bestFit="1" customWidth="1"/>
    <col min="6" max="6" width="22.5" bestFit="1" customWidth="1"/>
    <col min="7" max="7" width="16.1640625" bestFit="1" customWidth="1"/>
  </cols>
  <sheetData>
    <row r="2" spans="1:4" x14ac:dyDescent="0.2">
      <c r="A2" s="28" t="s">
        <v>64</v>
      </c>
      <c r="B2" s="28" t="s">
        <v>65</v>
      </c>
    </row>
    <row r="3" spans="1:4" x14ac:dyDescent="0.2">
      <c r="A3" s="29" t="s">
        <v>66</v>
      </c>
      <c r="B3" s="30">
        <v>1900</v>
      </c>
    </row>
    <row r="4" spans="1:4" x14ac:dyDescent="0.2">
      <c r="A4" s="29" t="s">
        <v>68</v>
      </c>
      <c r="B4" s="30">
        <v>1900</v>
      </c>
    </row>
    <row r="5" spans="1:4" x14ac:dyDescent="0.2">
      <c r="A5" s="29" t="s">
        <v>69</v>
      </c>
      <c r="B5" s="30">
        <v>425</v>
      </c>
    </row>
    <row r="6" spans="1:4" x14ac:dyDescent="0.2">
      <c r="A6" s="29" t="s">
        <v>67</v>
      </c>
      <c r="B6" s="30"/>
    </row>
    <row r="7" spans="1:4" x14ac:dyDescent="0.2">
      <c r="A7" s="28" t="s">
        <v>3</v>
      </c>
      <c r="B7" s="32">
        <f>SUM(B3:B6)</f>
        <v>4225</v>
      </c>
    </row>
    <row r="9" spans="1:4" x14ac:dyDescent="0.2">
      <c r="A9" s="4"/>
    </row>
    <row r="10" spans="1:4" x14ac:dyDescent="0.2">
      <c r="A10" s="28" t="s">
        <v>0</v>
      </c>
      <c r="B10" s="28" t="s">
        <v>1</v>
      </c>
    </row>
    <row r="11" spans="1:4" x14ac:dyDescent="0.2">
      <c r="A11" s="29" t="s">
        <v>1</v>
      </c>
      <c r="B11" s="30">
        <v>200</v>
      </c>
      <c r="C11" s="1"/>
      <c r="D11" s="1"/>
    </row>
    <row r="12" spans="1:4" x14ac:dyDescent="0.2">
      <c r="A12" s="29" t="s">
        <v>2</v>
      </c>
      <c r="B12" s="30">
        <v>80</v>
      </c>
      <c r="C12" s="1"/>
      <c r="D12" s="1"/>
    </row>
    <row r="13" spans="1:4" x14ac:dyDescent="0.2">
      <c r="A13" s="28" t="s">
        <v>3</v>
      </c>
      <c r="B13" s="32">
        <f>SUM(B11:B12)</f>
        <v>280</v>
      </c>
      <c r="C13" s="1"/>
      <c r="D13" s="1"/>
    </row>
    <row r="15" spans="1:4" x14ac:dyDescent="0.2">
      <c r="A15" s="4" t="s">
        <v>4</v>
      </c>
    </row>
    <row r="16" spans="1:4" x14ac:dyDescent="0.2">
      <c r="A16" s="28" t="s">
        <v>5</v>
      </c>
      <c r="B16" s="28" t="s">
        <v>1</v>
      </c>
    </row>
    <row r="17" spans="1:2" x14ac:dyDescent="0.2">
      <c r="A17" s="29" t="s">
        <v>6</v>
      </c>
      <c r="B17" s="30">
        <v>100</v>
      </c>
    </row>
    <row r="18" spans="1:2" x14ac:dyDescent="0.2">
      <c r="A18" s="29" t="s">
        <v>7</v>
      </c>
      <c r="B18" s="30">
        <v>130</v>
      </c>
    </row>
    <row r="19" spans="1:2" x14ac:dyDescent="0.2">
      <c r="A19" s="28" t="s">
        <v>3</v>
      </c>
      <c r="B19" s="32">
        <f>SUM(B17:B18)</f>
        <v>230</v>
      </c>
    </row>
    <row r="21" spans="1:2" x14ac:dyDescent="0.2">
      <c r="A21" s="28" t="s">
        <v>8</v>
      </c>
      <c r="B21" s="28" t="s">
        <v>1</v>
      </c>
    </row>
    <row r="22" spans="1:2" x14ac:dyDescent="0.2">
      <c r="A22" s="29" t="s">
        <v>9</v>
      </c>
      <c r="B22" s="29">
        <v>50</v>
      </c>
    </row>
    <row r="23" spans="1:2" x14ac:dyDescent="0.2">
      <c r="A23" s="29" t="s">
        <v>10</v>
      </c>
      <c r="B23" s="29">
        <v>25</v>
      </c>
    </row>
    <row r="24" spans="1:2" x14ac:dyDescent="0.2">
      <c r="A24" s="29" t="s">
        <v>11</v>
      </c>
      <c r="B24" s="29">
        <v>30</v>
      </c>
    </row>
    <row r="25" spans="1:2" x14ac:dyDescent="0.2">
      <c r="A25" s="29" t="s">
        <v>12</v>
      </c>
      <c r="B25" s="29">
        <v>40</v>
      </c>
    </row>
    <row r="26" spans="1:2" x14ac:dyDescent="0.2">
      <c r="A26" s="29" t="s">
        <v>13</v>
      </c>
      <c r="B26" s="29">
        <v>105</v>
      </c>
    </row>
    <row r="27" spans="1:2" x14ac:dyDescent="0.2">
      <c r="A27" s="29" t="s">
        <v>14</v>
      </c>
      <c r="B27" s="29">
        <v>50</v>
      </c>
    </row>
    <row r="28" spans="1:2" x14ac:dyDescent="0.2">
      <c r="A28" s="29"/>
      <c r="B28" s="29"/>
    </row>
    <row r="29" spans="1:2" x14ac:dyDescent="0.2">
      <c r="A29" s="28" t="s">
        <v>3</v>
      </c>
      <c r="B29" s="32">
        <f>SUM(B22:B28)</f>
        <v>300</v>
      </c>
    </row>
    <row r="31" spans="1:2" ht="16" x14ac:dyDescent="0.2">
      <c r="A31" s="33" t="s">
        <v>37</v>
      </c>
      <c r="B31" s="40">
        <v>200</v>
      </c>
    </row>
    <row r="32" spans="1:2" ht="16" x14ac:dyDescent="0.2">
      <c r="A32" s="33" t="s">
        <v>15</v>
      </c>
      <c r="B32" s="40">
        <v>50</v>
      </c>
    </row>
    <row r="33" spans="1:6" ht="16" x14ac:dyDescent="0.2">
      <c r="A33" s="33" t="s">
        <v>60</v>
      </c>
      <c r="B33" s="40">
        <v>50</v>
      </c>
    </row>
    <row r="34" spans="1:6" x14ac:dyDescent="0.2">
      <c r="F34" s="2"/>
    </row>
    <row r="35" spans="1:6" x14ac:dyDescent="0.2">
      <c r="A35" s="28" t="s">
        <v>16</v>
      </c>
      <c r="B35" s="28" t="s">
        <v>1</v>
      </c>
    </row>
    <row r="36" spans="1:6" x14ac:dyDescent="0.2">
      <c r="A36" s="29" t="s">
        <v>17</v>
      </c>
      <c r="B36" s="30">
        <v>50</v>
      </c>
    </row>
    <row r="37" spans="1:6" x14ac:dyDescent="0.2">
      <c r="A37" s="29" t="s">
        <v>18</v>
      </c>
      <c r="B37" s="30">
        <v>30</v>
      </c>
    </row>
    <row r="38" spans="1:6" x14ac:dyDescent="0.2">
      <c r="A38" s="29" t="s">
        <v>62</v>
      </c>
      <c r="B38" s="30">
        <v>30</v>
      </c>
    </row>
    <row r="39" spans="1:6" x14ac:dyDescent="0.2">
      <c r="A39" s="28" t="s">
        <v>3</v>
      </c>
      <c r="B39" s="31">
        <f>SUM(B36:B38)</f>
        <v>110</v>
      </c>
    </row>
    <row r="40" spans="1:6" x14ac:dyDescent="0.2">
      <c r="B40" s="1"/>
    </row>
    <row r="41" spans="1:6" x14ac:dyDescent="0.2">
      <c r="A41" s="28" t="s">
        <v>19</v>
      </c>
      <c r="B41" s="28" t="s">
        <v>1</v>
      </c>
    </row>
    <row r="42" spans="1:6" x14ac:dyDescent="0.2">
      <c r="A42" s="29" t="s">
        <v>20</v>
      </c>
      <c r="B42" s="30">
        <v>300</v>
      </c>
    </row>
    <row r="43" spans="1:6" x14ac:dyDescent="0.2">
      <c r="A43" s="29" t="s">
        <v>22</v>
      </c>
      <c r="B43" s="30"/>
    </row>
    <row r="44" spans="1:6" x14ac:dyDescent="0.2">
      <c r="A44" s="29" t="s">
        <v>23</v>
      </c>
      <c r="B44" s="30"/>
    </row>
    <row r="45" spans="1:6" x14ac:dyDescent="0.2">
      <c r="A45" s="29" t="s">
        <v>38</v>
      </c>
      <c r="B45" s="30">
        <v>50</v>
      </c>
    </row>
    <row r="46" spans="1:6" x14ac:dyDescent="0.2">
      <c r="A46" s="28" t="s">
        <v>3</v>
      </c>
      <c r="B46" s="30"/>
    </row>
    <row r="47" spans="1:6" x14ac:dyDescent="0.2">
      <c r="B47" s="31">
        <f>SUM(B42:B46)</f>
        <v>350</v>
      </c>
    </row>
    <row r="48" spans="1:6" x14ac:dyDescent="0.2">
      <c r="B48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9BB9-1D82-49C3-BE5C-70CED86BDD91}">
  <dimension ref="A1:AK35"/>
  <sheetViews>
    <sheetView topLeftCell="A18" workbookViewId="0">
      <selection activeCell="N32" sqref="N32"/>
    </sheetView>
  </sheetViews>
  <sheetFormatPr baseColWidth="10" defaultColWidth="11.5" defaultRowHeight="15" x14ac:dyDescent="0.2"/>
  <cols>
    <col min="1" max="1" width="33" customWidth="1"/>
  </cols>
  <sheetData>
    <row r="1" spans="1:37" x14ac:dyDescent="0.2">
      <c r="A1" s="38"/>
    </row>
    <row r="4" spans="1:37" x14ac:dyDescent="0.2">
      <c r="A4" s="4" t="s">
        <v>24</v>
      </c>
      <c r="B4" s="5">
        <v>44562</v>
      </c>
      <c r="C4" s="5">
        <v>44593</v>
      </c>
      <c r="D4" s="5">
        <v>44621</v>
      </c>
      <c r="E4" s="5">
        <v>44652</v>
      </c>
      <c r="F4" s="5">
        <v>44682</v>
      </c>
      <c r="G4" s="5">
        <v>44713</v>
      </c>
      <c r="H4" s="5">
        <v>44743</v>
      </c>
      <c r="I4" s="5">
        <v>44774</v>
      </c>
      <c r="J4" s="5">
        <v>44805</v>
      </c>
      <c r="K4" s="5">
        <v>44835</v>
      </c>
      <c r="L4" s="5">
        <v>44866</v>
      </c>
      <c r="M4" s="5">
        <v>44896</v>
      </c>
      <c r="N4" s="5">
        <v>44927</v>
      </c>
      <c r="O4" s="5">
        <v>44958</v>
      </c>
      <c r="P4" s="5">
        <v>44986</v>
      </c>
      <c r="Q4" s="5">
        <v>45017</v>
      </c>
      <c r="R4" s="5">
        <v>45047</v>
      </c>
      <c r="S4" s="5">
        <v>45078</v>
      </c>
      <c r="T4" s="5">
        <v>45108</v>
      </c>
      <c r="U4" s="5">
        <v>45139</v>
      </c>
      <c r="V4" s="5">
        <v>45170</v>
      </c>
      <c r="W4" s="5">
        <v>45200</v>
      </c>
      <c r="X4" s="5">
        <v>45231</v>
      </c>
      <c r="Y4" s="5">
        <v>45261</v>
      </c>
      <c r="Z4" s="5">
        <v>45292</v>
      </c>
      <c r="AA4" s="5">
        <v>45323</v>
      </c>
      <c r="AB4" s="5">
        <v>45352</v>
      </c>
      <c r="AC4" s="5">
        <v>45383</v>
      </c>
      <c r="AD4" s="5">
        <v>45413</v>
      </c>
      <c r="AE4" s="5">
        <v>45444</v>
      </c>
      <c r="AF4" s="5">
        <v>45474</v>
      </c>
      <c r="AG4" s="5">
        <v>45505</v>
      </c>
      <c r="AH4" s="5">
        <v>45536</v>
      </c>
      <c r="AI4" s="5">
        <v>45566</v>
      </c>
      <c r="AJ4" s="5">
        <v>45597</v>
      </c>
      <c r="AK4" s="5">
        <v>45627</v>
      </c>
    </row>
    <row r="5" spans="1:37" x14ac:dyDescent="0.2">
      <c r="A5" t="s">
        <v>25</v>
      </c>
      <c r="B5" s="1">
        <f>Datos!B3</f>
        <v>1900</v>
      </c>
      <c r="C5" s="1">
        <f>B5</f>
        <v>1900</v>
      </c>
      <c r="D5" s="1">
        <f t="shared" ref="D5:AB5" si="0">C5</f>
        <v>1900</v>
      </c>
      <c r="E5" s="1">
        <f t="shared" si="0"/>
        <v>1900</v>
      </c>
      <c r="F5" s="1">
        <f t="shared" si="0"/>
        <v>1900</v>
      </c>
      <c r="G5" s="1">
        <f t="shared" si="0"/>
        <v>1900</v>
      </c>
      <c r="H5" s="1">
        <f t="shared" si="0"/>
        <v>1900</v>
      </c>
      <c r="I5" s="1">
        <f t="shared" si="0"/>
        <v>1900</v>
      </c>
      <c r="J5" s="1">
        <f t="shared" si="0"/>
        <v>1900</v>
      </c>
      <c r="K5" s="1">
        <f t="shared" si="0"/>
        <v>1900</v>
      </c>
      <c r="L5" s="1">
        <f t="shared" si="0"/>
        <v>1900</v>
      </c>
      <c r="M5" s="1">
        <f t="shared" si="0"/>
        <v>1900</v>
      </c>
      <c r="N5" s="1">
        <f t="shared" si="0"/>
        <v>1900</v>
      </c>
      <c r="O5" s="1">
        <f t="shared" si="0"/>
        <v>1900</v>
      </c>
      <c r="P5" s="1">
        <f t="shared" si="0"/>
        <v>1900</v>
      </c>
      <c r="Q5" s="1">
        <f t="shared" si="0"/>
        <v>1900</v>
      </c>
      <c r="R5" s="1">
        <f t="shared" si="0"/>
        <v>1900</v>
      </c>
      <c r="S5" s="1">
        <f t="shared" si="0"/>
        <v>1900</v>
      </c>
      <c r="T5" s="1">
        <f t="shared" si="0"/>
        <v>1900</v>
      </c>
      <c r="U5" s="1">
        <f t="shared" si="0"/>
        <v>1900</v>
      </c>
      <c r="V5" s="1">
        <f t="shared" si="0"/>
        <v>1900</v>
      </c>
      <c r="W5" s="1">
        <f t="shared" si="0"/>
        <v>1900</v>
      </c>
      <c r="X5" s="1">
        <f t="shared" si="0"/>
        <v>1900</v>
      </c>
      <c r="Y5" s="1">
        <f t="shared" si="0"/>
        <v>1900</v>
      </c>
      <c r="Z5" s="1">
        <f t="shared" si="0"/>
        <v>1900</v>
      </c>
      <c r="AA5" s="1">
        <f t="shared" si="0"/>
        <v>1900</v>
      </c>
      <c r="AB5" s="1">
        <f t="shared" si="0"/>
        <v>1900</v>
      </c>
      <c r="AC5" s="1">
        <f t="shared" ref="AC5:AJ5" si="1">AB5</f>
        <v>1900</v>
      </c>
      <c r="AD5" s="1">
        <f t="shared" si="1"/>
        <v>1900</v>
      </c>
      <c r="AE5" s="1">
        <f t="shared" si="1"/>
        <v>1900</v>
      </c>
      <c r="AF5" s="1">
        <f t="shared" si="1"/>
        <v>1900</v>
      </c>
      <c r="AG5" s="1">
        <f t="shared" si="1"/>
        <v>1900</v>
      </c>
      <c r="AH5" s="1">
        <f t="shared" si="1"/>
        <v>1900</v>
      </c>
      <c r="AI5" s="1">
        <f t="shared" si="1"/>
        <v>1900</v>
      </c>
      <c r="AJ5" s="1">
        <f t="shared" si="1"/>
        <v>1900</v>
      </c>
      <c r="AK5" s="1">
        <f t="shared" ref="AK5" si="2">AJ5</f>
        <v>1900</v>
      </c>
    </row>
    <row r="6" spans="1:37" x14ac:dyDescent="0.2">
      <c r="A6" t="s">
        <v>70</v>
      </c>
      <c r="B6" s="1"/>
      <c r="C6" s="1"/>
      <c r="D6" s="1">
        <f>Datos!B5</f>
        <v>425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f>D6</f>
        <v>425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>
        <f>P6</f>
        <v>425</v>
      </c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t="s">
        <v>68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>
        <f>Datos!B4</f>
        <v>1900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>
        <f>M7</f>
        <v>1900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>
        <f>Y7</f>
        <v>1900</v>
      </c>
    </row>
    <row r="8" spans="1:37" x14ac:dyDescent="0.2">
      <c r="A8" t="s">
        <v>67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5.25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6" thickBot="1" x14ac:dyDescent="0.25">
      <c r="A10" s="4" t="s">
        <v>26</v>
      </c>
      <c r="B10" s="3">
        <f>SUM(B5:B8)</f>
        <v>1900</v>
      </c>
      <c r="C10" s="3">
        <f t="shared" ref="C10:AK10" si="3">SUM(C5:C8)</f>
        <v>1900</v>
      </c>
      <c r="D10" s="3">
        <f t="shared" si="3"/>
        <v>2325</v>
      </c>
      <c r="E10" s="3">
        <f t="shared" si="3"/>
        <v>1900</v>
      </c>
      <c r="F10" s="3">
        <f t="shared" si="3"/>
        <v>1900</v>
      </c>
      <c r="G10" s="3">
        <f t="shared" si="3"/>
        <v>1900</v>
      </c>
      <c r="H10" s="3">
        <f t="shared" si="3"/>
        <v>1900</v>
      </c>
      <c r="I10" s="3">
        <f t="shared" si="3"/>
        <v>1900</v>
      </c>
      <c r="J10" s="3">
        <f t="shared" si="3"/>
        <v>1900</v>
      </c>
      <c r="K10" s="3">
        <f t="shared" si="3"/>
        <v>1900</v>
      </c>
      <c r="L10" s="3">
        <f t="shared" si="3"/>
        <v>1900</v>
      </c>
      <c r="M10" s="3">
        <f t="shared" si="3"/>
        <v>3800</v>
      </c>
      <c r="N10" s="3">
        <f t="shared" si="3"/>
        <v>1900</v>
      </c>
      <c r="O10" s="3">
        <f t="shared" si="3"/>
        <v>1900</v>
      </c>
      <c r="P10" s="3">
        <f t="shared" si="3"/>
        <v>2325</v>
      </c>
      <c r="Q10" s="3">
        <f t="shared" si="3"/>
        <v>1900</v>
      </c>
      <c r="R10" s="3">
        <f t="shared" si="3"/>
        <v>1900</v>
      </c>
      <c r="S10" s="3">
        <f t="shared" si="3"/>
        <v>1900</v>
      </c>
      <c r="T10" s="3">
        <f t="shared" si="3"/>
        <v>1900</v>
      </c>
      <c r="U10" s="3">
        <f t="shared" si="3"/>
        <v>1900</v>
      </c>
      <c r="V10" s="3">
        <f t="shared" si="3"/>
        <v>1900</v>
      </c>
      <c r="W10" s="3">
        <f t="shared" si="3"/>
        <v>1900</v>
      </c>
      <c r="X10" s="3">
        <f t="shared" si="3"/>
        <v>1900</v>
      </c>
      <c r="Y10" s="3">
        <f t="shared" si="3"/>
        <v>3800</v>
      </c>
      <c r="Z10" s="3">
        <f t="shared" si="3"/>
        <v>1900</v>
      </c>
      <c r="AA10" s="3">
        <f t="shared" si="3"/>
        <v>1900</v>
      </c>
      <c r="AB10" s="3">
        <f t="shared" si="3"/>
        <v>2325</v>
      </c>
      <c r="AC10" s="3">
        <f t="shared" si="3"/>
        <v>1900</v>
      </c>
      <c r="AD10" s="3">
        <f t="shared" si="3"/>
        <v>1900</v>
      </c>
      <c r="AE10" s="3">
        <f t="shared" si="3"/>
        <v>1900</v>
      </c>
      <c r="AF10" s="3">
        <f t="shared" si="3"/>
        <v>1900</v>
      </c>
      <c r="AG10" s="3">
        <f t="shared" si="3"/>
        <v>1900</v>
      </c>
      <c r="AH10" s="3">
        <f t="shared" si="3"/>
        <v>1900</v>
      </c>
      <c r="AI10" s="3">
        <f t="shared" si="3"/>
        <v>1900</v>
      </c>
      <c r="AJ10" s="3">
        <f t="shared" si="3"/>
        <v>1900</v>
      </c>
      <c r="AK10" s="3">
        <f t="shared" si="3"/>
        <v>3800</v>
      </c>
    </row>
    <row r="11" spans="1:37" ht="16" thickTop="1" x14ac:dyDescent="0.2"/>
    <row r="12" spans="1:37" x14ac:dyDescent="0.2">
      <c r="A12" s="4" t="s">
        <v>27</v>
      </c>
    </row>
    <row r="13" spans="1:37" x14ac:dyDescent="0.2">
      <c r="A13" t="s">
        <v>28</v>
      </c>
      <c r="B13">
        <f>B5*9.45%</f>
        <v>179.54999999999998</v>
      </c>
      <c r="C13">
        <f t="shared" ref="C13:Q13" si="4">C5*9.45%</f>
        <v>179.54999999999998</v>
      </c>
      <c r="D13">
        <f t="shared" si="4"/>
        <v>179.54999999999998</v>
      </c>
      <c r="E13">
        <f t="shared" si="4"/>
        <v>179.54999999999998</v>
      </c>
      <c r="F13">
        <f t="shared" si="4"/>
        <v>179.54999999999998</v>
      </c>
      <c r="G13">
        <f t="shared" si="4"/>
        <v>179.54999999999998</v>
      </c>
      <c r="H13">
        <f t="shared" si="4"/>
        <v>179.54999999999998</v>
      </c>
      <c r="I13">
        <f t="shared" si="4"/>
        <v>179.54999999999998</v>
      </c>
      <c r="J13">
        <f t="shared" si="4"/>
        <v>179.54999999999998</v>
      </c>
      <c r="K13">
        <f t="shared" si="4"/>
        <v>179.54999999999998</v>
      </c>
      <c r="L13">
        <f t="shared" si="4"/>
        <v>179.54999999999998</v>
      </c>
      <c r="M13">
        <f t="shared" si="4"/>
        <v>179.54999999999998</v>
      </c>
      <c r="N13">
        <f t="shared" si="4"/>
        <v>179.54999999999998</v>
      </c>
      <c r="O13">
        <f t="shared" si="4"/>
        <v>179.54999999999998</v>
      </c>
      <c r="P13">
        <f t="shared" si="4"/>
        <v>179.54999999999998</v>
      </c>
      <c r="Q13">
        <f t="shared" si="4"/>
        <v>179.54999999999998</v>
      </c>
      <c r="R13">
        <f t="shared" ref="R13:AB13" si="5">R5*9.45%</f>
        <v>179.54999999999998</v>
      </c>
      <c r="S13">
        <f t="shared" si="5"/>
        <v>179.54999999999998</v>
      </c>
      <c r="T13">
        <f t="shared" si="5"/>
        <v>179.54999999999998</v>
      </c>
      <c r="U13">
        <f t="shared" si="5"/>
        <v>179.54999999999998</v>
      </c>
      <c r="V13">
        <f t="shared" si="5"/>
        <v>179.54999999999998</v>
      </c>
      <c r="W13">
        <f t="shared" si="5"/>
        <v>179.54999999999998</v>
      </c>
      <c r="X13">
        <f t="shared" si="5"/>
        <v>179.54999999999998</v>
      </c>
      <c r="Y13">
        <f t="shared" si="5"/>
        <v>179.54999999999998</v>
      </c>
      <c r="Z13">
        <f t="shared" si="5"/>
        <v>179.54999999999998</v>
      </c>
      <c r="AA13">
        <f t="shared" si="5"/>
        <v>179.54999999999998</v>
      </c>
      <c r="AB13">
        <f t="shared" si="5"/>
        <v>179.54999999999998</v>
      </c>
      <c r="AC13">
        <f t="shared" ref="AC13:AJ13" si="6">AC5*9.45%</f>
        <v>179.54999999999998</v>
      </c>
      <c r="AD13">
        <f t="shared" si="6"/>
        <v>179.54999999999998</v>
      </c>
      <c r="AE13">
        <f t="shared" si="6"/>
        <v>179.54999999999998</v>
      </c>
      <c r="AF13">
        <f t="shared" si="6"/>
        <v>179.54999999999998</v>
      </c>
      <c r="AG13">
        <f t="shared" si="6"/>
        <v>179.54999999999998</v>
      </c>
      <c r="AH13">
        <f t="shared" si="6"/>
        <v>179.54999999999998</v>
      </c>
      <c r="AI13">
        <f t="shared" si="6"/>
        <v>179.54999999999998</v>
      </c>
      <c r="AJ13">
        <f t="shared" si="6"/>
        <v>179.54999999999998</v>
      </c>
      <c r="AK13">
        <f t="shared" ref="AK13" si="7">AK5*9.45%</f>
        <v>179.54999999999998</v>
      </c>
    </row>
    <row r="14" spans="1:37" x14ac:dyDescent="0.2">
      <c r="A14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30</v>
      </c>
      <c r="B15" s="1">
        <f>Datos!B18</f>
        <v>130</v>
      </c>
      <c r="C15" s="1">
        <f t="shared" ref="C15:C22" si="8">B15</f>
        <v>130</v>
      </c>
      <c r="D15" s="1">
        <f t="shared" ref="D15:AB15" si="9">C15</f>
        <v>130</v>
      </c>
      <c r="E15" s="1">
        <f t="shared" si="9"/>
        <v>130</v>
      </c>
      <c r="F15" s="1">
        <f t="shared" si="9"/>
        <v>130</v>
      </c>
      <c r="G15" s="1">
        <f t="shared" si="9"/>
        <v>130</v>
      </c>
      <c r="H15" s="1">
        <f t="shared" si="9"/>
        <v>130</v>
      </c>
      <c r="I15" s="1">
        <f t="shared" si="9"/>
        <v>130</v>
      </c>
      <c r="J15" s="1">
        <f t="shared" si="9"/>
        <v>130</v>
      </c>
      <c r="K15" s="1">
        <f t="shared" si="9"/>
        <v>130</v>
      </c>
      <c r="L15" s="1">
        <f t="shared" si="9"/>
        <v>130</v>
      </c>
      <c r="M15" s="1">
        <f t="shared" si="9"/>
        <v>130</v>
      </c>
      <c r="N15" s="1">
        <f t="shared" si="9"/>
        <v>130</v>
      </c>
      <c r="O15" s="1">
        <f t="shared" si="9"/>
        <v>130</v>
      </c>
      <c r="P15" s="1">
        <f t="shared" si="9"/>
        <v>130</v>
      </c>
      <c r="Q15" s="1">
        <f t="shared" si="9"/>
        <v>130</v>
      </c>
      <c r="R15" s="1">
        <f t="shared" si="9"/>
        <v>130</v>
      </c>
      <c r="S15" s="1">
        <f t="shared" si="9"/>
        <v>130</v>
      </c>
      <c r="T15" s="1">
        <f t="shared" si="9"/>
        <v>130</v>
      </c>
      <c r="U15" s="1">
        <f t="shared" si="9"/>
        <v>130</v>
      </c>
      <c r="V15" s="1">
        <f t="shared" si="9"/>
        <v>130</v>
      </c>
      <c r="W15" s="1">
        <f t="shared" si="9"/>
        <v>130</v>
      </c>
      <c r="X15" s="1">
        <f t="shared" si="9"/>
        <v>130</v>
      </c>
      <c r="Y15" s="1">
        <f t="shared" si="9"/>
        <v>130</v>
      </c>
      <c r="Z15" s="1">
        <f t="shared" si="9"/>
        <v>130</v>
      </c>
      <c r="AA15" s="1">
        <f t="shared" si="9"/>
        <v>130</v>
      </c>
      <c r="AB15" s="1">
        <f t="shared" si="9"/>
        <v>130</v>
      </c>
      <c r="AC15" s="1">
        <f t="shared" ref="AC15:AJ15" si="10">AB15</f>
        <v>130</v>
      </c>
      <c r="AD15" s="1">
        <f t="shared" si="10"/>
        <v>130</v>
      </c>
      <c r="AE15" s="1">
        <f t="shared" si="10"/>
        <v>130</v>
      </c>
      <c r="AF15" s="1">
        <f t="shared" si="10"/>
        <v>130</v>
      </c>
      <c r="AG15" s="1">
        <f t="shared" si="10"/>
        <v>130</v>
      </c>
      <c r="AH15" s="1">
        <f t="shared" si="10"/>
        <v>130</v>
      </c>
      <c r="AI15" s="1">
        <f t="shared" si="10"/>
        <v>130</v>
      </c>
      <c r="AJ15" s="1">
        <f t="shared" si="10"/>
        <v>130</v>
      </c>
      <c r="AK15" s="1">
        <f t="shared" ref="AK15" si="11">AJ15</f>
        <v>130</v>
      </c>
    </row>
    <row r="16" spans="1:37" x14ac:dyDescent="0.2">
      <c r="A16" t="s">
        <v>31</v>
      </c>
      <c r="B16" s="1">
        <f>Datos!B17</f>
        <v>100</v>
      </c>
      <c r="C16" s="1">
        <f t="shared" si="8"/>
        <v>100</v>
      </c>
      <c r="D16" s="1">
        <f t="shared" ref="D16:AB16" si="12">C16</f>
        <v>100</v>
      </c>
      <c r="E16" s="1">
        <f t="shared" si="12"/>
        <v>100</v>
      </c>
      <c r="F16" s="1">
        <f t="shared" si="12"/>
        <v>100</v>
      </c>
      <c r="G16" s="1">
        <f t="shared" si="12"/>
        <v>100</v>
      </c>
      <c r="H16" s="1">
        <f t="shared" si="12"/>
        <v>100</v>
      </c>
      <c r="I16" s="1">
        <f t="shared" si="12"/>
        <v>100</v>
      </c>
      <c r="J16" s="1">
        <f t="shared" si="12"/>
        <v>100</v>
      </c>
      <c r="K16" s="1">
        <f t="shared" si="12"/>
        <v>100</v>
      </c>
      <c r="L16" s="1">
        <f t="shared" si="12"/>
        <v>100</v>
      </c>
      <c r="M16" s="1">
        <f t="shared" si="12"/>
        <v>100</v>
      </c>
      <c r="N16" s="1">
        <f t="shared" si="12"/>
        <v>100</v>
      </c>
      <c r="O16" s="1">
        <f t="shared" si="12"/>
        <v>100</v>
      </c>
      <c r="P16" s="1">
        <f t="shared" si="12"/>
        <v>100</v>
      </c>
      <c r="Q16" s="1">
        <f t="shared" si="12"/>
        <v>100</v>
      </c>
      <c r="R16" s="1">
        <f t="shared" si="12"/>
        <v>100</v>
      </c>
      <c r="S16" s="1">
        <f t="shared" si="12"/>
        <v>100</v>
      </c>
      <c r="T16" s="1">
        <f t="shared" si="12"/>
        <v>100</v>
      </c>
      <c r="U16" s="1">
        <f t="shared" si="12"/>
        <v>100</v>
      </c>
      <c r="V16" s="1">
        <f t="shared" si="12"/>
        <v>100</v>
      </c>
      <c r="W16" s="1">
        <f t="shared" si="12"/>
        <v>100</v>
      </c>
      <c r="X16" s="1">
        <f t="shared" si="12"/>
        <v>100</v>
      </c>
      <c r="Y16" s="1">
        <f t="shared" si="12"/>
        <v>100</v>
      </c>
      <c r="Z16" s="1">
        <f t="shared" si="12"/>
        <v>100</v>
      </c>
      <c r="AA16" s="1">
        <f t="shared" si="12"/>
        <v>100</v>
      </c>
      <c r="AB16" s="1">
        <f t="shared" si="12"/>
        <v>100</v>
      </c>
      <c r="AC16" s="1">
        <f t="shared" ref="AC16:AJ16" si="13">AB16</f>
        <v>100</v>
      </c>
      <c r="AD16" s="1">
        <f t="shared" si="13"/>
        <v>100</v>
      </c>
      <c r="AE16" s="1">
        <f t="shared" si="13"/>
        <v>100</v>
      </c>
      <c r="AF16" s="1">
        <f t="shared" si="13"/>
        <v>100</v>
      </c>
      <c r="AG16" s="1">
        <f t="shared" si="13"/>
        <v>100</v>
      </c>
      <c r="AH16" s="1">
        <f t="shared" si="13"/>
        <v>100</v>
      </c>
      <c r="AI16" s="1">
        <f t="shared" si="13"/>
        <v>100</v>
      </c>
      <c r="AJ16" s="1">
        <f t="shared" si="13"/>
        <v>100</v>
      </c>
      <c r="AK16" s="1">
        <f t="shared" ref="AK16" si="14">AJ16</f>
        <v>100</v>
      </c>
    </row>
    <row r="17" spans="1:37" x14ac:dyDescent="0.2">
      <c r="A17" t="s">
        <v>32</v>
      </c>
      <c r="B17">
        <f>Datos!B33</f>
        <v>50</v>
      </c>
      <c r="C17">
        <f t="shared" si="8"/>
        <v>50</v>
      </c>
      <c r="D17">
        <f t="shared" ref="D17:AB17" si="15">C17</f>
        <v>50</v>
      </c>
      <c r="E17">
        <f t="shared" si="15"/>
        <v>50</v>
      </c>
      <c r="F17">
        <f t="shared" si="15"/>
        <v>50</v>
      </c>
      <c r="G17">
        <f t="shared" si="15"/>
        <v>50</v>
      </c>
      <c r="H17">
        <f t="shared" si="15"/>
        <v>50</v>
      </c>
      <c r="I17">
        <f t="shared" si="15"/>
        <v>50</v>
      </c>
      <c r="J17">
        <f t="shared" si="15"/>
        <v>50</v>
      </c>
      <c r="K17">
        <f t="shared" si="15"/>
        <v>50</v>
      </c>
      <c r="L17">
        <f t="shared" si="15"/>
        <v>50</v>
      </c>
      <c r="M17">
        <f t="shared" si="15"/>
        <v>50</v>
      </c>
      <c r="N17">
        <f t="shared" si="15"/>
        <v>50</v>
      </c>
      <c r="O17">
        <f t="shared" si="15"/>
        <v>50</v>
      </c>
      <c r="P17">
        <f t="shared" si="15"/>
        <v>50</v>
      </c>
      <c r="Q17">
        <f t="shared" si="15"/>
        <v>50</v>
      </c>
      <c r="R17">
        <f t="shared" si="15"/>
        <v>50</v>
      </c>
      <c r="S17">
        <f t="shared" si="15"/>
        <v>50</v>
      </c>
      <c r="T17">
        <f t="shared" si="15"/>
        <v>50</v>
      </c>
      <c r="U17">
        <f t="shared" si="15"/>
        <v>50</v>
      </c>
      <c r="V17">
        <f t="shared" si="15"/>
        <v>50</v>
      </c>
      <c r="W17">
        <f t="shared" si="15"/>
        <v>50</v>
      </c>
      <c r="X17">
        <f t="shared" si="15"/>
        <v>50</v>
      </c>
      <c r="Y17">
        <f t="shared" si="15"/>
        <v>50</v>
      </c>
      <c r="Z17">
        <f t="shared" si="15"/>
        <v>50</v>
      </c>
      <c r="AA17">
        <f t="shared" si="15"/>
        <v>50</v>
      </c>
      <c r="AB17">
        <f t="shared" si="15"/>
        <v>50</v>
      </c>
      <c r="AC17">
        <f t="shared" ref="AC17:AJ17" si="16">AB17</f>
        <v>50</v>
      </c>
      <c r="AD17">
        <f t="shared" si="16"/>
        <v>50</v>
      </c>
      <c r="AE17">
        <f t="shared" si="16"/>
        <v>50</v>
      </c>
      <c r="AF17">
        <f t="shared" si="16"/>
        <v>50</v>
      </c>
      <c r="AG17">
        <f t="shared" si="16"/>
        <v>50</v>
      </c>
      <c r="AH17">
        <f t="shared" si="16"/>
        <v>50</v>
      </c>
      <c r="AI17">
        <f t="shared" si="16"/>
        <v>50</v>
      </c>
      <c r="AJ17">
        <f t="shared" si="16"/>
        <v>50</v>
      </c>
      <c r="AK17">
        <f t="shared" ref="AK17" si="17">AJ17</f>
        <v>50</v>
      </c>
    </row>
    <row r="18" spans="1:37" x14ac:dyDescent="0.2">
      <c r="A18" t="s">
        <v>61</v>
      </c>
      <c r="B18" s="1">
        <f>Datos!B13</f>
        <v>280</v>
      </c>
      <c r="C18" s="1">
        <f t="shared" si="8"/>
        <v>280</v>
      </c>
      <c r="D18" s="1">
        <f t="shared" ref="D18:AB18" si="18">C18</f>
        <v>280</v>
      </c>
      <c r="E18" s="1">
        <f t="shared" si="18"/>
        <v>280</v>
      </c>
      <c r="F18" s="1">
        <f t="shared" si="18"/>
        <v>280</v>
      </c>
      <c r="G18" s="1">
        <f t="shared" si="18"/>
        <v>280</v>
      </c>
      <c r="H18" s="1">
        <f t="shared" si="18"/>
        <v>280</v>
      </c>
      <c r="I18" s="1">
        <f t="shared" si="18"/>
        <v>280</v>
      </c>
      <c r="J18" s="1">
        <f t="shared" si="18"/>
        <v>280</v>
      </c>
      <c r="K18" s="1">
        <f t="shared" si="18"/>
        <v>280</v>
      </c>
      <c r="L18" s="1">
        <f t="shared" si="18"/>
        <v>280</v>
      </c>
      <c r="M18" s="1">
        <f t="shared" si="18"/>
        <v>280</v>
      </c>
      <c r="N18" s="1">
        <f t="shared" si="18"/>
        <v>280</v>
      </c>
      <c r="O18" s="1">
        <f t="shared" si="18"/>
        <v>280</v>
      </c>
      <c r="P18" s="1">
        <f t="shared" si="18"/>
        <v>280</v>
      </c>
      <c r="Q18" s="1">
        <f t="shared" si="18"/>
        <v>280</v>
      </c>
      <c r="R18" s="1">
        <f t="shared" si="18"/>
        <v>280</v>
      </c>
      <c r="S18" s="1">
        <f t="shared" si="18"/>
        <v>280</v>
      </c>
      <c r="T18" s="1">
        <f t="shared" si="18"/>
        <v>280</v>
      </c>
      <c r="U18" s="1">
        <f t="shared" si="18"/>
        <v>280</v>
      </c>
      <c r="V18" s="1">
        <f t="shared" si="18"/>
        <v>280</v>
      </c>
      <c r="W18" s="1">
        <f t="shared" si="18"/>
        <v>280</v>
      </c>
      <c r="X18" s="1">
        <f t="shared" si="18"/>
        <v>280</v>
      </c>
      <c r="Y18" s="1">
        <f t="shared" si="18"/>
        <v>280</v>
      </c>
      <c r="Z18" s="1">
        <f t="shared" si="18"/>
        <v>280</v>
      </c>
      <c r="AA18" s="1">
        <f t="shared" si="18"/>
        <v>280</v>
      </c>
      <c r="AB18" s="1">
        <f t="shared" si="18"/>
        <v>280</v>
      </c>
      <c r="AC18" s="1">
        <f t="shared" ref="AC18:AJ18" si="19">AB18</f>
        <v>280</v>
      </c>
      <c r="AD18" s="1">
        <f t="shared" si="19"/>
        <v>280</v>
      </c>
      <c r="AE18" s="1">
        <f t="shared" si="19"/>
        <v>280</v>
      </c>
      <c r="AF18" s="1">
        <f t="shared" si="19"/>
        <v>280</v>
      </c>
      <c r="AG18" s="1">
        <f t="shared" si="19"/>
        <v>280</v>
      </c>
      <c r="AH18" s="1">
        <f t="shared" si="19"/>
        <v>280</v>
      </c>
      <c r="AI18" s="1">
        <f t="shared" si="19"/>
        <v>280</v>
      </c>
      <c r="AJ18" s="1">
        <f t="shared" si="19"/>
        <v>280</v>
      </c>
      <c r="AK18" s="1">
        <f t="shared" ref="AK18" si="20">AJ18</f>
        <v>280</v>
      </c>
    </row>
    <row r="19" spans="1:37" x14ac:dyDescent="0.2">
      <c r="A19" t="s">
        <v>8</v>
      </c>
      <c r="B19" s="1">
        <f>Datos!B29</f>
        <v>300</v>
      </c>
      <c r="C19" s="1">
        <f t="shared" si="8"/>
        <v>300</v>
      </c>
      <c r="D19" s="1">
        <f t="shared" ref="D19:AB19" si="21">C19</f>
        <v>300</v>
      </c>
      <c r="E19" s="1">
        <f t="shared" si="21"/>
        <v>300</v>
      </c>
      <c r="F19" s="1">
        <f t="shared" si="21"/>
        <v>300</v>
      </c>
      <c r="G19" s="1">
        <f t="shared" si="21"/>
        <v>300</v>
      </c>
      <c r="H19" s="1">
        <f t="shared" si="21"/>
        <v>300</v>
      </c>
      <c r="I19" s="1">
        <f t="shared" si="21"/>
        <v>300</v>
      </c>
      <c r="J19" s="1">
        <f t="shared" si="21"/>
        <v>300</v>
      </c>
      <c r="K19" s="1">
        <f t="shared" si="21"/>
        <v>300</v>
      </c>
      <c r="L19" s="1">
        <f t="shared" si="21"/>
        <v>300</v>
      </c>
      <c r="M19" s="1">
        <f t="shared" si="21"/>
        <v>300</v>
      </c>
      <c r="N19" s="1">
        <f t="shared" si="21"/>
        <v>300</v>
      </c>
      <c r="O19" s="1">
        <f t="shared" si="21"/>
        <v>300</v>
      </c>
      <c r="P19" s="1">
        <f t="shared" si="21"/>
        <v>300</v>
      </c>
      <c r="Q19" s="1">
        <f t="shared" si="21"/>
        <v>300</v>
      </c>
      <c r="R19" s="1">
        <f t="shared" si="21"/>
        <v>300</v>
      </c>
      <c r="S19" s="1">
        <f t="shared" si="21"/>
        <v>300</v>
      </c>
      <c r="T19" s="1">
        <f t="shared" si="21"/>
        <v>300</v>
      </c>
      <c r="U19" s="1">
        <f t="shared" si="21"/>
        <v>300</v>
      </c>
      <c r="V19" s="1">
        <f t="shared" si="21"/>
        <v>300</v>
      </c>
      <c r="W19" s="1">
        <f t="shared" si="21"/>
        <v>300</v>
      </c>
      <c r="X19" s="1">
        <f t="shared" si="21"/>
        <v>300</v>
      </c>
      <c r="Y19" s="1">
        <f t="shared" si="21"/>
        <v>300</v>
      </c>
      <c r="Z19" s="1">
        <f t="shared" si="21"/>
        <v>300</v>
      </c>
      <c r="AA19" s="1">
        <f t="shared" si="21"/>
        <v>300</v>
      </c>
      <c r="AB19" s="1">
        <f t="shared" si="21"/>
        <v>300</v>
      </c>
      <c r="AC19" s="1">
        <f t="shared" ref="AC19:AJ19" si="22">AB19</f>
        <v>300</v>
      </c>
      <c r="AD19" s="1">
        <f t="shared" si="22"/>
        <v>300</v>
      </c>
      <c r="AE19" s="1">
        <f t="shared" si="22"/>
        <v>300</v>
      </c>
      <c r="AF19" s="1">
        <f t="shared" si="22"/>
        <v>300</v>
      </c>
      <c r="AG19" s="1">
        <f t="shared" si="22"/>
        <v>300</v>
      </c>
      <c r="AH19" s="1">
        <f t="shared" si="22"/>
        <v>300</v>
      </c>
      <c r="AI19" s="1">
        <f t="shared" si="22"/>
        <v>300</v>
      </c>
      <c r="AJ19" s="1">
        <f t="shared" si="22"/>
        <v>300</v>
      </c>
      <c r="AK19" s="1">
        <f t="shared" ref="AK19" si="23">AJ19</f>
        <v>300</v>
      </c>
    </row>
    <row r="20" spans="1:37" x14ac:dyDescent="0.2">
      <c r="A20" t="s">
        <v>33</v>
      </c>
      <c r="B20" s="1">
        <f>Datos!B42</f>
        <v>300</v>
      </c>
      <c r="C20" s="1">
        <f t="shared" si="8"/>
        <v>300</v>
      </c>
      <c r="D20" s="1">
        <f t="shared" ref="D20:AB20" si="24">C20</f>
        <v>300</v>
      </c>
      <c r="E20" s="1">
        <f t="shared" si="24"/>
        <v>300</v>
      </c>
      <c r="F20" s="1">
        <f t="shared" si="24"/>
        <v>300</v>
      </c>
      <c r="G20" s="1">
        <f t="shared" si="24"/>
        <v>300</v>
      </c>
      <c r="H20" s="1">
        <f t="shared" si="24"/>
        <v>300</v>
      </c>
      <c r="I20" s="1">
        <f t="shared" si="24"/>
        <v>300</v>
      </c>
      <c r="J20" s="1">
        <f t="shared" si="24"/>
        <v>300</v>
      </c>
      <c r="K20" s="1">
        <f t="shared" si="24"/>
        <v>300</v>
      </c>
      <c r="L20" s="1">
        <f t="shared" si="24"/>
        <v>300</v>
      </c>
      <c r="M20" s="1">
        <f t="shared" si="24"/>
        <v>300</v>
      </c>
      <c r="N20" s="1">
        <f t="shared" si="24"/>
        <v>300</v>
      </c>
      <c r="O20" s="1">
        <f t="shared" si="24"/>
        <v>300</v>
      </c>
      <c r="P20" s="1">
        <f t="shared" si="24"/>
        <v>300</v>
      </c>
      <c r="Q20" s="1">
        <f t="shared" si="24"/>
        <v>300</v>
      </c>
      <c r="R20" s="1">
        <f t="shared" si="24"/>
        <v>300</v>
      </c>
      <c r="S20" s="1">
        <f t="shared" si="24"/>
        <v>300</v>
      </c>
      <c r="T20" s="1">
        <f t="shared" si="24"/>
        <v>300</v>
      </c>
      <c r="U20" s="1">
        <f t="shared" si="24"/>
        <v>300</v>
      </c>
      <c r="V20" s="1">
        <f t="shared" si="24"/>
        <v>300</v>
      </c>
      <c r="W20" s="1">
        <f t="shared" si="24"/>
        <v>300</v>
      </c>
      <c r="X20" s="1">
        <f t="shared" si="24"/>
        <v>300</v>
      </c>
      <c r="Y20" s="1">
        <f t="shared" si="24"/>
        <v>300</v>
      </c>
      <c r="Z20" s="1">
        <f t="shared" si="24"/>
        <v>300</v>
      </c>
      <c r="AA20" s="1">
        <f t="shared" si="24"/>
        <v>300</v>
      </c>
      <c r="AB20" s="1">
        <f t="shared" si="24"/>
        <v>300</v>
      </c>
      <c r="AC20" s="1">
        <f t="shared" ref="AC20:AJ20" si="25">AB20</f>
        <v>300</v>
      </c>
      <c r="AD20" s="1">
        <f t="shared" si="25"/>
        <v>300</v>
      </c>
      <c r="AE20" s="1">
        <f t="shared" si="25"/>
        <v>300</v>
      </c>
      <c r="AF20" s="1">
        <f t="shared" si="25"/>
        <v>300</v>
      </c>
      <c r="AG20" s="1">
        <f t="shared" si="25"/>
        <v>300</v>
      </c>
      <c r="AH20" s="1">
        <f t="shared" si="25"/>
        <v>300</v>
      </c>
      <c r="AI20" s="1">
        <f t="shared" si="25"/>
        <v>300</v>
      </c>
      <c r="AJ20" s="1">
        <f t="shared" si="25"/>
        <v>300</v>
      </c>
      <c r="AK20" s="1">
        <f t="shared" ref="AK20" si="26">AJ20</f>
        <v>300</v>
      </c>
    </row>
    <row r="21" spans="1:37" x14ac:dyDescent="0.2">
      <c r="A21" t="s">
        <v>34</v>
      </c>
      <c r="B21" s="1">
        <f>Datos!B32</f>
        <v>50</v>
      </c>
      <c r="C21" s="1">
        <f t="shared" si="8"/>
        <v>50</v>
      </c>
      <c r="D21" s="1">
        <f t="shared" ref="D21:AB21" si="27">C21</f>
        <v>50</v>
      </c>
      <c r="E21" s="1">
        <f t="shared" si="27"/>
        <v>50</v>
      </c>
      <c r="F21" s="1">
        <f t="shared" si="27"/>
        <v>50</v>
      </c>
      <c r="G21" s="1">
        <f t="shared" si="27"/>
        <v>50</v>
      </c>
      <c r="H21" s="1">
        <f t="shared" si="27"/>
        <v>50</v>
      </c>
      <c r="I21" s="1">
        <f t="shared" si="27"/>
        <v>50</v>
      </c>
      <c r="J21" s="1">
        <f t="shared" si="27"/>
        <v>50</v>
      </c>
      <c r="K21" s="1">
        <f t="shared" si="27"/>
        <v>50</v>
      </c>
      <c r="L21" s="1">
        <f t="shared" si="27"/>
        <v>50</v>
      </c>
      <c r="M21" s="1">
        <f t="shared" si="27"/>
        <v>50</v>
      </c>
      <c r="N21" s="1">
        <f t="shared" si="27"/>
        <v>50</v>
      </c>
      <c r="O21" s="1">
        <f t="shared" si="27"/>
        <v>50</v>
      </c>
      <c r="P21" s="1">
        <f t="shared" si="27"/>
        <v>50</v>
      </c>
      <c r="Q21" s="1">
        <f t="shared" si="27"/>
        <v>50</v>
      </c>
      <c r="R21" s="1">
        <f t="shared" si="27"/>
        <v>50</v>
      </c>
      <c r="S21" s="1">
        <f t="shared" si="27"/>
        <v>50</v>
      </c>
      <c r="T21" s="1">
        <f t="shared" si="27"/>
        <v>50</v>
      </c>
      <c r="U21" s="1">
        <f t="shared" si="27"/>
        <v>50</v>
      </c>
      <c r="V21" s="1">
        <f t="shared" si="27"/>
        <v>50</v>
      </c>
      <c r="W21" s="1">
        <f t="shared" si="27"/>
        <v>50</v>
      </c>
      <c r="X21" s="1">
        <f t="shared" si="27"/>
        <v>50</v>
      </c>
      <c r="Y21" s="1">
        <f t="shared" si="27"/>
        <v>50</v>
      </c>
      <c r="Z21" s="1">
        <f t="shared" si="27"/>
        <v>50</v>
      </c>
      <c r="AA21" s="1">
        <f t="shared" si="27"/>
        <v>50</v>
      </c>
      <c r="AB21" s="1">
        <f t="shared" si="27"/>
        <v>50</v>
      </c>
      <c r="AC21" s="1">
        <f t="shared" ref="AC21:AJ21" si="28">AB21</f>
        <v>50</v>
      </c>
      <c r="AD21" s="1">
        <f t="shared" si="28"/>
        <v>50</v>
      </c>
      <c r="AE21" s="1">
        <f t="shared" si="28"/>
        <v>50</v>
      </c>
      <c r="AF21" s="1">
        <f t="shared" si="28"/>
        <v>50</v>
      </c>
      <c r="AG21" s="1">
        <f t="shared" si="28"/>
        <v>50</v>
      </c>
      <c r="AH21" s="1">
        <f t="shared" si="28"/>
        <v>50</v>
      </c>
      <c r="AI21" s="1">
        <f t="shared" si="28"/>
        <v>50</v>
      </c>
      <c r="AJ21" s="1">
        <f t="shared" si="28"/>
        <v>50</v>
      </c>
      <c r="AK21" s="1">
        <f t="shared" ref="AK21" si="29">AJ21</f>
        <v>50</v>
      </c>
    </row>
    <row r="22" spans="1:37" x14ac:dyDescent="0.2">
      <c r="A22" t="s">
        <v>35</v>
      </c>
      <c r="B22" s="1">
        <f>Datos!B36</f>
        <v>50</v>
      </c>
      <c r="C22" s="1">
        <f t="shared" si="8"/>
        <v>50</v>
      </c>
      <c r="D22" s="1">
        <f t="shared" ref="D22:AB22" si="30">C22</f>
        <v>50</v>
      </c>
      <c r="E22" s="1">
        <f t="shared" si="30"/>
        <v>50</v>
      </c>
      <c r="F22" s="1">
        <f t="shared" si="30"/>
        <v>50</v>
      </c>
      <c r="G22" s="1">
        <f t="shared" si="30"/>
        <v>50</v>
      </c>
      <c r="H22" s="1">
        <f t="shared" si="30"/>
        <v>50</v>
      </c>
      <c r="I22" s="1">
        <f t="shared" si="30"/>
        <v>50</v>
      </c>
      <c r="J22" s="1">
        <f t="shared" si="30"/>
        <v>50</v>
      </c>
      <c r="K22" s="1">
        <f t="shared" si="30"/>
        <v>50</v>
      </c>
      <c r="L22" s="1">
        <f t="shared" si="30"/>
        <v>50</v>
      </c>
      <c r="M22" s="1">
        <f t="shared" si="30"/>
        <v>50</v>
      </c>
      <c r="N22" s="1">
        <f t="shared" si="30"/>
        <v>50</v>
      </c>
      <c r="O22" s="1">
        <f t="shared" si="30"/>
        <v>50</v>
      </c>
      <c r="P22" s="1">
        <f t="shared" si="30"/>
        <v>50</v>
      </c>
      <c r="Q22" s="1">
        <f t="shared" si="30"/>
        <v>50</v>
      </c>
      <c r="R22" s="1">
        <f t="shared" si="30"/>
        <v>50</v>
      </c>
      <c r="S22" s="1">
        <f t="shared" si="30"/>
        <v>50</v>
      </c>
      <c r="T22" s="1">
        <f t="shared" si="30"/>
        <v>50</v>
      </c>
      <c r="U22" s="1">
        <f t="shared" si="30"/>
        <v>50</v>
      </c>
      <c r="V22" s="1">
        <f t="shared" si="30"/>
        <v>50</v>
      </c>
      <c r="W22" s="1">
        <f t="shared" si="30"/>
        <v>50</v>
      </c>
      <c r="X22" s="1">
        <f t="shared" si="30"/>
        <v>50</v>
      </c>
      <c r="Y22" s="1">
        <f t="shared" si="30"/>
        <v>50</v>
      </c>
      <c r="Z22" s="1">
        <f t="shared" si="30"/>
        <v>50</v>
      </c>
      <c r="AA22" s="1">
        <f t="shared" si="30"/>
        <v>50</v>
      </c>
      <c r="AB22" s="1">
        <f t="shared" si="30"/>
        <v>50</v>
      </c>
      <c r="AC22" s="1">
        <f t="shared" ref="AC22:AJ22" si="31">AB22</f>
        <v>50</v>
      </c>
      <c r="AD22" s="1">
        <f t="shared" si="31"/>
        <v>50</v>
      </c>
      <c r="AE22" s="1">
        <f t="shared" si="31"/>
        <v>50</v>
      </c>
      <c r="AF22" s="1">
        <f t="shared" si="31"/>
        <v>50</v>
      </c>
      <c r="AG22" s="1">
        <f t="shared" si="31"/>
        <v>50</v>
      </c>
      <c r="AH22" s="1">
        <f t="shared" si="31"/>
        <v>50</v>
      </c>
      <c r="AI22" s="1">
        <f t="shared" si="31"/>
        <v>50</v>
      </c>
      <c r="AJ22" s="1">
        <f t="shared" si="31"/>
        <v>50</v>
      </c>
      <c r="AK22" s="1">
        <f t="shared" ref="AK22" si="32">AJ22</f>
        <v>50</v>
      </c>
    </row>
    <row r="23" spans="1:37" x14ac:dyDescent="0.2">
      <c r="A23" t="s">
        <v>21</v>
      </c>
      <c r="B23" s="1">
        <v>30</v>
      </c>
      <c r="C23" s="1">
        <v>30</v>
      </c>
      <c r="D23" s="1">
        <v>30</v>
      </c>
      <c r="E23" s="1">
        <v>30</v>
      </c>
      <c r="F23" s="1">
        <v>30</v>
      </c>
      <c r="G23" s="1">
        <v>30</v>
      </c>
      <c r="H23" s="1">
        <v>30</v>
      </c>
      <c r="I23" s="1">
        <v>30</v>
      </c>
      <c r="J23" s="1">
        <v>30</v>
      </c>
      <c r="K23" s="1">
        <v>30</v>
      </c>
      <c r="L23" s="1">
        <v>30</v>
      </c>
      <c r="M23" s="1">
        <v>30</v>
      </c>
      <c r="N23" s="1">
        <v>30</v>
      </c>
      <c r="O23" s="1">
        <v>30</v>
      </c>
      <c r="P23" s="1">
        <v>30</v>
      </c>
      <c r="Q23" s="1">
        <v>30</v>
      </c>
      <c r="R23" s="1">
        <v>30</v>
      </c>
      <c r="S23" s="1">
        <v>30</v>
      </c>
      <c r="T23" s="1">
        <v>30</v>
      </c>
      <c r="U23" s="1">
        <v>30</v>
      </c>
      <c r="V23" s="1">
        <v>30</v>
      </c>
      <c r="W23" s="1">
        <v>30</v>
      </c>
      <c r="X23" s="1">
        <v>30</v>
      </c>
      <c r="Y23" s="1">
        <v>30</v>
      </c>
      <c r="Z23" s="1">
        <v>30</v>
      </c>
      <c r="AA23" s="1">
        <v>30</v>
      </c>
      <c r="AB23" s="1">
        <v>30</v>
      </c>
      <c r="AC23" s="1">
        <v>30</v>
      </c>
      <c r="AD23" s="1">
        <v>30</v>
      </c>
      <c r="AE23" s="1">
        <v>30</v>
      </c>
      <c r="AF23" s="1">
        <v>30</v>
      </c>
      <c r="AG23" s="1">
        <v>30</v>
      </c>
      <c r="AH23" s="1">
        <v>30</v>
      </c>
      <c r="AI23" s="1">
        <v>30</v>
      </c>
      <c r="AJ23" s="1">
        <v>30</v>
      </c>
      <c r="AK23" s="1">
        <v>30</v>
      </c>
    </row>
    <row r="24" spans="1:37" x14ac:dyDescent="0.2">
      <c r="A24" t="s">
        <v>36</v>
      </c>
      <c r="B24" s="1">
        <f>Datos!B38</f>
        <v>30</v>
      </c>
      <c r="C24" s="1">
        <f>B24</f>
        <v>30</v>
      </c>
      <c r="D24" s="1">
        <v>30</v>
      </c>
      <c r="E24" s="1">
        <v>30</v>
      </c>
      <c r="F24" s="1">
        <v>30</v>
      </c>
      <c r="G24" s="1">
        <v>30</v>
      </c>
      <c r="H24" s="1">
        <v>30</v>
      </c>
      <c r="I24" s="1">
        <v>30</v>
      </c>
      <c r="J24" s="1">
        <v>30</v>
      </c>
      <c r="K24" s="1">
        <v>30</v>
      </c>
      <c r="L24" s="1">
        <v>30</v>
      </c>
      <c r="M24" s="1">
        <v>30</v>
      </c>
      <c r="N24" s="1">
        <v>30</v>
      </c>
      <c r="O24" s="1">
        <v>30</v>
      </c>
      <c r="P24" s="1">
        <v>30</v>
      </c>
      <c r="Q24" s="1">
        <v>30</v>
      </c>
      <c r="R24" s="1">
        <v>30</v>
      </c>
      <c r="S24" s="1">
        <v>30</v>
      </c>
      <c r="T24" s="1">
        <v>30</v>
      </c>
      <c r="U24" s="1">
        <v>30</v>
      </c>
      <c r="V24" s="1">
        <v>30</v>
      </c>
      <c r="W24" s="1">
        <v>30</v>
      </c>
      <c r="X24" s="1">
        <v>30</v>
      </c>
      <c r="Y24" s="1">
        <v>30</v>
      </c>
      <c r="Z24" s="1">
        <v>30</v>
      </c>
      <c r="AA24" s="1">
        <v>30</v>
      </c>
      <c r="AB24" s="1">
        <v>30</v>
      </c>
      <c r="AC24" s="1">
        <v>30</v>
      </c>
      <c r="AD24" s="1">
        <v>30</v>
      </c>
      <c r="AE24" s="1">
        <v>30</v>
      </c>
      <c r="AF24" s="1">
        <v>30</v>
      </c>
      <c r="AG24" s="1">
        <v>30</v>
      </c>
      <c r="AH24" s="1">
        <v>30</v>
      </c>
      <c r="AI24" s="1">
        <v>30</v>
      </c>
      <c r="AJ24" s="1">
        <v>30</v>
      </c>
      <c r="AK24" s="1">
        <v>30</v>
      </c>
    </row>
    <row r="25" spans="1:37" x14ac:dyDescent="0.2">
      <c r="A25" t="s">
        <v>37</v>
      </c>
      <c r="B25" s="1">
        <f>Datos!B31</f>
        <v>200</v>
      </c>
      <c r="C25" s="1">
        <f>B25</f>
        <v>200</v>
      </c>
      <c r="D25" s="1">
        <f t="shared" ref="D25:AB25" si="33">C25</f>
        <v>200</v>
      </c>
      <c r="E25" s="1">
        <f t="shared" si="33"/>
        <v>200</v>
      </c>
      <c r="F25" s="1">
        <f t="shared" si="33"/>
        <v>200</v>
      </c>
      <c r="G25" s="1">
        <f t="shared" si="33"/>
        <v>200</v>
      </c>
      <c r="H25" s="1">
        <f t="shared" si="33"/>
        <v>200</v>
      </c>
      <c r="I25" s="1">
        <f t="shared" si="33"/>
        <v>200</v>
      </c>
      <c r="J25" s="1">
        <f t="shared" si="33"/>
        <v>200</v>
      </c>
      <c r="K25" s="1">
        <f t="shared" si="33"/>
        <v>200</v>
      </c>
      <c r="L25" s="1">
        <f t="shared" si="33"/>
        <v>200</v>
      </c>
      <c r="M25" s="1">
        <f t="shared" si="33"/>
        <v>200</v>
      </c>
      <c r="N25" s="1">
        <f t="shared" si="33"/>
        <v>200</v>
      </c>
      <c r="O25" s="1">
        <f t="shared" si="33"/>
        <v>200</v>
      </c>
      <c r="P25" s="1">
        <f t="shared" si="33"/>
        <v>200</v>
      </c>
      <c r="Q25" s="1">
        <f t="shared" si="33"/>
        <v>200</v>
      </c>
      <c r="R25" s="1">
        <f t="shared" si="33"/>
        <v>200</v>
      </c>
      <c r="S25" s="1">
        <f t="shared" si="33"/>
        <v>200</v>
      </c>
      <c r="T25" s="1">
        <f t="shared" si="33"/>
        <v>200</v>
      </c>
      <c r="U25" s="1">
        <f t="shared" si="33"/>
        <v>200</v>
      </c>
      <c r="V25" s="1">
        <f t="shared" si="33"/>
        <v>200</v>
      </c>
      <c r="W25" s="1">
        <f t="shared" si="33"/>
        <v>200</v>
      </c>
      <c r="X25" s="1">
        <f t="shared" si="33"/>
        <v>200</v>
      </c>
      <c r="Y25" s="1">
        <f t="shared" si="33"/>
        <v>200</v>
      </c>
      <c r="Z25" s="1">
        <f t="shared" si="33"/>
        <v>200</v>
      </c>
      <c r="AA25" s="1">
        <f t="shared" si="33"/>
        <v>200</v>
      </c>
      <c r="AB25" s="1">
        <f t="shared" si="33"/>
        <v>200</v>
      </c>
      <c r="AC25" s="1">
        <f t="shared" ref="AC25:AJ25" si="34">AB25</f>
        <v>200</v>
      </c>
      <c r="AD25" s="1">
        <f t="shared" si="34"/>
        <v>200</v>
      </c>
      <c r="AE25" s="1">
        <f t="shared" si="34"/>
        <v>200</v>
      </c>
      <c r="AF25" s="1">
        <f t="shared" si="34"/>
        <v>200</v>
      </c>
      <c r="AG25" s="1">
        <f t="shared" si="34"/>
        <v>200</v>
      </c>
      <c r="AH25" s="1">
        <f t="shared" si="34"/>
        <v>200</v>
      </c>
      <c r="AI25" s="1">
        <f t="shared" si="34"/>
        <v>200</v>
      </c>
      <c r="AJ25" s="1">
        <f t="shared" si="34"/>
        <v>200</v>
      </c>
      <c r="AK25" s="1">
        <f t="shared" ref="AK25" si="35">AJ25</f>
        <v>200</v>
      </c>
    </row>
    <row r="26" spans="1:37" x14ac:dyDescent="0.2">
      <c r="A26" t="s">
        <v>63</v>
      </c>
      <c r="B26" s="1">
        <f>Datos!B43+Datos!B44+Datos!B45</f>
        <v>50</v>
      </c>
      <c r="C26" s="1">
        <f>B26</f>
        <v>50</v>
      </c>
      <c r="D26" s="1">
        <f t="shared" ref="D26:AB26" si="36">C26</f>
        <v>50</v>
      </c>
      <c r="E26" s="1">
        <f t="shared" si="36"/>
        <v>50</v>
      </c>
      <c r="F26" s="1">
        <f t="shared" si="36"/>
        <v>50</v>
      </c>
      <c r="G26" s="1">
        <f t="shared" si="36"/>
        <v>50</v>
      </c>
      <c r="H26" s="1">
        <f t="shared" si="36"/>
        <v>50</v>
      </c>
      <c r="I26" s="1">
        <f t="shared" si="36"/>
        <v>50</v>
      </c>
      <c r="J26" s="1">
        <f t="shared" si="36"/>
        <v>50</v>
      </c>
      <c r="K26" s="1">
        <f t="shared" si="36"/>
        <v>50</v>
      </c>
      <c r="L26" s="1">
        <f t="shared" si="36"/>
        <v>50</v>
      </c>
      <c r="M26" s="1">
        <f t="shared" si="36"/>
        <v>50</v>
      </c>
      <c r="N26" s="1">
        <f t="shared" si="36"/>
        <v>50</v>
      </c>
      <c r="O26" s="1">
        <f t="shared" si="36"/>
        <v>50</v>
      </c>
      <c r="P26" s="1">
        <f t="shared" si="36"/>
        <v>50</v>
      </c>
      <c r="Q26" s="1">
        <f t="shared" si="36"/>
        <v>50</v>
      </c>
      <c r="R26" s="1">
        <f t="shared" si="36"/>
        <v>50</v>
      </c>
      <c r="S26" s="1">
        <f t="shared" si="36"/>
        <v>50</v>
      </c>
      <c r="T26" s="1">
        <f t="shared" si="36"/>
        <v>50</v>
      </c>
      <c r="U26" s="1">
        <f t="shared" si="36"/>
        <v>50</v>
      </c>
      <c r="V26" s="1">
        <f t="shared" si="36"/>
        <v>50</v>
      </c>
      <c r="W26" s="1">
        <f t="shared" si="36"/>
        <v>50</v>
      </c>
      <c r="X26" s="1">
        <f t="shared" si="36"/>
        <v>50</v>
      </c>
      <c r="Y26" s="1">
        <f t="shared" si="36"/>
        <v>50</v>
      </c>
      <c r="Z26" s="1">
        <f t="shared" si="36"/>
        <v>50</v>
      </c>
      <c r="AA26" s="1">
        <f t="shared" si="36"/>
        <v>50</v>
      </c>
      <c r="AB26" s="1">
        <f t="shared" si="36"/>
        <v>50</v>
      </c>
      <c r="AC26" s="1">
        <f t="shared" ref="AC26:AJ26" si="37">AB26</f>
        <v>50</v>
      </c>
      <c r="AD26" s="1">
        <f t="shared" si="37"/>
        <v>50</v>
      </c>
      <c r="AE26" s="1">
        <f t="shared" si="37"/>
        <v>50</v>
      </c>
      <c r="AF26" s="1">
        <f t="shared" si="37"/>
        <v>50</v>
      </c>
      <c r="AG26" s="1">
        <f t="shared" si="37"/>
        <v>50</v>
      </c>
      <c r="AH26" s="1">
        <f t="shared" si="37"/>
        <v>50</v>
      </c>
      <c r="AI26" s="1">
        <f t="shared" si="37"/>
        <v>50</v>
      </c>
      <c r="AJ26" s="1">
        <f t="shared" si="37"/>
        <v>50</v>
      </c>
      <c r="AK26" s="1">
        <f t="shared" ref="AK26" si="38">AJ26</f>
        <v>50</v>
      </c>
    </row>
    <row r="27" spans="1:37" ht="16" thickBot="1" x14ac:dyDescent="0.25">
      <c r="A27" s="4" t="s">
        <v>39</v>
      </c>
      <c r="B27" s="3">
        <f t="shared" ref="B27:AB27" si="39">SUM(B13:B26)</f>
        <v>1749.55</v>
      </c>
      <c r="C27" s="3">
        <f t="shared" si="39"/>
        <v>1749.55</v>
      </c>
      <c r="D27" s="3">
        <f t="shared" si="39"/>
        <v>1749.55</v>
      </c>
      <c r="E27" s="3">
        <f t="shared" si="39"/>
        <v>1749.55</v>
      </c>
      <c r="F27" s="3">
        <f t="shared" si="39"/>
        <v>1749.55</v>
      </c>
      <c r="G27" s="3">
        <f t="shared" si="39"/>
        <v>1749.55</v>
      </c>
      <c r="H27" s="3">
        <f t="shared" si="39"/>
        <v>1749.55</v>
      </c>
      <c r="I27" s="3">
        <f t="shared" si="39"/>
        <v>1749.55</v>
      </c>
      <c r="J27" s="3">
        <f t="shared" si="39"/>
        <v>1749.55</v>
      </c>
      <c r="K27" s="3">
        <f t="shared" si="39"/>
        <v>1749.55</v>
      </c>
      <c r="L27" s="3">
        <f t="shared" si="39"/>
        <v>1749.55</v>
      </c>
      <c r="M27" s="3">
        <f t="shared" si="39"/>
        <v>1749.55</v>
      </c>
      <c r="N27" s="3">
        <f t="shared" si="39"/>
        <v>1749.55</v>
      </c>
      <c r="O27" s="3">
        <f t="shared" si="39"/>
        <v>1749.55</v>
      </c>
      <c r="P27" s="3">
        <f t="shared" si="39"/>
        <v>1749.55</v>
      </c>
      <c r="Q27" s="3">
        <f t="shared" si="39"/>
        <v>1749.55</v>
      </c>
      <c r="R27" s="3">
        <f t="shared" si="39"/>
        <v>1749.55</v>
      </c>
      <c r="S27" s="3">
        <f t="shared" si="39"/>
        <v>1749.55</v>
      </c>
      <c r="T27" s="3">
        <f t="shared" si="39"/>
        <v>1749.55</v>
      </c>
      <c r="U27" s="3">
        <f t="shared" si="39"/>
        <v>1749.55</v>
      </c>
      <c r="V27" s="3">
        <f t="shared" si="39"/>
        <v>1749.55</v>
      </c>
      <c r="W27" s="3">
        <f t="shared" si="39"/>
        <v>1749.55</v>
      </c>
      <c r="X27" s="3">
        <f t="shared" si="39"/>
        <v>1749.55</v>
      </c>
      <c r="Y27" s="3">
        <f t="shared" si="39"/>
        <v>1749.55</v>
      </c>
      <c r="Z27" s="3">
        <f t="shared" si="39"/>
        <v>1749.55</v>
      </c>
      <c r="AA27" s="3">
        <f t="shared" si="39"/>
        <v>1749.55</v>
      </c>
      <c r="AB27" s="3">
        <f t="shared" si="39"/>
        <v>1749.55</v>
      </c>
      <c r="AC27" s="3">
        <f t="shared" ref="AC27:AJ27" si="40">SUM(AC13:AC26)</f>
        <v>1749.55</v>
      </c>
      <c r="AD27" s="3">
        <f t="shared" si="40"/>
        <v>1749.55</v>
      </c>
      <c r="AE27" s="3">
        <f t="shared" si="40"/>
        <v>1749.55</v>
      </c>
      <c r="AF27" s="3">
        <f t="shared" si="40"/>
        <v>1749.55</v>
      </c>
      <c r="AG27" s="3">
        <f t="shared" si="40"/>
        <v>1749.55</v>
      </c>
      <c r="AH27" s="3">
        <f t="shared" si="40"/>
        <v>1749.55</v>
      </c>
      <c r="AI27" s="3">
        <f t="shared" si="40"/>
        <v>1749.55</v>
      </c>
      <c r="AJ27" s="3">
        <f t="shared" si="40"/>
        <v>1749.55</v>
      </c>
      <c r="AK27" s="3">
        <f t="shared" ref="AK27" si="41">SUM(AK13:AK26)</f>
        <v>1749.55</v>
      </c>
    </row>
    <row r="28" spans="1:37" ht="16" thickTop="1" x14ac:dyDescent="0.2"/>
    <row r="29" spans="1:37" x14ac:dyDescent="0.2">
      <c r="A29" t="s">
        <v>40</v>
      </c>
      <c r="B29" s="2">
        <f>'Tabla de Amortización'!$E$15</f>
        <v>132.85723925140476</v>
      </c>
      <c r="C29" s="2">
        <f>'Tabla de Amortización'!$E$15</f>
        <v>132.85723925140476</v>
      </c>
      <c r="D29" s="2">
        <f>'Tabla de Amortización'!$E$15</f>
        <v>132.85723925140476</v>
      </c>
      <c r="E29" s="2">
        <f>'Tabla de Amortización'!$E$15</f>
        <v>132.85723925140476</v>
      </c>
      <c r="F29" s="2">
        <f>'Tabla de Amortización'!$E$15</f>
        <v>132.85723925140476</v>
      </c>
      <c r="G29" s="2">
        <f>'Tabla de Amortización'!$E$15</f>
        <v>132.85723925140476</v>
      </c>
      <c r="H29" s="2">
        <f>'Tabla de Amortización'!$E$15</f>
        <v>132.85723925140476</v>
      </c>
      <c r="I29" s="2">
        <f>'Tabla de Amortización'!$E$15</f>
        <v>132.85723925140476</v>
      </c>
      <c r="J29" s="2">
        <f>'Tabla de Amortización'!$E$15</f>
        <v>132.85723925140476</v>
      </c>
      <c r="K29" s="2">
        <f>'Tabla de Amortización'!$E$15</f>
        <v>132.85723925140476</v>
      </c>
      <c r="L29" s="2">
        <f>'Tabla de Amortización'!$E$15</f>
        <v>132.85723925140476</v>
      </c>
      <c r="M29" s="2">
        <f>'Tabla de Amortización'!$E$15</f>
        <v>132.85723925140476</v>
      </c>
      <c r="N29" s="2">
        <f>'Tabla de Amortización'!$E$15</f>
        <v>132.85723925140476</v>
      </c>
      <c r="O29" s="2">
        <f>'Tabla de Amortización'!$E$15</f>
        <v>132.85723925140476</v>
      </c>
      <c r="P29" s="2">
        <f>'Tabla de Amortización'!$E$15</f>
        <v>132.85723925140476</v>
      </c>
      <c r="Q29" s="2">
        <f>'Tabla de Amortización'!$E$15</f>
        <v>132.85723925140476</v>
      </c>
      <c r="R29" s="2">
        <f>'Tabla de Amortización'!$E$15</f>
        <v>132.85723925140476</v>
      </c>
      <c r="S29" s="2">
        <f>'Tabla de Amortización'!$E$15</f>
        <v>132.85723925140476</v>
      </c>
      <c r="T29" s="2">
        <f>'Tabla de Amortización'!$E$15</f>
        <v>132.85723925140476</v>
      </c>
      <c r="U29" s="2">
        <f>'Tabla de Amortización'!$E$15</f>
        <v>132.85723925140476</v>
      </c>
      <c r="V29" s="2">
        <f>'Tabla de Amortización'!$E$15</f>
        <v>132.85723925140476</v>
      </c>
      <c r="W29" s="2">
        <f>'Tabla de Amortización'!$E$15</f>
        <v>132.85723925140476</v>
      </c>
      <c r="X29" s="2">
        <f>'Tabla de Amortización'!$E$15</f>
        <v>132.85723925140476</v>
      </c>
      <c r="Y29" s="2">
        <f>'Tabla de Amortización'!$E$15</f>
        <v>132.85723925140476</v>
      </c>
      <c r="Z29" s="2">
        <f>'Tabla de Amortización'!$E$15</f>
        <v>132.85723925140476</v>
      </c>
      <c r="AA29" s="2">
        <f>'Tabla de Amortización'!$E$15</f>
        <v>132.85723925140476</v>
      </c>
      <c r="AB29" s="2">
        <f>'Tabla de Amortización'!$E$15</f>
        <v>132.85723925140476</v>
      </c>
      <c r="AC29" s="2">
        <f>'Tabla de Amortización'!$E$15</f>
        <v>132.85723925140476</v>
      </c>
      <c r="AD29" s="2">
        <f>'Tabla de Amortización'!$E$15</f>
        <v>132.85723925140476</v>
      </c>
      <c r="AE29" s="2">
        <f>'Tabla de Amortización'!$E$15</f>
        <v>132.85723925140476</v>
      </c>
      <c r="AF29" s="2">
        <f>'Tabla de Amortización'!$E$15</f>
        <v>132.85723925140476</v>
      </c>
      <c r="AG29" s="2">
        <f>'Tabla de Amortización'!$E$15</f>
        <v>132.85723925140476</v>
      </c>
      <c r="AH29" s="2">
        <f>'Tabla de Amortización'!$E$15</f>
        <v>132.85723925140476</v>
      </c>
      <c r="AI29" s="2">
        <f>'Tabla de Amortización'!$E$15</f>
        <v>132.85723925140476</v>
      </c>
      <c r="AJ29" s="2">
        <f>'Tabla de Amortización'!$E$15</f>
        <v>132.85723925140476</v>
      </c>
      <c r="AK29" s="2">
        <f>'Tabla de Amortización'!$E$15</f>
        <v>132.85723925140476</v>
      </c>
    </row>
    <row r="30" spans="1:37" x14ac:dyDescent="0.2">
      <c r="A30" t="s">
        <v>41</v>
      </c>
      <c r="D30" s="1"/>
      <c r="H30" s="1"/>
      <c r="I30" s="1"/>
      <c r="T30" s="1"/>
      <c r="U30" s="1"/>
    </row>
    <row r="31" spans="1:37" x14ac:dyDescent="0.2">
      <c r="D31" s="1"/>
      <c r="I31" s="1"/>
      <c r="P31" s="1"/>
      <c r="U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6" thickBot="1" x14ac:dyDescent="0.25">
      <c r="A32" s="4" t="s">
        <v>3</v>
      </c>
      <c r="B32" s="6">
        <f t="shared" ref="B32:AB32" si="42">B10-B27-B29-B30-B31</f>
        <v>17.592760748595282</v>
      </c>
      <c r="C32" s="6">
        <f t="shared" si="42"/>
        <v>17.592760748595282</v>
      </c>
      <c r="D32" s="6">
        <f t="shared" si="42"/>
        <v>442.59276074859531</v>
      </c>
      <c r="E32" s="6">
        <f t="shared" si="42"/>
        <v>17.592760748595282</v>
      </c>
      <c r="F32" s="6">
        <f t="shared" si="42"/>
        <v>17.592760748595282</v>
      </c>
      <c r="G32" s="6">
        <f t="shared" si="42"/>
        <v>17.592760748595282</v>
      </c>
      <c r="H32" s="6">
        <f t="shared" si="42"/>
        <v>17.592760748595282</v>
      </c>
      <c r="I32" s="6">
        <f t="shared" si="42"/>
        <v>17.592760748595282</v>
      </c>
      <c r="J32" s="6">
        <f t="shared" si="42"/>
        <v>17.592760748595282</v>
      </c>
      <c r="K32" s="6">
        <f t="shared" si="42"/>
        <v>17.592760748595282</v>
      </c>
      <c r="L32" s="6">
        <f t="shared" si="42"/>
        <v>17.592760748595282</v>
      </c>
      <c r="M32" s="6">
        <f t="shared" si="42"/>
        <v>1917.5927607485951</v>
      </c>
      <c r="N32" s="6">
        <f t="shared" si="42"/>
        <v>17.592760748595282</v>
      </c>
      <c r="O32" s="6">
        <f t="shared" si="42"/>
        <v>17.592760748595282</v>
      </c>
      <c r="P32" s="6">
        <f t="shared" si="42"/>
        <v>442.59276074859531</v>
      </c>
      <c r="Q32" s="6">
        <f t="shared" si="42"/>
        <v>17.592760748595282</v>
      </c>
      <c r="R32" s="6">
        <f t="shared" si="42"/>
        <v>17.592760748595282</v>
      </c>
      <c r="S32" s="6">
        <f t="shared" si="42"/>
        <v>17.592760748595282</v>
      </c>
      <c r="T32" s="6">
        <f t="shared" si="42"/>
        <v>17.592760748595282</v>
      </c>
      <c r="U32" s="6">
        <f t="shared" si="42"/>
        <v>17.592760748595282</v>
      </c>
      <c r="V32" s="6">
        <f t="shared" si="42"/>
        <v>17.592760748595282</v>
      </c>
      <c r="W32" s="6">
        <f t="shared" si="42"/>
        <v>17.592760748595282</v>
      </c>
      <c r="X32" s="6">
        <f t="shared" si="42"/>
        <v>17.592760748595282</v>
      </c>
      <c r="Y32" s="6">
        <f t="shared" si="42"/>
        <v>1917.5927607485951</v>
      </c>
      <c r="Z32" s="6">
        <f t="shared" si="42"/>
        <v>17.592760748595282</v>
      </c>
      <c r="AA32" s="6">
        <f t="shared" si="42"/>
        <v>17.592760748595282</v>
      </c>
      <c r="AB32" s="6">
        <f t="shared" si="42"/>
        <v>442.59276074859531</v>
      </c>
      <c r="AC32" s="6">
        <f t="shared" ref="AC32:AK32" si="43">AC10-AC27-AC29-AC30-AC31</f>
        <v>17.592760748595282</v>
      </c>
      <c r="AD32" s="6">
        <f t="shared" si="43"/>
        <v>17.592760748595282</v>
      </c>
      <c r="AE32" s="6">
        <f t="shared" si="43"/>
        <v>17.592760748595282</v>
      </c>
      <c r="AF32" s="6">
        <f t="shared" si="43"/>
        <v>17.592760748595282</v>
      </c>
      <c r="AG32" s="6">
        <f t="shared" si="43"/>
        <v>17.592760748595282</v>
      </c>
      <c r="AH32" s="6">
        <f t="shared" si="43"/>
        <v>17.592760748595282</v>
      </c>
      <c r="AI32" s="6">
        <f t="shared" si="43"/>
        <v>17.592760748595282</v>
      </c>
      <c r="AJ32" s="6">
        <f t="shared" si="43"/>
        <v>17.592760748595282</v>
      </c>
      <c r="AK32" s="6">
        <f t="shared" si="43"/>
        <v>1917.5927607485951</v>
      </c>
    </row>
    <row r="33" spans="1:37" ht="16" thickTop="1" x14ac:dyDescent="0.2">
      <c r="A33" t="s">
        <v>42</v>
      </c>
      <c r="B33" s="1"/>
    </row>
    <row r="34" spans="1:37" ht="16" thickBot="1" x14ac:dyDescent="0.25">
      <c r="A34" s="4" t="s">
        <v>43</v>
      </c>
      <c r="B34" s="6">
        <f>B33+B32</f>
        <v>17.592760748595282</v>
      </c>
      <c r="C34" s="6">
        <f>B34+C32</f>
        <v>35.185521497190564</v>
      </c>
      <c r="D34" s="6">
        <f t="shared" ref="D34:O34" si="44">C34+D32</f>
        <v>477.77828224578587</v>
      </c>
      <c r="E34" s="6">
        <f t="shared" si="44"/>
        <v>495.37104299438113</v>
      </c>
      <c r="F34" s="6">
        <f t="shared" si="44"/>
        <v>512.96380374297644</v>
      </c>
      <c r="G34" s="6">
        <f t="shared" si="44"/>
        <v>530.55656449157175</v>
      </c>
      <c r="H34" s="6">
        <f t="shared" si="44"/>
        <v>548.14932524016706</v>
      </c>
      <c r="I34" s="6">
        <f t="shared" si="44"/>
        <v>565.74208598876237</v>
      </c>
      <c r="J34" s="6">
        <f t="shared" si="44"/>
        <v>583.33484673735768</v>
      </c>
      <c r="K34" s="6">
        <f t="shared" si="44"/>
        <v>600.92760748595299</v>
      </c>
      <c r="L34" s="6">
        <f t="shared" si="44"/>
        <v>618.5203682345483</v>
      </c>
      <c r="M34" s="6">
        <f t="shared" si="44"/>
        <v>2536.1131289831433</v>
      </c>
      <c r="N34" s="6">
        <f t="shared" si="44"/>
        <v>2553.7058897317384</v>
      </c>
      <c r="O34" s="6">
        <f t="shared" si="44"/>
        <v>2571.2986504803334</v>
      </c>
      <c r="P34" s="6">
        <f>O34+P32</f>
        <v>3013.8914112289285</v>
      </c>
      <c r="Q34" s="6">
        <f t="shared" ref="Q34" si="45">P34+Q32</f>
        <v>3031.4841719775236</v>
      </c>
      <c r="R34" s="6">
        <f t="shared" ref="R34" si="46">Q34+R32</f>
        <v>3049.0769327261187</v>
      </c>
      <c r="S34" s="6">
        <f t="shared" ref="S34" si="47">R34+S32</f>
        <v>3066.6696934747138</v>
      </c>
      <c r="T34" s="6">
        <f t="shared" ref="T34" si="48">S34+T32</f>
        <v>3084.2624542233089</v>
      </c>
      <c r="U34" s="6">
        <f t="shared" ref="U34" si="49">T34+U32</f>
        <v>3101.8552149719039</v>
      </c>
      <c r="V34" s="6">
        <f t="shared" ref="V34" si="50">U34+V32</f>
        <v>3119.447975720499</v>
      </c>
      <c r="W34" s="6">
        <f t="shared" ref="W34" si="51">V34+W32</f>
        <v>3137.0407364690941</v>
      </c>
      <c r="X34" s="6">
        <f t="shared" ref="X34" si="52">W34+X32</f>
        <v>3154.6334972176892</v>
      </c>
      <c r="Y34" s="6">
        <f t="shared" ref="Y34" si="53">X34+Y32</f>
        <v>5072.2262579662838</v>
      </c>
      <c r="Z34" s="6">
        <f t="shared" ref="Z34" si="54">Y34+Z32</f>
        <v>5089.8190187148793</v>
      </c>
      <c r="AA34" s="6">
        <f t="shared" ref="AA34" si="55">Z34+AA32</f>
        <v>5107.4117794634749</v>
      </c>
      <c r="AB34" s="6">
        <f>AA34+AB32</f>
        <v>5550.0045402120704</v>
      </c>
      <c r="AC34" s="6">
        <f t="shared" ref="AC34:AJ34" si="56">AB34+AC32</f>
        <v>5567.597300960666</v>
      </c>
      <c r="AD34" s="6">
        <f t="shared" si="56"/>
        <v>5585.1900617092615</v>
      </c>
      <c r="AE34" s="6">
        <f t="shared" si="56"/>
        <v>5602.782822457857</v>
      </c>
      <c r="AF34" s="6">
        <f t="shared" si="56"/>
        <v>5620.3755832064526</v>
      </c>
      <c r="AG34" s="6">
        <f t="shared" si="56"/>
        <v>5637.9683439550481</v>
      </c>
      <c r="AH34" s="6">
        <f t="shared" si="56"/>
        <v>5655.5611047036437</v>
      </c>
      <c r="AI34" s="6">
        <f t="shared" si="56"/>
        <v>5673.1538654522392</v>
      </c>
      <c r="AJ34" s="6">
        <f t="shared" si="56"/>
        <v>5690.7466262008347</v>
      </c>
      <c r="AK34" s="6">
        <f t="shared" ref="AK34" si="57">AJ34+AK32</f>
        <v>7608.3393869494303</v>
      </c>
    </row>
    <row r="35" spans="1:37" ht="16" thickTop="1" x14ac:dyDescent="0.2"/>
  </sheetData>
  <conditionalFormatting sqref="I3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97AB-F334-41F3-A593-D864A98C75AB}">
  <dimension ref="B1:U382"/>
  <sheetViews>
    <sheetView workbookViewId="0">
      <selection activeCell="F15" sqref="F15"/>
    </sheetView>
  </sheetViews>
  <sheetFormatPr baseColWidth="10" defaultColWidth="11.5" defaultRowHeight="15" x14ac:dyDescent="0.2"/>
  <cols>
    <col min="2" max="2" width="8.33203125" customWidth="1"/>
    <col min="3" max="3" width="12.83203125" customWidth="1"/>
    <col min="4" max="4" width="13.5" customWidth="1"/>
    <col min="5" max="5" width="15" customWidth="1"/>
    <col min="6" max="6" width="12" customWidth="1"/>
    <col min="7" max="7" width="13.6640625" customWidth="1"/>
    <col min="258" max="258" width="8.33203125" customWidth="1"/>
    <col min="259" max="259" width="12.83203125" customWidth="1"/>
    <col min="260" max="260" width="13.5" customWidth="1"/>
    <col min="261" max="261" width="15" customWidth="1"/>
    <col min="262" max="262" width="12" customWidth="1"/>
    <col min="263" max="263" width="13.6640625" customWidth="1"/>
    <col min="514" max="514" width="8.33203125" customWidth="1"/>
    <col min="515" max="515" width="12.83203125" customWidth="1"/>
    <col min="516" max="516" width="13.5" customWidth="1"/>
    <col min="517" max="517" width="15" customWidth="1"/>
    <col min="518" max="518" width="12" customWidth="1"/>
    <col min="519" max="519" width="13.6640625" customWidth="1"/>
    <col min="770" max="770" width="8.33203125" customWidth="1"/>
    <col min="771" max="771" width="12.83203125" customWidth="1"/>
    <col min="772" max="772" width="13.5" customWidth="1"/>
    <col min="773" max="773" width="15" customWidth="1"/>
    <col min="774" max="774" width="12" customWidth="1"/>
    <col min="775" max="775" width="13.6640625" customWidth="1"/>
    <col min="1026" max="1026" width="8.33203125" customWidth="1"/>
    <col min="1027" max="1027" width="12.83203125" customWidth="1"/>
    <col min="1028" max="1028" width="13.5" customWidth="1"/>
    <col min="1029" max="1029" width="15" customWidth="1"/>
    <col min="1030" max="1030" width="12" customWidth="1"/>
    <col min="1031" max="1031" width="13.6640625" customWidth="1"/>
    <col min="1282" max="1282" width="8.33203125" customWidth="1"/>
    <col min="1283" max="1283" width="12.83203125" customWidth="1"/>
    <col min="1284" max="1284" width="13.5" customWidth="1"/>
    <col min="1285" max="1285" width="15" customWidth="1"/>
    <col min="1286" max="1286" width="12" customWidth="1"/>
    <col min="1287" max="1287" width="13.6640625" customWidth="1"/>
    <col min="1538" max="1538" width="8.33203125" customWidth="1"/>
    <col min="1539" max="1539" width="12.83203125" customWidth="1"/>
    <col min="1540" max="1540" width="13.5" customWidth="1"/>
    <col min="1541" max="1541" width="15" customWidth="1"/>
    <col min="1542" max="1542" width="12" customWidth="1"/>
    <col min="1543" max="1543" width="13.6640625" customWidth="1"/>
    <col min="1794" max="1794" width="8.33203125" customWidth="1"/>
    <col min="1795" max="1795" width="12.83203125" customWidth="1"/>
    <col min="1796" max="1796" width="13.5" customWidth="1"/>
    <col min="1797" max="1797" width="15" customWidth="1"/>
    <col min="1798" max="1798" width="12" customWidth="1"/>
    <col min="1799" max="1799" width="13.6640625" customWidth="1"/>
    <col min="2050" max="2050" width="8.33203125" customWidth="1"/>
    <col min="2051" max="2051" width="12.83203125" customWidth="1"/>
    <col min="2052" max="2052" width="13.5" customWidth="1"/>
    <col min="2053" max="2053" width="15" customWidth="1"/>
    <col min="2054" max="2054" width="12" customWidth="1"/>
    <col min="2055" max="2055" width="13.6640625" customWidth="1"/>
    <col min="2306" max="2306" width="8.33203125" customWidth="1"/>
    <col min="2307" max="2307" width="12.83203125" customWidth="1"/>
    <col min="2308" max="2308" width="13.5" customWidth="1"/>
    <col min="2309" max="2309" width="15" customWidth="1"/>
    <col min="2310" max="2310" width="12" customWidth="1"/>
    <col min="2311" max="2311" width="13.6640625" customWidth="1"/>
    <col min="2562" max="2562" width="8.33203125" customWidth="1"/>
    <col min="2563" max="2563" width="12.83203125" customWidth="1"/>
    <col min="2564" max="2564" width="13.5" customWidth="1"/>
    <col min="2565" max="2565" width="15" customWidth="1"/>
    <col min="2566" max="2566" width="12" customWidth="1"/>
    <col min="2567" max="2567" width="13.6640625" customWidth="1"/>
    <col min="2818" max="2818" width="8.33203125" customWidth="1"/>
    <col min="2819" max="2819" width="12.83203125" customWidth="1"/>
    <col min="2820" max="2820" width="13.5" customWidth="1"/>
    <col min="2821" max="2821" width="15" customWidth="1"/>
    <col min="2822" max="2822" width="12" customWidth="1"/>
    <col min="2823" max="2823" width="13.6640625" customWidth="1"/>
    <col min="3074" max="3074" width="8.33203125" customWidth="1"/>
    <col min="3075" max="3075" width="12.83203125" customWidth="1"/>
    <col min="3076" max="3076" width="13.5" customWidth="1"/>
    <col min="3077" max="3077" width="15" customWidth="1"/>
    <col min="3078" max="3078" width="12" customWidth="1"/>
    <col min="3079" max="3079" width="13.6640625" customWidth="1"/>
    <col min="3330" max="3330" width="8.33203125" customWidth="1"/>
    <col min="3331" max="3331" width="12.83203125" customWidth="1"/>
    <col min="3332" max="3332" width="13.5" customWidth="1"/>
    <col min="3333" max="3333" width="15" customWidth="1"/>
    <col min="3334" max="3334" width="12" customWidth="1"/>
    <col min="3335" max="3335" width="13.6640625" customWidth="1"/>
    <col min="3586" max="3586" width="8.33203125" customWidth="1"/>
    <col min="3587" max="3587" width="12.83203125" customWidth="1"/>
    <col min="3588" max="3588" width="13.5" customWidth="1"/>
    <col min="3589" max="3589" width="15" customWidth="1"/>
    <col min="3590" max="3590" width="12" customWidth="1"/>
    <col min="3591" max="3591" width="13.6640625" customWidth="1"/>
    <col min="3842" max="3842" width="8.33203125" customWidth="1"/>
    <col min="3843" max="3843" width="12.83203125" customWidth="1"/>
    <col min="3844" max="3844" width="13.5" customWidth="1"/>
    <col min="3845" max="3845" width="15" customWidth="1"/>
    <col min="3846" max="3846" width="12" customWidth="1"/>
    <col min="3847" max="3847" width="13.6640625" customWidth="1"/>
    <col min="4098" max="4098" width="8.33203125" customWidth="1"/>
    <col min="4099" max="4099" width="12.83203125" customWidth="1"/>
    <col min="4100" max="4100" width="13.5" customWidth="1"/>
    <col min="4101" max="4101" width="15" customWidth="1"/>
    <col min="4102" max="4102" width="12" customWidth="1"/>
    <col min="4103" max="4103" width="13.6640625" customWidth="1"/>
    <col min="4354" max="4354" width="8.33203125" customWidth="1"/>
    <col min="4355" max="4355" width="12.83203125" customWidth="1"/>
    <col min="4356" max="4356" width="13.5" customWidth="1"/>
    <col min="4357" max="4357" width="15" customWidth="1"/>
    <col min="4358" max="4358" width="12" customWidth="1"/>
    <col min="4359" max="4359" width="13.6640625" customWidth="1"/>
    <col min="4610" max="4610" width="8.33203125" customWidth="1"/>
    <col min="4611" max="4611" width="12.83203125" customWidth="1"/>
    <col min="4612" max="4612" width="13.5" customWidth="1"/>
    <col min="4613" max="4613" width="15" customWidth="1"/>
    <col min="4614" max="4614" width="12" customWidth="1"/>
    <col min="4615" max="4615" width="13.6640625" customWidth="1"/>
    <col min="4866" max="4866" width="8.33203125" customWidth="1"/>
    <col min="4867" max="4867" width="12.83203125" customWidth="1"/>
    <col min="4868" max="4868" width="13.5" customWidth="1"/>
    <col min="4869" max="4869" width="15" customWidth="1"/>
    <col min="4870" max="4870" width="12" customWidth="1"/>
    <col min="4871" max="4871" width="13.6640625" customWidth="1"/>
    <col min="5122" max="5122" width="8.33203125" customWidth="1"/>
    <col min="5123" max="5123" width="12.83203125" customWidth="1"/>
    <col min="5124" max="5124" width="13.5" customWidth="1"/>
    <col min="5125" max="5125" width="15" customWidth="1"/>
    <col min="5126" max="5126" width="12" customWidth="1"/>
    <col min="5127" max="5127" width="13.6640625" customWidth="1"/>
    <col min="5378" max="5378" width="8.33203125" customWidth="1"/>
    <col min="5379" max="5379" width="12.83203125" customWidth="1"/>
    <col min="5380" max="5380" width="13.5" customWidth="1"/>
    <col min="5381" max="5381" width="15" customWidth="1"/>
    <col min="5382" max="5382" width="12" customWidth="1"/>
    <col min="5383" max="5383" width="13.6640625" customWidth="1"/>
    <col min="5634" max="5634" width="8.33203125" customWidth="1"/>
    <col min="5635" max="5635" width="12.83203125" customWidth="1"/>
    <col min="5636" max="5636" width="13.5" customWidth="1"/>
    <col min="5637" max="5637" width="15" customWidth="1"/>
    <col min="5638" max="5638" width="12" customWidth="1"/>
    <col min="5639" max="5639" width="13.6640625" customWidth="1"/>
    <col min="5890" max="5890" width="8.33203125" customWidth="1"/>
    <col min="5891" max="5891" width="12.83203125" customWidth="1"/>
    <col min="5892" max="5892" width="13.5" customWidth="1"/>
    <col min="5893" max="5893" width="15" customWidth="1"/>
    <col min="5894" max="5894" width="12" customWidth="1"/>
    <col min="5895" max="5895" width="13.6640625" customWidth="1"/>
    <col min="6146" max="6146" width="8.33203125" customWidth="1"/>
    <col min="6147" max="6147" width="12.83203125" customWidth="1"/>
    <col min="6148" max="6148" width="13.5" customWidth="1"/>
    <col min="6149" max="6149" width="15" customWidth="1"/>
    <col min="6150" max="6150" width="12" customWidth="1"/>
    <col min="6151" max="6151" width="13.6640625" customWidth="1"/>
    <col min="6402" max="6402" width="8.33203125" customWidth="1"/>
    <col min="6403" max="6403" width="12.83203125" customWidth="1"/>
    <col min="6404" max="6404" width="13.5" customWidth="1"/>
    <col min="6405" max="6405" width="15" customWidth="1"/>
    <col min="6406" max="6406" width="12" customWidth="1"/>
    <col min="6407" max="6407" width="13.6640625" customWidth="1"/>
    <col min="6658" max="6658" width="8.33203125" customWidth="1"/>
    <col min="6659" max="6659" width="12.83203125" customWidth="1"/>
    <col min="6660" max="6660" width="13.5" customWidth="1"/>
    <col min="6661" max="6661" width="15" customWidth="1"/>
    <col min="6662" max="6662" width="12" customWidth="1"/>
    <col min="6663" max="6663" width="13.6640625" customWidth="1"/>
    <col min="6914" max="6914" width="8.33203125" customWidth="1"/>
    <col min="6915" max="6915" width="12.83203125" customWidth="1"/>
    <col min="6916" max="6916" width="13.5" customWidth="1"/>
    <col min="6917" max="6917" width="15" customWidth="1"/>
    <col min="6918" max="6918" width="12" customWidth="1"/>
    <col min="6919" max="6919" width="13.6640625" customWidth="1"/>
    <col min="7170" max="7170" width="8.33203125" customWidth="1"/>
    <col min="7171" max="7171" width="12.83203125" customWidth="1"/>
    <col min="7172" max="7172" width="13.5" customWidth="1"/>
    <col min="7173" max="7173" width="15" customWidth="1"/>
    <col min="7174" max="7174" width="12" customWidth="1"/>
    <col min="7175" max="7175" width="13.6640625" customWidth="1"/>
    <col min="7426" max="7426" width="8.33203125" customWidth="1"/>
    <col min="7427" max="7427" width="12.83203125" customWidth="1"/>
    <col min="7428" max="7428" width="13.5" customWidth="1"/>
    <col min="7429" max="7429" width="15" customWidth="1"/>
    <col min="7430" max="7430" width="12" customWidth="1"/>
    <col min="7431" max="7431" width="13.6640625" customWidth="1"/>
    <col min="7682" max="7682" width="8.33203125" customWidth="1"/>
    <col min="7683" max="7683" width="12.83203125" customWidth="1"/>
    <col min="7684" max="7684" width="13.5" customWidth="1"/>
    <col min="7685" max="7685" width="15" customWidth="1"/>
    <col min="7686" max="7686" width="12" customWidth="1"/>
    <col min="7687" max="7687" width="13.6640625" customWidth="1"/>
    <col min="7938" max="7938" width="8.33203125" customWidth="1"/>
    <col min="7939" max="7939" width="12.83203125" customWidth="1"/>
    <col min="7940" max="7940" width="13.5" customWidth="1"/>
    <col min="7941" max="7941" width="15" customWidth="1"/>
    <col min="7942" max="7942" width="12" customWidth="1"/>
    <col min="7943" max="7943" width="13.6640625" customWidth="1"/>
    <col min="8194" max="8194" width="8.33203125" customWidth="1"/>
    <col min="8195" max="8195" width="12.83203125" customWidth="1"/>
    <col min="8196" max="8196" width="13.5" customWidth="1"/>
    <col min="8197" max="8197" width="15" customWidth="1"/>
    <col min="8198" max="8198" width="12" customWidth="1"/>
    <col min="8199" max="8199" width="13.6640625" customWidth="1"/>
    <col min="8450" max="8450" width="8.33203125" customWidth="1"/>
    <col min="8451" max="8451" width="12.83203125" customWidth="1"/>
    <col min="8452" max="8452" width="13.5" customWidth="1"/>
    <col min="8453" max="8453" width="15" customWidth="1"/>
    <col min="8454" max="8454" width="12" customWidth="1"/>
    <col min="8455" max="8455" width="13.6640625" customWidth="1"/>
    <col min="8706" max="8706" width="8.33203125" customWidth="1"/>
    <col min="8707" max="8707" width="12.83203125" customWidth="1"/>
    <col min="8708" max="8708" width="13.5" customWidth="1"/>
    <col min="8709" max="8709" width="15" customWidth="1"/>
    <col min="8710" max="8710" width="12" customWidth="1"/>
    <col min="8711" max="8711" width="13.6640625" customWidth="1"/>
    <col min="8962" max="8962" width="8.33203125" customWidth="1"/>
    <col min="8963" max="8963" width="12.83203125" customWidth="1"/>
    <col min="8964" max="8964" width="13.5" customWidth="1"/>
    <col min="8965" max="8965" width="15" customWidth="1"/>
    <col min="8966" max="8966" width="12" customWidth="1"/>
    <col min="8967" max="8967" width="13.6640625" customWidth="1"/>
    <col min="9218" max="9218" width="8.33203125" customWidth="1"/>
    <col min="9219" max="9219" width="12.83203125" customWidth="1"/>
    <col min="9220" max="9220" width="13.5" customWidth="1"/>
    <col min="9221" max="9221" width="15" customWidth="1"/>
    <col min="9222" max="9222" width="12" customWidth="1"/>
    <col min="9223" max="9223" width="13.6640625" customWidth="1"/>
    <col min="9474" max="9474" width="8.33203125" customWidth="1"/>
    <col min="9475" max="9475" width="12.83203125" customWidth="1"/>
    <col min="9476" max="9476" width="13.5" customWidth="1"/>
    <col min="9477" max="9477" width="15" customWidth="1"/>
    <col min="9478" max="9478" width="12" customWidth="1"/>
    <col min="9479" max="9479" width="13.6640625" customWidth="1"/>
    <col min="9730" max="9730" width="8.33203125" customWidth="1"/>
    <col min="9731" max="9731" width="12.83203125" customWidth="1"/>
    <col min="9732" max="9732" width="13.5" customWidth="1"/>
    <col min="9733" max="9733" width="15" customWidth="1"/>
    <col min="9734" max="9734" width="12" customWidth="1"/>
    <col min="9735" max="9735" width="13.6640625" customWidth="1"/>
    <col min="9986" max="9986" width="8.33203125" customWidth="1"/>
    <col min="9987" max="9987" width="12.83203125" customWidth="1"/>
    <col min="9988" max="9988" width="13.5" customWidth="1"/>
    <col min="9989" max="9989" width="15" customWidth="1"/>
    <col min="9990" max="9990" width="12" customWidth="1"/>
    <col min="9991" max="9991" width="13.6640625" customWidth="1"/>
    <col min="10242" max="10242" width="8.33203125" customWidth="1"/>
    <col min="10243" max="10243" width="12.83203125" customWidth="1"/>
    <col min="10244" max="10244" width="13.5" customWidth="1"/>
    <col min="10245" max="10245" width="15" customWidth="1"/>
    <col min="10246" max="10246" width="12" customWidth="1"/>
    <col min="10247" max="10247" width="13.6640625" customWidth="1"/>
    <col min="10498" max="10498" width="8.33203125" customWidth="1"/>
    <col min="10499" max="10499" width="12.83203125" customWidth="1"/>
    <col min="10500" max="10500" width="13.5" customWidth="1"/>
    <col min="10501" max="10501" width="15" customWidth="1"/>
    <col min="10502" max="10502" width="12" customWidth="1"/>
    <col min="10503" max="10503" width="13.6640625" customWidth="1"/>
    <col min="10754" max="10754" width="8.33203125" customWidth="1"/>
    <col min="10755" max="10755" width="12.83203125" customWidth="1"/>
    <col min="10756" max="10756" width="13.5" customWidth="1"/>
    <col min="10757" max="10757" width="15" customWidth="1"/>
    <col min="10758" max="10758" width="12" customWidth="1"/>
    <col min="10759" max="10759" width="13.6640625" customWidth="1"/>
    <col min="11010" max="11010" width="8.33203125" customWidth="1"/>
    <col min="11011" max="11011" width="12.83203125" customWidth="1"/>
    <col min="11012" max="11012" width="13.5" customWidth="1"/>
    <col min="11013" max="11013" width="15" customWidth="1"/>
    <col min="11014" max="11014" width="12" customWidth="1"/>
    <col min="11015" max="11015" width="13.6640625" customWidth="1"/>
    <col min="11266" max="11266" width="8.33203125" customWidth="1"/>
    <col min="11267" max="11267" width="12.83203125" customWidth="1"/>
    <col min="11268" max="11268" width="13.5" customWidth="1"/>
    <col min="11269" max="11269" width="15" customWidth="1"/>
    <col min="11270" max="11270" width="12" customWidth="1"/>
    <col min="11271" max="11271" width="13.6640625" customWidth="1"/>
    <col min="11522" max="11522" width="8.33203125" customWidth="1"/>
    <col min="11523" max="11523" width="12.83203125" customWidth="1"/>
    <col min="11524" max="11524" width="13.5" customWidth="1"/>
    <col min="11525" max="11525" width="15" customWidth="1"/>
    <col min="11526" max="11526" width="12" customWidth="1"/>
    <col min="11527" max="11527" width="13.6640625" customWidth="1"/>
    <col min="11778" max="11778" width="8.33203125" customWidth="1"/>
    <col min="11779" max="11779" width="12.83203125" customWidth="1"/>
    <col min="11780" max="11780" width="13.5" customWidth="1"/>
    <col min="11781" max="11781" width="15" customWidth="1"/>
    <col min="11782" max="11782" width="12" customWidth="1"/>
    <col min="11783" max="11783" width="13.6640625" customWidth="1"/>
    <col min="12034" max="12034" width="8.33203125" customWidth="1"/>
    <col min="12035" max="12035" width="12.83203125" customWidth="1"/>
    <col min="12036" max="12036" width="13.5" customWidth="1"/>
    <col min="12037" max="12037" width="15" customWidth="1"/>
    <col min="12038" max="12038" width="12" customWidth="1"/>
    <col min="12039" max="12039" width="13.6640625" customWidth="1"/>
    <col min="12290" max="12290" width="8.33203125" customWidth="1"/>
    <col min="12291" max="12291" width="12.83203125" customWidth="1"/>
    <col min="12292" max="12292" width="13.5" customWidth="1"/>
    <col min="12293" max="12293" width="15" customWidth="1"/>
    <col min="12294" max="12294" width="12" customWidth="1"/>
    <col min="12295" max="12295" width="13.6640625" customWidth="1"/>
    <col min="12546" max="12546" width="8.33203125" customWidth="1"/>
    <col min="12547" max="12547" width="12.83203125" customWidth="1"/>
    <col min="12548" max="12548" width="13.5" customWidth="1"/>
    <col min="12549" max="12549" width="15" customWidth="1"/>
    <col min="12550" max="12550" width="12" customWidth="1"/>
    <col min="12551" max="12551" width="13.6640625" customWidth="1"/>
    <col min="12802" max="12802" width="8.33203125" customWidth="1"/>
    <col min="12803" max="12803" width="12.83203125" customWidth="1"/>
    <col min="12804" max="12804" width="13.5" customWidth="1"/>
    <col min="12805" max="12805" width="15" customWidth="1"/>
    <col min="12806" max="12806" width="12" customWidth="1"/>
    <col min="12807" max="12807" width="13.6640625" customWidth="1"/>
    <col min="13058" max="13058" width="8.33203125" customWidth="1"/>
    <col min="13059" max="13059" width="12.83203125" customWidth="1"/>
    <col min="13060" max="13060" width="13.5" customWidth="1"/>
    <col min="13061" max="13061" width="15" customWidth="1"/>
    <col min="13062" max="13062" width="12" customWidth="1"/>
    <col min="13063" max="13063" width="13.6640625" customWidth="1"/>
    <col min="13314" max="13314" width="8.33203125" customWidth="1"/>
    <col min="13315" max="13315" width="12.83203125" customWidth="1"/>
    <col min="13316" max="13316" width="13.5" customWidth="1"/>
    <col min="13317" max="13317" width="15" customWidth="1"/>
    <col min="13318" max="13318" width="12" customWidth="1"/>
    <col min="13319" max="13319" width="13.6640625" customWidth="1"/>
    <col min="13570" max="13570" width="8.33203125" customWidth="1"/>
    <col min="13571" max="13571" width="12.83203125" customWidth="1"/>
    <col min="13572" max="13572" width="13.5" customWidth="1"/>
    <col min="13573" max="13573" width="15" customWidth="1"/>
    <col min="13574" max="13574" width="12" customWidth="1"/>
    <col min="13575" max="13575" width="13.6640625" customWidth="1"/>
    <col min="13826" max="13826" width="8.33203125" customWidth="1"/>
    <col min="13827" max="13827" width="12.83203125" customWidth="1"/>
    <col min="13828" max="13828" width="13.5" customWidth="1"/>
    <col min="13829" max="13829" width="15" customWidth="1"/>
    <col min="13830" max="13830" width="12" customWidth="1"/>
    <col min="13831" max="13831" width="13.6640625" customWidth="1"/>
    <col min="14082" max="14082" width="8.33203125" customWidth="1"/>
    <col min="14083" max="14083" width="12.83203125" customWidth="1"/>
    <col min="14084" max="14084" width="13.5" customWidth="1"/>
    <col min="14085" max="14085" width="15" customWidth="1"/>
    <col min="14086" max="14086" width="12" customWidth="1"/>
    <col min="14087" max="14087" width="13.6640625" customWidth="1"/>
    <col min="14338" max="14338" width="8.33203125" customWidth="1"/>
    <col min="14339" max="14339" width="12.83203125" customWidth="1"/>
    <col min="14340" max="14340" width="13.5" customWidth="1"/>
    <col min="14341" max="14341" width="15" customWidth="1"/>
    <col min="14342" max="14342" width="12" customWidth="1"/>
    <col min="14343" max="14343" width="13.6640625" customWidth="1"/>
    <col min="14594" max="14594" width="8.33203125" customWidth="1"/>
    <col min="14595" max="14595" width="12.83203125" customWidth="1"/>
    <col min="14596" max="14596" width="13.5" customWidth="1"/>
    <col min="14597" max="14597" width="15" customWidth="1"/>
    <col min="14598" max="14598" width="12" customWidth="1"/>
    <col min="14599" max="14599" width="13.6640625" customWidth="1"/>
    <col min="14850" max="14850" width="8.33203125" customWidth="1"/>
    <col min="14851" max="14851" width="12.83203125" customWidth="1"/>
    <col min="14852" max="14852" width="13.5" customWidth="1"/>
    <col min="14853" max="14853" width="15" customWidth="1"/>
    <col min="14854" max="14854" width="12" customWidth="1"/>
    <col min="14855" max="14855" width="13.6640625" customWidth="1"/>
    <col min="15106" max="15106" width="8.33203125" customWidth="1"/>
    <col min="15107" max="15107" width="12.83203125" customWidth="1"/>
    <col min="15108" max="15108" width="13.5" customWidth="1"/>
    <col min="15109" max="15109" width="15" customWidth="1"/>
    <col min="15110" max="15110" width="12" customWidth="1"/>
    <col min="15111" max="15111" width="13.6640625" customWidth="1"/>
    <col min="15362" max="15362" width="8.33203125" customWidth="1"/>
    <col min="15363" max="15363" width="12.83203125" customWidth="1"/>
    <col min="15364" max="15364" width="13.5" customWidth="1"/>
    <col min="15365" max="15365" width="15" customWidth="1"/>
    <col min="15366" max="15366" width="12" customWidth="1"/>
    <col min="15367" max="15367" width="13.6640625" customWidth="1"/>
    <col min="15618" max="15618" width="8.33203125" customWidth="1"/>
    <col min="15619" max="15619" width="12.83203125" customWidth="1"/>
    <col min="15620" max="15620" width="13.5" customWidth="1"/>
    <col min="15621" max="15621" width="15" customWidth="1"/>
    <col min="15622" max="15622" width="12" customWidth="1"/>
    <col min="15623" max="15623" width="13.6640625" customWidth="1"/>
    <col min="15874" max="15874" width="8.33203125" customWidth="1"/>
    <col min="15875" max="15875" width="12.83203125" customWidth="1"/>
    <col min="15876" max="15876" width="13.5" customWidth="1"/>
    <col min="15877" max="15877" width="15" customWidth="1"/>
    <col min="15878" max="15878" width="12" customWidth="1"/>
    <col min="15879" max="15879" width="13.6640625" customWidth="1"/>
    <col min="16130" max="16130" width="8.33203125" customWidth="1"/>
    <col min="16131" max="16131" width="12.83203125" customWidth="1"/>
    <col min="16132" max="16132" width="13.5" customWidth="1"/>
    <col min="16133" max="16133" width="15" customWidth="1"/>
    <col min="16134" max="16134" width="12" customWidth="1"/>
    <col min="16135" max="16135" width="13.6640625" customWidth="1"/>
  </cols>
  <sheetData>
    <row r="1" spans="2:21" x14ac:dyDescent="0.2">
      <c r="D1" s="7"/>
      <c r="F1" s="7"/>
    </row>
    <row r="2" spans="2:21" ht="16" thickBot="1" x14ac:dyDescent="0.25"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2:21" ht="16" thickBot="1" x14ac:dyDescent="0.25">
      <c r="B3" s="41" t="s">
        <v>44</v>
      </c>
      <c r="C3" s="42"/>
      <c r="D3" s="42"/>
      <c r="E3" s="42"/>
      <c r="F3" s="43"/>
    </row>
    <row r="4" spans="2:21" x14ac:dyDescent="0.2">
      <c r="B4" s="9" t="s">
        <v>45</v>
      </c>
      <c r="C4" s="10"/>
      <c r="D4" s="11">
        <v>4000</v>
      </c>
      <c r="E4" s="10"/>
      <c r="F4" s="12"/>
    </row>
    <row r="5" spans="2:21" x14ac:dyDescent="0.2">
      <c r="B5" s="9" t="s">
        <v>46</v>
      </c>
      <c r="C5" s="10"/>
      <c r="D5" s="13">
        <v>0.12</v>
      </c>
      <c r="E5" s="10"/>
      <c r="F5" s="1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2:21" x14ac:dyDescent="0.2">
      <c r="B6" s="9" t="s">
        <v>47</v>
      </c>
      <c r="C6" s="10"/>
      <c r="D6" s="39">
        <f>+D5/D8</f>
        <v>0.01</v>
      </c>
      <c r="E6" s="10"/>
      <c r="F6" s="12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2:21" x14ac:dyDescent="0.2">
      <c r="B7" s="9" t="s">
        <v>48</v>
      </c>
      <c r="C7" s="10"/>
      <c r="D7" s="10">
        <v>3</v>
      </c>
      <c r="E7" s="10"/>
      <c r="F7" s="12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2:21" x14ac:dyDescent="0.2">
      <c r="B8" s="9" t="s">
        <v>49</v>
      </c>
      <c r="C8" s="10"/>
      <c r="D8" s="10">
        <v>12</v>
      </c>
      <c r="E8" s="10"/>
      <c r="F8" s="12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2:21" x14ac:dyDescent="0.2">
      <c r="B9" s="9" t="s">
        <v>50</v>
      </c>
      <c r="C9" s="10"/>
      <c r="D9" s="10">
        <f>D7*D8</f>
        <v>36</v>
      </c>
      <c r="E9" s="10"/>
      <c r="F9" s="12"/>
      <c r="H9" s="3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2:21" x14ac:dyDescent="0.2">
      <c r="B10" s="9" t="s">
        <v>51</v>
      </c>
      <c r="C10" s="10"/>
      <c r="D10" s="15">
        <f>PMT(D6,D9,-D4,0)</f>
        <v>132.85723925140476</v>
      </c>
      <c r="E10" s="10"/>
      <c r="F10" s="12"/>
      <c r="I10" s="14"/>
      <c r="J10" s="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21" x14ac:dyDescent="0.2">
      <c r="B11" s="9" t="s">
        <v>52</v>
      </c>
      <c r="C11" s="10"/>
      <c r="D11" s="10">
        <v>0</v>
      </c>
      <c r="E11" s="10"/>
      <c r="F11" s="1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2:21" ht="16" thickBot="1" x14ac:dyDescent="0.25">
      <c r="B12" s="35" t="s">
        <v>53</v>
      </c>
      <c r="C12" s="36"/>
      <c r="D12" s="37">
        <f>IRR(E14:E374,0)</f>
        <v>9.9999999999391687E-3</v>
      </c>
      <c r="E12" s="10"/>
      <c r="F12" s="1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2:21" ht="16" thickBot="1" x14ac:dyDescent="0.25">
      <c r="B13" s="16" t="s">
        <v>54</v>
      </c>
      <c r="C13" s="17" t="s">
        <v>55</v>
      </c>
      <c r="D13" s="18" t="s">
        <v>56</v>
      </c>
      <c r="E13" s="17" t="s">
        <v>57</v>
      </c>
      <c r="F13" s="19" t="s">
        <v>58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2:21" x14ac:dyDescent="0.2">
      <c r="B14" s="20">
        <v>0</v>
      </c>
      <c r="C14" s="21"/>
      <c r="D14" s="21"/>
      <c r="E14" s="22">
        <f>+F14*-1</f>
        <v>-4000</v>
      </c>
      <c r="F14" s="23">
        <f>+D4</f>
        <v>4000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2:21" x14ac:dyDescent="0.2">
      <c r="B15" s="20">
        <v>1</v>
      </c>
      <c r="C15" s="21">
        <f t="shared" ref="C15:C25" si="0">IF($D$11&gt;B14,0,(E15-D15))</f>
        <v>92.857239251404764</v>
      </c>
      <c r="D15" s="21">
        <f>+F14*$D$6</f>
        <v>40</v>
      </c>
      <c r="E15" s="24">
        <f t="shared" ref="E15:E78" si="1">IF(F14&lt;=$B$15,0,$D$10)</f>
        <v>132.85723925140476</v>
      </c>
      <c r="F15" s="23">
        <f>+F14-C15</f>
        <v>3907.1427607485953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2:21" x14ac:dyDescent="0.2">
      <c r="B16" s="20">
        <v>2</v>
      </c>
      <c r="C16" s="21">
        <f t="shared" si="0"/>
        <v>93.785811643918805</v>
      </c>
      <c r="D16" s="21">
        <f t="shared" ref="D16:D79" si="2">+F15*$D$6</f>
        <v>39.071427607485951</v>
      </c>
      <c r="E16" s="24">
        <f t="shared" si="1"/>
        <v>132.85723925140476</v>
      </c>
      <c r="F16" s="23">
        <f t="shared" ref="F16:F79" si="3">+F15-C16</f>
        <v>3813.3569491046765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 x14ac:dyDescent="0.2">
      <c r="B17" s="20">
        <v>3</v>
      </c>
      <c r="C17" s="21">
        <f t="shared" si="0"/>
        <v>94.723669760358007</v>
      </c>
      <c r="D17" s="21">
        <f t="shared" si="2"/>
        <v>38.133569491046764</v>
      </c>
      <c r="E17" s="24">
        <f t="shared" si="1"/>
        <v>132.85723925140476</v>
      </c>
      <c r="F17" s="23">
        <f t="shared" si="3"/>
        <v>3718.6332793443185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 x14ac:dyDescent="0.2">
      <c r="B18" s="20">
        <v>4</v>
      </c>
      <c r="C18" s="21">
        <f t="shared" si="0"/>
        <v>95.670906457961578</v>
      </c>
      <c r="D18" s="21">
        <f t="shared" si="2"/>
        <v>37.186332793443185</v>
      </c>
      <c r="E18" s="24">
        <f t="shared" si="1"/>
        <v>132.85723925140476</v>
      </c>
      <c r="F18" s="23">
        <f t="shared" si="3"/>
        <v>3622.9623728863567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 x14ac:dyDescent="0.2">
      <c r="B19" s="20">
        <v>5</v>
      </c>
      <c r="C19" s="21">
        <f t="shared" si="0"/>
        <v>96.627615522541191</v>
      </c>
      <c r="D19" s="21">
        <f t="shared" si="2"/>
        <v>36.229623728863565</v>
      </c>
      <c r="E19" s="24">
        <f t="shared" si="1"/>
        <v>132.85723925140476</v>
      </c>
      <c r="F19" s="23">
        <f t="shared" si="3"/>
        <v>3526.3347573638157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 x14ac:dyDescent="0.2">
      <c r="B20" s="20">
        <v>6</v>
      </c>
      <c r="C20" s="21">
        <f t="shared" si="0"/>
        <v>97.593891677766607</v>
      </c>
      <c r="D20" s="21">
        <f t="shared" si="2"/>
        <v>35.263347573638157</v>
      </c>
      <c r="E20" s="24">
        <f t="shared" si="1"/>
        <v>132.85723925140476</v>
      </c>
      <c r="F20" s="23">
        <f t="shared" si="3"/>
        <v>3428.7408656860489</v>
      </c>
    </row>
    <row r="21" spans="2:21" x14ac:dyDescent="0.2">
      <c r="B21" s="20">
        <v>7</v>
      </c>
      <c r="C21" s="21">
        <f t="shared" si="0"/>
        <v>98.569830594544271</v>
      </c>
      <c r="D21" s="21">
        <f t="shared" si="2"/>
        <v>34.287408656860492</v>
      </c>
      <c r="E21" s="24">
        <f t="shared" si="1"/>
        <v>132.85723925140476</v>
      </c>
      <c r="F21" s="23">
        <f>+F20-C21</f>
        <v>3330.1710350915046</v>
      </c>
    </row>
    <row r="22" spans="2:21" x14ac:dyDescent="0.2">
      <c r="B22" s="20">
        <v>8</v>
      </c>
      <c r="C22" s="21">
        <f t="shared" si="0"/>
        <v>99.555528900489719</v>
      </c>
      <c r="D22" s="21">
        <f t="shared" si="2"/>
        <v>33.301710350915045</v>
      </c>
      <c r="E22" s="24">
        <f t="shared" si="1"/>
        <v>132.85723925140476</v>
      </c>
      <c r="F22" s="23">
        <f t="shared" si="3"/>
        <v>3230.6155061910149</v>
      </c>
    </row>
    <row r="23" spans="2:21" x14ac:dyDescent="0.2">
      <c r="B23" s="20">
        <v>9</v>
      </c>
      <c r="C23" s="21">
        <f t="shared" si="0"/>
        <v>100.55108418949462</v>
      </c>
      <c r="D23" s="21">
        <f t="shared" si="2"/>
        <v>32.306155061910147</v>
      </c>
      <c r="E23" s="24">
        <f t="shared" si="1"/>
        <v>132.85723925140476</v>
      </c>
      <c r="F23" s="23">
        <f t="shared" si="3"/>
        <v>3130.0644220015201</v>
      </c>
    </row>
    <row r="24" spans="2:21" x14ac:dyDescent="0.2">
      <c r="B24" s="20">
        <v>10</v>
      </c>
      <c r="C24" s="21">
        <f t="shared" si="0"/>
        <v>101.55659503138956</v>
      </c>
      <c r="D24" s="21">
        <f t="shared" si="2"/>
        <v>31.300644220015201</v>
      </c>
      <c r="E24" s="24">
        <f t="shared" si="1"/>
        <v>132.85723925140476</v>
      </c>
      <c r="F24" s="23">
        <f t="shared" si="3"/>
        <v>3028.5078269701307</v>
      </c>
      <c r="K24" s="14"/>
    </row>
    <row r="25" spans="2:21" x14ac:dyDescent="0.2">
      <c r="B25" s="20">
        <v>11</v>
      </c>
      <c r="C25" s="21">
        <f t="shared" si="0"/>
        <v>102.57216098170346</v>
      </c>
      <c r="D25" s="21">
        <f t="shared" si="2"/>
        <v>30.285078269701309</v>
      </c>
      <c r="E25" s="24">
        <f t="shared" si="1"/>
        <v>132.85723925140476</v>
      </c>
      <c r="F25" s="23">
        <f t="shared" si="3"/>
        <v>2925.9356659884274</v>
      </c>
    </row>
    <row r="26" spans="2:21" x14ac:dyDescent="0.2">
      <c r="B26" s="20">
        <v>12</v>
      </c>
      <c r="C26" s="21">
        <f>IF($D$11&gt;B25,0,(E26-D26))</f>
        <v>103.59788259152049</v>
      </c>
      <c r="D26" s="21">
        <f t="shared" si="2"/>
        <v>29.259356659884276</v>
      </c>
      <c r="E26" s="24">
        <f>IF(F25&lt;=$B$15,0,$D$10)</f>
        <v>132.85723925140476</v>
      </c>
      <c r="F26" s="23">
        <f>+F25-C26</f>
        <v>2822.3377833969071</v>
      </c>
      <c r="K26" s="14"/>
    </row>
    <row r="27" spans="2:21" x14ac:dyDescent="0.2">
      <c r="B27" s="20">
        <v>13</v>
      </c>
      <c r="C27" s="21">
        <f t="shared" ref="C27:C90" si="4">IF($D$11&gt;B26,0,(E27-D27))</f>
        <v>104.6338614174357</v>
      </c>
      <c r="D27" s="21">
        <f t="shared" si="2"/>
        <v>28.223377833969071</v>
      </c>
      <c r="E27" s="24">
        <f t="shared" si="1"/>
        <v>132.85723925140476</v>
      </c>
      <c r="F27" s="23">
        <f t="shared" si="3"/>
        <v>2717.7039219794715</v>
      </c>
    </row>
    <row r="28" spans="2:21" x14ac:dyDescent="0.2">
      <c r="B28" s="20">
        <v>14</v>
      </c>
      <c r="C28" s="21">
        <f t="shared" si="4"/>
        <v>105.68020003161004</v>
      </c>
      <c r="D28" s="21">
        <f t="shared" si="2"/>
        <v>27.177039219794715</v>
      </c>
      <c r="E28" s="24">
        <f t="shared" si="1"/>
        <v>132.85723925140476</v>
      </c>
      <c r="F28" s="23">
        <f t="shared" si="3"/>
        <v>2612.0237219478613</v>
      </c>
      <c r="L28" s="14"/>
    </row>
    <row r="29" spans="2:21" x14ac:dyDescent="0.2">
      <c r="B29" s="20">
        <v>15</v>
      </c>
      <c r="C29" s="21">
        <f t="shared" si="4"/>
        <v>106.73700203192615</v>
      </c>
      <c r="D29" s="21">
        <f t="shared" si="2"/>
        <v>26.120237219478614</v>
      </c>
      <c r="E29" s="24">
        <f t="shared" si="1"/>
        <v>132.85723925140476</v>
      </c>
      <c r="F29" s="23">
        <f t="shared" si="3"/>
        <v>2505.286719915935</v>
      </c>
    </row>
    <row r="30" spans="2:21" x14ac:dyDescent="0.2">
      <c r="B30" s="20">
        <v>16</v>
      </c>
      <c r="C30" s="21">
        <f t="shared" si="4"/>
        <v>107.80437205224541</v>
      </c>
      <c r="D30" s="21">
        <f t="shared" si="2"/>
        <v>25.052867199159351</v>
      </c>
      <c r="E30" s="24">
        <f t="shared" si="1"/>
        <v>132.85723925140476</v>
      </c>
      <c r="F30" s="23">
        <f t="shared" si="3"/>
        <v>2397.4823478636895</v>
      </c>
    </row>
    <row r="31" spans="2:21" x14ac:dyDescent="0.2">
      <c r="B31" s="20">
        <v>17</v>
      </c>
      <c r="C31" s="21">
        <f t="shared" si="4"/>
        <v>108.88241577276787</v>
      </c>
      <c r="D31" s="21">
        <f t="shared" si="2"/>
        <v>23.974823478636896</v>
      </c>
      <c r="E31" s="24">
        <f t="shared" si="1"/>
        <v>132.85723925140476</v>
      </c>
      <c r="F31" s="23">
        <f t="shared" si="3"/>
        <v>2288.5999320909218</v>
      </c>
    </row>
    <row r="32" spans="2:21" x14ac:dyDescent="0.2">
      <c r="B32" s="20">
        <v>18</v>
      </c>
      <c r="C32" s="21">
        <f t="shared" si="4"/>
        <v>109.97123993049554</v>
      </c>
      <c r="D32" s="21">
        <f t="shared" si="2"/>
        <v>22.885999320909217</v>
      </c>
      <c r="E32" s="24">
        <f t="shared" si="1"/>
        <v>132.85723925140476</v>
      </c>
      <c r="F32" s="23">
        <f t="shared" si="3"/>
        <v>2178.6286921604265</v>
      </c>
    </row>
    <row r="33" spans="2:6" x14ac:dyDescent="0.2">
      <c r="B33" s="20">
        <v>19</v>
      </c>
      <c r="C33" s="21">
        <f t="shared" si="4"/>
        <v>111.07095232980049</v>
      </c>
      <c r="D33" s="21">
        <f t="shared" si="2"/>
        <v>21.786286921604265</v>
      </c>
      <c r="E33" s="24">
        <f t="shared" si="1"/>
        <v>132.85723925140476</v>
      </c>
      <c r="F33" s="23">
        <f t="shared" si="3"/>
        <v>2067.5577398306259</v>
      </c>
    </row>
    <row r="34" spans="2:6" x14ac:dyDescent="0.2">
      <c r="B34" s="20">
        <v>20</v>
      </c>
      <c r="C34" s="21">
        <f t="shared" si="4"/>
        <v>112.1816618530985</v>
      </c>
      <c r="D34" s="21">
        <f t="shared" si="2"/>
        <v>20.67557739830626</v>
      </c>
      <c r="E34" s="24">
        <f t="shared" si="1"/>
        <v>132.85723925140476</v>
      </c>
      <c r="F34" s="23">
        <f t="shared" si="3"/>
        <v>1955.3760779775273</v>
      </c>
    </row>
    <row r="35" spans="2:6" x14ac:dyDescent="0.2">
      <c r="B35" s="20">
        <v>21</v>
      </c>
      <c r="C35" s="21">
        <f t="shared" si="4"/>
        <v>113.30347847162949</v>
      </c>
      <c r="D35" s="21">
        <f t="shared" si="2"/>
        <v>19.553760779775274</v>
      </c>
      <c r="E35" s="24">
        <f t="shared" si="1"/>
        <v>132.85723925140476</v>
      </c>
      <c r="F35" s="23">
        <f t="shared" si="3"/>
        <v>1842.0725995058979</v>
      </c>
    </row>
    <row r="36" spans="2:6" x14ac:dyDescent="0.2">
      <c r="B36" s="20">
        <v>22</v>
      </c>
      <c r="C36" s="21">
        <f t="shared" si="4"/>
        <v>114.43651325634579</v>
      </c>
      <c r="D36" s="21">
        <f t="shared" si="2"/>
        <v>18.42072599505898</v>
      </c>
      <c r="E36" s="24">
        <f t="shared" si="1"/>
        <v>132.85723925140476</v>
      </c>
      <c r="F36" s="23">
        <f t="shared" si="3"/>
        <v>1727.6360862495521</v>
      </c>
    </row>
    <row r="37" spans="2:6" x14ac:dyDescent="0.2">
      <c r="B37" s="20">
        <v>23</v>
      </c>
      <c r="C37" s="21">
        <f t="shared" si="4"/>
        <v>115.58087838890924</v>
      </c>
      <c r="D37" s="21">
        <f t="shared" si="2"/>
        <v>17.276360862495522</v>
      </c>
      <c r="E37" s="24">
        <f t="shared" si="1"/>
        <v>132.85723925140476</v>
      </c>
      <c r="F37" s="23">
        <f t="shared" si="3"/>
        <v>1612.0552078606429</v>
      </c>
    </row>
    <row r="38" spans="2:6" x14ac:dyDescent="0.2">
      <c r="B38" s="20">
        <v>24</v>
      </c>
      <c r="C38" s="21">
        <f t="shared" si="4"/>
        <v>116.73668717279833</v>
      </c>
      <c r="D38" s="21">
        <f t="shared" si="2"/>
        <v>16.12055207860643</v>
      </c>
      <c r="E38" s="24">
        <f t="shared" si="1"/>
        <v>132.85723925140476</v>
      </c>
      <c r="F38" s="23">
        <f t="shared" si="3"/>
        <v>1495.3185206878445</v>
      </c>
    </row>
    <row r="39" spans="2:6" x14ac:dyDescent="0.2">
      <c r="B39" s="20">
        <v>25</v>
      </c>
      <c r="C39" s="21">
        <f>IF($D$11&gt;B38,0,(E39-D39))</f>
        <v>117.90405404452632</v>
      </c>
      <c r="D39" s="21">
        <f>+F38*$D$6</f>
        <v>14.953185206878445</v>
      </c>
      <c r="E39" s="24">
        <f t="shared" si="1"/>
        <v>132.85723925140476</v>
      </c>
      <c r="F39" s="23">
        <f t="shared" si="3"/>
        <v>1377.4144666433183</v>
      </c>
    </row>
    <row r="40" spans="2:6" x14ac:dyDescent="0.2">
      <c r="B40" s="20">
        <v>26</v>
      </c>
      <c r="C40" s="21">
        <f t="shared" si="4"/>
        <v>119.08309458497158</v>
      </c>
      <c r="D40" s="21">
        <f t="shared" si="2"/>
        <v>13.774144666433184</v>
      </c>
      <c r="E40" s="24">
        <f t="shared" si="1"/>
        <v>132.85723925140476</v>
      </c>
      <c r="F40" s="23">
        <f t="shared" si="3"/>
        <v>1258.3313720583467</v>
      </c>
    </row>
    <row r="41" spans="2:6" x14ac:dyDescent="0.2">
      <c r="B41" s="20">
        <v>27</v>
      </c>
      <c r="C41" s="21">
        <f t="shared" si="4"/>
        <v>120.2739255308213</v>
      </c>
      <c r="D41" s="21">
        <f t="shared" si="2"/>
        <v>12.583313720583467</v>
      </c>
      <c r="E41" s="24">
        <f t="shared" si="1"/>
        <v>132.85723925140476</v>
      </c>
      <c r="F41" s="23">
        <f t="shared" si="3"/>
        <v>1138.0574465275254</v>
      </c>
    </row>
    <row r="42" spans="2:6" x14ac:dyDescent="0.2">
      <c r="B42" s="20">
        <v>28</v>
      </c>
      <c r="C42" s="21">
        <f t="shared" si="4"/>
        <v>121.4766647861295</v>
      </c>
      <c r="D42" s="21">
        <f t="shared" si="2"/>
        <v>11.380574465275254</v>
      </c>
      <c r="E42" s="24">
        <f t="shared" si="1"/>
        <v>132.85723925140476</v>
      </c>
      <c r="F42" s="23">
        <f t="shared" si="3"/>
        <v>1016.5807817413959</v>
      </c>
    </row>
    <row r="43" spans="2:6" x14ac:dyDescent="0.2">
      <c r="B43" s="20">
        <v>29</v>
      </c>
      <c r="C43" s="21">
        <f t="shared" si="4"/>
        <v>122.6914314339908</v>
      </c>
      <c r="D43" s="21">
        <f t="shared" si="2"/>
        <v>10.16580781741396</v>
      </c>
      <c r="E43" s="24">
        <f t="shared" si="1"/>
        <v>132.85723925140476</v>
      </c>
      <c r="F43" s="23">
        <f t="shared" si="3"/>
        <v>893.88935030740504</v>
      </c>
    </row>
    <row r="44" spans="2:6" x14ac:dyDescent="0.2">
      <c r="B44" s="20">
        <v>30</v>
      </c>
      <c r="C44" s="21">
        <f t="shared" si="4"/>
        <v>123.91834574833071</v>
      </c>
      <c r="D44" s="21">
        <f t="shared" si="2"/>
        <v>8.9388935030740502</v>
      </c>
      <c r="E44" s="24">
        <f t="shared" si="1"/>
        <v>132.85723925140476</v>
      </c>
      <c r="F44" s="23">
        <f t="shared" si="3"/>
        <v>769.97100455907434</v>
      </c>
    </row>
    <row r="45" spans="2:6" x14ac:dyDescent="0.2">
      <c r="B45" s="20">
        <v>31</v>
      </c>
      <c r="C45" s="21">
        <f t="shared" si="4"/>
        <v>125.15752920581401</v>
      </c>
      <c r="D45" s="21">
        <f t="shared" si="2"/>
        <v>7.6997100455907432</v>
      </c>
      <c r="E45" s="24">
        <f t="shared" si="1"/>
        <v>132.85723925140476</v>
      </c>
      <c r="F45" s="23">
        <f t="shared" si="3"/>
        <v>644.81347535326029</v>
      </c>
    </row>
    <row r="46" spans="2:6" x14ac:dyDescent="0.2">
      <c r="B46" s="20">
        <v>32</v>
      </c>
      <c r="C46" s="21">
        <f t="shared" si="4"/>
        <v>126.40910449787216</v>
      </c>
      <c r="D46" s="21">
        <f t="shared" si="2"/>
        <v>6.448134753532603</v>
      </c>
      <c r="E46" s="24">
        <f t="shared" si="1"/>
        <v>132.85723925140476</v>
      </c>
      <c r="F46" s="23">
        <f t="shared" si="3"/>
        <v>518.40437085538815</v>
      </c>
    </row>
    <row r="47" spans="2:6" x14ac:dyDescent="0.2">
      <c r="B47" s="20">
        <v>33</v>
      </c>
      <c r="C47" s="21">
        <f t="shared" si="4"/>
        <v>127.67319554285088</v>
      </c>
      <c r="D47" s="21">
        <f t="shared" si="2"/>
        <v>5.1840437085538813</v>
      </c>
      <c r="E47" s="24">
        <f t="shared" si="1"/>
        <v>132.85723925140476</v>
      </c>
      <c r="F47" s="23">
        <f t="shared" si="3"/>
        <v>390.73117531253729</v>
      </c>
    </row>
    <row r="48" spans="2:6" x14ac:dyDescent="0.2">
      <c r="B48" s="20">
        <v>34</v>
      </c>
      <c r="C48" s="21">
        <f t="shared" si="4"/>
        <v>128.94992749827938</v>
      </c>
      <c r="D48" s="21">
        <f t="shared" si="2"/>
        <v>3.9073117531253732</v>
      </c>
      <c r="E48" s="24">
        <f t="shared" si="1"/>
        <v>132.85723925140476</v>
      </c>
      <c r="F48" s="23">
        <f t="shared" si="3"/>
        <v>261.78124781425788</v>
      </c>
    </row>
    <row r="49" spans="2:6" x14ac:dyDescent="0.2">
      <c r="B49" s="20">
        <v>35</v>
      </c>
      <c r="C49" s="21">
        <f t="shared" si="4"/>
        <v>130.23942677326218</v>
      </c>
      <c r="D49" s="21">
        <f t="shared" si="2"/>
        <v>2.6178124781425787</v>
      </c>
      <c r="E49" s="24">
        <f t="shared" si="1"/>
        <v>132.85723925140476</v>
      </c>
      <c r="F49" s="23">
        <f t="shared" si="3"/>
        <v>131.5418210409957</v>
      </c>
    </row>
    <row r="50" spans="2:6" x14ac:dyDescent="0.2">
      <c r="B50" s="20">
        <v>36</v>
      </c>
      <c r="C50" s="21">
        <f t="shared" si="4"/>
        <v>131.54182104099482</v>
      </c>
      <c r="D50" s="21">
        <f t="shared" si="2"/>
        <v>1.315418210409957</v>
      </c>
      <c r="E50" s="24">
        <f t="shared" si="1"/>
        <v>132.85723925140476</v>
      </c>
      <c r="F50" s="23">
        <f t="shared" si="3"/>
        <v>8.8107299234252423E-13</v>
      </c>
    </row>
    <row r="51" spans="2:6" x14ac:dyDescent="0.2">
      <c r="B51" s="20">
        <v>37</v>
      </c>
      <c r="C51" s="21">
        <f t="shared" si="4"/>
        <v>-8.8107299234252422E-15</v>
      </c>
      <c r="D51" s="21">
        <f t="shared" si="2"/>
        <v>8.8107299234252422E-15</v>
      </c>
      <c r="E51" s="24">
        <f t="shared" si="1"/>
        <v>0</v>
      </c>
      <c r="F51" s="23">
        <f t="shared" si="3"/>
        <v>8.8988372226594944E-13</v>
      </c>
    </row>
    <row r="52" spans="2:6" x14ac:dyDescent="0.2">
      <c r="B52" s="20">
        <v>38</v>
      </c>
      <c r="C52" s="21">
        <f t="shared" si="4"/>
        <v>-8.8988372226594944E-15</v>
      </c>
      <c r="D52" s="21">
        <f t="shared" si="2"/>
        <v>8.8988372226594944E-15</v>
      </c>
      <c r="E52" s="24">
        <f t="shared" si="1"/>
        <v>0</v>
      </c>
      <c r="F52" s="23">
        <f t="shared" si="3"/>
        <v>8.9878255948860889E-13</v>
      </c>
    </row>
    <row r="53" spans="2:6" x14ac:dyDescent="0.2">
      <c r="B53" s="20">
        <v>39</v>
      </c>
      <c r="C53" s="21">
        <f t="shared" si="4"/>
        <v>-8.9878255948860892E-15</v>
      </c>
      <c r="D53" s="21">
        <f t="shared" si="2"/>
        <v>8.9878255948860892E-15</v>
      </c>
      <c r="E53" s="24">
        <f t="shared" si="1"/>
        <v>0</v>
      </c>
      <c r="F53" s="23">
        <f t="shared" si="3"/>
        <v>9.0777038508349493E-13</v>
      </c>
    </row>
    <row r="54" spans="2:6" x14ac:dyDescent="0.2">
      <c r="B54" s="20">
        <v>40</v>
      </c>
      <c r="C54" s="21">
        <f t="shared" si="4"/>
        <v>-9.0777038508349502E-15</v>
      </c>
      <c r="D54" s="21">
        <f t="shared" si="2"/>
        <v>9.0777038508349502E-15</v>
      </c>
      <c r="E54" s="24">
        <f t="shared" si="1"/>
        <v>0</v>
      </c>
      <c r="F54" s="23">
        <f t="shared" si="3"/>
        <v>9.1684808893432995E-13</v>
      </c>
    </row>
    <row r="55" spans="2:6" x14ac:dyDescent="0.2">
      <c r="B55" s="20">
        <v>41</v>
      </c>
      <c r="C55" s="21">
        <f t="shared" si="4"/>
        <v>-9.1684808893432994E-15</v>
      </c>
      <c r="D55" s="21">
        <f t="shared" si="2"/>
        <v>9.1684808893432994E-15</v>
      </c>
      <c r="E55" s="24">
        <f t="shared" si="1"/>
        <v>0</v>
      </c>
      <c r="F55" s="23">
        <f t="shared" si="3"/>
        <v>9.2601656982367333E-13</v>
      </c>
    </row>
    <row r="56" spans="2:6" x14ac:dyDescent="0.2">
      <c r="B56" s="20">
        <v>42</v>
      </c>
      <c r="C56" s="21">
        <f t="shared" si="4"/>
        <v>-9.2601656982367333E-15</v>
      </c>
      <c r="D56" s="21">
        <f t="shared" si="2"/>
        <v>9.2601656982367333E-15</v>
      </c>
      <c r="E56" s="24">
        <f t="shared" si="1"/>
        <v>0</v>
      </c>
      <c r="F56" s="23">
        <f t="shared" si="3"/>
        <v>9.3527673552191001E-13</v>
      </c>
    </row>
    <row r="57" spans="2:6" x14ac:dyDescent="0.2">
      <c r="B57" s="20">
        <v>43</v>
      </c>
      <c r="C57" s="21">
        <f t="shared" si="4"/>
        <v>-9.3527673552191002E-15</v>
      </c>
      <c r="D57" s="21">
        <f t="shared" si="2"/>
        <v>9.3527673552191002E-15</v>
      </c>
      <c r="E57" s="24">
        <f t="shared" si="1"/>
        <v>0</v>
      </c>
      <c r="F57" s="23">
        <f t="shared" si="3"/>
        <v>9.4462950287712915E-13</v>
      </c>
    </row>
    <row r="58" spans="2:6" x14ac:dyDescent="0.2">
      <c r="B58" s="20">
        <v>44</v>
      </c>
      <c r="C58" s="21">
        <f t="shared" si="4"/>
        <v>-9.4462950287712921E-15</v>
      </c>
      <c r="D58" s="21">
        <f t="shared" si="2"/>
        <v>9.4462950287712921E-15</v>
      </c>
      <c r="E58" s="24">
        <f t="shared" si="1"/>
        <v>0</v>
      </c>
      <c r="F58" s="23">
        <f t="shared" si="3"/>
        <v>9.540757979059005E-13</v>
      </c>
    </row>
    <row r="59" spans="2:6" x14ac:dyDescent="0.2">
      <c r="B59" s="20">
        <v>45</v>
      </c>
      <c r="C59" s="21">
        <f t="shared" si="4"/>
        <v>-9.5407579790590045E-15</v>
      </c>
      <c r="D59" s="21">
        <f t="shared" si="2"/>
        <v>9.5407579790590045E-15</v>
      </c>
      <c r="E59" s="24">
        <f t="shared" si="1"/>
        <v>0</v>
      </c>
      <c r="F59" s="23">
        <f t="shared" si="3"/>
        <v>9.6361655588495942E-13</v>
      </c>
    </row>
    <row r="60" spans="2:6" x14ac:dyDescent="0.2">
      <c r="B60" s="20">
        <v>46</v>
      </c>
      <c r="C60" s="21">
        <f t="shared" si="4"/>
        <v>-9.6361655588495944E-15</v>
      </c>
      <c r="D60" s="21">
        <f t="shared" si="2"/>
        <v>9.6361655588495944E-15</v>
      </c>
      <c r="E60" s="24">
        <f t="shared" si="1"/>
        <v>0</v>
      </c>
      <c r="F60" s="23">
        <f t="shared" si="3"/>
        <v>9.7325272144380906E-13</v>
      </c>
    </row>
    <row r="61" spans="2:6" x14ac:dyDescent="0.2">
      <c r="B61" s="20">
        <v>47</v>
      </c>
      <c r="C61" s="21">
        <f t="shared" si="4"/>
        <v>-9.7325272144380913E-15</v>
      </c>
      <c r="D61" s="21">
        <f t="shared" si="2"/>
        <v>9.7325272144380913E-15</v>
      </c>
      <c r="E61" s="24">
        <f t="shared" si="1"/>
        <v>0</v>
      </c>
      <c r="F61" s="23">
        <f t="shared" si="3"/>
        <v>9.8298524865824713E-13</v>
      </c>
    </row>
    <row r="62" spans="2:6" x14ac:dyDescent="0.2">
      <c r="B62" s="20">
        <v>48</v>
      </c>
      <c r="C62" s="21">
        <f t="shared" si="4"/>
        <v>-9.8298524865824721E-15</v>
      </c>
      <c r="D62" s="21">
        <f t="shared" si="2"/>
        <v>9.8298524865824721E-15</v>
      </c>
      <c r="E62" s="24">
        <f t="shared" si="1"/>
        <v>0</v>
      </c>
      <c r="F62" s="23">
        <f t="shared" si="3"/>
        <v>9.9281510114482968E-13</v>
      </c>
    </row>
    <row r="63" spans="2:6" x14ac:dyDescent="0.2">
      <c r="B63" s="20">
        <v>49</v>
      </c>
      <c r="C63" s="21">
        <f t="shared" si="4"/>
        <v>-9.9281510114482966E-15</v>
      </c>
      <c r="D63" s="21">
        <f t="shared" si="2"/>
        <v>9.9281510114482966E-15</v>
      </c>
      <c r="E63" s="24">
        <f t="shared" si="1"/>
        <v>0</v>
      </c>
      <c r="F63" s="23">
        <f t="shared" si="3"/>
        <v>1.002743252156278E-12</v>
      </c>
    </row>
    <row r="64" spans="2:6" x14ac:dyDescent="0.2">
      <c r="B64" s="20">
        <v>50</v>
      </c>
      <c r="C64" s="21">
        <f t="shared" si="4"/>
        <v>-1.002743252156278E-14</v>
      </c>
      <c r="D64" s="21">
        <f t="shared" si="2"/>
        <v>1.002743252156278E-14</v>
      </c>
      <c r="E64" s="24">
        <f t="shared" si="1"/>
        <v>0</v>
      </c>
      <c r="F64" s="23">
        <f t="shared" si="3"/>
        <v>1.0127706846778408E-12</v>
      </c>
    </row>
    <row r="65" spans="2:6" x14ac:dyDescent="0.2">
      <c r="B65" s="20">
        <v>51</v>
      </c>
      <c r="C65" s="21">
        <f t="shared" si="4"/>
        <v>-1.0127706846778408E-14</v>
      </c>
      <c r="D65" s="21">
        <f t="shared" si="2"/>
        <v>1.0127706846778408E-14</v>
      </c>
      <c r="E65" s="24">
        <f t="shared" si="1"/>
        <v>0</v>
      </c>
      <c r="F65" s="23">
        <f t="shared" si="3"/>
        <v>1.0228983915246193E-12</v>
      </c>
    </row>
    <row r="66" spans="2:6" x14ac:dyDescent="0.2">
      <c r="B66" s="20">
        <v>52</v>
      </c>
      <c r="C66" s="21">
        <f t="shared" si="4"/>
        <v>-1.0228983915246193E-14</v>
      </c>
      <c r="D66" s="21">
        <f t="shared" si="2"/>
        <v>1.0228983915246193E-14</v>
      </c>
      <c r="E66" s="24">
        <f t="shared" si="1"/>
        <v>0</v>
      </c>
      <c r="F66" s="23">
        <f t="shared" si="3"/>
        <v>1.0331273754398656E-12</v>
      </c>
    </row>
    <row r="67" spans="2:6" x14ac:dyDescent="0.2">
      <c r="B67" s="20">
        <v>53</v>
      </c>
      <c r="C67" s="21">
        <f t="shared" si="4"/>
        <v>-1.0331273754398657E-14</v>
      </c>
      <c r="D67" s="21">
        <f t="shared" si="2"/>
        <v>1.0331273754398657E-14</v>
      </c>
      <c r="E67" s="24">
        <f t="shared" si="1"/>
        <v>0</v>
      </c>
      <c r="F67" s="23">
        <f t="shared" si="3"/>
        <v>1.0434586491942642E-12</v>
      </c>
    </row>
    <row r="68" spans="2:6" x14ac:dyDescent="0.2">
      <c r="B68" s="20">
        <v>54</v>
      </c>
      <c r="C68" s="21">
        <f t="shared" si="4"/>
        <v>-1.0434586491942641E-14</v>
      </c>
      <c r="D68" s="21">
        <f t="shared" si="2"/>
        <v>1.0434586491942641E-14</v>
      </c>
      <c r="E68" s="24">
        <f t="shared" si="1"/>
        <v>0</v>
      </c>
      <c r="F68" s="23">
        <f t="shared" si="3"/>
        <v>1.0538932356862069E-12</v>
      </c>
    </row>
    <row r="69" spans="2:6" x14ac:dyDescent="0.2">
      <c r="B69" s="20">
        <v>55</v>
      </c>
      <c r="C69" s="21">
        <f t="shared" si="4"/>
        <v>-1.0538932356862069E-14</v>
      </c>
      <c r="D69" s="21">
        <f t="shared" si="2"/>
        <v>1.0538932356862069E-14</v>
      </c>
      <c r="E69" s="24">
        <f t="shared" si="1"/>
        <v>0</v>
      </c>
      <c r="F69" s="23">
        <f t="shared" si="3"/>
        <v>1.0644321680430689E-12</v>
      </c>
    </row>
    <row r="70" spans="2:6" x14ac:dyDescent="0.2">
      <c r="B70" s="20">
        <v>56</v>
      </c>
      <c r="C70" s="21">
        <f t="shared" si="4"/>
        <v>-1.064432168043069E-14</v>
      </c>
      <c r="D70" s="21">
        <f t="shared" si="2"/>
        <v>1.064432168043069E-14</v>
      </c>
      <c r="E70" s="24">
        <f t="shared" si="1"/>
        <v>0</v>
      </c>
      <c r="F70" s="23">
        <f t="shared" si="3"/>
        <v>1.0750764897234995E-12</v>
      </c>
    </row>
    <row r="71" spans="2:6" x14ac:dyDescent="0.2">
      <c r="B71" s="20">
        <v>57</v>
      </c>
      <c r="C71" s="21">
        <f t="shared" si="4"/>
        <v>-1.0750764897234996E-14</v>
      </c>
      <c r="D71" s="21">
        <f t="shared" si="2"/>
        <v>1.0750764897234996E-14</v>
      </c>
      <c r="E71" s="24">
        <f t="shared" si="1"/>
        <v>0</v>
      </c>
      <c r="F71" s="23">
        <f t="shared" si="3"/>
        <v>1.0858272546207346E-12</v>
      </c>
    </row>
    <row r="72" spans="2:6" x14ac:dyDescent="0.2">
      <c r="B72" s="20">
        <v>58</v>
      </c>
      <c r="C72" s="21">
        <f t="shared" si="4"/>
        <v>-1.0858272546207345E-14</v>
      </c>
      <c r="D72" s="21">
        <f t="shared" si="2"/>
        <v>1.0858272546207345E-14</v>
      </c>
      <c r="E72" s="24">
        <f t="shared" si="1"/>
        <v>0</v>
      </c>
      <c r="F72" s="23">
        <f t="shared" si="3"/>
        <v>1.0966855271669419E-12</v>
      </c>
    </row>
    <row r="73" spans="2:6" x14ac:dyDescent="0.2">
      <c r="B73" s="20">
        <v>59</v>
      </c>
      <c r="C73" s="21">
        <f t="shared" si="4"/>
        <v>-1.0966855271669418E-14</v>
      </c>
      <c r="D73" s="21">
        <f t="shared" si="2"/>
        <v>1.0966855271669418E-14</v>
      </c>
      <c r="E73" s="24">
        <f t="shared" si="1"/>
        <v>0</v>
      </c>
      <c r="F73" s="23">
        <f t="shared" si="3"/>
        <v>1.1076523824386113E-12</v>
      </c>
    </row>
    <row r="74" spans="2:6" x14ac:dyDescent="0.2">
      <c r="B74" s="20">
        <v>60</v>
      </c>
      <c r="C74" s="21">
        <f t="shared" si="4"/>
        <v>-1.1076523824386114E-14</v>
      </c>
      <c r="D74" s="21">
        <f t="shared" si="2"/>
        <v>1.1076523824386114E-14</v>
      </c>
      <c r="E74" s="24">
        <f t="shared" si="1"/>
        <v>0</v>
      </c>
      <c r="F74" s="23">
        <f t="shared" si="3"/>
        <v>1.1187289062629974E-12</v>
      </c>
    </row>
    <row r="75" spans="2:6" x14ac:dyDescent="0.2">
      <c r="B75" s="20">
        <v>61</v>
      </c>
      <c r="C75" s="21">
        <f t="shared" si="4"/>
        <v>-1.1187289062629974E-14</v>
      </c>
      <c r="D75" s="21">
        <f t="shared" si="2"/>
        <v>1.1187289062629974E-14</v>
      </c>
      <c r="E75" s="24">
        <f t="shared" si="1"/>
        <v>0</v>
      </c>
      <c r="F75" s="23">
        <f t="shared" si="3"/>
        <v>1.1299161953256273E-12</v>
      </c>
    </row>
    <row r="76" spans="2:6" x14ac:dyDescent="0.2">
      <c r="B76" s="20">
        <v>62</v>
      </c>
      <c r="C76" s="21">
        <f t="shared" si="4"/>
        <v>-1.1299161953256273E-14</v>
      </c>
      <c r="D76" s="21">
        <f t="shared" si="2"/>
        <v>1.1299161953256273E-14</v>
      </c>
      <c r="E76" s="24">
        <f t="shared" si="1"/>
        <v>0</v>
      </c>
      <c r="F76" s="23">
        <f t="shared" si="3"/>
        <v>1.1412153572788836E-12</v>
      </c>
    </row>
    <row r="77" spans="2:6" x14ac:dyDescent="0.2">
      <c r="B77" s="20">
        <v>63</v>
      </c>
      <c r="C77" s="21">
        <f t="shared" si="4"/>
        <v>-1.1412153572788837E-14</v>
      </c>
      <c r="D77" s="21">
        <f t="shared" si="2"/>
        <v>1.1412153572788837E-14</v>
      </c>
      <c r="E77" s="24">
        <f t="shared" si="1"/>
        <v>0</v>
      </c>
      <c r="F77" s="23">
        <f t="shared" si="3"/>
        <v>1.1526275108516725E-12</v>
      </c>
    </row>
    <row r="78" spans="2:6" x14ac:dyDescent="0.2">
      <c r="B78" s="20">
        <v>64</v>
      </c>
      <c r="C78" s="21">
        <f t="shared" si="4"/>
        <v>-1.1526275108516725E-14</v>
      </c>
      <c r="D78" s="21">
        <f t="shared" si="2"/>
        <v>1.1526275108516725E-14</v>
      </c>
      <c r="E78" s="24">
        <f t="shared" si="1"/>
        <v>0</v>
      </c>
      <c r="F78" s="23">
        <f t="shared" si="3"/>
        <v>1.1641537859601892E-12</v>
      </c>
    </row>
    <row r="79" spans="2:6" x14ac:dyDescent="0.2">
      <c r="B79" s="20">
        <v>65</v>
      </c>
      <c r="C79" s="21">
        <f t="shared" si="4"/>
        <v>-1.1641537859601892E-14</v>
      </c>
      <c r="D79" s="21">
        <f t="shared" si="2"/>
        <v>1.1641537859601892E-14</v>
      </c>
      <c r="E79" s="24">
        <f t="shared" ref="E79:E142" si="5">IF(F78&lt;=$B$15,0,$D$10)</f>
        <v>0</v>
      </c>
      <c r="F79" s="23">
        <f t="shared" si="3"/>
        <v>1.175795323819791E-12</v>
      </c>
    </row>
    <row r="80" spans="2:6" x14ac:dyDescent="0.2">
      <c r="B80" s="20">
        <v>66</v>
      </c>
      <c r="C80" s="21">
        <f t="shared" si="4"/>
        <v>-1.175795323819791E-14</v>
      </c>
      <c r="D80" s="21">
        <f t="shared" ref="D80:D143" si="6">+F79*$D$6</f>
        <v>1.175795323819791E-14</v>
      </c>
      <c r="E80" s="24">
        <f t="shared" si="5"/>
        <v>0</v>
      </c>
      <c r="F80" s="23">
        <f t="shared" ref="F80:F143" si="7">+F79-C80</f>
        <v>1.187553277057989E-12</v>
      </c>
    </row>
    <row r="81" spans="2:6" x14ac:dyDescent="0.2">
      <c r="B81" s="20">
        <v>67</v>
      </c>
      <c r="C81" s="21">
        <f t="shared" si="4"/>
        <v>-1.187553277057989E-14</v>
      </c>
      <c r="D81" s="21">
        <f t="shared" si="6"/>
        <v>1.187553277057989E-14</v>
      </c>
      <c r="E81" s="24">
        <f t="shared" si="5"/>
        <v>0</v>
      </c>
      <c r="F81" s="23">
        <f t="shared" si="7"/>
        <v>1.1994288098285689E-12</v>
      </c>
    </row>
    <row r="82" spans="2:6" x14ac:dyDescent="0.2">
      <c r="B82" s="20">
        <v>68</v>
      </c>
      <c r="C82" s="21">
        <f t="shared" si="4"/>
        <v>-1.1994288098285689E-14</v>
      </c>
      <c r="D82" s="21">
        <f t="shared" si="6"/>
        <v>1.1994288098285689E-14</v>
      </c>
      <c r="E82" s="24">
        <f t="shared" si="5"/>
        <v>0</v>
      </c>
      <c r="F82" s="23">
        <f t="shared" si="7"/>
        <v>1.2114230979268546E-12</v>
      </c>
    </row>
    <row r="83" spans="2:6" x14ac:dyDescent="0.2">
      <c r="B83" s="20">
        <v>69</v>
      </c>
      <c r="C83" s="21">
        <f t="shared" si="4"/>
        <v>-1.2114230979268546E-14</v>
      </c>
      <c r="D83" s="21">
        <f t="shared" si="6"/>
        <v>1.2114230979268546E-14</v>
      </c>
      <c r="E83" s="24">
        <f t="shared" si="5"/>
        <v>0</v>
      </c>
      <c r="F83" s="23">
        <f t="shared" si="7"/>
        <v>1.2235373289061233E-12</v>
      </c>
    </row>
    <row r="84" spans="2:6" x14ac:dyDescent="0.2">
      <c r="B84" s="20">
        <v>70</v>
      </c>
      <c r="C84" s="21">
        <f t="shared" si="4"/>
        <v>-1.2235373289061233E-14</v>
      </c>
      <c r="D84" s="21">
        <f t="shared" si="6"/>
        <v>1.2235373289061233E-14</v>
      </c>
      <c r="E84" s="24">
        <f t="shared" si="5"/>
        <v>0</v>
      </c>
      <c r="F84" s="23">
        <f t="shared" si="7"/>
        <v>1.2357727021951845E-12</v>
      </c>
    </row>
    <row r="85" spans="2:6" x14ac:dyDescent="0.2">
      <c r="B85" s="20">
        <v>71</v>
      </c>
      <c r="C85" s="21">
        <f t="shared" si="4"/>
        <v>-1.2357727021951845E-14</v>
      </c>
      <c r="D85" s="21">
        <f t="shared" si="6"/>
        <v>1.2357727021951845E-14</v>
      </c>
      <c r="E85" s="24">
        <f t="shared" si="5"/>
        <v>0</v>
      </c>
      <c r="F85" s="23">
        <f t="shared" si="7"/>
        <v>1.2481304292171363E-12</v>
      </c>
    </row>
    <row r="86" spans="2:6" x14ac:dyDescent="0.2">
      <c r="B86" s="20">
        <v>72</v>
      </c>
      <c r="C86" s="21">
        <f t="shared" si="4"/>
        <v>-1.2481304292171363E-14</v>
      </c>
      <c r="D86" s="21">
        <f t="shared" si="6"/>
        <v>1.2481304292171363E-14</v>
      </c>
      <c r="E86" s="24">
        <f t="shared" si="5"/>
        <v>0</v>
      </c>
      <c r="F86" s="23">
        <f t="shared" si="7"/>
        <v>1.2606117335093077E-12</v>
      </c>
    </row>
    <row r="87" spans="2:6" x14ac:dyDescent="0.2">
      <c r="B87" s="20">
        <v>73</v>
      </c>
      <c r="C87" s="21">
        <f t="shared" si="4"/>
        <v>-1.2606117335093078E-14</v>
      </c>
      <c r="D87" s="21">
        <f t="shared" si="6"/>
        <v>1.2606117335093078E-14</v>
      </c>
      <c r="E87" s="24">
        <f t="shared" si="5"/>
        <v>0</v>
      </c>
      <c r="F87" s="23">
        <f t="shared" si="7"/>
        <v>1.2732178508444008E-12</v>
      </c>
    </row>
    <row r="88" spans="2:6" x14ac:dyDescent="0.2">
      <c r="B88" s="20">
        <v>74</v>
      </c>
      <c r="C88" s="21">
        <f t="shared" si="4"/>
        <v>-1.2732178508444009E-14</v>
      </c>
      <c r="D88" s="21">
        <f t="shared" si="6"/>
        <v>1.2732178508444009E-14</v>
      </c>
      <c r="E88" s="24">
        <f t="shared" si="5"/>
        <v>0</v>
      </c>
      <c r="F88" s="23">
        <f t="shared" si="7"/>
        <v>1.2859500293528449E-12</v>
      </c>
    </row>
    <row r="89" spans="2:6" x14ac:dyDescent="0.2">
      <c r="B89" s="20">
        <v>75</v>
      </c>
      <c r="C89" s="21">
        <f t="shared" si="4"/>
        <v>-1.285950029352845E-14</v>
      </c>
      <c r="D89" s="21">
        <f t="shared" si="6"/>
        <v>1.285950029352845E-14</v>
      </c>
      <c r="E89" s="24">
        <f t="shared" si="5"/>
        <v>0</v>
      </c>
      <c r="F89" s="23">
        <f t="shared" si="7"/>
        <v>1.2988095296463734E-12</v>
      </c>
    </row>
    <row r="90" spans="2:6" x14ac:dyDescent="0.2">
      <c r="B90" s="20">
        <v>76</v>
      </c>
      <c r="C90" s="21">
        <f t="shared" si="4"/>
        <v>-1.2988095296463734E-14</v>
      </c>
      <c r="D90" s="21">
        <f t="shared" si="6"/>
        <v>1.2988095296463734E-14</v>
      </c>
      <c r="E90" s="24">
        <f t="shared" si="5"/>
        <v>0</v>
      </c>
      <c r="F90" s="23">
        <f t="shared" si="7"/>
        <v>1.3117976249428371E-12</v>
      </c>
    </row>
    <row r="91" spans="2:6" x14ac:dyDescent="0.2">
      <c r="B91" s="20">
        <v>77</v>
      </c>
      <c r="C91" s="21">
        <f t="shared" ref="C91:C154" si="8">IF($D$11&gt;B90,0,(E91-D91))</f>
        <v>-1.3117976249428371E-14</v>
      </c>
      <c r="D91" s="21">
        <f t="shared" si="6"/>
        <v>1.3117976249428371E-14</v>
      </c>
      <c r="E91" s="24">
        <f t="shared" si="5"/>
        <v>0</v>
      </c>
      <c r="F91" s="23">
        <f t="shared" si="7"/>
        <v>1.3249156011922654E-12</v>
      </c>
    </row>
    <row r="92" spans="2:6" x14ac:dyDescent="0.2">
      <c r="B92" s="20">
        <v>78</v>
      </c>
      <c r="C92" s="21">
        <f t="shared" si="8"/>
        <v>-1.3249156011922654E-14</v>
      </c>
      <c r="D92" s="21">
        <f t="shared" si="6"/>
        <v>1.3249156011922654E-14</v>
      </c>
      <c r="E92" s="24">
        <f t="shared" si="5"/>
        <v>0</v>
      </c>
      <c r="F92" s="23">
        <f t="shared" si="7"/>
        <v>1.3381647572041881E-12</v>
      </c>
    </row>
    <row r="93" spans="2:6" x14ac:dyDescent="0.2">
      <c r="B93" s="20">
        <v>79</v>
      </c>
      <c r="C93" s="21">
        <f t="shared" si="8"/>
        <v>-1.3381647572041882E-14</v>
      </c>
      <c r="D93" s="21">
        <f t="shared" si="6"/>
        <v>1.3381647572041882E-14</v>
      </c>
      <c r="E93" s="24">
        <f t="shared" si="5"/>
        <v>0</v>
      </c>
      <c r="F93" s="23">
        <f t="shared" si="7"/>
        <v>1.3515464047762301E-12</v>
      </c>
    </row>
    <row r="94" spans="2:6" x14ac:dyDescent="0.2">
      <c r="B94" s="20">
        <v>80</v>
      </c>
      <c r="C94" s="21">
        <f t="shared" si="8"/>
        <v>-1.3515464047762301E-14</v>
      </c>
      <c r="D94" s="21">
        <f t="shared" si="6"/>
        <v>1.3515464047762301E-14</v>
      </c>
      <c r="E94" s="24">
        <f t="shared" si="5"/>
        <v>0</v>
      </c>
      <c r="F94" s="23">
        <f t="shared" si="7"/>
        <v>1.3650618688239924E-12</v>
      </c>
    </row>
    <row r="95" spans="2:6" x14ac:dyDescent="0.2">
      <c r="B95" s="20">
        <v>81</v>
      </c>
      <c r="C95" s="21">
        <f t="shared" si="8"/>
        <v>-1.3650618688239925E-14</v>
      </c>
      <c r="D95" s="21">
        <f t="shared" si="6"/>
        <v>1.3650618688239925E-14</v>
      </c>
      <c r="E95" s="24">
        <f t="shared" si="5"/>
        <v>0</v>
      </c>
      <c r="F95" s="23">
        <f t="shared" si="7"/>
        <v>1.3787124875122323E-12</v>
      </c>
    </row>
    <row r="96" spans="2:6" x14ac:dyDescent="0.2">
      <c r="B96" s="20">
        <v>82</v>
      </c>
      <c r="C96" s="21">
        <f t="shared" si="8"/>
        <v>-1.3787124875122324E-14</v>
      </c>
      <c r="D96" s="21">
        <f t="shared" si="6"/>
        <v>1.3787124875122324E-14</v>
      </c>
      <c r="E96" s="24">
        <f t="shared" si="5"/>
        <v>0</v>
      </c>
      <c r="F96" s="23">
        <f t="shared" si="7"/>
        <v>1.3924996123873546E-12</v>
      </c>
    </row>
    <row r="97" spans="2:6" x14ac:dyDescent="0.2">
      <c r="B97" s="20">
        <v>83</v>
      </c>
      <c r="C97" s="21">
        <f t="shared" si="8"/>
        <v>-1.3924996123873546E-14</v>
      </c>
      <c r="D97" s="21">
        <f t="shared" si="6"/>
        <v>1.3924996123873546E-14</v>
      </c>
      <c r="E97" s="24">
        <f t="shared" si="5"/>
        <v>0</v>
      </c>
      <c r="F97" s="23">
        <f t="shared" si="7"/>
        <v>1.4064246085112281E-12</v>
      </c>
    </row>
    <row r="98" spans="2:6" x14ac:dyDescent="0.2">
      <c r="B98" s="20">
        <v>84</v>
      </c>
      <c r="C98" s="21">
        <f t="shared" si="8"/>
        <v>-1.4064246085112281E-14</v>
      </c>
      <c r="D98" s="21">
        <f t="shared" si="6"/>
        <v>1.4064246085112281E-14</v>
      </c>
      <c r="E98" s="24">
        <f t="shared" si="5"/>
        <v>0</v>
      </c>
      <c r="F98" s="23">
        <f t="shared" si="7"/>
        <v>1.4204888545963404E-12</v>
      </c>
    </row>
    <row r="99" spans="2:6" x14ac:dyDescent="0.2">
      <c r="B99" s="20">
        <v>85</v>
      </c>
      <c r="C99" s="21">
        <f t="shared" si="8"/>
        <v>-1.4204888545963404E-14</v>
      </c>
      <c r="D99" s="21">
        <f t="shared" si="6"/>
        <v>1.4204888545963404E-14</v>
      </c>
      <c r="E99" s="24">
        <f t="shared" si="5"/>
        <v>0</v>
      </c>
      <c r="F99" s="23">
        <f t="shared" si="7"/>
        <v>1.4346937431423039E-12</v>
      </c>
    </row>
    <row r="100" spans="2:6" x14ac:dyDescent="0.2">
      <c r="B100" s="20">
        <v>86</v>
      </c>
      <c r="C100" s="21">
        <f t="shared" si="8"/>
        <v>-1.434693743142304E-14</v>
      </c>
      <c r="D100" s="21">
        <f t="shared" si="6"/>
        <v>1.434693743142304E-14</v>
      </c>
      <c r="E100" s="24">
        <f t="shared" si="5"/>
        <v>0</v>
      </c>
      <c r="F100" s="23">
        <f t="shared" si="7"/>
        <v>1.449040680573727E-12</v>
      </c>
    </row>
    <row r="101" spans="2:6" x14ac:dyDescent="0.2">
      <c r="B101" s="20">
        <v>87</v>
      </c>
      <c r="C101" s="21">
        <f t="shared" si="8"/>
        <v>-1.4490406805737271E-14</v>
      </c>
      <c r="D101" s="21">
        <f t="shared" si="6"/>
        <v>1.4490406805737271E-14</v>
      </c>
      <c r="E101" s="24">
        <f t="shared" si="5"/>
        <v>0</v>
      </c>
      <c r="F101" s="23">
        <f t="shared" si="7"/>
        <v>1.4635310873794642E-12</v>
      </c>
    </row>
    <row r="102" spans="2:6" x14ac:dyDescent="0.2">
      <c r="B102" s="20">
        <v>88</v>
      </c>
      <c r="C102" s="21">
        <f t="shared" si="8"/>
        <v>-1.4635310873794643E-14</v>
      </c>
      <c r="D102" s="21">
        <f t="shared" si="6"/>
        <v>1.4635310873794643E-14</v>
      </c>
      <c r="E102" s="24">
        <f t="shared" si="5"/>
        <v>0</v>
      </c>
      <c r="F102" s="23">
        <f t="shared" si="7"/>
        <v>1.4781663982532588E-12</v>
      </c>
    </row>
    <row r="103" spans="2:6" x14ac:dyDescent="0.2">
      <c r="B103" s="20">
        <v>89</v>
      </c>
      <c r="C103" s="21">
        <f t="shared" si="8"/>
        <v>-1.4781663982532589E-14</v>
      </c>
      <c r="D103" s="21">
        <f t="shared" si="6"/>
        <v>1.4781663982532589E-14</v>
      </c>
      <c r="E103" s="24">
        <f t="shared" si="5"/>
        <v>0</v>
      </c>
      <c r="F103" s="23">
        <f t="shared" si="7"/>
        <v>1.4929480622357914E-12</v>
      </c>
    </row>
    <row r="104" spans="2:6" x14ac:dyDescent="0.2">
      <c r="B104" s="20">
        <v>90</v>
      </c>
      <c r="C104" s="21">
        <f t="shared" si="8"/>
        <v>-1.4929480622357916E-14</v>
      </c>
      <c r="D104" s="21">
        <f t="shared" si="6"/>
        <v>1.4929480622357916E-14</v>
      </c>
      <c r="E104" s="24">
        <f t="shared" si="5"/>
        <v>0</v>
      </c>
      <c r="F104" s="23">
        <f t="shared" si="7"/>
        <v>1.5078775428581493E-12</v>
      </c>
    </row>
    <row r="105" spans="2:6" x14ac:dyDescent="0.2">
      <c r="B105" s="20">
        <v>91</v>
      </c>
      <c r="C105" s="21">
        <f t="shared" si="8"/>
        <v>-1.5078775428581494E-14</v>
      </c>
      <c r="D105" s="21">
        <f t="shared" si="6"/>
        <v>1.5078775428581494E-14</v>
      </c>
      <c r="E105" s="24">
        <f t="shared" si="5"/>
        <v>0</v>
      </c>
      <c r="F105" s="23">
        <f t="shared" si="7"/>
        <v>1.5229563182867307E-12</v>
      </c>
    </row>
    <row r="106" spans="2:6" x14ac:dyDescent="0.2">
      <c r="B106" s="20">
        <v>92</v>
      </c>
      <c r="C106" s="21">
        <f t="shared" si="8"/>
        <v>-1.5229563182867306E-14</v>
      </c>
      <c r="D106" s="21">
        <f t="shared" si="6"/>
        <v>1.5229563182867306E-14</v>
      </c>
      <c r="E106" s="24">
        <f t="shared" si="5"/>
        <v>0</v>
      </c>
      <c r="F106" s="23">
        <f t="shared" si="7"/>
        <v>1.5381858814695981E-12</v>
      </c>
    </row>
    <row r="107" spans="2:6" x14ac:dyDescent="0.2">
      <c r="B107" s="20">
        <v>93</v>
      </c>
      <c r="C107" s="21">
        <f t="shared" si="8"/>
        <v>-1.538185881469598E-14</v>
      </c>
      <c r="D107" s="21">
        <f t="shared" si="6"/>
        <v>1.538185881469598E-14</v>
      </c>
      <c r="E107" s="24">
        <f t="shared" si="5"/>
        <v>0</v>
      </c>
      <c r="F107" s="23">
        <f t="shared" si="7"/>
        <v>1.5535677402842941E-12</v>
      </c>
    </row>
    <row r="108" spans="2:6" x14ac:dyDescent="0.2">
      <c r="B108" s="20">
        <v>94</v>
      </c>
      <c r="C108" s="21">
        <f t="shared" si="8"/>
        <v>-1.5535677402842942E-14</v>
      </c>
      <c r="D108" s="21">
        <f t="shared" si="6"/>
        <v>1.5535677402842942E-14</v>
      </c>
      <c r="E108" s="24">
        <f t="shared" si="5"/>
        <v>0</v>
      </c>
      <c r="F108" s="23">
        <f t="shared" si="7"/>
        <v>1.5691034176871371E-12</v>
      </c>
    </row>
    <row r="109" spans="2:6" x14ac:dyDescent="0.2">
      <c r="B109" s="20">
        <v>95</v>
      </c>
      <c r="C109" s="21">
        <f t="shared" si="8"/>
        <v>-1.5691034176871372E-14</v>
      </c>
      <c r="D109" s="21">
        <f t="shared" si="6"/>
        <v>1.5691034176871372E-14</v>
      </c>
      <c r="E109" s="24">
        <f t="shared" si="5"/>
        <v>0</v>
      </c>
      <c r="F109" s="23">
        <f t="shared" si="7"/>
        <v>1.5847944518640086E-12</v>
      </c>
    </row>
    <row r="110" spans="2:6" x14ac:dyDescent="0.2">
      <c r="B110" s="20">
        <v>96</v>
      </c>
      <c r="C110" s="21">
        <f t="shared" si="8"/>
        <v>-1.5847944518640087E-14</v>
      </c>
      <c r="D110" s="21">
        <f t="shared" si="6"/>
        <v>1.5847944518640087E-14</v>
      </c>
      <c r="E110" s="24">
        <f t="shared" si="5"/>
        <v>0</v>
      </c>
      <c r="F110" s="23">
        <f t="shared" si="7"/>
        <v>1.6006423963826486E-12</v>
      </c>
    </row>
    <row r="111" spans="2:6" x14ac:dyDescent="0.2">
      <c r="B111" s="20">
        <v>97</v>
      </c>
      <c r="C111" s="21">
        <f t="shared" si="8"/>
        <v>-1.6006423963826486E-14</v>
      </c>
      <c r="D111" s="21">
        <f t="shared" si="6"/>
        <v>1.6006423963826486E-14</v>
      </c>
      <c r="E111" s="24">
        <f t="shared" si="5"/>
        <v>0</v>
      </c>
      <c r="F111" s="23">
        <f t="shared" si="7"/>
        <v>1.616648820346475E-12</v>
      </c>
    </row>
    <row r="112" spans="2:6" x14ac:dyDescent="0.2">
      <c r="B112" s="20">
        <v>98</v>
      </c>
      <c r="C112" s="21">
        <f t="shared" si="8"/>
        <v>-1.616648820346475E-14</v>
      </c>
      <c r="D112" s="21">
        <f t="shared" si="6"/>
        <v>1.616648820346475E-14</v>
      </c>
      <c r="E112" s="24">
        <f t="shared" si="5"/>
        <v>0</v>
      </c>
      <c r="F112" s="23">
        <f t="shared" si="7"/>
        <v>1.6328153085499398E-12</v>
      </c>
    </row>
    <row r="113" spans="2:6" x14ac:dyDescent="0.2">
      <c r="B113" s="20">
        <v>99</v>
      </c>
      <c r="C113" s="21">
        <f t="shared" si="8"/>
        <v>-1.6328153085499398E-14</v>
      </c>
      <c r="D113" s="21">
        <f t="shared" si="6"/>
        <v>1.6328153085499398E-14</v>
      </c>
      <c r="E113" s="24">
        <f t="shared" si="5"/>
        <v>0</v>
      </c>
      <c r="F113" s="23">
        <f t="shared" si="7"/>
        <v>1.6491434616354391E-12</v>
      </c>
    </row>
    <row r="114" spans="2:6" x14ac:dyDescent="0.2">
      <c r="B114" s="20">
        <v>100</v>
      </c>
      <c r="C114" s="21">
        <f t="shared" si="8"/>
        <v>-1.6491434616354391E-14</v>
      </c>
      <c r="D114" s="21">
        <f t="shared" si="6"/>
        <v>1.6491434616354391E-14</v>
      </c>
      <c r="E114" s="24">
        <f t="shared" si="5"/>
        <v>0</v>
      </c>
      <c r="F114" s="23">
        <f t="shared" si="7"/>
        <v>1.6656348962517935E-12</v>
      </c>
    </row>
    <row r="115" spans="2:6" x14ac:dyDescent="0.2">
      <c r="B115" s="20">
        <v>101</v>
      </c>
      <c r="C115" s="21">
        <f t="shared" si="8"/>
        <v>-1.6656348962517936E-14</v>
      </c>
      <c r="D115" s="21">
        <f t="shared" si="6"/>
        <v>1.6656348962517936E-14</v>
      </c>
      <c r="E115" s="24">
        <f t="shared" si="5"/>
        <v>0</v>
      </c>
      <c r="F115" s="23">
        <f t="shared" si="7"/>
        <v>1.6822912452143114E-12</v>
      </c>
    </row>
    <row r="116" spans="2:6" x14ac:dyDescent="0.2">
      <c r="B116" s="20">
        <v>102</v>
      </c>
      <c r="C116" s="21">
        <f t="shared" si="8"/>
        <v>-1.6822912452143113E-14</v>
      </c>
      <c r="D116" s="21">
        <f t="shared" si="6"/>
        <v>1.6822912452143113E-14</v>
      </c>
      <c r="E116" s="24">
        <f t="shared" si="5"/>
        <v>0</v>
      </c>
      <c r="F116" s="23">
        <f t="shared" si="7"/>
        <v>1.6991141576664545E-12</v>
      </c>
    </row>
    <row r="117" spans="2:6" x14ac:dyDescent="0.2">
      <c r="B117" s="20">
        <v>103</v>
      </c>
      <c r="C117" s="21">
        <f t="shared" si="8"/>
        <v>-1.6991141576664546E-14</v>
      </c>
      <c r="D117" s="21">
        <f t="shared" si="6"/>
        <v>1.6991141576664546E-14</v>
      </c>
      <c r="E117" s="24">
        <f t="shared" si="5"/>
        <v>0</v>
      </c>
      <c r="F117" s="23">
        <f t="shared" si="7"/>
        <v>1.716105299243119E-12</v>
      </c>
    </row>
    <row r="118" spans="2:6" x14ac:dyDescent="0.2">
      <c r="B118" s="20">
        <v>104</v>
      </c>
      <c r="C118" s="21">
        <f t="shared" si="8"/>
        <v>-1.7161052992431191E-14</v>
      </c>
      <c r="D118" s="21">
        <f t="shared" si="6"/>
        <v>1.7161052992431191E-14</v>
      </c>
      <c r="E118" s="24">
        <f t="shared" si="5"/>
        <v>0</v>
      </c>
      <c r="F118" s="23">
        <f t="shared" si="7"/>
        <v>1.7332663522355502E-12</v>
      </c>
    </row>
    <row r="119" spans="2:6" x14ac:dyDescent="0.2">
      <c r="B119" s="20">
        <v>105</v>
      </c>
      <c r="C119" s="21">
        <f t="shared" si="8"/>
        <v>-1.7332663522355501E-14</v>
      </c>
      <c r="D119" s="21">
        <f t="shared" si="6"/>
        <v>1.7332663522355501E-14</v>
      </c>
      <c r="E119" s="24">
        <f t="shared" si="5"/>
        <v>0</v>
      </c>
      <c r="F119" s="23">
        <f t="shared" si="7"/>
        <v>1.7505990157579056E-12</v>
      </c>
    </row>
    <row r="120" spans="2:6" x14ac:dyDescent="0.2">
      <c r="B120" s="20">
        <v>106</v>
      </c>
      <c r="C120" s="21">
        <f t="shared" si="8"/>
        <v>-1.7505990157579057E-14</v>
      </c>
      <c r="D120" s="21">
        <f t="shared" si="6"/>
        <v>1.7505990157579057E-14</v>
      </c>
      <c r="E120" s="24">
        <f t="shared" si="5"/>
        <v>0</v>
      </c>
      <c r="F120" s="23">
        <f t="shared" si="7"/>
        <v>1.7681050059154848E-12</v>
      </c>
    </row>
    <row r="121" spans="2:6" x14ac:dyDescent="0.2">
      <c r="B121" s="20">
        <v>107</v>
      </c>
      <c r="C121" s="21">
        <f t="shared" si="8"/>
        <v>-1.768105005915485E-14</v>
      </c>
      <c r="D121" s="21">
        <f t="shared" si="6"/>
        <v>1.768105005915485E-14</v>
      </c>
      <c r="E121" s="24">
        <f t="shared" si="5"/>
        <v>0</v>
      </c>
      <c r="F121" s="23">
        <f t="shared" si="7"/>
        <v>1.7857860559746397E-12</v>
      </c>
    </row>
    <row r="122" spans="2:6" x14ac:dyDescent="0.2">
      <c r="B122" s="20">
        <v>108</v>
      </c>
      <c r="C122" s="21">
        <f t="shared" si="8"/>
        <v>-1.7857860559746396E-14</v>
      </c>
      <c r="D122" s="21">
        <f t="shared" si="6"/>
        <v>1.7857860559746396E-14</v>
      </c>
      <c r="E122" s="24">
        <f t="shared" si="5"/>
        <v>0</v>
      </c>
      <c r="F122" s="23">
        <f t="shared" si="7"/>
        <v>1.803643916534386E-12</v>
      </c>
    </row>
    <row r="123" spans="2:6" x14ac:dyDescent="0.2">
      <c r="B123" s="20">
        <v>109</v>
      </c>
      <c r="C123" s="21">
        <f t="shared" si="8"/>
        <v>-1.8036439165343862E-14</v>
      </c>
      <c r="D123" s="21">
        <f t="shared" si="6"/>
        <v>1.8036439165343862E-14</v>
      </c>
      <c r="E123" s="24">
        <f t="shared" si="5"/>
        <v>0</v>
      </c>
      <c r="F123" s="23">
        <f t="shared" si="7"/>
        <v>1.8216803556997298E-12</v>
      </c>
    </row>
    <row r="124" spans="2:6" x14ac:dyDescent="0.2">
      <c r="B124" s="20">
        <v>110</v>
      </c>
      <c r="C124" s="21">
        <f t="shared" si="8"/>
        <v>-1.8216803556997297E-14</v>
      </c>
      <c r="D124" s="21">
        <f t="shared" si="6"/>
        <v>1.8216803556997297E-14</v>
      </c>
      <c r="E124" s="24">
        <f t="shared" si="5"/>
        <v>0</v>
      </c>
      <c r="F124" s="23">
        <f t="shared" si="7"/>
        <v>1.8398971592567273E-12</v>
      </c>
    </row>
    <row r="125" spans="2:6" x14ac:dyDescent="0.2">
      <c r="B125" s="20">
        <v>111</v>
      </c>
      <c r="C125" s="21">
        <f t="shared" si="8"/>
        <v>-1.8398971592567272E-14</v>
      </c>
      <c r="D125" s="21">
        <f t="shared" si="6"/>
        <v>1.8398971592567272E-14</v>
      </c>
      <c r="E125" s="24">
        <f t="shared" si="5"/>
        <v>0</v>
      </c>
      <c r="F125" s="23">
        <f t="shared" si="7"/>
        <v>1.8582961308492947E-12</v>
      </c>
    </row>
    <row r="126" spans="2:6" x14ac:dyDescent="0.2">
      <c r="B126" s="20">
        <v>112</v>
      </c>
      <c r="C126" s="21">
        <f t="shared" si="8"/>
        <v>-1.8582961308492947E-14</v>
      </c>
      <c r="D126" s="21">
        <f t="shared" si="6"/>
        <v>1.8582961308492947E-14</v>
      </c>
      <c r="E126" s="24">
        <f t="shared" si="5"/>
        <v>0</v>
      </c>
      <c r="F126" s="23">
        <f t="shared" si="7"/>
        <v>1.8768790921577876E-12</v>
      </c>
    </row>
    <row r="127" spans="2:6" x14ac:dyDescent="0.2">
      <c r="B127" s="20">
        <v>113</v>
      </c>
      <c r="C127" s="21">
        <f t="shared" si="8"/>
        <v>-1.8768790921577878E-14</v>
      </c>
      <c r="D127" s="21">
        <f t="shared" si="6"/>
        <v>1.8768790921577878E-14</v>
      </c>
      <c r="E127" s="24">
        <f t="shared" si="5"/>
        <v>0</v>
      </c>
      <c r="F127" s="23">
        <f t="shared" si="7"/>
        <v>1.8956478830793654E-12</v>
      </c>
    </row>
    <row r="128" spans="2:6" x14ac:dyDescent="0.2">
      <c r="B128" s="20">
        <v>114</v>
      </c>
      <c r="C128" s="21">
        <f t="shared" si="8"/>
        <v>-1.8956478830793654E-14</v>
      </c>
      <c r="D128" s="21">
        <f t="shared" si="6"/>
        <v>1.8956478830793654E-14</v>
      </c>
      <c r="E128" s="24">
        <f t="shared" si="5"/>
        <v>0</v>
      </c>
      <c r="F128" s="23">
        <f t="shared" si="7"/>
        <v>1.9146043619101589E-12</v>
      </c>
    </row>
    <row r="129" spans="2:6" x14ac:dyDescent="0.2">
      <c r="B129" s="20">
        <v>115</v>
      </c>
      <c r="C129" s="21">
        <f t="shared" si="8"/>
        <v>-1.914604361910159E-14</v>
      </c>
      <c r="D129" s="21">
        <f t="shared" si="6"/>
        <v>1.914604361910159E-14</v>
      </c>
      <c r="E129" s="24">
        <f t="shared" si="5"/>
        <v>0</v>
      </c>
      <c r="F129" s="23">
        <f t="shared" si="7"/>
        <v>1.9337504055292603E-12</v>
      </c>
    </row>
    <row r="130" spans="2:6" x14ac:dyDescent="0.2">
      <c r="B130" s="20">
        <v>116</v>
      </c>
      <c r="C130" s="21">
        <f t="shared" si="8"/>
        <v>-1.9337504055292603E-14</v>
      </c>
      <c r="D130" s="21">
        <f t="shared" si="6"/>
        <v>1.9337504055292603E-14</v>
      </c>
      <c r="E130" s="24">
        <f t="shared" si="5"/>
        <v>0</v>
      </c>
      <c r="F130" s="23">
        <f t="shared" si="7"/>
        <v>1.9530879095845528E-12</v>
      </c>
    </row>
    <row r="131" spans="2:6" x14ac:dyDescent="0.2">
      <c r="B131" s="20">
        <v>117</v>
      </c>
      <c r="C131" s="21">
        <f t="shared" si="8"/>
        <v>-1.953087909584553E-14</v>
      </c>
      <c r="D131" s="21">
        <f t="shared" si="6"/>
        <v>1.953087909584553E-14</v>
      </c>
      <c r="E131" s="24">
        <f t="shared" si="5"/>
        <v>0</v>
      </c>
      <c r="F131" s="23">
        <f t="shared" si="7"/>
        <v>1.9726187886803983E-12</v>
      </c>
    </row>
    <row r="132" spans="2:6" x14ac:dyDescent="0.2">
      <c r="B132" s="20">
        <v>118</v>
      </c>
      <c r="C132" s="21">
        <f t="shared" si="8"/>
        <v>-1.9726187886803982E-14</v>
      </c>
      <c r="D132" s="21">
        <f t="shared" si="6"/>
        <v>1.9726187886803982E-14</v>
      </c>
      <c r="E132" s="24">
        <f t="shared" si="5"/>
        <v>0</v>
      </c>
      <c r="F132" s="23">
        <f t="shared" si="7"/>
        <v>1.9923449765672023E-12</v>
      </c>
    </row>
    <row r="133" spans="2:6" x14ac:dyDescent="0.2">
      <c r="B133" s="20">
        <v>119</v>
      </c>
      <c r="C133" s="21">
        <f t="shared" si="8"/>
        <v>-1.9923449765672023E-14</v>
      </c>
      <c r="D133" s="21">
        <f t="shared" si="6"/>
        <v>1.9923449765672023E-14</v>
      </c>
      <c r="E133" s="24">
        <f t="shared" si="5"/>
        <v>0</v>
      </c>
      <c r="F133" s="23">
        <f t="shared" si="7"/>
        <v>2.0122684263328745E-12</v>
      </c>
    </row>
    <row r="134" spans="2:6" x14ac:dyDescent="0.2">
      <c r="B134" s="20">
        <v>120</v>
      </c>
      <c r="C134" s="21">
        <f t="shared" si="8"/>
        <v>-2.0122684263328747E-14</v>
      </c>
      <c r="D134" s="21">
        <f t="shared" si="6"/>
        <v>2.0122684263328747E-14</v>
      </c>
      <c r="E134" s="24">
        <f t="shared" si="5"/>
        <v>0</v>
      </c>
      <c r="F134" s="23">
        <f t="shared" si="7"/>
        <v>2.0323911105962033E-12</v>
      </c>
    </row>
    <row r="135" spans="2:6" x14ac:dyDescent="0.2">
      <c r="B135" s="20">
        <v>121</v>
      </c>
      <c r="C135" s="21">
        <f t="shared" si="8"/>
        <v>-2.0323911105962032E-14</v>
      </c>
      <c r="D135" s="21">
        <f t="shared" si="6"/>
        <v>2.0323911105962032E-14</v>
      </c>
      <c r="E135" s="24">
        <f t="shared" si="5"/>
        <v>0</v>
      </c>
      <c r="F135" s="23">
        <f t="shared" si="7"/>
        <v>2.0527150217021651E-12</v>
      </c>
    </row>
    <row r="136" spans="2:6" x14ac:dyDescent="0.2">
      <c r="B136" s="20">
        <v>122</v>
      </c>
      <c r="C136" s="21">
        <f t="shared" si="8"/>
        <v>-2.052715021702165E-14</v>
      </c>
      <c r="D136" s="21">
        <f t="shared" si="6"/>
        <v>2.052715021702165E-14</v>
      </c>
      <c r="E136" s="24">
        <f t="shared" si="5"/>
        <v>0</v>
      </c>
      <c r="F136" s="23">
        <f t="shared" si="7"/>
        <v>2.0732421719191866E-12</v>
      </c>
    </row>
    <row r="137" spans="2:6" x14ac:dyDescent="0.2">
      <c r="B137" s="20">
        <v>123</v>
      </c>
      <c r="C137" s="21">
        <f t="shared" si="8"/>
        <v>-2.0732421719191865E-14</v>
      </c>
      <c r="D137" s="21">
        <f t="shared" si="6"/>
        <v>2.0732421719191865E-14</v>
      </c>
      <c r="E137" s="24">
        <f t="shared" si="5"/>
        <v>0</v>
      </c>
      <c r="F137" s="23">
        <f t="shared" si="7"/>
        <v>2.0939745936383785E-12</v>
      </c>
    </row>
    <row r="138" spans="2:6" x14ac:dyDescent="0.2">
      <c r="B138" s="20">
        <v>124</v>
      </c>
      <c r="C138" s="21">
        <f t="shared" si="8"/>
        <v>-2.0939745936383785E-14</v>
      </c>
      <c r="D138" s="21">
        <f t="shared" si="6"/>
        <v>2.0939745936383785E-14</v>
      </c>
      <c r="E138" s="24">
        <f t="shared" si="5"/>
        <v>0</v>
      </c>
      <c r="F138" s="23">
        <f t="shared" si="7"/>
        <v>2.1149143395747624E-12</v>
      </c>
    </row>
    <row r="139" spans="2:6" x14ac:dyDescent="0.2">
      <c r="B139" s="20">
        <v>125</v>
      </c>
      <c r="C139" s="21">
        <f t="shared" si="8"/>
        <v>-2.1149143395747626E-14</v>
      </c>
      <c r="D139" s="21">
        <f t="shared" si="6"/>
        <v>2.1149143395747626E-14</v>
      </c>
      <c r="E139" s="24">
        <f t="shared" si="5"/>
        <v>0</v>
      </c>
      <c r="F139" s="23">
        <f t="shared" si="7"/>
        <v>2.1360634829705101E-12</v>
      </c>
    </row>
    <row r="140" spans="2:6" x14ac:dyDescent="0.2">
      <c r="B140" s="20">
        <v>126</v>
      </c>
      <c r="C140" s="21">
        <f t="shared" si="8"/>
        <v>-2.1360634829705103E-14</v>
      </c>
      <c r="D140" s="21">
        <f t="shared" si="6"/>
        <v>2.1360634829705103E-14</v>
      </c>
      <c r="E140" s="24">
        <f t="shared" si="5"/>
        <v>0</v>
      </c>
      <c r="F140" s="23">
        <f t="shared" si="7"/>
        <v>2.1574241178002154E-12</v>
      </c>
    </row>
    <row r="141" spans="2:6" x14ac:dyDescent="0.2">
      <c r="B141" s="20">
        <v>127</v>
      </c>
      <c r="C141" s="21">
        <f t="shared" si="8"/>
        <v>-2.1574241178002153E-14</v>
      </c>
      <c r="D141" s="21">
        <f t="shared" si="6"/>
        <v>2.1574241178002153E-14</v>
      </c>
      <c r="E141" s="24">
        <f t="shared" si="5"/>
        <v>0</v>
      </c>
      <c r="F141" s="23">
        <f t="shared" si="7"/>
        <v>2.1789983589782177E-12</v>
      </c>
    </row>
    <row r="142" spans="2:6" x14ac:dyDescent="0.2">
      <c r="B142" s="20">
        <v>128</v>
      </c>
      <c r="C142" s="21">
        <f t="shared" si="8"/>
        <v>-2.1789983589782179E-14</v>
      </c>
      <c r="D142" s="21">
        <f t="shared" si="6"/>
        <v>2.1789983589782179E-14</v>
      </c>
      <c r="E142" s="24">
        <f t="shared" si="5"/>
        <v>0</v>
      </c>
      <c r="F142" s="23">
        <f t="shared" si="7"/>
        <v>2.2007883425679997E-12</v>
      </c>
    </row>
    <row r="143" spans="2:6" x14ac:dyDescent="0.2">
      <c r="B143" s="20">
        <v>129</v>
      </c>
      <c r="C143" s="21">
        <f t="shared" si="8"/>
        <v>-2.2007883425679999E-14</v>
      </c>
      <c r="D143" s="21">
        <f t="shared" si="6"/>
        <v>2.2007883425679999E-14</v>
      </c>
      <c r="E143" s="24">
        <f t="shared" ref="E143:E206" si="9">IF(F142&lt;=$B$15,0,$D$10)</f>
        <v>0</v>
      </c>
      <c r="F143" s="23">
        <f t="shared" si="7"/>
        <v>2.2227962259936798E-12</v>
      </c>
    </row>
    <row r="144" spans="2:6" x14ac:dyDescent="0.2">
      <c r="B144" s="20">
        <v>130</v>
      </c>
      <c r="C144" s="21">
        <f t="shared" si="8"/>
        <v>-2.2227962259936798E-14</v>
      </c>
      <c r="D144" s="21">
        <f t="shared" ref="D144:D207" si="10">+F143*$D$6</f>
        <v>2.2227962259936798E-14</v>
      </c>
      <c r="E144" s="24">
        <f t="shared" si="9"/>
        <v>0</v>
      </c>
      <c r="F144" s="23">
        <f t="shared" ref="F144:F207" si="11">+F143-C144</f>
        <v>2.2450241882536165E-12</v>
      </c>
    </row>
    <row r="145" spans="2:6" x14ac:dyDescent="0.2">
      <c r="B145" s="20">
        <v>131</v>
      </c>
      <c r="C145" s="21">
        <f t="shared" si="8"/>
        <v>-2.2450241882536165E-14</v>
      </c>
      <c r="D145" s="21">
        <f t="shared" si="10"/>
        <v>2.2450241882536165E-14</v>
      </c>
      <c r="E145" s="24">
        <f t="shared" si="9"/>
        <v>0</v>
      </c>
      <c r="F145" s="23">
        <f t="shared" si="11"/>
        <v>2.2674744301361526E-12</v>
      </c>
    </row>
    <row r="146" spans="2:6" x14ac:dyDescent="0.2">
      <c r="B146" s="20">
        <v>132</v>
      </c>
      <c r="C146" s="21">
        <f t="shared" si="8"/>
        <v>-2.2674744301361527E-14</v>
      </c>
      <c r="D146" s="21">
        <f t="shared" si="10"/>
        <v>2.2674744301361527E-14</v>
      </c>
      <c r="E146" s="24">
        <f t="shared" si="9"/>
        <v>0</v>
      </c>
      <c r="F146" s="23">
        <f t="shared" si="11"/>
        <v>2.2901491744375142E-12</v>
      </c>
    </row>
    <row r="147" spans="2:6" x14ac:dyDescent="0.2">
      <c r="B147" s="20">
        <v>133</v>
      </c>
      <c r="C147" s="21">
        <f t="shared" si="8"/>
        <v>-2.2901491744375141E-14</v>
      </c>
      <c r="D147" s="21">
        <f t="shared" si="10"/>
        <v>2.2901491744375141E-14</v>
      </c>
      <c r="E147" s="24">
        <f t="shared" si="9"/>
        <v>0</v>
      </c>
      <c r="F147" s="23">
        <f t="shared" si="11"/>
        <v>2.3130506661818893E-12</v>
      </c>
    </row>
    <row r="148" spans="2:6" x14ac:dyDescent="0.2">
      <c r="B148" s="20">
        <v>134</v>
      </c>
      <c r="C148" s="21">
        <f t="shared" si="8"/>
        <v>-2.3130506661818894E-14</v>
      </c>
      <c r="D148" s="21">
        <f t="shared" si="10"/>
        <v>2.3130506661818894E-14</v>
      </c>
      <c r="E148" s="24">
        <f t="shared" si="9"/>
        <v>0</v>
      </c>
      <c r="F148" s="23">
        <f t="shared" si="11"/>
        <v>2.3361811728437083E-12</v>
      </c>
    </row>
    <row r="149" spans="2:6" x14ac:dyDescent="0.2">
      <c r="B149" s="20">
        <v>135</v>
      </c>
      <c r="C149" s="21">
        <f t="shared" si="8"/>
        <v>-2.3361811728437085E-14</v>
      </c>
      <c r="D149" s="21">
        <f t="shared" si="10"/>
        <v>2.3361811728437085E-14</v>
      </c>
      <c r="E149" s="24">
        <f t="shared" si="9"/>
        <v>0</v>
      </c>
      <c r="F149" s="23">
        <f t="shared" si="11"/>
        <v>2.3595429845721453E-12</v>
      </c>
    </row>
    <row r="150" spans="2:6" x14ac:dyDescent="0.2">
      <c r="B150" s="20">
        <v>136</v>
      </c>
      <c r="C150" s="21">
        <f t="shared" si="8"/>
        <v>-2.3595429845721454E-14</v>
      </c>
      <c r="D150" s="21">
        <f t="shared" si="10"/>
        <v>2.3595429845721454E-14</v>
      </c>
      <c r="E150" s="24">
        <f t="shared" si="9"/>
        <v>0</v>
      </c>
      <c r="F150" s="23">
        <f t="shared" si="11"/>
        <v>2.3831384144178669E-12</v>
      </c>
    </row>
    <row r="151" spans="2:6" x14ac:dyDescent="0.2">
      <c r="B151" s="20">
        <v>137</v>
      </c>
      <c r="C151" s="21">
        <f t="shared" si="8"/>
        <v>-2.383138414417867E-14</v>
      </c>
      <c r="D151" s="21">
        <f t="shared" si="10"/>
        <v>2.383138414417867E-14</v>
      </c>
      <c r="E151" s="24">
        <f t="shared" si="9"/>
        <v>0</v>
      </c>
      <c r="F151" s="23">
        <f t="shared" si="11"/>
        <v>2.4069697985620455E-12</v>
      </c>
    </row>
    <row r="152" spans="2:6" x14ac:dyDescent="0.2">
      <c r="B152" s="20">
        <v>138</v>
      </c>
      <c r="C152" s="21">
        <f t="shared" si="8"/>
        <v>-2.4069697985620457E-14</v>
      </c>
      <c r="D152" s="21">
        <f t="shared" si="10"/>
        <v>2.4069697985620457E-14</v>
      </c>
      <c r="E152" s="24">
        <f t="shared" si="9"/>
        <v>0</v>
      </c>
      <c r="F152" s="23">
        <f t="shared" si="11"/>
        <v>2.4310394965476658E-12</v>
      </c>
    </row>
    <row r="153" spans="2:6" x14ac:dyDescent="0.2">
      <c r="B153" s="20">
        <v>139</v>
      </c>
      <c r="C153" s="21">
        <f t="shared" si="8"/>
        <v>-2.4310394965476658E-14</v>
      </c>
      <c r="D153" s="21">
        <f t="shared" si="10"/>
        <v>2.4310394965476658E-14</v>
      </c>
      <c r="E153" s="24">
        <f t="shared" si="9"/>
        <v>0</v>
      </c>
      <c r="F153" s="23">
        <f t="shared" si="11"/>
        <v>2.4553498915131426E-12</v>
      </c>
    </row>
    <row r="154" spans="2:6" x14ac:dyDescent="0.2">
      <c r="B154" s="20">
        <v>140</v>
      </c>
      <c r="C154" s="21">
        <f t="shared" si="8"/>
        <v>-2.4553498915131426E-14</v>
      </c>
      <c r="D154" s="21">
        <f t="shared" si="10"/>
        <v>2.4553498915131426E-14</v>
      </c>
      <c r="E154" s="24">
        <f t="shared" si="9"/>
        <v>0</v>
      </c>
      <c r="F154" s="23">
        <f t="shared" si="11"/>
        <v>2.4799033904282742E-12</v>
      </c>
    </row>
    <row r="155" spans="2:6" x14ac:dyDescent="0.2">
      <c r="B155" s="20">
        <v>141</v>
      </c>
      <c r="C155" s="21">
        <f t="shared" ref="C155:C218" si="12">IF($D$11&gt;B154,0,(E155-D155))</f>
        <v>-2.4799033904282741E-14</v>
      </c>
      <c r="D155" s="21">
        <f t="shared" si="10"/>
        <v>2.4799033904282741E-14</v>
      </c>
      <c r="E155" s="24">
        <f t="shared" si="9"/>
        <v>0</v>
      </c>
      <c r="F155" s="23">
        <f t="shared" si="11"/>
        <v>2.5047024243325571E-12</v>
      </c>
    </row>
    <row r="156" spans="2:6" x14ac:dyDescent="0.2">
      <c r="B156" s="20">
        <v>142</v>
      </c>
      <c r="C156" s="21">
        <f t="shared" si="12"/>
        <v>-2.5047024243325573E-14</v>
      </c>
      <c r="D156" s="21">
        <f t="shared" si="10"/>
        <v>2.5047024243325573E-14</v>
      </c>
      <c r="E156" s="24">
        <f t="shared" si="9"/>
        <v>0</v>
      </c>
      <c r="F156" s="23">
        <f t="shared" si="11"/>
        <v>2.5297494485758828E-12</v>
      </c>
    </row>
    <row r="157" spans="2:6" x14ac:dyDescent="0.2">
      <c r="B157" s="20">
        <v>143</v>
      </c>
      <c r="C157" s="21">
        <f t="shared" si="12"/>
        <v>-2.529749448575883E-14</v>
      </c>
      <c r="D157" s="21">
        <f t="shared" si="10"/>
        <v>2.529749448575883E-14</v>
      </c>
      <c r="E157" s="24">
        <f t="shared" si="9"/>
        <v>0</v>
      </c>
      <c r="F157" s="23">
        <f t="shared" si="11"/>
        <v>2.5550469430616417E-12</v>
      </c>
    </row>
    <row r="158" spans="2:6" x14ac:dyDescent="0.2">
      <c r="B158" s="20">
        <v>144</v>
      </c>
      <c r="C158" s="21">
        <f t="shared" si="12"/>
        <v>-2.5550469430616417E-14</v>
      </c>
      <c r="D158" s="21">
        <f t="shared" si="10"/>
        <v>2.5550469430616417E-14</v>
      </c>
      <c r="E158" s="24">
        <f t="shared" si="9"/>
        <v>0</v>
      </c>
      <c r="F158" s="23">
        <f t="shared" si="11"/>
        <v>2.580597412492258E-12</v>
      </c>
    </row>
    <row r="159" spans="2:6" x14ac:dyDescent="0.2">
      <c r="B159" s="20">
        <v>145</v>
      </c>
      <c r="C159" s="21">
        <f t="shared" si="12"/>
        <v>-2.5805974124922579E-14</v>
      </c>
      <c r="D159" s="21">
        <f t="shared" si="10"/>
        <v>2.5805974124922579E-14</v>
      </c>
      <c r="E159" s="24">
        <f t="shared" si="9"/>
        <v>0</v>
      </c>
      <c r="F159" s="23">
        <f t="shared" si="11"/>
        <v>2.6064033866171804E-12</v>
      </c>
    </row>
    <row r="160" spans="2:6" x14ac:dyDescent="0.2">
      <c r="B160" s="20">
        <v>146</v>
      </c>
      <c r="C160" s="21">
        <f t="shared" si="12"/>
        <v>-2.6064033866171806E-14</v>
      </c>
      <c r="D160" s="21">
        <f t="shared" si="10"/>
        <v>2.6064033866171806E-14</v>
      </c>
      <c r="E160" s="24">
        <f t="shared" si="9"/>
        <v>0</v>
      </c>
      <c r="F160" s="23">
        <f t="shared" si="11"/>
        <v>2.632467420483352E-12</v>
      </c>
    </row>
    <row r="161" spans="2:6" x14ac:dyDescent="0.2">
      <c r="B161" s="20">
        <v>147</v>
      </c>
      <c r="C161" s="21">
        <f t="shared" si="12"/>
        <v>-2.6324674204833521E-14</v>
      </c>
      <c r="D161" s="21">
        <f t="shared" si="10"/>
        <v>2.6324674204833521E-14</v>
      </c>
      <c r="E161" s="24">
        <f t="shared" si="9"/>
        <v>0</v>
      </c>
      <c r="F161" s="23">
        <f t="shared" si="11"/>
        <v>2.6587920946881856E-12</v>
      </c>
    </row>
    <row r="162" spans="2:6" x14ac:dyDescent="0.2">
      <c r="B162" s="20">
        <v>148</v>
      </c>
      <c r="C162" s="21">
        <f t="shared" si="12"/>
        <v>-2.6587920946881857E-14</v>
      </c>
      <c r="D162" s="21">
        <f t="shared" si="10"/>
        <v>2.6587920946881857E-14</v>
      </c>
      <c r="E162" s="24">
        <f t="shared" si="9"/>
        <v>0</v>
      </c>
      <c r="F162" s="23">
        <f t="shared" si="11"/>
        <v>2.6853800156350675E-12</v>
      </c>
    </row>
    <row r="163" spans="2:6" x14ac:dyDescent="0.2">
      <c r="B163" s="20">
        <v>149</v>
      </c>
      <c r="C163" s="21">
        <f t="shared" si="12"/>
        <v>-2.6853800156350674E-14</v>
      </c>
      <c r="D163" s="21">
        <f t="shared" si="10"/>
        <v>2.6853800156350674E-14</v>
      </c>
      <c r="E163" s="24">
        <f t="shared" si="9"/>
        <v>0</v>
      </c>
      <c r="F163" s="23">
        <f t="shared" si="11"/>
        <v>2.7122338157914181E-12</v>
      </c>
    </row>
    <row r="164" spans="2:6" x14ac:dyDescent="0.2">
      <c r="B164" s="20">
        <v>150</v>
      </c>
      <c r="C164" s="21">
        <f t="shared" si="12"/>
        <v>-2.7122338157914183E-14</v>
      </c>
      <c r="D164" s="21">
        <f t="shared" si="10"/>
        <v>2.7122338157914183E-14</v>
      </c>
      <c r="E164" s="24">
        <f t="shared" si="9"/>
        <v>0</v>
      </c>
      <c r="F164" s="23">
        <f t="shared" si="11"/>
        <v>2.7393561539493322E-12</v>
      </c>
    </row>
    <row r="165" spans="2:6" x14ac:dyDescent="0.2">
      <c r="B165" s="20">
        <v>151</v>
      </c>
      <c r="C165" s="21">
        <f t="shared" si="12"/>
        <v>-2.7393561539493324E-14</v>
      </c>
      <c r="D165" s="21">
        <f t="shared" si="10"/>
        <v>2.7393561539493324E-14</v>
      </c>
      <c r="E165" s="24">
        <f t="shared" si="9"/>
        <v>0</v>
      </c>
      <c r="F165" s="23">
        <f t="shared" si="11"/>
        <v>2.7667497154888256E-12</v>
      </c>
    </row>
    <row r="166" spans="2:6" x14ac:dyDescent="0.2">
      <c r="B166" s="20">
        <v>152</v>
      </c>
      <c r="C166" s="21">
        <f t="shared" si="12"/>
        <v>-2.7667497154888257E-14</v>
      </c>
      <c r="D166" s="21">
        <f t="shared" si="10"/>
        <v>2.7667497154888257E-14</v>
      </c>
      <c r="E166" s="24">
        <f t="shared" si="9"/>
        <v>0</v>
      </c>
      <c r="F166" s="23">
        <f t="shared" si="11"/>
        <v>2.7944172126437139E-12</v>
      </c>
    </row>
    <row r="167" spans="2:6" x14ac:dyDescent="0.2">
      <c r="B167" s="20">
        <v>153</v>
      </c>
      <c r="C167" s="21">
        <f t="shared" si="12"/>
        <v>-2.7944172126437138E-14</v>
      </c>
      <c r="D167" s="21">
        <f t="shared" si="10"/>
        <v>2.7944172126437138E-14</v>
      </c>
      <c r="E167" s="24">
        <f t="shared" si="9"/>
        <v>0</v>
      </c>
      <c r="F167" s="23">
        <f t="shared" si="11"/>
        <v>2.822361384770151E-12</v>
      </c>
    </row>
    <row r="168" spans="2:6" x14ac:dyDescent="0.2">
      <c r="B168" s="20">
        <v>154</v>
      </c>
      <c r="C168" s="21">
        <f t="shared" si="12"/>
        <v>-2.8223613847701511E-14</v>
      </c>
      <c r="D168" s="21">
        <f t="shared" si="10"/>
        <v>2.8223613847701511E-14</v>
      </c>
      <c r="E168" s="24">
        <f t="shared" si="9"/>
        <v>0</v>
      </c>
      <c r="F168" s="23">
        <f t="shared" si="11"/>
        <v>2.8505849986178525E-12</v>
      </c>
    </row>
    <row r="169" spans="2:6" x14ac:dyDescent="0.2">
      <c r="B169" s="20">
        <v>155</v>
      </c>
      <c r="C169" s="21">
        <f t="shared" si="12"/>
        <v>-2.8505849986178525E-14</v>
      </c>
      <c r="D169" s="21">
        <f t="shared" si="10"/>
        <v>2.8505849986178525E-14</v>
      </c>
      <c r="E169" s="24">
        <f t="shared" si="9"/>
        <v>0</v>
      </c>
      <c r="F169" s="23">
        <f t="shared" si="11"/>
        <v>2.879090848604031E-12</v>
      </c>
    </row>
    <row r="170" spans="2:6" x14ac:dyDescent="0.2">
      <c r="B170" s="20">
        <v>156</v>
      </c>
      <c r="C170" s="21">
        <f t="shared" si="12"/>
        <v>-2.8790908486040311E-14</v>
      </c>
      <c r="D170" s="21">
        <f t="shared" si="10"/>
        <v>2.8790908486040311E-14</v>
      </c>
      <c r="E170" s="24">
        <f t="shared" si="9"/>
        <v>0</v>
      </c>
      <c r="F170" s="23">
        <f t="shared" si="11"/>
        <v>2.9078817570900713E-12</v>
      </c>
    </row>
    <row r="171" spans="2:6" x14ac:dyDescent="0.2">
      <c r="B171" s="20">
        <v>157</v>
      </c>
      <c r="C171" s="21">
        <f t="shared" si="12"/>
        <v>-2.9078817570900713E-14</v>
      </c>
      <c r="D171" s="21">
        <f t="shared" si="10"/>
        <v>2.9078817570900713E-14</v>
      </c>
      <c r="E171" s="24">
        <f t="shared" si="9"/>
        <v>0</v>
      </c>
      <c r="F171" s="23">
        <f t="shared" si="11"/>
        <v>2.9369605746609718E-12</v>
      </c>
    </row>
    <row r="172" spans="2:6" x14ac:dyDescent="0.2">
      <c r="B172" s="20">
        <v>158</v>
      </c>
      <c r="C172" s="21">
        <f t="shared" si="12"/>
        <v>-2.9369605746609718E-14</v>
      </c>
      <c r="D172" s="21">
        <f t="shared" si="10"/>
        <v>2.9369605746609718E-14</v>
      </c>
      <c r="E172" s="24">
        <f t="shared" si="9"/>
        <v>0</v>
      </c>
      <c r="F172" s="23">
        <f t="shared" si="11"/>
        <v>2.9663301804075814E-12</v>
      </c>
    </row>
    <row r="173" spans="2:6" x14ac:dyDescent="0.2">
      <c r="B173" s="20">
        <v>159</v>
      </c>
      <c r="C173" s="21">
        <f t="shared" si="12"/>
        <v>-2.9663301804075813E-14</v>
      </c>
      <c r="D173" s="21">
        <f t="shared" si="10"/>
        <v>2.9663301804075813E-14</v>
      </c>
      <c r="E173" s="24">
        <f t="shared" si="9"/>
        <v>0</v>
      </c>
      <c r="F173" s="23">
        <f t="shared" si="11"/>
        <v>2.9959934822116571E-12</v>
      </c>
    </row>
    <row r="174" spans="2:6" x14ac:dyDescent="0.2">
      <c r="B174" s="20">
        <v>160</v>
      </c>
      <c r="C174" s="21">
        <f t="shared" si="12"/>
        <v>-2.9959934822116572E-14</v>
      </c>
      <c r="D174" s="21">
        <f t="shared" si="10"/>
        <v>2.9959934822116572E-14</v>
      </c>
      <c r="E174" s="24">
        <f t="shared" si="9"/>
        <v>0</v>
      </c>
      <c r="F174" s="23">
        <f t="shared" si="11"/>
        <v>3.0259534170337737E-12</v>
      </c>
    </row>
    <row r="175" spans="2:6" x14ac:dyDescent="0.2">
      <c r="B175" s="20">
        <v>161</v>
      </c>
      <c r="C175" s="21">
        <f t="shared" si="12"/>
        <v>-3.0259534170337736E-14</v>
      </c>
      <c r="D175" s="21">
        <f t="shared" si="10"/>
        <v>3.0259534170337736E-14</v>
      </c>
      <c r="E175" s="24">
        <f t="shared" si="9"/>
        <v>0</v>
      </c>
      <c r="F175" s="23">
        <f t="shared" si="11"/>
        <v>3.0562129512041113E-12</v>
      </c>
    </row>
    <row r="176" spans="2:6" x14ac:dyDescent="0.2">
      <c r="B176" s="20">
        <v>162</v>
      </c>
      <c r="C176" s="21">
        <f t="shared" si="12"/>
        <v>-3.0562129512041112E-14</v>
      </c>
      <c r="D176" s="21">
        <f t="shared" si="10"/>
        <v>3.0562129512041112E-14</v>
      </c>
      <c r="E176" s="24">
        <f t="shared" si="9"/>
        <v>0</v>
      </c>
      <c r="F176" s="23">
        <f t="shared" si="11"/>
        <v>3.0867750807161523E-12</v>
      </c>
    </row>
    <row r="177" spans="2:6" x14ac:dyDescent="0.2">
      <c r="B177" s="20">
        <v>163</v>
      </c>
      <c r="C177" s="21">
        <f t="shared" si="12"/>
        <v>-3.0867750807161525E-14</v>
      </c>
      <c r="D177" s="21">
        <f t="shared" si="10"/>
        <v>3.0867750807161525E-14</v>
      </c>
      <c r="E177" s="24">
        <f t="shared" si="9"/>
        <v>0</v>
      </c>
      <c r="F177" s="23">
        <f t="shared" si="11"/>
        <v>3.117642831523314E-12</v>
      </c>
    </row>
    <row r="178" spans="2:6" x14ac:dyDescent="0.2">
      <c r="B178" s="20">
        <v>164</v>
      </c>
      <c r="C178" s="21">
        <f t="shared" si="12"/>
        <v>-3.1176428315233139E-14</v>
      </c>
      <c r="D178" s="21">
        <f t="shared" si="10"/>
        <v>3.1176428315233139E-14</v>
      </c>
      <c r="E178" s="24">
        <f t="shared" si="9"/>
        <v>0</v>
      </c>
      <c r="F178" s="23">
        <f t="shared" si="11"/>
        <v>3.1488192598385471E-12</v>
      </c>
    </row>
    <row r="179" spans="2:6" x14ac:dyDescent="0.2">
      <c r="B179" s="20">
        <v>165</v>
      </c>
      <c r="C179" s="21">
        <f t="shared" si="12"/>
        <v>-3.148819259838547E-14</v>
      </c>
      <c r="D179" s="21">
        <f t="shared" si="10"/>
        <v>3.148819259838547E-14</v>
      </c>
      <c r="E179" s="24">
        <f t="shared" si="9"/>
        <v>0</v>
      </c>
      <c r="F179" s="23">
        <f t="shared" si="11"/>
        <v>3.1803074524369326E-12</v>
      </c>
    </row>
    <row r="180" spans="2:6" x14ac:dyDescent="0.2">
      <c r="B180" s="20">
        <v>166</v>
      </c>
      <c r="C180" s="21">
        <f t="shared" si="12"/>
        <v>-3.1803074524369326E-14</v>
      </c>
      <c r="D180" s="21">
        <f t="shared" si="10"/>
        <v>3.1803074524369326E-14</v>
      </c>
      <c r="E180" s="24">
        <f t="shared" si="9"/>
        <v>0</v>
      </c>
      <c r="F180" s="23">
        <f t="shared" si="11"/>
        <v>3.2121105269613018E-12</v>
      </c>
    </row>
    <row r="181" spans="2:6" x14ac:dyDescent="0.2">
      <c r="B181" s="20">
        <v>167</v>
      </c>
      <c r="C181" s="21">
        <f t="shared" si="12"/>
        <v>-3.2121105269613021E-14</v>
      </c>
      <c r="D181" s="21">
        <f t="shared" si="10"/>
        <v>3.2121105269613021E-14</v>
      </c>
      <c r="E181" s="24">
        <f t="shared" si="9"/>
        <v>0</v>
      </c>
      <c r="F181" s="23">
        <f t="shared" si="11"/>
        <v>3.2442316322309148E-12</v>
      </c>
    </row>
    <row r="182" spans="2:6" x14ac:dyDescent="0.2">
      <c r="B182" s="20">
        <v>168</v>
      </c>
      <c r="C182" s="21">
        <f t="shared" si="12"/>
        <v>-3.2442316322309145E-14</v>
      </c>
      <c r="D182" s="21">
        <f t="shared" si="10"/>
        <v>3.2442316322309145E-14</v>
      </c>
      <c r="E182" s="24">
        <f t="shared" si="9"/>
        <v>0</v>
      </c>
      <c r="F182" s="23">
        <f t="shared" si="11"/>
        <v>3.2766739485532238E-12</v>
      </c>
    </row>
    <row r="183" spans="2:6" x14ac:dyDescent="0.2">
      <c r="B183" s="20">
        <v>169</v>
      </c>
      <c r="C183" s="21">
        <f t="shared" si="12"/>
        <v>-3.2766739485532239E-14</v>
      </c>
      <c r="D183" s="21">
        <f t="shared" si="10"/>
        <v>3.2766739485532239E-14</v>
      </c>
      <c r="E183" s="24">
        <f t="shared" si="9"/>
        <v>0</v>
      </c>
      <c r="F183" s="23">
        <f t="shared" si="11"/>
        <v>3.309440688038756E-12</v>
      </c>
    </row>
    <row r="184" spans="2:6" x14ac:dyDescent="0.2">
      <c r="B184" s="20">
        <v>170</v>
      </c>
      <c r="C184" s="21">
        <f t="shared" si="12"/>
        <v>-3.3094406880387561E-14</v>
      </c>
      <c r="D184" s="21">
        <f t="shared" si="10"/>
        <v>3.3094406880387561E-14</v>
      </c>
      <c r="E184" s="24">
        <f t="shared" si="9"/>
        <v>0</v>
      </c>
      <c r="F184" s="23">
        <f t="shared" si="11"/>
        <v>3.3425350949191437E-12</v>
      </c>
    </row>
    <row r="185" spans="2:6" x14ac:dyDescent="0.2">
      <c r="B185" s="20">
        <v>171</v>
      </c>
      <c r="C185" s="21">
        <f t="shared" si="12"/>
        <v>-3.3425350949191438E-14</v>
      </c>
      <c r="D185" s="21">
        <f t="shared" si="10"/>
        <v>3.3425350949191438E-14</v>
      </c>
      <c r="E185" s="24">
        <f t="shared" si="9"/>
        <v>0</v>
      </c>
      <c r="F185" s="23">
        <f t="shared" si="11"/>
        <v>3.375960445868335E-12</v>
      </c>
    </row>
    <row r="186" spans="2:6" x14ac:dyDescent="0.2">
      <c r="B186" s="20">
        <v>172</v>
      </c>
      <c r="C186" s="21">
        <f t="shared" si="12"/>
        <v>-3.3759604458683351E-14</v>
      </c>
      <c r="D186" s="21">
        <f t="shared" si="10"/>
        <v>3.3759604458683351E-14</v>
      </c>
      <c r="E186" s="24">
        <f t="shared" si="9"/>
        <v>0</v>
      </c>
      <c r="F186" s="23">
        <f t="shared" si="11"/>
        <v>3.4097200503270184E-12</v>
      </c>
    </row>
    <row r="187" spans="2:6" x14ac:dyDescent="0.2">
      <c r="B187" s="20">
        <v>173</v>
      </c>
      <c r="C187" s="21">
        <f t="shared" si="12"/>
        <v>-3.4097200503270185E-14</v>
      </c>
      <c r="D187" s="21">
        <f t="shared" si="10"/>
        <v>3.4097200503270185E-14</v>
      </c>
      <c r="E187" s="24">
        <f t="shared" si="9"/>
        <v>0</v>
      </c>
      <c r="F187" s="23">
        <f t="shared" si="11"/>
        <v>3.4438172508302888E-12</v>
      </c>
    </row>
    <row r="188" spans="2:6" x14ac:dyDescent="0.2">
      <c r="B188" s="20">
        <v>174</v>
      </c>
      <c r="C188" s="21">
        <f t="shared" si="12"/>
        <v>-3.4438172508302888E-14</v>
      </c>
      <c r="D188" s="21">
        <f t="shared" si="10"/>
        <v>3.4438172508302888E-14</v>
      </c>
      <c r="E188" s="24">
        <f t="shared" si="9"/>
        <v>0</v>
      </c>
      <c r="F188" s="23">
        <f t="shared" si="11"/>
        <v>3.4782554233385915E-12</v>
      </c>
    </row>
    <row r="189" spans="2:6" x14ac:dyDescent="0.2">
      <c r="B189" s="20">
        <v>175</v>
      </c>
      <c r="C189" s="21">
        <f t="shared" si="12"/>
        <v>-3.4782554233385918E-14</v>
      </c>
      <c r="D189" s="21">
        <f t="shared" si="10"/>
        <v>3.4782554233385918E-14</v>
      </c>
      <c r="E189" s="24">
        <f t="shared" si="9"/>
        <v>0</v>
      </c>
      <c r="F189" s="23">
        <f t="shared" si="11"/>
        <v>3.5130379775719773E-12</v>
      </c>
    </row>
    <row r="190" spans="2:6" x14ac:dyDescent="0.2">
      <c r="B190" s="20">
        <v>176</v>
      </c>
      <c r="C190" s="21">
        <f t="shared" si="12"/>
        <v>-3.5130379775719775E-14</v>
      </c>
      <c r="D190" s="21">
        <f t="shared" si="10"/>
        <v>3.5130379775719775E-14</v>
      </c>
      <c r="E190" s="24">
        <f t="shared" si="9"/>
        <v>0</v>
      </c>
      <c r="F190" s="23">
        <f t="shared" si="11"/>
        <v>3.5481683573476972E-12</v>
      </c>
    </row>
    <row r="191" spans="2:6" x14ac:dyDescent="0.2">
      <c r="B191" s="20">
        <v>177</v>
      </c>
      <c r="C191" s="21">
        <f t="shared" si="12"/>
        <v>-3.5481683573476973E-14</v>
      </c>
      <c r="D191" s="21">
        <f t="shared" si="10"/>
        <v>3.5481683573476973E-14</v>
      </c>
      <c r="E191" s="24">
        <f t="shared" si="9"/>
        <v>0</v>
      </c>
      <c r="F191" s="23">
        <f t="shared" si="11"/>
        <v>3.5836500409211742E-12</v>
      </c>
    </row>
    <row r="192" spans="2:6" x14ac:dyDescent="0.2">
      <c r="B192" s="20">
        <v>178</v>
      </c>
      <c r="C192" s="21">
        <f t="shared" si="12"/>
        <v>-3.5836500409211744E-14</v>
      </c>
      <c r="D192" s="21">
        <f t="shared" si="10"/>
        <v>3.5836500409211744E-14</v>
      </c>
      <c r="E192" s="24">
        <f t="shared" si="9"/>
        <v>0</v>
      </c>
      <c r="F192" s="23">
        <f t="shared" si="11"/>
        <v>3.6194865413303858E-12</v>
      </c>
    </row>
    <row r="193" spans="2:6" x14ac:dyDescent="0.2">
      <c r="B193" s="20">
        <v>179</v>
      </c>
      <c r="C193" s="21">
        <f t="shared" si="12"/>
        <v>-3.6194865413303858E-14</v>
      </c>
      <c r="D193" s="21">
        <f t="shared" si="10"/>
        <v>3.6194865413303858E-14</v>
      </c>
      <c r="E193" s="24">
        <f t="shared" si="9"/>
        <v>0</v>
      </c>
      <c r="F193" s="23">
        <f t="shared" si="11"/>
        <v>3.6556814067436893E-12</v>
      </c>
    </row>
    <row r="194" spans="2:6" x14ac:dyDescent="0.2">
      <c r="B194" s="20">
        <v>180</v>
      </c>
      <c r="C194" s="21">
        <f t="shared" si="12"/>
        <v>-3.6556814067436895E-14</v>
      </c>
      <c r="D194" s="21">
        <f t="shared" si="10"/>
        <v>3.6556814067436895E-14</v>
      </c>
      <c r="E194" s="24">
        <f t="shared" si="9"/>
        <v>0</v>
      </c>
      <c r="F194" s="23">
        <f t="shared" si="11"/>
        <v>3.6922382208111261E-12</v>
      </c>
    </row>
    <row r="195" spans="2:6" x14ac:dyDescent="0.2">
      <c r="B195" s="20">
        <v>181</v>
      </c>
      <c r="C195" s="21">
        <f t="shared" si="12"/>
        <v>-3.6922382208111259E-14</v>
      </c>
      <c r="D195" s="21">
        <f t="shared" si="10"/>
        <v>3.6922382208111259E-14</v>
      </c>
      <c r="E195" s="24">
        <f t="shared" si="9"/>
        <v>0</v>
      </c>
      <c r="F195" s="23">
        <f t="shared" si="11"/>
        <v>3.7291606030192373E-12</v>
      </c>
    </row>
    <row r="196" spans="2:6" x14ac:dyDescent="0.2">
      <c r="B196" s="20">
        <v>182</v>
      </c>
      <c r="C196" s="21">
        <f t="shared" si="12"/>
        <v>-3.7291606030192376E-14</v>
      </c>
      <c r="D196" s="21">
        <f t="shared" si="10"/>
        <v>3.7291606030192376E-14</v>
      </c>
      <c r="E196" s="24">
        <f t="shared" si="9"/>
        <v>0</v>
      </c>
      <c r="F196" s="23">
        <f t="shared" si="11"/>
        <v>3.7664522090494294E-12</v>
      </c>
    </row>
    <row r="197" spans="2:6" x14ac:dyDescent="0.2">
      <c r="B197" s="20">
        <v>183</v>
      </c>
      <c r="C197" s="21">
        <f t="shared" si="12"/>
        <v>-3.7664522090494293E-14</v>
      </c>
      <c r="D197" s="21">
        <f t="shared" si="10"/>
        <v>3.7664522090494293E-14</v>
      </c>
      <c r="E197" s="24">
        <f t="shared" si="9"/>
        <v>0</v>
      </c>
      <c r="F197" s="23">
        <f t="shared" si="11"/>
        <v>3.8041167311399241E-12</v>
      </c>
    </row>
    <row r="198" spans="2:6" x14ac:dyDescent="0.2">
      <c r="B198" s="20">
        <v>184</v>
      </c>
      <c r="C198" s="21">
        <f t="shared" si="12"/>
        <v>-3.8041167311399245E-14</v>
      </c>
      <c r="D198" s="21">
        <f t="shared" si="10"/>
        <v>3.8041167311399245E-14</v>
      </c>
      <c r="E198" s="24">
        <f t="shared" si="9"/>
        <v>0</v>
      </c>
      <c r="F198" s="23">
        <f t="shared" si="11"/>
        <v>3.8421578984513231E-12</v>
      </c>
    </row>
    <row r="199" spans="2:6" x14ac:dyDescent="0.2">
      <c r="B199" s="20">
        <v>185</v>
      </c>
      <c r="C199" s="21">
        <f t="shared" si="12"/>
        <v>-3.8421578984513229E-14</v>
      </c>
      <c r="D199" s="21">
        <f t="shared" si="10"/>
        <v>3.8421578984513229E-14</v>
      </c>
      <c r="E199" s="24">
        <f t="shared" si="9"/>
        <v>0</v>
      </c>
      <c r="F199" s="23">
        <f t="shared" si="11"/>
        <v>3.8805794774358366E-12</v>
      </c>
    </row>
    <row r="200" spans="2:6" x14ac:dyDescent="0.2">
      <c r="B200" s="20">
        <v>186</v>
      </c>
      <c r="C200" s="21">
        <f t="shared" si="12"/>
        <v>-3.8805794774358367E-14</v>
      </c>
      <c r="D200" s="21">
        <f t="shared" si="10"/>
        <v>3.8805794774358367E-14</v>
      </c>
      <c r="E200" s="24">
        <f t="shared" si="9"/>
        <v>0</v>
      </c>
      <c r="F200" s="23">
        <f t="shared" si="11"/>
        <v>3.9193852722101953E-12</v>
      </c>
    </row>
    <row r="201" spans="2:6" x14ac:dyDescent="0.2">
      <c r="B201" s="20">
        <v>187</v>
      </c>
      <c r="C201" s="21">
        <f t="shared" si="12"/>
        <v>-3.9193852722101957E-14</v>
      </c>
      <c r="D201" s="21">
        <f t="shared" si="10"/>
        <v>3.9193852722101957E-14</v>
      </c>
      <c r="E201" s="24">
        <f t="shared" si="9"/>
        <v>0</v>
      </c>
      <c r="F201" s="23">
        <f t="shared" si="11"/>
        <v>3.958579124932297E-12</v>
      </c>
    </row>
    <row r="202" spans="2:6" x14ac:dyDescent="0.2">
      <c r="B202" s="20">
        <v>188</v>
      </c>
      <c r="C202" s="21">
        <f t="shared" si="12"/>
        <v>-3.9585791249322972E-14</v>
      </c>
      <c r="D202" s="21">
        <f t="shared" si="10"/>
        <v>3.9585791249322972E-14</v>
      </c>
      <c r="E202" s="24">
        <f t="shared" si="9"/>
        <v>0</v>
      </c>
      <c r="F202" s="23">
        <f t="shared" si="11"/>
        <v>3.9981649161816202E-12</v>
      </c>
    </row>
    <row r="203" spans="2:6" x14ac:dyDescent="0.2">
      <c r="B203" s="20">
        <v>189</v>
      </c>
      <c r="C203" s="21">
        <f t="shared" si="12"/>
        <v>-3.9981649161816201E-14</v>
      </c>
      <c r="D203" s="21">
        <f t="shared" si="10"/>
        <v>3.9981649161816201E-14</v>
      </c>
      <c r="E203" s="24">
        <f t="shared" si="9"/>
        <v>0</v>
      </c>
      <c r="F203" s="23">
        <f t="shared" si="11"/>
        <v>4.0381465653434363E-12</v>
      </c>
    </row>
    <row r="204" spans="2:6" x14ac:dyDescent="0.2">
      <c r="B204" s="20">
        <v>190</v>
      </c>
      <c r="C204" s="21">
        <f t="shared" si="12"/>
        <v>-4.0381465653434366E-14</v>
      </c>
      <c r="D204" s="21">
        <f t="shared" si="10"/>
        <v>4.0381465653434366E-14</v>
      </c>
      <c r="E204" s="24">
        <f t="shared" si="9"/>
        <v>0</v>
      </c>
      <c r="F204" s="23">
        <f t="shared" si="11"/>
        <v>4.0785280309968709E-12</v>
      </c>
    </row>
    <row r="205" spans="2:6" x14ac:dyDescent="0.2">
      <c r="B205" s="20">
        <v>191</v>
      </c>
      <c r="C205" s="21">
        <f t="shared" si="12"/>
        <v>-4.0785280309968712E-14</v>
      </c>
      <c r="D205" s="21">
        <f t="shared" si="10"/>
        <v>4.0785280309968712E-14</v>
      </c>
      <c r="E205" s="24">
        <f t="shared" si="9"/>
        <v>0</v>
      </c>
      <c r="F205" s="23">
        <f t="shared" si="11"/>
        <v>4.1193133113068397E-12</v>
      </c>
    </row>
    <row r="206" spans="2:6" x14ac:dyDescent="0.2">
      <c r="B206" s="20">
        <v>192</v>
      </c>
      <c r="C206" s="21">
        <f t="shared" si="12"/>
        <v>-4.1193133113068396E-14</v>
      </c>
      <c r="D206" s="21">
        <f t="shared" si="10"/>
        <v>4.1193133113068396E-14</v>
      </c>
      <c r="E206" s="24">
        <f t="shared" si="9"/>
        <v>0</v>
      </c>
      <c r="F206" s="23">
        <f t="shared" si="11"/>
        <v>4.1605064444199082E-12</v>
      </c>
    </row>
    <row r="207" spans="2:6" x14ac:dyDescent="0.2">
      <c r="B207" s="20">
        <v>193</v>
      </c>
      <c r="C207" s="21">
        <f t="shared" si="12"/>
        <v>-4.1605064444199085E-14</v>
      </c>
      <c r="D207" s="21">
        <f t="shared" si="10"/>
        <v>4.1605064444199085E-14</v>
      </c>
      <c r="E207" s="24">
        <f t="shared" ref="E207:E270" si="13">IF(F206&lt;=$B$15,0,$D$10)</f>
        <v>0</v>
      </c>
      <c r="F207" s="23">
        <f t="shared" si="11"/>
        <v>4.2021115088641076E-12</v>
      </c>
    </row>
    <row r="208" spans="2:6" x14ac:dyDescent="0.2">
      <c r="B208" s="20">
        <v>194</v>
      </c>
      <c r="C208" s="21">
        <f t="shared" si="12"/>
        <v>-4.2021115088641077E-14</v>
      </c>
      <c r="D208" s="21">
        <f t="shared" ref="D208:D271" si="14">+F207*$D$6</f>
        <v>4.2021115088641077E-14</v>
      </c>
      <c r="E208" s="24">
        <f t="shared" si="13"/>
        <v>0</v>
      </c>
      <c r="F208" s="23">
        <f t="shared" ref="F208:F271" si="15">+F207-C208</f>
        <v>4.2441326239527489E-12</v>
      </c>
    </row>
    <row r="209" spans="2:6" x14ac:dyDescent="0.2">
      <c r="B209" s="20">
        <v>195</v>
      </c>
      <c r="C209" s="21">
        <f t="shared" si="12"/>
        <v>-4.2441326239527492E-14</v>
      </c>
      <c r="D209" s="21">
        <f t="shared" si="14"/>
        <v>4.2441326239527492E-14</v>
      </c>
      <c r="E209" s="24">
        <f t="shared" si="13"/>
        <v>0</v>
      </c>
      <c r="F209" s="23">
        <f t="shared" si="15"/>
        <v>4.2865739501922761E-12</v>
      </c>
    </row>
    <row r="210" spans="2:6" x14ac:dyDescent="0.2">
      <c r="B210" s="20">
        <v>196</v>
      </c>
      <c r="C210" s="21">
        <f t="shared" si="12"/>
        <v>-4.2865739501922762E-14</v>
      </c>
      <c r="D210" s="21">
        <f t="shared" si="14"/>
        <v>4.2865739501922762E-14</v>
      </c>
      <c r="E210" s="24">
        <f t="shared" si="13"/>
        <v>0</v>
      </c>
      <c r="F210" s="23">
        <f t="shared" si="15"/>
        <v>4.3294396896941988E-12</v>
      </c>
    </row>
    <row r="211" spans="2:6" x14ac:dyDescent="0.2">
      <c r="B211" s="20">
        <v>197</v>
      </c>
      <c r="C211" s="21">
        <f t="shared" si="12"/>
        <v>-4.3294396896941988E-14</v>
      </c>
      <c r="D211" s="21">
        <f t="shared" si="14"/>
        <v>4.3294396896941988E-14</v>
      </c>
      <c r="E211" s="24">
        <f t="shared" si="13"/>
        <v>0</v>
      </c>
      <c r="F211" s="23">
        <f t="shared" si="15"/>
        <v>4.3727340865911406E-12</v>
      </c>
    </row>
    <row r="212" spans="2:6" x14ac:dyDescent="0.2">
      <c r="B212" s="20">
        <v>198</v>
      </c>
      <c r="C212" s="21">
        <f t="shared" si="12"/>
        <v>-4.3727340865911404E-14</v>
      </c>
      <c r="D212" s="21">
        <f t="shared" si="14"/>
        <v>4.3727340865911404E-14</v>
      </c>
      <c r="E212" s="24">
        <f t="shared" si="13"/>
        <v>0</v>
      </c>
      <c r="F212" s="23">
        <f t="shared" si="15"/>
        <v>4.4164614274570523E-12</v>
      </c>
    </row>
    <row r="213" spans="2:6" x14ac:dyDescent="0.2">
      <c r="B213" s="20">
        <v>199</v>
      </c>
      <c r="C213" s="21">
        <f t="shared" si="12"/>
        <v>-4.4164614274570523E-14</v>
      </c>
      <c r="D213" s="21">
        <f t="shared" si="14"/>
        <v>4.4164614274570523E-14</v>
      </c>
      <c r="E213" s="24">
        <f t="shared" si="13"/>
        <v>0</v>
      </c>
      <c r="F213" s="23">
        <f t="shared" si="15"/>
        <v>4.4606260417316233E-12</v>
      </c>
    </row>
    <row r="214" spans="2:6" x14ac:dyDescent="0.2">
      <c r="B214" s="20">
        <v>200</v>
      </c>
      <c r="C214" s="21">
        <f t="shared" si="12"/>
        <v>-4.4606260417316232E-14</v>
      </c>
      <c r="D214" s="21">
        <f t="shared" si="14"/>
        <v>4.4606260417316232E-14</v>
      </c>
      <c r="E214" s="24">
        <f t="shared" si="13"/>
        <v>0</v>
      </c>
      <c r="F214" s="23">
        <f t="shared" si="15"/>
        <v>4.5052323021489392E-12</v>
      </c>
    </row>
    <row r="215" spans="2:6" x14ac:dyDescent="0.2">
      <c r="B215" s="20">
        <v>201</v>
      </c>
      <c r="C215" s="21">
        <f t="shared" si="12"/>
        <v>-4.5052323021489391E-14</v>
      </c>
      <c r="D215" s="21">
        <f t="shared" si="14"/>
        <v>4.5052323021489391E-14</v>
      </c>
      <c r="E215" s="24">
        <f t="shared" si="13"/>
        <v>0</v>
      </c>
      <c r="F215" s="23">
        <f t="shared" si="15"/>
        <v>4.5502846251704284E-12</v>
      </c>
    </row>
    <row r="216" spans="2:6" x14ac:dyDescent="0.2">
      <c r="B216" s="20">
        <v>202</v>
      </c>
      <c r="C216" s="21">
        <f t="shared" si="12"/>
        <v>-4.5502846251704286E-14</v>
      </c>
      <c r="D216" s="21">
        <f t="shared" si="14"/>
        <v>4.5502846251704286E-14</v>
      </c>
      <c r="E216" s="24">
        <f t="shared" si="13"/>
        <v>0</v>
      </c>
      <c r="F216" s="23">
        <f t="shared" si="15"/>
        <v>4.5957874714221324E-12</v>
      </c>
    </row>
    <row r="217" spans="2:6" x14ac:dyDescent="0.2">
      <c r="B217" s="20">
        <v>203</v>
      </c>
      <c r="C217" s="21">
        <f t="shared" si="12"/>
        <v>-4.5957874714221327E-14</v>
      </c>
      <c r="D217" s="21">
        <f t="shared" si="14"/>
        <v>4.5957874714221327E-14</v>
      </c>
      <c r="E217" s="24">
        <f t="shared" si="13"/>
        <v>0</v>
      </c>
      <c r="F217" s="23">
        <f t="shared" si="15"/>
        <v>4.6417453461363539E-12</v>
      </c>
    </row>
    <row r="218" spans="2:6" x14ac:dyDescent="0.2">
      <c r="B218" s="20">
        <v>204</v>
      </c>
      <c r="C218" s="21">
        <f t="shared" si="12"/>
        <v>-4.6417453461363537E-14</v>
      </c>
      <c r="D218" s="21">
        <f t="shared" si="14"/>
        <v>4.6417453461363537E-14</v>
      </c>
      <c r="E218" s="24">
        <f t="shared" si="13"/>
        <v>0</v>
      </c>
      <c r="F218" s="23">
        <f t="shared" si="15"/>
        <v>4.6881627995977177E-12</v>
      </c>
    </row>
    <row r="219" spans="2:6" x14ac:dyDescent="0.2">
      <c r="B219" s="20">
        <v>205</v>
      </c>
      <c r="C219" s="21">
        <f t="shared" ref="C219:C282" si="16">IF($D$11&gt;B218,0,(E219-D219))</f>
        <v>-4.6881627995977177E-14</v>
      </c>
      <c r="D219" s="21">
        <f t="shared" si="14"/>
        <v>4.6881627995977177E-14</v>
      </c>
      <c r="E219" s="24">
        <f t="shared" si="13"/>
        <v>0</v>
      </c>
      <c r="F219" s="23">
        <f t="shared" si="15"/>
        <v>4.7350444275936952E-12</v>
      </c>
    </row>
    <row r="220" spans="2:6" x14ac:dyDescent="0.2">
      <c r="B220" s="20">
        <v>206</v>
      </c>
      <c r="C220" s="21">
        <f t="shared" si="16"/>
        <v>-4.7350444275936953E-14</v>
      </c>
      <c r="D220" s="21">
        <f t="shared" si="14"/>
        <v>4.7350444275936953E-14</v>
      </c>
      <c r="E220" s="24">
        <f t="shared" si="13"/>
        <v>0</v>
      </c>
      <c r="F220" s="23">
        <f t="shared" si="15"/>
        <v>4.7823948718696325E-12</v>
      </c>
    </row>
    <row r="221" spans="2:6" x14ac:dyDescent="0.2">
      <c r="B221" s="20">
        <v>207</v>
      </c>
      <c r="C221" s="21">
        <f t="shared" si="16"/>
        <v>-4.7823948718696323E-14</v>
      </c>
      <c r="D221" s="21">
        <f t="shared" si="14"/>
        <v>4.7823948718696323E-14</v>
      </c>
      <c r="E221" s="24">
        <f t="shared" si="13"/>
        <v>0</v>
      </c>
      <c r="F221" s="23">
        <f t="shared" si="15"/>
        <v>4.8302188205883289E-12</v>
      </c>
    </row>
    <row r="222" spans="2:6" x14ac:dyDescent="0.2">
      <c r="B222" s="20">
        <v>208</v>
      </c>
      <c r="C222" s="21">
        <f t="shared" si="16"/>
        <v>-4.830218820588329E-14</v>
      </c>
      <c r="D222" s="21">
        <f t="shared" si="14"/>
        <v>4.830218820588329E-14</v>
      </c>
      <c r="E222" s="24">
        <f t="shared" si="13"/>
        <v>0</v>
      </c>
      <c r="F222" s="23">
        <f t="shared" si="15"/>
        <v>4.8785210087942122E-12</v>
      </c>
    </row>
    <row r="223" spans="2:6" x14ac:dyDescent="0.2">
      <c r="B223" s="20">
        <v>209</v>
      </c>
      <c r="C223" s="21">
        <f t="shared" si="16"/>
        <v>-4.8785210087942123E-14</v>
      </c>
      <c r="D223" s="21">
        <f t="shared" si="14"/>
        <v>4.8785210087942123E-14</v>
      </c>
      <c r="E223" s="24">
        <f t="shared" si="13"/>
        <v>0</v>
      </c>
      <c r="F223" s="23">
        <f t="shared" si="15"/>
        <v>4.9273062188821546E-12</v>
      </c>
    </row>
    <row r="224" spans="2:6" x14ac:dyDescent="0.2">
      <c r="B224" s="20">
        <v>210</v>
      </c>
      <c r="C224" s="21">
        <f t="shared" si="16"/>
        <v>-4.9273062188821549E-14</v>
      </c>
      <c r="D224" s="21">
        <f t="shared" si="14"/>
        <v>4.9273062188821549E-14</v>
      </c>
      <c r="E224" s="24">
        <f t="shared" si="13"/>
        <v>0</v>
      </c>
      <c r="F224" s="23">
        <f t="shared" si="15"/>
        <v>4.9765792810709764E-12</v>
      </c>
    </row>
    <row r="225" spans="2:6" x14ac:dyDescent="0.2">
      <c r="B225" s="20">
        <v>211</v>
      </c>
      <c r="C225" s="21">
        <f t="shared" si="16"/>
        <v>-4.9765792810709764E-14</v>
      </c>
      <c r="D225" s="21">
        <f t="shared" si="14"/>
        <v>4.9765792810709764E-14</v>
      </c>
      <c r="E225" s="24">
        <f t="shared" si="13"/>
        <v>0</v>
      </c>
      <c r="F225" s="23">
        <f t="shared" si="15"/>
        <v>5.026345073881686E-12</v>
      </c>
    </row>
    <row r="226" spans="2:6" x14ac:dyDescent="0.2">
      <c r="B226" s="20">
        <v>212</v>
      </c>
      <c r="C226" s="21">
        <f t="shared" si="16"/>
        <v>-5.0263450738816859E-14</v>
      </c>
      <c r="D226" s="21">
        <f t="shared" si="14"/>
        <v>5.0263450738816859E-14</v>
      </c>
      <c r="E226" s="24">
        <f t="shared" si="13"/>
        <v>0</v>
      </c>
      <c r="F226" s="23">
        <f t="shared" si="15"/>
        <v>5.0766085246205031E-12</v>
      </c>
    </row>
    <row r="227" spans="2:6" x14ac:dyDescent="0.2">
      <c r="B227" s="20">
        <v>213</v>
      </c>
      <c r="C227" s="21">
        <f t="shared" si="16"/>
        <v>-5.0766085246205034E-14</v>
      </c>
      <c r="D227" s="21">
        <f t="shared" si="14"/>
        <v>5.0766085246205034E-14</v>
      </c>
      <c r="E227" s="24">
        <f t="shared" si="13"/>
        <v>0</v>
      </c>
      <c r="F227" s="23">
        <f t="shared" si="15"/>
        <v>5.1273746098667081E-12</v>
      </c>
    </row>
    <row r="228" spans="2:6" x14ac:dyDescent="0.2">
      <c r="B228" s="20">
        <v>214</v>
      </c>
      <c r="C228" s="21">
        <f t="shared" si="16"/>
        <v>-5.127374609866708E-14</v>
      </c>
      <c r="D228" s="21">
        <f t="shared" si="14"/>
        <v>5.127374609866708E-14</v>
      </c>
      <c r="E228" s="24">
        <f t="shared" si="13"/>
        <v>0</v>
      </c>
      <c r="F228" s="23">
        <f t="shared" si="15"/>
        <v>5.1786483559653756E-12</v>
      </c>
    </row>
    <row r="229" spans="2:6" x14ac:dyDescent="0.2">
      <c r="B229" s="20">
        <v>215</v>
      </c>
      <c r="C229" s="21">
        <f t="shared" si="16"/>
        <v>-5.1786483559653755E-14</v>
      </c>
      <c r="D229" s="21">
        <f t="shared" si="14"/>
        <v>5.1786483559653755E-14</v>
      </c>
      <c r="E229" s="24">
        <f t="shared" si="13"/>
        <v>0</v>
      </c>
      <c r="F229" s="23">
        <f t="shared" si="15"/>
        <v>5.2304348395250289E-12</v>
      </c>
    </row>
    <row r="230" spans="2:6" x14ac:dyDescent="0.2">
      <c r="B230" s="20">
        <v>216</v>
      </c>
      <c r="C230" s="21">
        <f t="shared" si="16"/>
        <v>-5.2304348395250289E-14</v>
      </c>
      <c r="D230" s="21">
        <f t="shared" si="14"/>
        <v>5.2304348395250289E-14</v>
      </c>
      <c r="E230" s="24">
        <f t="shared" si="13"/>
        <v>0</v>
      </c>
      <c r="F230" s="23">
        <f t="shared" si="15"/>
        <v>5.2827391879202789E-12</v>
      </c>
    </row>
    <row r="231" spans="2:6" x14ac:dyDescent="0.2">
      <c r="B231" s="20">
        <v>217</v>
      </c>
      <c r="C231" s="21">
        <f t="shared" si="16"/>
        <v>-5.2827391879202793E-14</v>
      </c>
      <c r="D231" s="21">
        <f t="shared" si="14"/>
        <v>5.2827391879202793E-14</v>
      </c>
      <c r="E231" s="24">
        <f t="shared" si="13"/>
        <v>0</v>
      </c>
      <c r="F231" s="23">
        <f t="shared" si="15"/>
        <v>5.3355665797994813E-12</v>
      </c>
    </row>
    <row r="232" spans="2:6" x14ac:dyDescent="0.2">
      <c r="B232" s="20">
        <v>218</v>
      </c>
      <c r="C232" s="21">
        <f t="shared" si="16"/>
        <v>-5.3355665797994814E-14</v>
      </c>
      <c r="D232" s="21">
        <f t="shared" si="14"/>
        <v>5.3355665797994814E-14</v>
      </c>
      <c r="E232" s="24">
        <f t="shared" si="13"/>
        <v>0</v>
      </c>
      <c r="F232" s="23">
        <f t="shared" si="15"/>
        <v>5.3889222455974759E-12</v>
      </c>
    </row>
    <row r="233" spans="2:6" x14ac:dyDescent="0.2">
      <c r="B233" s="20">
        <v>219</v>
      </c>
      <c r="C233" s="21">
        <f t="shared" si="16"/>
        <v>-5.3889222455974761E-14</v>
      </c>
      <c r="D233" s="21">
        <f t="shared" si="14"/>
        <v>5.3889222455974761E-14</v>
      </c>
      <c r="E233" s="24">
        <f t="shared" si="13"/>
        <v>0</v>
      </c>
      <c r="F233" s="23">
        <f t="shared" si="15"/>
        <v>5.4428114680534507E-12</v>
      </c>
    </row>
    <row r="234" spans="2:6" x14ac:dyDescent="0.2">
      <c r="B234" s="20">
        <v>220</v>
      </c>
      <c r="C234" s="21">
        <f t="shared" si="16"/>
        <v>-5.4428114680534507E-14</v>
      </c>
      <c r="D234" s="21">
        <f t="shared" si="14"/>
        <v>5.4428114680534507E-14</v>
      </c>
      <c r="E234" s="24">
        <f t="shared" si="13"/>
        <v>0</v>
      </c>
      <c r="F234" s="23">
        <f t="shared" si="15"/>
        <v>5.4972395827339851E-12</v>
      </c>
    </row>
    <row r="235" spans="2:6" x14ac:dyDescent="0.2">
      <c r="B235" s="20">
        <v>221</v>
      </c>
      <c r="C235" s="21">
        <f t="shared" si="16"/>
        <v>-5.4972395827339851E-14</v>
      </c>
      <c r="D235" s="21">
        <f t="shared" si="14"/>
        <v>5.4972395827339851E-14</v>
      </c>
      <c r="E235" s="24">
        <f t="shared" si="13"/>
        <v>0</v>
      </c>
      <c r="F235" s="23">
        <f t="shared" si="15"/>
        <v>5.5522119785613253E-12</v>
      </c>
    </row>
    <row r="236" spans="2:6" x14ac:dyDescent="0.2">
      <c r="B236" s="20">
        <v>222</v>
      </c>
      <c r="C236" s="21">
        <f t="shared" si="16"/>
        <v>-5.5522119785613256E-14</v>
      </c>
      <c r="D236" s="21">
        <f t="shared" si="14"/>
        <v>5.5522119785613256E-14</v>
      </c>
      <c r="E236" s="24">
        <f t="shared" si="13"/>
        <v>0</v>
      </c>
      <c r="F236" s="23">
        <f t="shared" si="15"/>
        <v>5.6077340983469388E-12</v>
      </c>
    </row>
    <row r="237" spans="2:6" x14ac:dyDescent="0.2">
      <c r="B237" s="20">
        <v>223</v>
      </c>
      <c r="C237" s="21">
        <f t="shared" si="16"/>
        <v>-5.6077340983469387E-14</v>
      </c>
      <c r="D237" s="21">
        <f t="shared" si="14"/>
        <v>5.6077340983469387E-14</v>
      </c>
      <c r="E237" s="24">
        <f t="shared" si="13"/>
        <v>0</v>
      </c>
      <c r="F237" s="23">
        <f t="shared" si="15"/>
        <v>5.6638114393304084E-12</v>
      </c>
    </row>
    <row r="238" spans="2:6" x14ac:dyDescent="0.2">
      <c r="B238" s="20">
        <v>224</v>
      </c>
      <c r="C238" s="21">
        <f t="shared" si="16"/>
        <v>-5.6638114393304083E-14</v>
      </c>
      <c r="D238" s="21">
        <f t="shared" si="14"/>
        <v>5.6638114393304083E-14</v>
      </c>
      <c r="E238" s="24">
        <f t="shared" si="13"/>
        <v>0</v>
      </c>
      <c r="F238" s="23">
        <f t="shared" si="15"/>
        <v>5.7204495537237127E-12</v>
      </c>
    </row>
    <row r="239" spans="2:6" x14ac:dyDescent="0.2">
      <c r="B239" s="20">
        <v>225</v>
      </c>
      <c r="C239" s="21">
        <f t="shared" si="16"/>
        <v>-5.7204495537237125E-14</v>
      </c>
      <c r="D239" s="21">
        <f t="shared" si="14"/>
        <v>5.7204495537237125E-14</v>
      </c>
      <c r="E239" s="24">
        <f t="shared" si="13"/>
        <v>0</v>
      </c>
      <c r="F239" s="23">
        <f t="shared" si="15"/>
        <v>5.7776540492609501E-12</v>
      </c>
    </row>
    <row r="240" spans="2:6" x14ac:dyDescent="0.2">
      <c r="B240" s="20">
        <v>226</v>
      </c>
      <c r="C240" s="21">
        <f t="shared" si="16"/>
        <v>-5.7776540492609505E-14</v>
      </c>
      <c r="D240" s="21">
        <f t="shared" si="14"/>
        <v>5.7776540492609505E-14</v>
      </c>
      <c r="E240" s="24">
        <f t="shared" si="13"/>
        <v>0</v>
      </c>
      <c r="F240" s="23">
        <f t="shared" si="15"/>
        <v>5.8354305897535593E-12</v>
      </c>
    </row>
    <row r="241" spans="2:6" x14ac:dyDescent="0.2">
      <c r="B241" s="20">
        <v>227</v>
      </c>
      <c r="C241" s="21">
        <f t="shared" si="16"/>
        <v>-5.8354305897535595E-14</v>
      </c>
      <c r="D241" s="21">
        <f t="shared" si="14"/>
        <v>5.8354305897535595E-14</v>
      </c>
      <c r="E241" s="24">
        <f t="shared" si="13"/>
        <v>0</v>
      </c>
      <c r="F241" s="23">
        <f t="shared" si="15"/>
        <v>5.8937848956510947E-12</v>
      </c>
    </row>
    <row r="242" spans="2:6" x14ac:dyDescent="0.2">
      <c r="B242" s="20">
        <v>228</v>
      </c>
      <c r="C242" s="21">
        <f t="shared" si="16"/>
        <v>-5.8937848956510946E-14</v>
      </c>
      <c r="D242" s="21">
        <f t="shared" si="14"/>
        <v>5.8937848956510946E-14</v>
      </c>
      <c r="E242" s="24">
        <f t="shared" si="13"/>
        <v>0</v>
      </c>
      <c r="F242" s="23">
        <f t="shared" si="15"/>
        <v>5.9527227446076056E-12</v>
      </c>
    </row>
    <row r="243" spans="2:6" x14ac:dyDescent="0.2">
      <c r="B243" s="20">
        <v>229</v>
      </c>
      <c r="C243" s="21">
        <f t="shared" si="16"/>
        <v>-5.9527227446076053E-14</v>
      </c>
      <c r="D243" s="21">
        <f t="shared" si="14"/>
        <v>5.9527227446076053E-14</v>
      </c>
      <c r="E243" s="24">
        <f t="shared" si="13"/>
        <v>0</v>
      </c>
      <c r="F243" s="23">
        <f t="shared" si="15"/>
        <v>6.0122499720536816E-12</v>
      </c>
    </row>
    <row r="244" spans="2:6" x14ac:dyDescent="0.2">
      <c r="B244" s="20">
        <v>230</v>
      </c>
      <c r="C244" s="21">
        <f t="shared" si="16"/>
        <v>-6.0122499720536815E-14</v>
      </c>
      <c r="D244" s="21">
        <f t="shared" si="14"/>
        <v>6.0122499720536815E-14</v>
      </c>
      <c r="E244" s="24">
        <f t="shared" si="13"/>
        <v>0</v>
      </c>
      <c r="F244" s="23">
        <f t="shared" si="15"/>
        <v>6.0723724717742187E-12</v>
      </c>
    </row>
    <row r="245" spans="2:6" x14ac:dyDescent="0.2">
      <c r="B245" s="20">
        <v>231</v>
      </c>
      <c r="C245" s="21">
        <f t="shared" si="16"/>
        <v>-6.0723724717742183E-14</v>
      </c>
      <c r="D245" s="21">
        <f t="shared" si="14"/>
        <v>6.0723724717742183E-14</v>
      </c>
      <c r="E245" s="24">
        <f t="shared" si="13"/>
        <v>0</v>
      </c>
      <c r="F245" s="23">
        <f t="shared" si="15"/>
        <v>6.1330961964919606E-12</v>
      </c>
    </row>
    <row r="246" spans="2:6" x14ac:dyDescent="0.2">
      <c r="B246" s="20">
        <v>232</v>
      </c>
      <c r="C246" s="21">
        <f t="shared" si="16"/>
        <v>-6.1330961964919601E-14</v>
      </c>
      <c r="D246" s="21">
        <f t="shared" si="14"/>
        <v>6.1330961964919601E-14</v>
      </c>
      <c r="E246" s="24">
        <f t="shared" si="13"/>
        <v>0</v>
      </c>
      <c r="F246" s="23">
        <f t="shared" si="15"/>
        <v>6.1944271584568804E-12</v>
      </c>
    </row>
    <row r="247" spans="2:6" x14ac:dyDescent="0.2">
      <c r="B247" s="20">
        <v>233</v>
      </c>
      <c r="C247" s="21">
        <f t="shared" si="16"/>
        <v>-6.1944271584568808E-14</v>
      </c>
      <c r="D247" s="21">
        <f t="shared" si="14"/>
        <v>6.1944271584568808E-14</v>
      </c>
      <c r="E247" s="24">
        <f t="shared" si="13"/>
        <v>0</v>
      </c>
      <c r="F247" s="23">
        <f t="shared" si="15"/>
        <v>6.2563714300414489E-12</v>
      </c>
    </row>
    <row r="248" spans="2:6" x14ac:dyDescent="0.2">
      <c r="B248" s="20">
        <v>234</v>
      </c>
      <c r="C248" s="21">
        <f t="shared" si="16"/>
        <v>-6.256371430041449E-14</v>
      </c>
      <c r="D248" s="21">
        <f t="shared" si="14"/>
        <v>6.256371430041449E-14</v>
      </c>
      <c r="E248" s="24">
        <f t="shared" si="13"/>
        <v>0</v>
      </c>
      <c r="F248" s="23">
        <f t="shared" si="15"/>
        <v>6.318935144341863E-12</v>
      </c>
    </row>
    <row r="249" spans="2:6" x14ac:dyDescent="0.2">
      <c r="B249" s="20">
        <v>235</v>
      </c>
      <c r="C249" s="21">
        <f t="shared" si="16"/>
        <v>-6.318935144341863E-14</v>
      </c>
      <c r="D249" s="21">
        <f t="shared" si="14"/>
        <v>6.318935144341863E-14</v>
      </c>
      <c r="E249" s="24">
        <f t="shared" si="13"/>
        <v>0</v>
      </c>
      <c r="F249" s="23">
        <f t="shared" si="15"/>
        <v>6.3821244957852814E-12</v>
      </c>
    </row>
    <row r="250" spans="2:6" x14ac:dyDescent="0.2">
      <c r="B250" s="20">
        <v>236</v>
      </c>
      <c r="C250" s="21">
        <f t="shared" si="16"/>
        <v>-6.3821244957852812E-14</v>
      </c>
      <c r="D250" s="21">
        <f t="shared" si="14"/>
        <v>6.3821244957852812E-14</v>
      </c>
      <c r="E250" s="24">
        <f t="shared" si="13"/>
        <v>0</v>
      </c>
      <c r="F250" s="23">
        <f t="shared" si="15"/>
        <v>6.445945740743134E-12</v>
      </c>
    </row>
    <row r="251" spans="2:6" x14ac:dyDescent="0.2">
      <c r="B251" s="20">
        <v>237</v>
      </c>
      <c r="C251" s="21">
        <f t="shared" si="16"/>
        <v>-6.4459457407431348E-14</v>
      </c>
      <c r="D251" s="21">
        <f t="shared" si="14"/>
        <v>6.4459457407431348E-14</v>
      </c>
      <c r="E251" s="24">
        <f t="shared" si="13"/>
        <v>0</v>
      </c>
      <c r="F251" s="23">
        <f t="shared" si="15"/>
        <v>6.5104051981505655E-12</v>
      </c>
    </row>
    <row r="252" spans="2:6" x14ac:dyDescent="0.2">
      <c r="B252" s="20">
        <v>238</v>
      </c>
      <c r="C252" s="21">
        <f t="shared" si="16"/>
        <v>-6.5104051981505652E-14</v>
      </c>
      <c r="D252" s="21">
        <f t="shared" si="14"/>
        <v>6.5104051981505652E-14</v>
      </c>
      <c r="E252" s="24">
        <f t="shared" si="13"/>
        <v>0</v>
      </c>
      <c r="F252" s="23">
        <f t="shared" si="15"/>
        <v>6.5755092501320715E-12</v>
      </c>
    </row>
    <row r="253" spans="2:6" x14ac:dyDescent="0.2">
      <c r="B253" s="20">
        <v>239</v>
      </c>
      <c r="C253" s="21">
        <f t="shared" si="16"/>
        <v>-6.5755092501320716E-14</v>
      </c>
      <c r="D253" s="21">
        <f t="shared" si="14"/>
        <v>6.5755092501320716E-14</v>
      </c>
      <c r="E253" s="24">
        <f t="shared" si="13"/>
        <v>0</v>
      </c>
      <c r="F253" s="23">
        <f t="shared" si="15"/>
        <v>6.6412643426333924E-12</v>
      </c>
    </row>
    <row r="254" spans="2:6" x14ac:dyDescent="0.2">
      <c r="B254" s="20">
        <v>240</v>
      </c>
      <c r="C254" s="21">
        <f t="shared" si="16"/>
        <v>-6.6412643426333921E-14</v>
      </c>
      <c r="D254" s="21">
        <f t="shared" si="14"/>
        <v>6.6412643426333921E-14</v>
      </c>
      <c r="E254" s="24">
        <f t="shared" si="13"/>
        <v>0</v>
      </c>
      <c r="F254" s="23">
        <f t="shared" si="15"/>
        <v>6.7076769860597265E-12</v>
      </c>
    </row>
    <row r="255" spans="2:6" x14ac:dyDescent="0.2">
      <c r="B255" s="20">
        <v>241</v>
      </c>
      <c r="C255" s="21">
        <f t="shared" si="16"/>
        <v>-6.7076769860597263E-14</v>
      </c>
      <c r="D255" s="21">
        <f t="shared" si="14"/>
        <v>6.7076769860597263E-14</v>
      </c>
      <c r="E255" s="24">
        <f t="shared" si="13"/>
        <v>0</v>
      </c>
      <c r="F255" s="23">
        <f t="shared" si="15"/>
        <v>6.7747537559203236E-12</v>
      </c>
    </row>
    <row r="256" spans="2:6" x14ac:dyDescent="0.2">
      <c r="B256" s="20">
        <v>242</v>
      </c>
      <c r="C256" s="21">
        <f t="shared" si="16"/>
        <v>-6.7747537559203235E-14</v>
      </c>
      <c r="D256" s="21">
        <f t="shared" si="14"/>
        <v>6.7747537559203235E-14</v>
      </c>
      <c r="E256" s="24">
        <f t="shared" si="13"/>
        <v>0</v>
      </c>
      <c r="F256" s="23">
        <f t="shared" si="15"/>
        <v>6.842501293479527E-12</v>
      </c>
    </row>
    <row r="257" spans="2:6" x14ac:dyDescent="0.2">
      <c r="B257" s="20">
        <v>243</v>
      </c>
      <c r="C257" s="21">
        <f t="shared" si="16"/>
        <v>-6.8425012934795269E-14</v>
      </c>
      <c r="D257" s="21">
        <f t="shared" si="14"/>
        <v>6.8425012934795269E-14</v>
      </c>
      <c r="E257" s="24">
        <f t="shared" si="13"/>
        <v>0</v>
      </c>
      <c r="F257" s="23">
        <f t="shared" si="15"/>
        <v>6.9109263064143222E-12</v>
      </c>
    </row>
    <row r="258" spans="2:6" x14ac:dyDescent="0.2">
      <c r="B258" s="20">
        <v>244</v>
      </c>
      <c r="C258" s="21">
        <f t="shared" si="16"/>
        <v>-6.9109263064143222E-14</v>
      </c>
      <c r="D258" s="21">
        <f t="shared" si="14"/>
        <v>6.9109263064143222E-14</v>
      </c>
      <c r="E258" s="24">
        <f t="shared" si="13"/>
        <v>0</v>
      </c>
      <c r="F258" s="23">
        <f t="shared" si="15"/>
        <v>6.9800355694784653E-12</v>
      </c>
    </row>
    <row r="259" spans="2:6" x14ac:dyDescent="0.2">
      <c r="B259" s="20">
        <v>245</v>
      </c>
      <c r="C259" s="21">
        <f t="shared" si="16"/>
        <v>-6.9800355694784656E-14</v>
      </c>
      <c r="D259" s="21">
        <f t="shared" si="14"/>
        <v>6.9800355694784656E-14</v>
      </c>
      <c r="E259" s="24">
        <f t="shared" si="13"/>
        <v>0</v>
      </c>
      <c r="F259" s="23">
        <f t="shared" si="15"/>
        <v>7.0498359251732498E-12</v>
      </c>
    </row>
    <row r="260" spans="2:6" x14ac:dyDescent="0.2">
      <c r="B260" s="20">
        <v>246</v>
      </c>
      <c r="C260" s="21">
        <f t="shared" si="16"/>
        <v>-7.0498359251732496E-14</v>
      </c>
      <c r="D260" s="21">
        <f t="shared" si="14"/>
        <v>7.0498359251732496E-14</v>
      </c>
      <c r="E260" s="24">
        <f t="shared" si="13"/>
        <v>0</v>
      </c>
      <c r="F260" s="23">
        <f t="shared" si="15"/>
        <v>7.1203342844249826E-12</v>
      </c>
    </row>
    <row r="261" spans="2:6" x14ac:dyDescent="0.2">
      <c r="B261" s="20">
        <v>247</v>
      </c>
      <c r="C261" s="21">
        <f t="shared" si="16"/>
        <v>-7.1203342844249827E-14</v>
      </c>
      <c r="D261" s="21">
        <f t="shared" si="14"/>
        <v>7.1203342844249827E-14</v>
      </c>
      <c r="E261" s="24">
        <f t="shared" si="13"/>
        <v>0</v>
      </c>
      <c r="F261" s="23">
        <f t="shared" si="15"/>
        <v>7.1915376272692324E-12</v>
      </c>
    </row>
    <row r="262" spans="2:6" x14ac:dyDescent="0.2">
      <c r="B262" s="20">
        <v>248</v>
      </c>
      <c r="C262" s="21">
        <f t="shared" si="16"/>
        <v>-7.1915376272692324E-14</v>
      </c>
      <c r="D262" s="21">
        <f t="shared" si="14"/>
        <v>7.1915376272692324E-14</v>
      </c>
      <c r="E262" s="24">
        <f t="shared" si="13"/>
        <v>0</v>
      </c>
      <c r="F262" s="23">
        <f t="shared" si="15"/>
        <v>7.263453003541925E-12</v>
      </c>
    </row>
    <row r="263" spans="2:6" x14ac:dyDescent="0.2">
      <c r="B263" s="20">
        <v>249</v>
      </c>
      <c r="C263" s="21">
        <f t="shared" si="16"/>
        <v>-7.2634530035419256E-14</v>
      </c>
      <c r="D263" s="21">
        <f t="shared" si="14"/>
        <v>7.2634530035419256E-14</v>
      </c>
      <c r="E263" s="24">
        <f t="shared" si="13"/>
        <v>0</v>
      </c>
      <c r="F263" s="23">
        <f t="shared" si="15"/>
        <v>7.3360875335773442E-12</v>
      </c>
    </row>
    <row r="264" spans="2:6" x14ac:dyDescent="0.2">
      <c r="B264" s="20">
        <v>250</v>
      </c>
      <c r="C264" s="21">
        <f t="shared" si="16"/>
        <v>-7.3360875335773447E-14</v>
      </c>
      <c r="D264" s="21">
        <f t="shared" si="14"/>
        <v>7.3360875335773447E-14</v>
      </c>
      <c r="E264" s="24">
        <f t="shared" si="13"/>
        <v>0</v>
      </c>
      <c r="F264" s="23">
        <f t="shared" si="15"/>
        <v>7.4094484089131183E-12</v>
      </c>
    </row>
    <row r="265" spans="2:6" x14ac:dyDescent="0.2">
      <c r="B265" s="20">
        <v>251</v>
      </c>
      <c r="C265" s="21">
        <f t="shared" si="16"/>
        <v>-7.4094484089131188E-14</v>
      </c>
      <c r="D265" s="21">
        <f t="shared" si="14"/>
        <v>7.4094484089131188E-14</v>
      </c>
      <c r="E265" s="24">
        <f t="shared" si="13"/>
        <v>0</v>
      </c>
      <c r="F265" s="23">
        <f t="shared" si="15"/>
        <v>7.4835428930022502E-12</v>
      </c>
    </row>
    <row r="266" spans="2:6" x14ac:dyDescent="0.2">
      <c r="B266" s="20">
        <v>252</v>
      </c>
      <c r="C266" s="21">
        <f t="shared" si="16"/>
        <v>-7.4835428930022505E-14</v>
      </c>
      <c r="D266" s="21">
        <f t="shared" si="14"/>
        <v>7.4835428930022505E-14</v>
      </c>
      <c r="E266" s="24">
        <f t="shared" si="13"/>
        <v>0</v>
      </c>
      <c r="F266" s="23">
        <f t="shared" si="15"/>
        <v>7.5583783219322725E-12</v>
      </c>
    </row>
    <row r="267" spans="2:6" x14ac:dyDescent="0.2">
      <c r="B267" s="20">
        <v>253</v>
      </c>
      <c r="C267" s="21">
        <f t="shared" si="16"/>
        <v>-7.558378321932273E-14</v>
      </c>
      <c r="D267" s="21">
        <f t="shared" si="14"/>
        <v>7.558378321932273E-14</v>
      </c>
      <c r="E267" s="24">
        <f t="shared" si="13"/>
        <v>0</v>
      </c>
      <c r="F267" s="23">
        <f t="shared" si="15"/>
        <v>7.6339621051515951E-12</v>
      </c>
    </row>
    <row r="268" spans="2:6" x14ac:dyDescent="0.2">
      <c r="B268" s="20">
        <v>254</v>
      </c>
      <c r="C268" s="21">
        <f t="shared" si="16"/>
        <v>-7.6339621051515954E-14</v>
      </c>
      <c r="D268" s="21">
        <f t="shared" si="14"/>
        <v>7.6339621051515954E-14</v>
      </c>
      <c r="E268" s="24">
        <f t="shared" si="13"/>
        <v>0</v>
      </c>
      <c r="F268" s="23">
        <f t="shared" si="15"/>
        <v>7.7103017262031105E-12</v>
      </c>
    </row>
    <row r="269" spans="2:6" x14ac:dyDescent="0.2">
      <c r="B269" s="20">
        <v>255</v>
      </c>
      <c r="C269" s="21">
        <f t="shared" si="16"/>
        <v>-7.7103017262031106E-14</v>
      </c>
      <c r="D269" s="21">
        <f t="shared" si="14"/>
        <v>7.7103017262031106E-14</v>
      </c>
      <c r="E269" s="24">
        <f t="shared" si="13"/>
        <v>0</v>
      </c>
      <c r="F269" s="23">
        <f t="shared" si="15"/>
        <v>7.7874047434651415E-12</v>
      </c>
    </row>
    <row r="270" spans="2:6" x14ac:dyDescent="0.2">
      <c r="B270" s="20">
        <v>256</v>
      </c>
      <c r="C270" s="21">
        <f t="shared" si="16"/>
        <v>-7.7874047434651413E-14</v>
      </c>
      <c r="D270" s="21">
        <f t="shared" si="14"/>
        <v>7.7874047434651413E-14</v>
      </c>
      <c r="E270" s="24">
        <f t="shared" si="13"/>
        <v>0</v>
      </c>
      <c r="F270" s="23">
        <f t="shared" si="15"/>
        <v>7.865278790899793E-12</v>
      </c>
    </row>
    <row r="271" spans="2:6" x14ac:dyDescent="0.2">
      <c r="B271" s="20">
        <v>257</v>
      </c>
      <c r="C271" s="21">
        <f t="shared" si="16"/>
        <v>-7.8652787908997928E-14</v>
      </c>
      <c r="D271" s="21">
        <f t="shared" si="14"/>
        <v>7.8652787908997928E-14</v>
      </c>
      <c r="E271" s="24">
        <f t="shared" ref="E271:E334" si="17">IF(F270&lt;=$B$15,0,$D$10)</f>
        <v>0</v>
      </c>
      <c r="F271" s="23">
        <f t="shared" si="15"/>
        <v>7.9439315788087913E-12</v>
      </c>
    </row>
    <row r="272" spans="2:6" x14ac:dyDescent="0.2">
      <c r="B272" s="20">
        <v>258</v>
      </c>
      <c r="C272" s="21">
        <f t="shared" si="16"/>
        <v>-7.9439315788087914E-14</v>
      </c>
      <c r="D272" s="21">
        <f t="shared" ref="D272:D335" si="18">+F271*$D$6</f>
        <v>7.9439315788087914E-14</v>
      </c>
      <c r="E272" s="24">
        <f t="shared" si="17"/>
        <v>0</v>
      </c>
      <c r="F272" s="23">
        <f t="shared" ref="F272:F335" si="19">+F271-C272</f>
        <v>8.0233708945968798E-12</v>
      </c>
    </row>
    <row r="273" spans="2:6" x14ac:dyDescent="0.2">
      <c r="B273" s="20">
        <v>259</v>
      </c>
      <c r="C273" s="21">
        <f t="shared" si="16"/>
        <v>-8.0233708945968793E-14</v>
      </c>
      <c r="D273" s="21">
        <f t="shared" si="18"/>
        <v>8.0233708945968793E-14</v>
      </c>
      <c r="E273" s="24">
        <f t="shared" si="17"/>
        <v>0</v>
      </c>
      <c r="F273" s="23">
        <f t="shared" si="19"/>
        <v>8.1036046035428482E-12</v>
      </c>
    </row>
    <row r="274" spans="2:6" x14ac:dyDescent="0.2">
      <c r="B274" s="20">
        <v>260</v>
      </c>
      <c r="C274" s="21">
        <f t="shared" si="16"/>
        <v>-8.1036046035428481E-14</v>
      </c>
      <c r="D274" s="21">
        <f t="shared" si="18"/>
        <v>8.1036046035428481E-14</v>
      </c>
      <c r="E274" s="24">
        <f t="shared" si="17"/>
        <v>0</v>
      </c>
      <c r="F274" s="23">
        <f t="shared" si="19"/>
        <v>8.1846406495782765E-12</v>
      </c>
    </row>
    <row r="275" spans="2:6" x14ac:dyDescent="0.2">
      <c r="B275" s="20">
        <v>261</v>
      </c>
      <c r="C275" s="21">
        <f t="shared" si="16"/>
        <v>-8.1846406495782762E-14</v>
      </c>
      <c r="D275" s="21">
        <f t="shared" si="18"/>
        <v>8.1846406495782762E-14</v>
      </c>
      <c r="E275" s="24">
        <f t="shared" si="17"/>
        <v>0</v>
      </c>
      <c r="F275" s="23">
        <f t="shared" si="19"/>
        <v>8.2664870560740589E-12</v>
      </c>
    </row>
    <row r="276" spans="2:6" x14ac:dyDescent="0.2">
      <c r="B276" s="20">
        <v>262</v>
      </c>
      <c r="C276" s="21">
        <f t="shared" si="16"/>
        <v>-8.2664870560740587E-14</v>
      </c>
      <c r="D276" s="21">
        <f t="shared" si="18"/>
        <v>8.2664870560740587E-14</v>
      </c>
      <c r="E276" s="24">
        <f t="shared" si="17"/>
        <v>0</v>
      </c>
      <c r="F276" s="23">
        <f t="shared" si="19"/>
        <v>8.3491519266347994E-12</v>
      </c>
    </row>
    <row r="277" spans="2:6" x14ac:dyDescent="0.2">
      <c r="B277" s="20">
        <v>263</v>
      </c>
      <c r="C277" s="21">
        <f t="shared" si="16"/>
        <v>-8.3491519266347996E-14</v>
      </c>
      <c r="D277" s="21">
        <f t="shared" si="18"/>
        <v>8.3491519266347996E-14</v>
      </c>
      <c r="E277" s="24">
        <f t="shared" si="17"/>
        <v>0</v>
      </c>
      <c r="F277" s="23">
        <f t="shared" si="19"/>
        <v>8.4326434459011467E-12</v>
      </c>
    </row>
    <row r="278" spans="2:6" x14ac:dyDescent="0.2">
      <c r="B278" s="20">
        <v>264</v>
      </c>
      <c r="C278" s="21">
        <f t="shared" si="16"/>
        <v>-8.4326434459011469E-14</v>
      </c>
      <c r="D278" s="21">
        <f t="shared" si="18"/>
        <v>8.4326434459011469E-14</v>
      </c>
      <c r="E278" s="24">
        <f t="shared" si="17"/>
        <v>0</v>
      </c>
      <c r="F278" s="23">
        <f t="shared" si="19"/>
        <v>8.5169698803601576E-12</v>
      </c>
    </row>
    <row r="279" spans="2:6" x14ac:dyDescent="0.2">
      <c r="B279" s="20">
        <v>265</v>
      </c>
      <c r="C279" s="21">
        <f t="shared" si="16"/>
        <v>-8.5169698803601581E-14</v>
      </c>
      <c r="D279" s="21">
        <f t="shared" si="18"/>
        <v>8.5169698803601581E-14</v>
      </c>
      <c r="E279" s="24">
        <f t="shared" si="17"/>
        <v>0</v>
      </c>
      <c r="F279" s="23">
        <f t="shared" si="19"/>
        <v>8.6021395791637587E-12</v>
      </c>
    </row>
    <row r="280" spans="2:6" x14ac:dyDescent="0.2">
      <c r="B280" s="20">
        <v>266</v>
      </c>
      <c r="C280" s="21">
        <f t="shared" si="16"/>
        <v>-8.6021395791637586E-14</v>
      </c>
      <c r="D280" s="21">
        <f t="shared" si="18"/>
        <v>8.6021395791637586E-14</v>
      </c>
      <c r="E280" s="24">
        <f t="shared" si="17"/>
        <v>0</v>
      </c>
      <c r="F280" s="23">
        <f t="shared" si="19"/>
        <v>8.688160974955397E-12</v>
      </c>
    </row>
    <row r="281" spans="2:6" x14ac:dyDescent="0.2">
      <c r="B281" s="20">
        <v>267</v>
      </c>
      <c r="C281" s="21">
        <f t="shared" si="16"/>
        <v>-8.6881609749553972E-14</v>
      </c>
      <c r="D281" s="21">
        <f t="shared" si="18"/>
        <v>8.6881609749553972E-14</v>
      </c>
      <c r="E281" s="24">
        <f t="shared" si="17"/>
        <v>0</v>
      </c>
      <c r="F281" s="23">
        <f t="shared" si="19"/>
        <v>8.7750425847049511E-12</v>
      </c>
    </row>
    <row r="282" spans="2:6" x14ac:dyDescent="0.2">
      <c r="B282" s="20">
        <v>268</v>
      </c>
      <c r="C282" s="21">
        <f t="shared" si="16"/>
        <v>-8.7750425847049517E-14</v>
      </c>
      <c r="D282" s="21">
        <f t="shared" si="18"/>
        <v>8.7750425847049517E-14</v>
      </c>
      <c r="E282" s="24">
        <f t="shared" si="17"/>
        <v>0</v>
      </c>
      <c r="F282" s="23">
        <f t="shared" si="19"/>
        <v>8.8627930105520011E-12</v>
      </c>
    </row>
    <row r="283" spans="2:6" x14ac:dyDescent="0.2">
      <c r="B283" s="20">
        <v>269</v>
      </c>
      <c r="C283" s="21">
        <f t="shared" ref="C283:C290" si="20">IF($D$11&gt;B282,0,(E283-D283))</f>
        <v>-8.8627930105520007E-14</v>
      </c>
      <c r="D283" s="21">
        <f t="shared" si="18"/>
        <v>8.8627930105520007E-14</v>
      </c>
      <c r="E283" s="24">
        <f t="shared" si="17"/>
        <v>0</v>
      </c>
      <c r="F283" s="23">
        <f t="shared" si="19"/>
        <v>8.9514209406575216E-12</v>
      </c>
    </row>
    <row r="284" spans="2:6" x14ac:dyDescent="0.2">
      <c r="B284" s="20">
        <v>270</v>
      </c>
      <c r="C284" s="21">
        <f t="shared" si="20"/>
        <v>-8.951420940657522E-14</v>
      </c>
      <c r="D284" s="21">
        <f t="shared" si="18"/>
        <v>8.951420940657522E-14</v>
      </c>
      <c r="E284" s="24">
        <f t="shared" si="17"/>
        <v>0</v>
      </c>
      <c r="F284" s="23">
        <f t="shared" si="19"/>
        <v>9.0409351500640973E-12</v>
      </c>
    </row>
    <row r="285" spans="2:6" x14ac:dyDescent="0.2">
      <c r="B285" s="20">
        <v>271</v>
      </c>
      <c r="C285" s="21">
        <f t="shared" si="20"/>
        <v>-9.0409351500640981E-14</v>
      </c>
      <c r="D285" s="21">
        <f t="shared" si="18"/>
        <v>9.0409351500640981E-14</v>
      </c>
      <c r="E285" s="24">
        <f t="shared" si="17"/>
        <v>0</v>
      </c>
      <c r="F285" s="23">
        <f t="shared" si="19"/>
        <v>9.1313445015647389E-12</v>
      </c>
    </row>
    <row r="286" spans="2:6" x14ac:dyDescent="0.2">
      <c r="B286" s="20">
        <v>272</v>
      </c>
      <c r="C286" s="21">
        <f t="shared" si="20"/>
        <v>-9.1313445015647387E-14</v>
      </c>
      <c r="D286" s="21">
        <f t="shared" si="18"/>
        <v>9.1313445015647387E-14</v>
      </c>
      <c r="E286" s="24">
        <f t="shared" si="17"/>
        <v>0</v>
      </c>
      <c r="F286" s="23">
        <f t="shared" si="19"/>
        <v>9.2226579465803863E-12</v>
      </c>
    </row>
    <row r="287" spans="2:6" x14ac:dyDescent="0.2">
      <c r="B287" s="20">
        <v>273</v>
      </c>
      <c r="C287" s="21">
        <f t="shared" si="20"/>
        <v>-9.2226579465803867E-14</v>
      </c>
      <c r="D287" s="21">
        <f t="shared" si="18"/>
        <v>9.2226579465803867E-14</v>
      </c>
      <c r="E287" s="24">
        <f t="shared" si="17"/>
        <v>0</v>
      </c>
      <c r="F287" s="23">
        <f t="shared" si="19"/>
        <v>9.3148845260461906E-12</v>
      </c>
    </row>
    <row r="288" spans="2:6" x14ac:dyDescent="0.2">
      <c r="B288" s="20">
        <v>274</v>
      </c>
      <c r="C288" s="21">
        <f t="shared" si="20"/>
        <v>-9.3148845260461902E-14</v>
      </c>
      <c r="D288" s="21">
        <f t="shared" si="18"/>
        <v>9.3148845260461902E-14</v>
      </c>
      <c r="E288" s="24">
        <f t="shared" si="17"/>
        <v>0</v>
      </c>
      <c r="F288" s="23">
        <f t="shared" si="19"/>
        <v>9.4080333713066525E-12</v>
      </c>
    </row>
    <row r="289" spans="2:6" x14ac:dyDescent="0.2">
      <c r="B289" s="20">
        <v>275</v>
      </c>
      <c r="C289" s="21">
        <f t="shared" si="20"/>
        <v>-9.4080333713066529E-14</v>
      </c>
      <c r="D289" s="21">
        <f t="shared" si="18"/>
        <v>9.4080333713066529E-14</v>
      </c>
      <c r="E289" s="24">
        <f t="shared" si="17"/>
        <v>0</v>
      </c>
      <c r="F289" s="23">
        <f t="shared" si="19"/>
        <v>9.5021137050197196E-12</v>
      </c>
    </row>
    <row r="290" spans="2:6" x14ac:dyDescent="0.2">
      <c r="B290" s="20">
        <v>276</v>
      </c>
      <c r="C290" s="21">
        <f t="shared" si="20"/>
        <v>-9.50211370501972E-14</v>
      </c>
      <c r="D290" s="21">
        <f t="shared" si="18"/>
        <v>9.50211370501972E-14</v>
      </c>
      <c r="E290" s="24">
        <f t="shared" si="17"/>
        <v>0</v>
      </c>
      <c r="F290" s="23">
        <f t="shared" si="19"/>
        <v>9.5971348420699163E-12</v>
      </c>
    </row>
    <row r="291" spans="2:6" x14ac:dyDescent="0.2">
      <c r="B291" s="20">
        <v>277</v>
      </c>
      <c r="C291" s="21">
        <f>IF($D$11&gt;B290,0,(E291-D291))</f>
        <v>-9.5971348420699171E-14</v>
      </c>
      <c r="D291" s="21">
        <f t="shared" si="18"/>
        <v>9.5971348420699171E-14</v>
      </c>
      <c r="E291" s="24">
        <f t="shared" si="17"/>
        <v>0</v>
      </c>
      <c r="F291" s="23">
        <f t="shared" si="19"/>
        <v>9.6931061904906161E-12</v>
      </c>
    </row>
    <row r="292" spans="2:6" x14ac:dyDescent="0.2">
      <c r="B292" s="20">
        <v>278</v>
      </c>
      <c r="C292" s="21">
        <f>IF($D$11&gt;B291,0,(E292-D292))</f>
        <v>-9.6931061904906158E-14</v>
      </c>
      <c r="D292" s="21">
        <f t="shared" si="18"/>
        <v>9.6931061904906158E-14</v>
      </c>
      <c r="E292" s="24">
        <f t="shared" si="17"/>
        <v>0</v>
      </c>
      <c r="F292" s="23">
        <f t="shared" si="19"/>
        <v>9.7900372523955229E-12</v>
      </c>
    </row>
    <row r="293" spans="2:6" x14ac:dyDescent="0.2">
      <c r="B293" s="20">
        <v>279</v>
      </c>
      <c r="C293" s="21">
        <f t="shared" ref="C293:C356" si="21">IF($D$11&gt;B292,0,(E293-D293))</f>
        <v>-9.7900372523955229E-14</v>
      </c>
      <c r="D293" s="21">
        <f t="shared" si="18"/>
        <v>9.7900372523955229E-14</v>
      </c>
      <c r="E293" s="24">
        <f t="shared" si="17"/>
        <v>0</v>
      </c>
      <c r="F293" s="23">
        <f t="shared" si="19"/>
        <v>9.8879376249194777E-12</v>
      </c>
    </row>
    <row r="294" spans="2:6" x14ac:dyDescent="0.2">
      <c r="B294" s="20">
        <v>280</v>
      </c>
      <c r="C294" s="21">
        <f t="shared" si="21"/>
        <v>-9.8879376249194776E-14</v>
      </c>
      <c r="D294" s="21">
        <f t="shared" si="18"/>
        <v>9.8879376249194776E-14</v>
      </c>
      <c r="E294" s="24">
        <f t="shared" si="17"/>
        <v>0</v>
      </c>
      <c r="F294" s="23">
        <f t="shared" si="19"/>
        <v>9.9868170011686725E-12</v>
      </c>
    </row>
    <row r="295" spans="2:6" x14ac:dyDescent="0.2">
      <c r="B295" s="20">
        <v>281</v>
      </c>
      <c r="C295" s="21">
        <f t="shared" si="21"/>
        <v>-9.9868170011686725E-14</v>
      </c>
      <c r="D295" s="21">
        <f t="shared" si="18"/>
        <v>9.9868170011686725E-14</v>
      </c>
      <c r="E295" s="24">
        <f t="shared" si="17"/>
        <v>0</v>
      </c>
      <c r="F295" s="23">
        <f t="shared" si="19"/>
        <v>1.0086685171180359E-11</v>
      </c>
    </row>
    <row r="296" spans="2:6" x14ac:dyDescent="0.2">
      <c r="B296" s="20">
        <v>282</v>
      </c>
      <c r="C296" s="21">
        <f t="shared" si="21"/>
        <v>-1.0086685171180359E-13</v>
      </c>
      <c r="D296" s="21">
        <f t="shared" si="18"/>
        <v>1.0086685171180359E-13</v>
      </c>
      <c r="E296" s="24">
        <f t="shared" si="17"/>
        <v>0</v>
      </c>
      <c r="F296" s="23">
        <f t="shared" si="19"/>
        <v>1.0187552022892162E-11</v>
      </c>
    </row>
    <row r="297" spans="2:6" x14ac:dyDescent="0.2">
      <c r="B297" s="20">
        <v>283</v>
      </c>
      <c r="C297" s="21">
        <f t="shared" si="21"/>
        <v>-1.0187552022892162E-13</v>
      </c>
      <c r="D297" s="21">
        <f t="shared" si="18"/>
        <v>1.0187552022892162E-13</v>
      </c>
      <c r="E297" s="24">
        <f t="shared" si="17"/>
        <v>0</v>
      </c>
      <c r="F297" s="23">
        <f t="shared" si="19"/>
        <v>1.0289427543121084E-11</v>
      </c>
    </row>
    <row r="298" spans="2:6" x14ac:dyDescent="0.2">
      <c r="B298" s="20">
        <v>284</v>
      </c>
      <c r="C298" s="21">
        <f t="shared" si="21"/>
        <v>-1.0289427543121083E-13</v>
      </c>
      <c r="D298" s="21">
        <f t="shared" si="18"/>
        <v>1.0289427543121083E-13</v>
      </c>
      <c r="E298" s="24">
        <f t="shared" si="17"/>
        <v>0</v>
      </c>
      <c r="F298" s="23">
        <f t="shared" si="19"/>
        <v>1.0392321818552294E-11</v>
      </c>
    </row>
    <row r="299" spans="2:6" x14ac:dyDescent="0.2">
      <c r="B299" s="20">
        <v>285</v>
      </c>
      <c r="C299" s="21">
        <f t="shared" si="21"/>
        <v>-1.0392321818552295E-13</v>
      </c>
      <c r="D299" s="21">
        <f t="shared" si="18"/>
        <v>1.0392321818552295E-13</v>
      </c>
      <c r="E299" s="24">
        <f t="shared" si="17"/>
        <v>0</v>
      </c>
      <c r="F299" s="23">
        <f t="shared" si="19"/>
        <v>1.0496245036737818E-11</v>
      </c>
    </row>
    <row r="300" spans="2:6" x14ac:dyDescent="0.2">
      <c r="B300" s="20">
        <v>286</v>
      </c>
      <c r="C300" s="21">
        <f t="shared" si="21"/>
        <v>-1.0496245036737818E-13</v>
      </c>
      <c r="D300" s="21">
        <f t="shared" si="18"/>
        <v>1.0496245036737818E-13</v>
      </c>
      <c r="E300" s="24">
        <f t="shared" si="17"/>
        <v>0</v>
      </c>
      <c r="F300" s="23">
        <f t="shared" si="19"/>
        <v>1.0601207487105196E-11</v>
      </c>
    </row>
    <row r="301" spans="2:6" x14ac:dyDescent="0.2">
      <c r="B301" s="20">
        <v>287</v>
      </c>
      <c r="C301" s="21">
        <f t="shared" si="21"/>
        <v>-1.0601207487105197E-13</v>
      </c>
      <c r="D301" s="21">
        <f t="shared" si="18"/>
        <v>1.0601207487105197E-13</v>
      </c>
      <c r="E301" s="24">
        <f t="shared" si="17"/>
        <v>0</v>
      </c>
      <c r="F301" s="23">
        <f t="shared" si="19"/>
        <v>1.0707219561976247E-11</v>
      </c>
    </row>
    <row r="302" spans="2:6" x14ac:dyDescent="0.2">
      <c r="B302" s="20">
        <v>288</v>
      </c>
      <c r="C302" s="21">
        <f t="shared" si="21"/>
        <v>-1.0707219561976248E-13</v>
      </c>
      <c r="D302" s="21">
        <f t="shared" si="18"/>
        <v>1.0707219561976248E-13</v>
      </c>
      <c r="E302" s="24">
        <f t="shared" si="17"/>
        <v>0</v>
      </c>
      <c r="F302" s="23">
        <f t="shared" si="19"/>
        <v>1.0814291757596009E-11</v>
      </c>
    </row>
    <row r="303" spans="2:6" x14ac:dyDescent="0.2">
      <c r="B303" s="20">
        <v>289</v>
      </c>
      <c r="C303" s="21">
        <f t="shared" si="21"/>
        <v>-1.081429175759601E-13</v>
      </c>
      <c r="D303" s="21">
        <f t="shared" si="18"/>
        <v>1.081429175759601E-13</v>
      </c>
      <c r="E303" s="24">
        <f t="shared" si="17"/>
        <v>0</v>
      </c>
      <c r="F303" s="23">
        <f t="shared" si="19"/>
        <v>1.092243467517197E-11</v>
      </c>
    </row>
    <row r="304" spans="2:6" x14ac:dyDescent="0.2">
      <c r="B304" s="20">
        <v>290</v>
      </c>
      <c r="C304" s="21">
        <f t="shared" si="21"/>
        <v>-1.0922434675171969E-13</v>
      </c>
      <c r="D304" s="21">
        <f t="shared" si="18"/>
        <v>1.0922434675171969E-13</v>
      </c>
      <c r="E304" s="24">
        <f t="shared" si="17"/>
        <v>0</v>
      </c>
      <c r="F304" s="23">
        <f t="shared" si="19"/>
        <v>1.103165902192369E-11</v>
      </c>
    </row>
    <row r="305" spans="2:6" x14ac:dyDescent="0.2">
      <c r="B305" s="20">
        <v>291</v>
      </c>
      <c r="C305" s="21">
        <f t="shared" si="21"/>
        <v>-1.103165902192369E-13</v>
      </c>
      <c r="D305" s="21">
        <f t="shared" si="18"/>
        <v>1.103165902192369E-13</v>
      </c>
      <c r="E305" s="24">
        <f t="shared" si="17"/>
        <v>0</v>
      </c>
      <c r="F305" s="23">
        <f t="shared" si="19"/>
        <v>1.1141975612142927E-11</v>
      </c>
    </row>
    <row r="306" spans="2:6" x14ac:dyDescent="0.2">
      <c r="B306" s="20">
        <v>292</v>
      </c>
      <c r="C306" s="21">
        <f t="shared" si="21"/>
        <v>-1.1141975612142927E-13</v>
      </c>
      <c r="D306" s="21">
        <f t="shared" si="18"/>
        <v>1.1141975612142927E-13</v>
      </c>
      <c r="E306" s="24">
        <f t="shared" si="17"/>
        <v>0</v>
      </c>
      <c r="F306" s="23">
        <f t="shared" si="19"/>
        <v>1.1253395368264357E-11</v>
      </c>
    </row>
    <row r="307" spans="2:6" x14ac:dyDescent="0.2">
      <c r="B307" s="20">
        <v>293</v>
      </c>
      <c r="C307" s="21">
        <f t="shared" si="21"/>
        <v>-1.1253395368264356E-13</v>
      </c>
      <c r="D307" s="21">
        <f t="shared" si="18"/>
        <v>1.1253395368264356E-13</v>
      </c>
      <c r="E307" s="24">
        <f t="shared" si="17"/>
        <v>0</v>
      </c>
      <c r="F307" s="23">
        <f t="shared" si="19"/>
        <v>1.1365929321946999E-11</v>
      </c>
    </row>
    <row r="308" spans="2:6" x14ac:dyDescent="0.2">
      <c r="B308" s="20">
        <v>294</v>
      </c>
      <c r="C308" s="21">
        <f t="shared" si="21"/>
        <v>-1.1365929321947E-13</v>
      </c>
      <c r="D308" s="21">
        <f t="shared" si="18"/>
        <v>1.1365929321947E-13</v>
      </c>
      <c r="E308" s="24">
        <f t="shared" si="17"/>
        <v>0</v>
      </c>
      <c r="F308" s="23">
        <f t="shared" si="19"/>
        <v>1.147958861516647E-11</v>
      </c>
    </row>
    <row r="309" spans="2:6" x14ac:dyDescent="0.2">
      <c r="B309" s="20">
        <v>295</v>
      </c>
      <c r="C309" s="21">
        <f t="shared" si="21"/>
        <v>-1.147958861516647E-13</v>
      </c>
      <c r="D309" s="21">
        <f t="shared" si="18"/>
        <v>1.147958861516647E-13</v>
      </c>
      <c r="E309" s="24">
        <f t="shared" si="17"/>
        <v>0</v>
      </c>
      <c r="F309" s="23">
        <f t="shared" si="19"/>
        <v>1.1594384501318135E-11</v>
      </c>
    </row>
    <row r="310" spans="2:6" x14ac:dyDescent="0.2">
      <c r="B310" s="20">
        <v>296</v>
      </c>
      <c r="C310" s="21">
        <f t="shared" si="21"/>
        <v>-1.1594384501318134E-13</v>
      </c>
      <c r="D310" s="21">
        <f t="shared" si="18"/>
        <v>1.1594384501318134E-13</v>
      </c>
      <c r="E310" s="24">
        <f t="shared" si="17"/>
        <v>0</v>
      </c>
      <c r="F310" s="23">
        <f t="shared" si="19"/>
        <v>1.1710328346331316E-11</v>
      </c>
    </row>
    <row r="311" spans="2:6" x14ac:dyDescent="0.2">
      <c r="B311" s="20">
        <v>297</v>
      </c>
      <c r="C311" s="21">
        <f t="shared" si="21"/>
        <v>-1.1710328346331318E-13</v>
      </c>
      <c r="D311" s="21">
        <f t="shared" si="18"/>
        <v>1.1710328346331318E-13</v>
      </c>
      <c r="E311" s="24">
        <f t="shared" si="17"/>
        <v>0</v>
      </c>
      <c r="F311" s="23">
        <f t="shared" si="19"/>
        <v>1.1827431629794629E-11</v>
      </c>
    </row>
    <row r="312" spans="2:6" x14ac:dyDescent="0.2">
      <c r="B312" s="20">
        <v>298</v>
      </c>
      <c r="C312" s="21">
        <f t="shared" si="21"/>
        <v>-1.1827431629794629E-13</v>
      </c>
      <c r="D312" s="21">
        <f t="shared" si="18"/>
        <v>1.1827431629794629E-13</v>
      </c>
      <c r="E312" s="24">
        <f t="shared" si="17"/>
        <v>0</v>
      </c>
      <c r="F312" s="23">
        <f t="shared" si="19"/>
        <v>1.1945705946092576E-11</v>
      </c>
    </row>
    <row r="313" spans="2:6" x14ac:dyDescent="0.2">
      <c r="B313" s="20">
        <v>299</v>
      </c>
      <c r="C313" s="21">
        <f t="shared" si="21"/>
        <v>-1.1945705946092576E-13</v>
      </c>
      <c r="D313" s="21">
        <f t="shared" si="18"/>
        <v>1.1945705946092576E-13</v>
      </c>
      <c r="E313" s="24">
        <f t="shared" si="17"/>
        <v>0</v>
      </c>
      <c r="F313" s="23">
        <f t="shared" si="19"/>
        <v>1.2065163005553501E-11</v>
      </c>
    </row>
    <row r="314" spans="2:6" x14ac:dyDescent="0.2">
      <c r="B314" s="20">
        <v>300</v>
      </c>
      <c r="C314" s="21">
        <f t="shared" si="21"/>
        <v>-1.2065163005553502E-13</v>
      </c>
      <c r="D314" s="21">
        <f t="shared" si="18"/>
        <v>1.2065163005553502E-13</v>
      </c>
      <c r="E314" s="24">
        <f t="shared" si="17"/>
        <v>0</v>
      </c>
      <c r="F314" s="23">
        <f t="shared" si="19"/>
        <v>1.2185814635609036E-11</v>
      </c>
    </row>
    <row r="315" spans="2:6" x14ac:dyDescent="0.2">
      <c r="B315" s="20">
        <v>301</v>
      </c>
      <c r="C315" s="21">
        <f t="shared" si="21"/>
        <v>-1.2185814635609036E-13</v>
      </c>
      <c r="D315" s="21">
        <f t="shared" si="18"/>
        <v>1.2185814635609036E-13</v>
      </c>
      <c r="E315" s="24">
        <f t="shared" si="17"/>
        <v>0</v>
      </c>
      <c r="F315" s="23">
        <f t="shared" si="19"/>
        <v>1.2307672781965126E-11</v>
      </c>
    </row>
    <row r="316" spans="2:6" x14ac:dyDescent="0.2">
      <c r="B316" s="20">
        <v>302</v>
      </c>
      <c r="C316" s="21">
        <f t="shared" si="21"/>
        <v>-1.2307672781965128E-13</v>
      </c>
      <c r="D316" s="21">
        <f t="shared" si="18"/>
        <v>1.2307672781965128E-13</v>
      </c>
      <c r="E316" s="24">
        <f t="shared" si="17"/>
        <v>0</v>
      </c>
      <c r="F316" s="23">
        <f t="shared" si="19"/>
        <v>1.2430749509784778E-11</v>
      </c>
    </row>
    <row r="317" spans="2:6" x14ac:dyDescent="0.2">
      <c r="B317" s="20">
        <v>303</v>
      </c>
      <c r="C317" s="21">
        <f t="shared" si="21"/>
        <v>-1.2430749509784779E-13</v>
      </c>
      <c r="D317" s="21">
        <f t="shared" si="18"/>
        <v>1.2430749509784779E-13</v>
      </c>
      <c r="E317" s="24">
        <f t="shared" si="17"/>
        <v>0</v>
      </c>
      <c r="F317" s="23">
        <f t="shared" si="19"/>
        <v>1.2555057004882625E-11</v>
      </c>
    </row>
    <row r="318" spans="2:6" x14ac:dyDescent="0.2">
      <c r="B318" s="20">
        <v>304</v>
      </c>
      <c r="C318" s="21">
        <f t="shared" si="21"/>
        <v>-1.2555057004882627E-13</v>
      </c>
      <c r="D318" s="21">
        <f t="shared" si="18"/>
        <v>1.2555057004882627E-13</v>
      </c>
      <c r="E318" s="24">
        <f t="shared" si="17"/>
        <v>0</v>
      </c>
      <c r="F318" s="23">
        <f t="shared" si="19"/>
        <v>1.2680607574931452E-11</v>
      </c>
    </row>
    <row r="319" spans="2:6" x14ac:dyDescent="0.2">
      <c r="B319" s="20">
        <v>305</v>
      </c>
      <c r="C319" s="21">
        <f t="shared" si="21"/>
        <v>-1.2680607574931451E-13</v>
      </c>
      <c r="D319" s="21">
        <f t="shared" si="18"/>
        <v>1.2680607574931451E-13</v>
      </c>
      <c r="E319" s="24">
        <f t="shared" si="17"/>
        <v>0</v>
      </c>
      <c r="F319" s="23">
        <f t="shared" si="19"/>
        <v>1.2807413650680767E-11</v>
      </c>
    </row>
    <row r="320" spans="2:6" x14ac:dyDescent="0.2">
      <c r="B320" s="20">
        <v>306</v>
      </c>
      <c r="C320" s="21">
        <f t="shared" si="21"/>
        <v>-1.2807413650680768E-13</v>
      </c>
      <c r="D320" s="21">
        <f t="shared" si="18"/>
        <v>1.2807413650680768E-13</v>
      </c>
      <c r="E320" s="24">
        <f t="shared" si="17"/>
        <v>0</v>
      </c>
      <c r="F320" s="23">
        <f t="shared" si="19"/>
        <v>1.2935487787187574E-11</v>
      </c>
    </row>
    <row r="321" spans="2:6" x14ac:dyDescent="0.2">
      <c r="B321" s="20">
        <v>307</v>
      </c>
      <c r="C321" s="21">
        <f t="shared" si="21"/>
        <v>-1.2935487787187575E-13</v>
      </c>
      <c r="D321" s="21">
        <f t="shared" si="18"/>
        <v>1.2935487787187575E-13</v>
      </c>
      <c r="E321" s="24">
        <f t="shared" si="17"/>
        <v>0</v>
      </c>
      <c r="F321" s="23">
        <f t="shared" si="19"/>
        <v>1.306484266505945E-11</v>
      </c>
    </row>
    <row r="322" spans="2:6" x14ac:dyDescent="0.2">
      <c r="B322" s="20">
        <v>308</v>
      </c>
      <c r="C322" s="21">
        <f t="shared" si="21"/>
        <v>-1.3064842665059451E-13</v>
      </c>
      <c r="D322" s="21">
        <f t="shared" si="18"/>
        <v>1.3064842665059451E-13</v>
      </c>
      <c r="E322" s="24">
        <f t="shared" si="17"/>
        <v>0</v>
      </c>
      <c r="F322" s="23">
        <f t="shared" si="19"/>
        <v>1.3195491091710045E-11</v>
      </c>
    </row>
    <row r="323" spans="2:6" x14ac:dyDescent="0.2">
      <c r="B323" s="20">
        <v>309</v>
      </c>
      <c r="C323" s="21">
        <f t="shared" si="21"/>
        <v>-1.3195491091710045E-13</v>
      </c>
      <c r="D323" s="21">
        <f t="shared" si="18"/>
        <v>1.3195491091710045E-13</v>
      </c>
      <c r="E323" s="24">
        <f t="shared" si="17"/>
        <v>0</v>
      </c>
      <c r="F323" s="23">
        <f t="shared" si="19"/>
        <v>1.3327446002627145E-11</v>
      </c>
    </row>
    <row r="324" spans="2:6" x14ac:dyDescent="0.2">
      <c r="B324" s="20">
        <v>310</v>
      </c>
      <c r="C324" s="21">
        <f t="shared" si="21"/>
        <v>-1.3327446002627144E-13</v>
      </c>
      <c r="D324" s="21">
        <f t="shared" si="18"/>
        <v>1.3327446002627144E-13</v>
      </c>
      <c r="E324" s="24">
        <f t="shared" si="17"/>
        <v>0</v>
      </c>
      <c r="F324" s="23">
        <f t="shared" si="19"/>
        <v>1.3460720462653416E-11</v>
      </c>
    </row>
    <row r="325" spans="2:6" x14ac:dyDescent="0.2">
      <c r="B325" s="20">
        <v>311</v>
      </c>
      <c r="C325" s="21">
        <f t="shared" si="21"/>
        <v>-1.3460720462653417E-13</v>
      </c>
      <c r="D325" s="21">
        <f t="shared" si="18"/>
        <v>1.3460720462653417E-13</v>
      </c>
      <c r="E325" s="24">
        <f t="shared" si="17"/>
        <v>0</v>
      </c>
      <c r="F325" s="23">
        <f t="shared" si="19"/>
        <v>1.3595327667279949E-11</v>
      </c>
    </row>
    <row r="326" spans="2:6" x14ac:dyDescent="0.2">
      <c r="B326" s="20">
        <v>312</v>
      </c>
      <c r="C326" s="21">
        <f t="shared" si="21"/>
        <v>-1.3595327667279951E-13</v>
      </c>
      <c r="D326" s="21">
        <f t="shared" si="18"/>
        <v>1.3595327667279951E-13</v>
      </c>
      <c r="E326" s="24">
        <f t="shared" si="17"/>
        <v>0</v>
      </c>
      <c r="F326" s="23">
        <f t="shared" si="19"/>
        <v>1.3731280943952749E-11</v>
      </c>
    </row>
    <row r="327" spans="2:6" x14ac:dyDescent="0.2">
      <c r="B327" s="20">
        <v>313</v>
      </c>
      <c r="C327" s="21">
        <f t="shared" si="21"/>
        <v>-1.3731280943952749E-13</v>
      </c>
      <c r="D327" s="21">
        <f t="shared" si="18"/>
        <v>1.3731280943952749E-13</v>
      </c>
      <c r="E327" s="24">
        <f t="shared" si="17"/>
        <v>0</v>
      </c>
      <c r="F327" s="23">
        <f t="shared" si="19"/>
        <v>1.3868593753392276E-11</v>
      </c>
    </row>
    <row r="328" spans="2:6" x14ac:dyDescent="0.2">
      <c r="B328" s="20">
        <v>314</v>
      </c>
      <c r="C328" s="21">
        <f t="shared" si="21"/>
        <v>-1.3868593753392278E-13</v>
      </c>
      <c r="D328" s="21">
        <f t="shared" si="18"/>
        <v>1.3868593753392278E-13</v>
      </c>
      <c r="E328" s="24">
        <f t="shared" si="17"/>
        <v>0</v>
      </c>
      <c r="F328" s="23">
        <f t="shared" si="19"/>
        <v>1.4007279690926199E-11</v>
      </c>
    </row>
    <row r="329" spans="2:6" x14ac:dyDescent="0.2">
      <c r="B329" s="20">
        <v>315</v>
      </c>
      <c r="C329" s="21">
        <f t="shared" si="21"/>
        <v>-1.4007279690926199E-13</v>
      </c>
      <c r="D329" s="21">
        <f t="shared" si="18"/>
        <v>1.4007279690926199E-13</v>
      </c>
      <c r="E329" s="24">
        <f t="shared" si="17"/>
        <v>0</v>
      </c>
      <c r="F329" s="23">
        <f t="shared" si="19"/>
        <v>1.414735248783546E-11</v>
      </c>
    </row>
    <row r="330" spans="2:6" x14ac:dyDescent="0.2">
      <c r="B330" s="20">
        <v>316</v>
      </c>
      <c r="C330" s="21">
        <f t="shared" si="21"/>
        <v>-1.4147352487835461E-13</v>
      </c>
      <c r="D330" s="21">
        <f t="shared" si="18"/>
        <v>1.4147352487835461E-13</v>
      </c>
      <c r="E330" s="24">
        <f t="shared" si="17"/>
        <v>0</v>
      </c>
      <c r="F330" s="23">
        <f t="shared" si="19"/>
        <v>1.4288826012713815E-11</v>
      </c>
    </row>
    <row r="331" spans="2:6" x14ac:dyDescent="0.2">
      <c r="B331" s="20">
        <v>317</v>
      </c>
      <c r="C331" s="21">
        <f t="shared" si="21"/>
        <v>-1.4288826012713815E-13</v>
      </c>
      <c r="D331" s="21">
        <f t="shared" si="18"/>
        <v>1.4288826012713815E-13</v>
      </c>
      <c r="E331" s="24">
        <f t="shared" si="17"/>
        <v>0</v>
      </c>
      <c r="F331" s="23">
        <f t="shared" si="19"/>
        <v>1.4431714272840954E-11</v>
      </c>
    </row>
    <row r="332" spans="2:6" x14ac:dyDescent="0.2">
      <c r="B332" s="20">
        <v>318</v>
      </c>
      <c r="C332" s="21">
        <f t="shared" si="21"/>
        <v>-1.4431714272840955E-13</v>
      </c>
      <c r="D332" s="21">
        <f t="shared" si="18"/>
        <v>1.4431714272840955E-13</v>
      </c>
      <c r="E332" s="24">
        <f t="shared" si="17"/>
        <v>0</v>
      </c>
      <c r="F332" s="23">
        <f t="shared" si="19"/>
        <v>1.4576031415569364E-11</v>
      </c>
    </row>
    <row r="333" spans="2:6" x14ac:dyDescent="0.2">
      <c r="B333" s="20">
        <v>319</v>
      </c>
      <c r="C333" s="21">
        <f t="shared" si="21"/>
        <v>-1.4576031415569364E-13</v>
      </c>
      <c r="D333" s="21">
        <f t="shared" si="18"/>
        <v>1.4576031415569364E-13</v>
      </c>
      <c r="E333" s="24">
        <f t="shared" si="17"/>
        <v>0</v>
      </c>
      <c r="F333" s="23">
        <f t="shared" si="19"/>
        <v>1.4721791729725057E-11</v>
      </c>
    </row>
    <row r="334" spans="2:6" x14ac:dyDescent="0.2">
      <c r="B334" s="20">
        <v>320</v>
      </c>
      <c r="C334" s="21">
        <f t="shared" si="21"/>
        <v>-1.4721791729725058E-13</v>
      </c>
      <c r="D334" s="21">
        <f t="shared" si="18"/>
        <v>1.4721791729725058E-13</v>
      </c>
      <c r="E334" s="24">
        <f t="shared" si="17"/>
        <v>0</v>
      </c>
      <c r="F334" s="23">
        <f t="shared" si="19"/>
        <v>1.4869009647022309E-11</v>
      </c>
    </row>
    <row r="335" spans="2:6" x14ac:dyDescent="0.2">
      <c r="B335" s="20">
        <v>321</v>
      </c>
      <c r="C335" s="21">
        <f t="shared" si="21"/>
        <v>-1.486900964702231E-13</v>
      </c>
      <c r="D335" s="21">
        <f t="shared" si="18"/>
        <v>1.486900964702231E-13</v>
      </c>
      <c r="E335" s="24">
        <f t="shared" ref="E335:E374" si="22">IF(F334&lt;=$B$15,0,$D$10)</f>
        <v>0</v>
      </c>
      <c r="F335" s="23">
        <f t="shared" si="19"/>
        <v>1.5017699743492533E-11</v>
      </c>
    </row>
    <row r="336" spans="2:6" x14ac:dyDescent="0.2">
      <c r="B336" s="20">
        <v>322</v>
      </c>
      <c r="C336" s="21">
        <f t="shared" si="21"/>
        <v>-1.5017699743492535E-13</v>
      </c>
      <c r="D336" s="21">
        <f t="shared" ref="D336:D374" si="23">+F335*$D$6</f>
        <v>1.5017699743492535E-13</v>
      </c>
      <c r="E336" s="24">
        <f t="shared" si="22"/>
        <v>0</v>
      </c>
      <c r="F336" s="23">
        <f t="shared" ref="F336:F374" si="24">+F335-C336</f>
        <v>1.5167876740927459E-11</v>
      </c>
    </row>
    <row r="337" spans="2:6" x14ac:dyDescent="0.2">
      <c r="B337" s="20">
        <v>323</v>
      </c>
      <c r="C337" s="21">
        <f t="shared" si="21"/>
        <v>-1.5167876740927459E-13</v>
      </c>
      <c r="D337" s="21">
        <f t="shared" si="23"/>
        <v>1.5167876740927459E-13</v>
      </c>
      <c r="E337" s="24">
        <f t="shared" si="22"/>
        <v>0</v>
      </c>
      <c r="F337" s="23">
        <f t="shared" si="24"/>
        <v>1.5319555508336734E-11</v>
      </c>
    </row>
    <row r="338" spans="2:6" x14ac:dyDescent="0.2">
      <c r="B338" s="20">
        <v>324</v>
      </c>
      <c r="C338" s="21">
        <f t="shared" si="21"/>
        <v>-1.5319555508336734E-13</v>
      </c>
      <c r="D338" s="21">
        <f t="shared" si="23"/>
        <v>1.5319555508336734E-13</v>
      </c>
      <c r="E338" s="24">
        <f t="shared" si="22"/>
        <v>0</v>
      </c>
      <c r="F338" s="23">
        <f t="shared" si="24"/>
        <v>1.54727510634201E-11</v>
      </c>
    </row>
    <row r="339" spans="2:6" x14ac:dyDescent="0.2">
      <c r="B339" s="20">
        <v>325</v>
      </c>
      <c r="C339" s="21">
        <f t="shared" si="21"/>
        <v>-1.54727510634201E-13</v>
      </c>
      <c r="D339" s="21">
        <f t="shared" si="23"/>
        <v>1.54727510634201E-13</v>
      </c>
      <c r="E339" s="24">
        <f t="shared" si="22"/>
        <v>0</v>
      </c>
      <c r="F339" s="23">
        <f t="shared" si="24"/>
        <v>1.5627478574054301E-11</v>
      </c>
    </row>
    <row r="340" spans="2:6" x14ac:dyDescent="0.2">
      <c r="B340" s="20">
        <v>326</v>
      </c>
      <c r="C340" s="21">
        <f t="shared" si="21"/>
        <v>-1.5627478574054303E-13</v>
      </c>
      <c r="D340" s="21">
        <f t="shared" si="23"/>
        <v>1.5627478574054303E-13</v>
      </c>
      <c r="E340" s="24">
        <f t="shared" si="22"/>
        <v>0</v>
      </c>
      <c r="F340" s="23">
        <f t="shared" si="24"/>
        <v>1.5783753359794846E-11</v>
      </c>
    </row>
    <row r="341" spans="2:6" x14ac:dyDescent="0.2">
      <c r="B341" s="20">
        <v>327</v>
      </c>
      <c r="C341" s="21">
        <f t="shared" si="21"/>
        <v>-1.5783753359794846E-13</v>
      </c>
      <c r="D341" s="21">
        <f t="shared" si="23"/>
        <v>1.5783753359794846E-13</v>
      </c>
      <c r="E341" s="24">
        <f t="shared" si="22"/>
        <v>0</v>
      </c>
      <c r="F341" s="23">
        <f t="shared" si="24"/>
        <v>1.5941590893392794E-11</v>
      </c>
    </row>
    <row r="342" spans="2:6" x14ac:dyDescent="0.2">
      <c r="B342" s="20">
        <v>328</v>
      </c>
      <c r="C342" s="21">
        <f t="shared" si="21"/>
        <v>-1.5941590893392795E-13</v>
      </c>
      <c r="D342" s="21">
        <f t="shared" si="23"/>
        <v>1.5941590893392795E-13</v>
      </c>
      <c r="E342" s="24">
        <f t="shared" si="22"/>
        <v>0</v>
      </c>
      <c r="F342" s="23">
        <f t="shared" si="24"/>
        <v>1.6101006802326721E-11</v>
      </c>
    </row>
    <row r="343" spans="2:6" x14ac:dyDescent="0.2">
      <c r="B343" s="20">
        <v>329</v>
      </c>
      <c r="C343" s="21">
        <f t="shared" si="21"/>
        <v>-1.6101006802326721E-13</v>
      </c>
      <c r="D343" s="21">
        <f t="shared" si="23"/>
        <v>1.6101006802326721E-13</v>
      </c>
      <c r="E343" s="24">
        <f t="shared" si="22"/>
        <v>0</v>
      </c>
      <c r="F343" s="23">
        <f t="shared" si="24"/>
        <v>1.6262016870349987E-11</v>
      </c>
    </row>
    <row r="344" spans="2:6" x14ac:dyDescent="0.2">
      <c r="B344" s="20">
        <v>330</v>
      </c>
      <c r="C344" s="21">
        <f t="shared" si="21"/>
        <v>-1.6262016870349988E-13</v>
      </c>
      <c r="D344" s="21">
        <f t="shared" si="23"/>
        <v>1.6262016870349988E-13</v>
      </c>
      <c r="E344" s="24">
        <f t="shared" si="22"/>
        <v>0</v>
      </c>
      <c r="F344" s="23">
        <f t="shared" si="24"/>
        <v>1.6424637039053486E-11</v>
      </c>
    </row>
    <row r="345" spans="2:6" x14ac:dyDescent="0.2">
      <c r="B345" s="20">
        <v>331</v>
      </c>
      <c r="C345" s="21">
        <f t="shared" si="21"/>
        <v>-1.6424637039053486E-13</v>
      </c>
      <c r="D345" s="21">
        <f t="shared" si="23"/>
        <v>1.6424637039053486E-13</v>
      </c>
      <c r="E345" s="24">
        <f t="shared" si="22"/>
        <v>0</v>
      </c>
      <c r="F345" s="23">
        <f t="shared" si="24"/>
        <v>1.6588883409444021E-11</v>
      </c>
    </row>
    <row r="346" spans="2:6" x14ac:dyDescent="0.2">
      <c r="B346" s="20">
        <v>332</v>
      </c>
      <c r="C346" s="21">
        <f t="shared" si="21"/>
        <v>-1.6588883409444021E-13</v>
      </c>
      <c r="D346" s="21">
        <f t="shared" si="23"/>
        <v>1.6588883409444021E-13</v>
      </c>
      <c r="E346" s="24">
        <f t="shared" si="22"/>
        <v>0</v>
      </c>
      <c r="F346" s="23">
        <f t="shared" si="24"/>
        <v>1.675477224353846E-11</v>
      </c>
    </row>
    <row r="347" spans="2:6" x14ac:dyDescent="0.2">
      <c r="B347" s="20">
        <v>333</v>
      </c>
      <c r="C347" s="21">
        <f t="shared" si="21"/>
        <v>-1.675477224353846E-13</v>
      </c>
      <c r="D347" s="21">
        <f t="shared" si="23"/>
        <v>1.675477224353846E-13</v>
      </c>
      <c r="E347" s="24">
        <f t="shared" si="22"/>
        <v>0</v>
      </c>
      <c r="F347" s="23">
        <f t="shared" si="24"/>
        <v>1.6922319965973844E-11</v>
      </c>
    </row>
    <row r="348" spans="2:6" x14ac:dyDescent="0.2">
      <c r="B348" s="20">
        <v>334</v>
      </c>
      <c r="C348" s="21">
        <f t="shared" si="21"/>
        <v>-1.6922319965973846E-13</v>
      </c>
      <c r="D348" s="21">
        <f t="shared" si="23"/>
        <v>1.6922319965973846E-13</v>
      </c>
      <c r="E348" s="24">
        <f t="shared" si="22"/>
        <v>0</v>
      </c>
      <c r="F348" s="23">
        <f t="shared" si="24"/>
        <v>1.7091543165633584E-11</v>
      </c>
    </row>
    <row r="349" spans="2:6" x14ac:dyDescent="0.2">
      <c r="B349" s="20">
        <v>335</v>
      </c>
      <c r="C349" s="21">
        <f t="shared" si="21"/>
        <v>-1.7091543165633585E-13</v>
      </c>
      <c r="D349" s="21">
        <f t="shared" si="23"/>
        <v>1.7091543165633585E-13</v>
      </c>
      <c r="E349" s="24">
        <f t="shared" si="22"/>
        <v>0</v>
      </c>
      <c r="F349" s="23">
        <f t="shared" si="24"/>
        <v>1.7262458597289922E-11</v>
      </c>
    </row>
    <row r="350" spans="2:6" x14ac:dyDescent="0.2">
      <c r="B350" s="20">
        <v>336</v>
      </c>
      <c r="C350" s="21">
        <f t="shared" si="21"/>
        <v>-1.7262458597289923E-13</v>
      </c>
      <c r="D350" s="21">
        <f t="shared" si="23"/>
        <v>1.7262458597289923E-13</v>
      </c>
      <c r="E350" s="24">
        <f t="shared" si="22"/>
        <v>0</v>
      </c>
      <c r="F350" s="23">
        <f t="shared" si="24"/>
        <v>1.743508318326282E-11</v>
      </c>
    </row>
    <row r="351" spans="2:6" x14ac:dyDescent="0.2">
      <c r="B351" s="20">
        <v>337</v>
      </c>
      <c r="C351" s="21">
        <f t="shared" si="21"/>
        <v>-1.7435083183262821E-13</v>
      </c>
      <c r="D351" s="21">
        <f t="shared" si="23"/>
        <v>1.7435083183262821E-13</v>
      </c>
      <c r="E351" s="24">
        <f t="shared" si="22"/>
        <v>0</v>
      </c>
      <c r="F351" s="23">
        <f t="shared" si="24"/>
        <v>1.7609434015095449E-11</v>
      </c>
    </row>
    <row r="352" spans="2:6" x14ac:dyDescent="0.2">
      <c r="B352" s="20">
        <v>338</v>
      </c>
      <c r="C352" s="21">
        <f t="shared" si="21"/>
        <v>-1.7609434015095449E-13</v>
      </c>
      <c r="D352" s="21">
        <f t="shared" si="23"/>
        <v>1.7609434015095449E-13</v>
      </c>
      <c r="E352" s="24">
        <f t="shared" si="22"/>
        <v>0</v>
      </c>
      <c r="F352" s="23">
        <f t="shared" si="24"/>
        <v>1.7785528355246402E-11</v>
      </c>
    </row>
    <row r="353" spans="2:6" x14ac:dyDescent="0.2">
      <c r="B353" s="20">
        <v>339</v>
      </c>
      <c r="C353" s="21">
        <f t="shared" si="21"/>
        <v>-1.7785528355246401E-13</v>
      </c>
      <c r="D353" s="21">
        <f t="shared" si="23"/>
        <v>1.7785528355246401E-13</v>
      </c>
      <c r="E353" s="24">
        <f t="shared" si="22"/>
        <v>0</v>
      </c>
      <c r="F353" s="23">
        <f t="shared" si="24"/>
        <v>1.7963383638798865E-11</v>
      </c>
    </row>
    <row r="354" spans="2:6" x14ac:dyDescent="0.2">
      <c r="B354" s="20">
        <v>340</v>
      </c>
      <c r="C354" s="21">
        <f t="shared" si="21"/>
        <v>-1.7963383638798866E-13</v>
      </c>
      <c r="D354" s="21">
        <f t="shared" si="23"/>
        <v>1.7963383638798866E-13</v>
      </c>
      <c r="E354" s="24">
        <f t="shared" si="22"/>
        <v>0</v>
      </c>
      <c r="F354" s="23">
        <f t="shared" si="24"/>
        <v>1.8143017475186855E-11</v>
      </c>
    </row>
    <row r="355" spans="2:6" x14ac:dyDescent="0.2">
      <c r="B355" s="20">
        <v>341</v>
      </c>
      <c r="C355" s="21">
        <f t="shared" si="21"/>
        <v>-1.8143017475186855E-13</v>
      </c>
      <c r="D355" s="21">
        <f t="shared" si="23"/>
        <v>1.8143017475186855E-13</v>
      </c>
      <c r="E355" s="24">
        <f t="shared" si="22"/>
        <v>0</v>
      </c>
      <c r="F355" s="23">
        <f t="shared" si="24"/>
        <v>1.8324447649938722E-11</v>
      </c>
    </row>
    <row r="356" spans="2:6" x14ac:dyDescent="0.2">
      <c r="B356" s="20">
        <v>342</v>
      </c>
      <c r="C356" s="21">
        <f t="shared" si="21"/>
        <v>-1.8324447649938723E-13</v>
      </c>
      <c r="D356" s="21">
        <f t="shared" si="23"/>
        <v>1.8324447649938723E-13</v>
      </c>
      <c r="E356" s="24">
        <f t="shared" si="22"/>
        <v>0</v>
      </c>
      <c r="F356" s="23">
        <f t="shared" si="24"/>
        <v>1.8507692126438109E-11</v>
      </c>
    </row>
    <row r="357" spans="2:6" x14ac:dyDescent="0.2">
      <c r="B357" s="20">
        <v>343</v>
      </c>
      <c r="C357" s="21">
        <f t="shared" ref="C357:C374" si="25">IF($D$11&gt;B356,0,(E357-D357))</f>
        <v>-1.8507692126438109E-13</v>
      </c>
      <c r="D357" s="21">
        <f t="shared" si="23"/>
        <v>1.8507692126438109E-13</v>
      </c>
      <c r="E357" s="24">
        <f t="shared" si="22"/>
        <v>0</v>
      </c>
      <c r="F357" s="23">
        <f t="shared" si="24"/>
        <v>1.8692769047702489E-11</v>
      </c>
    </row>
    <row r="358" spans="2:6" x14ac:dyDescent="0.2">
      <c r="B358" s="20">
        <v>344</v>
      </c>
      <c r="C358" s="21">
        <f t="shared" si="25"/>
        <v>-1.8692769047702489E-13</v>
      </c>
      <c r="D358" s="21">
        <f t="shared" si="23"/>
        <v>1.8692769047702489E-13</v>
      </c>
      <c r="E358" s="24">
        <f t="shared" si="22"/>
        <v>0</v>
      </c>
      <c r="F358" s="23">
        <f t="shared" si="24"/>
        <v>1.8879696738179513E-11</v>
      </c>
    </row>
    <row r="359" spans="2:6" x14ac:dyDescent="0.2">
      <c r="B359" s="20">
        <v>345</v>
      </c>
      <c r="C359" s="21">
        <f t="shared" si="25"/>
        <v>-1.8879696738179513E-13</v>
      </c>
      <c r="D359" s="21">
        <f t="shared" si="23"/>
        <v>1.8879696738179513E-13</v>
      </c>
      <c r="E359" s="24">
        <f t="shared" si="22"/>
        <v>0</v>
      </c>
      <c r="F359" s="23">
        <f t="shared" si="24"/>
        <v>1.9068493705561308E-11</v>
      </c>
    </row>
    <row r="360" spans="2:6" x14ac:dyDescent="0.2">
      <c r="B360" s="20">
        <v>346</v>
      </c>
      <c r="C360" s="21">
        <f t="shared" si="25"/>
        <v>-1.9068493705561309E-13</v>
      </c>
      <c r="D360" s="21">
        <f t="shared" si="23"/>
        <v>1.9068493705561309E-13</v>
      </c>
      <c r="E360" s="24">
        <f t="shared" si="22"/>
        <v>0</v>
      </c>
      <c r="F360" s="23">
        <f t="shared" si="24"/>
        <v>1.9259178642616921E-11</v>
      </c>
    </row>
    <row r="361" spans="2:6" x14ac:dyDescent="0.2">
      <c r="B361" s="20">
        <v>347</v>
      </c>
      <c r="C361" s="21">
        <f t="shared" si="25"/>
        <v>-1.9259178642616923E-13</v>
      </c>
      <c r="D361" s="21">
        <f t="shared" si="23"/>
        <v>1.9259178642616923E-13</v>
      </c>
      <c r="E361" s="24">
        <f t="shared" si="22"/>
        <v>0</v>
      </c>
      <c r="F361" s="23">
        <f t="shared" si="24"/>
        <v>1.9451770429043089E-11</v>
      </c>
    </row>
    <row r="362" spans="2:6" x14ac:dyDescent="0.2">
      <c r="B362" s="20">
        <v>348</v>
      </c>
      <c r="C362" s="21">
        <f t="shared" si="25"/>
        <v>-1.9451770429043089E-13</v>
      </c>
      <c r="D362" s="21">
        <f t="shared" si="23"/>
        <v>1.9451770429043089E-13</v>
      </c>
      <c r="E362" s="24">
        <f t="shared" si="22"/>
        <v>0</v>
      </c>
      <c r="F362" s="23">
        <f t="shared" si="24"/>
        <v>1.9646288133333522E-11</v>
      </c>
    </row>
    <row r="363" spans="2:6" x14ac:dyDescent="0.2">
      <c r="B363" s="20">
        <v>349</v>
      </c>
      <c r="C363" s="21">
        <f t="shared" si="25"/>
        <v>-1.9646288133333522E-13</v>
      </c>
      <c r="D363" s="21">
        <f t="shared" si="23"/>
        <v>1.9646288133333522E-13</v>
      </c>
      <c r="E363" s="24">
        <f t="shared" si="22"/>
        <v>0</v>
      </c>
      <c r="F363" s="23">
        <f t="shared" si="24"/>
        <v>1.9842751014666857E-11</v>
      </c>
    </row>
    <row r="364" spans="2:6" x14ac:dyDescent="0.2">
      <c r="B364" s="20">
        <v>350</v>
      </c>
      <c r="C364" s="21">
        <f t="shared" si="25"/>
        <v>-1.9842751014666858E-13</v>
      </c>
      <c r="D364" s="21">
        <f t="shared" si="23"/>
        <v>1.9842751014666858E-13</v>
      </c>
      <c r="E364" s="24">
        <f t="shared" si="22"/>
        <v>0</v>
      </c>
      <c r="F364" s="23">
        <f t="shared" si="24"/>
        <v>2.0041178524813526E-11</v>
      </c>
    </row>
    <row r="365" spans="2:6" x14ac:dyDescent="0.2">
      <c r="B365" s="20">
        <v>351</v>
      </c>
      <c r="C365" s="21">
        <f t="shared" si="25"/>
        <v>-2.0041178524813525E-13</v>
      </c>
      <c r="D365" s="21">
        <f t="shared" si="23"/>
        <v>2.0041178524813525E-13</v>
      </c>
      <c r="E365" s="24">
        <f t="shared" si="22"/>
        <v>0</v>
      </c>
      <c r="F365" s="23">
        <f t="shared" si="24"/>
        <v>2.024159031006166E-11</v>
      </c>
    </row>
    <row r="366" spans="2:6" x14ac:dyDescent="0.2">
      <c r="B366" s="20">
        <v>352</v>
      </c>
      <c r="C366" s="21">
        <f t="shared" si="25"/>
        <v>-2.0241590310061659E-13</v>
      </c>
      <c r="D366" s="21">
        <f t="shared" si="23"/>
        <v>2.0241590310061659E-13</v>
      </c>
      <c r="E366" s="24">
        <f t="shared" si="22"/>
        <v>0</v>
      </c>
      <c r="F366" s="23">
        <f t="shared" si="24"/>
        <v>2.0444006213162277E-11</v>
      </c>
    </row>
    <row r="367" spans="2:6" x14ac:dyDescent="0.2">
      <c r="B367" s="20">
        <v>353</v>
      </c>
      <c r="C367" s="21">
        <f t="shared" si="25"/>
        <v>-2.0444006213162278E-13</v>
      </c>
      <c r="D367" s="21">
        <f t="shared" si="23"/>
        <v>2.0444006213162278E-13</v>
      </c>
      <c r="E367" s="24">
        <f t="shared" si="22"/>
        <v>0</v>
      </c>
      <c r="F367" s="23">
        <f t="shared" si="24"/>
        <v>2.0648446275293901E-11</v>
      </c>
    </row>
    <row r="368" spans="2:6" x14ac:dyDescent="0.2">
      <c r="B368" s="20">
        <v>354</v>
      </c>
      <c r="C368" s="21">
        <f t="shared" si="25"/>
        <v>-2.0648446275293902E-13</v>
      </c>
      <c r="D368" s="21">
        <f t="shared" si="23"/>
        <v>2.0648446275293902E-13</v>
      </c>
      <c r="E368" s="24">
        <f t="shared" si="22"/>
        <v>0</v>
      </c>
      <c r="F368" s="23">
        <f t="shared" si="24"/>
        <v>2.0854930738046839E-11</v>
      </c>
    </row>
    <row r="369" spans="2:6" x14ac:dyDescent="0.2">
      <c r="B369" s="20">
        <v>355</v>
      </c>
      <c r="C369" s="21">
        <f t="shared" si="25"/>
        <v>-2.0854930738046838E-13</v>
      </c>
      <c r="D369" s="21">
        <f t="shared" si="23"/>
        <v>2.0854930738046838E-13</v>
      </c>
      <c r="E369" s="24">
        <f t="shared" si="22"/>
        <v>0</v>
      </c>
      <c r="F369" s="23">
        <f t="shared" si="24"/>
        <v>2.1063480045427307E-11</v>
      </c>
    </row>
    <row r="370" spans="2:6" x14ac:dyDescent="0.2">
      <c r="B370" s="20">
        <v>356</v>
      </c>
      <c r="C370" s="21">
        <f t="shared" si="25"/>
        <v>-2.1063480045427306E-13</v>
      </c>
      <c r="D370" s="21">
        <f t="shared" si="23"/>
        <v>2.1063480045427306E-13</v>
      </c>
      <c r="E370" s="24">
        <f t="shared" si="22"/>
        <v>0</v>
      </c>
      <c r="F370" s="23">
        <f t="shared" si="24"/>
        <v>2.1274114845881581E-11</v>
      </c>
    </row>
    <row r="371" spans="2:6" x14ac:dyDescent="0.2">
      <c r="B371" s="20">
        <v>357</v>
      </c>
      <c r="C371" s="21">
        <f t="shared" si="25"/>
        <v>-2.1274114845881582E-13</v>
      </c>
      <c r="D371" s="21">
        <f t="shared" si="23"/>
        <v>2.1274114845881582E-13</v>
      </c>
      <c r="E371" s="24">
        <f t="shared" si="22"/>
        <v>0</v>
      </c>
      <c r="F371" s="23">
        <f t="shared" si="24"/>
        <v>2.1486855994340397E-11</v>
      </c>
    </row>
    <row r="372" spans="2:6" x14ac:dyDescent="0.2">
      <c r="B372" s="20">
        <v>358</v>
      </c>
      <c r="C372" s="21">
        <f t="shared" si="25"/>
        <v>-2.1486855994340397E-13</v>
      </c>
      <c r="D372" s="21">
        <f t="shared" si="23"/>
        <v>2.1486855994340397E-13</v>
      </c>
      <c r="E372" s="24">
        <f t="shared" si="22"/>
        <v>0</v>
      </c>
      <c r="F372" s="23">
        <f t="shared" si="24"/>
        <v>2.1701724554283802E-11</v>
      </c>
    </row>
    <row r="373" spans="2:6" x14ac:dyDescent="0.2">
      <c r="B373" s="20">
        <v>359</v>
      </c>
      <c r="C373" s="21">
        <f t="shared" si="25"/>
        <v>-2.1701724554283804E-13</v>
      </c>
      <c r="D373" s="21">
        <f t="shared" si="23"/>
        <v>2.1701724554283804E-13</v>
      </c>
      <c r="E373" s="24">
        <f t="shared" si="22"/>
        <v>0</v>
      </c>
      <c r="F373" s="23">
        <f t="shared" si="24"/>
        <v>2.1918741799826639E-11</v>
      </c>
    </row>
    <row r="374" spans="2:6" ht="16" thickBot="1" x14ac:dyDescent="0.25">
      <c r="B374" s="20">
        <v>360</v>
      </c>
      <c r="C374" s="21">
        <f t="shared" si="25"/>
        <v>-2.191874179982664E-13</v>
      </c>
      <c r="D374" s="21">
        <f t="shared" si="23"/>
        <v>2.191874179982664E-13</v>
      </c>
      <c r="E374" s="24">
        <f t="shared" si="22"/>
        <v>0</v>
      </c>
      <c r="F374" s="23">
        <f t="shared" si="24"/>
        <v>2.2137929217824906E-11</v>
      </c>
    </row>
    <row r="375" spans="2:6" ht="16" thickBot="1" x14ac:dyDescent="0.25">
      <c r="B375" s="25" t="s">
        <v>59</v>
      </c>
      <c r="C375" s="26">
        <f>SUM(C15:C374)</f>
        <v>3999.9999999999991</v>
      </c>
      <c r="D375" s="26">
        <f>SUM(D15:D374)</f>
        <v>782.86061305059059</v>
      </c>
      <c r="E375" s="26">
        <f>SUM(E15:E374)</f>
        <v>4782.8606130505732</v>
      </c>
      <c r="F375" s="27"/>
    </row>
    <row r="382" spans="2:6" x14ac:dyDescent="0.2">
      <c r="E382" s="7"/>
    </row>
  </sheetData>
  <mergeCells count="1">
    <mergeCell ref="B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Flujo Escenario</vt:lpstr>
      <vt:lpstr>Tabla de Amortización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A. Bravo</dc:creator>
  <cp:keywords/>
  <dc:description/>
  <cp:lastModifiedBy>Microsoft Office User</cp:lastModifiedBy>
  <cp:revision/>
  <dcterms:created xsi:type="dcterms:W3CDTF">2020-10-03T19:54:23Z</dcterms:created>
  <dcterms:modified xsi:type="dcterms:W3CDTF">2022-01-12T19:48:59Z</dcterms:modified>
  <cp:category/>
  <cp:contentStatus/>
</cp:coreProperties>
</file>