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c\Documents\GitHub\aulas-graduacao\Banco de dados\Modelagem Banco de Dados\Aula 09\"/>
    </mc:Choice>
  </mc:AlternateContent>
  <xr:revisionPtr revIDLastSave="0" documentId="13_ncr:1_{BB957776-41AB-44EB-81A4-3252F22800CA}" xr6:coauthVersionLast="46" xr6:coauthVersionMax="46" xr10:uidLastSave="{00000000-0000-0000-0000-000000000000}"/>
  <bookViews>
    <workbookView xWindow="-120" yWindow="-120" windowWidth="29040" windowHeight="15990" firstSheet="4" activeTab="8" xr2:uid="{10A57BE7-EA12-45C1-BA0B-768593439AAC}"/>
  </bookViews>
  <sheets>
    <sheet name="Entidades fortes" sheetId="1" r:id="rId1"/>
    <sheet name="Entidades fracas" sheetId="2" r:id="rId2"/>
    <sheet name="Entidades Fracas 2" sheetId="5" r:id="rId3"/>
    <sheet name="Cardinalidade 1 p 1 a (2)" sheetId="6" r:id="rId4"/>
    <sheet name="Cardinalidade 1 p N" sheetId="3" r:id="rId5"/>
    <sheet name="Cardinalidade 1 p N (Recursivo)" sheetId="7" r:id="rId6"/>
    <sheet name="Cardinalidade N p N" sheetId="8" r:id="rId7"/>
    <sheet name="Tabelas" sheetId="27" r:id="rId8"/>
    <sheet name="Planilha1" sheetId="28" r:id="rId9"/>
    <sheet name="Apresentando Dominio 1" sheetId="10" r:id="rId10"/>
    <sheet name="Tipos de dados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27" l="1"/>
  <c r="N12" i="27"/>
  <c r="N11" i="27"/>
  <c r="N10" i="27"/>
  <c r="N9" i="27"/>
  <c r="M20" i="27"/>
  <c r="M19" i="27"/>
  <c r="S28" i="27"/>
  <c r="S27" i="27"/>
  <c r="S21" i="27"/>
  <c r="S20" i="27"/>
  <c r="B3" i="11"/>
  <c r="B4" i="11"/>
  <c r="B5" i="11"/>
  <c r="I22" i="8"/>
  <c r="I21" i="8"/>
  <c r="I15" i="8"/>
  <c r="E15" i="8"/>
  <c r="I14" i="8"/>
  <c r="E14" i="8"/>
  <c r="F7" i="8"/>
  <c r="F6" i="8"/>
  <c r="L5" i="8"/>
  <c r="F5" i="8"/>
  <c r="L4" i="8"/>
  <c r="F4" i="8"/>
  <c r="F8" i="7"/>
  <c r="I12" i="7"/>
  <c r="E12" i="7"/>
  <c r="I11" i="7"/>
  <c r="E11" i="7"/>
  <c r="F6" i="7"/>
  <c r="F5" i="7"/>
  <c r="L4" i="7"/>
  <c r="F4" i="7"/>
  <c r="L3" i="7"/>
  <c r="F3" i="7"/>
  <c r="E10" i="3"/>
  <c r="E11" i="3"/>
  <c r="F4" i="3"/>
  <c r="F6" i="3"/>
  <c r="F3" i="3"/>
  <c r="F5" i="3"/>
  <c r="G11" i="6"/>
  <c r="G10" i="6"/>
  <c r="J4" i="6"/>
  <c r="J3" i="6"/>
  <c r="L3" i="3"/>
  <c r="L4" i="3"/>
  <c r="I11" i="5"/>
  <c r="I10" i="5"/>
  <c r="I10" i="3"/>
  <c r="I11" i="3"/>
</calcChain>
</file>

<file path=xl/sharedStrings.xml><?xml version="1.0" encoding="utf-8"?>
<sst xmlns="http://schemas.openxmlformats.org/spreadsheetml/2006/main" count="759" uniqueCount="175">
  <si>
    <t>Funcionario</t>
  </si>
  <si>
    <t>ID</t>
  </si>
  <si>
    <t>Nome</t>
  </si>
  <si>
    <t>Logradouro</t>
  </si>
  <si>
    <t>Bairro</t>
  </si>
  <si>
    <t>Cidade</t>
  </si>
  <si>
    <t>CPF</t>
  </si>
  <si>
    <t>Salario</t>
  </si>
  <si>
    <t>Departamento</t>
  </si>
  <si>
    <t>Estado</t>
  </si>
  <si>
    <t>Numero</t>
  </si>
  <si>
    <t>Localizacao</t>
  </si>
  <si>
    <t>Projeto</t>
  </si>
  <si>
    <t>Dependente</t>
  </si>
  <si>
    <t>Sexo</t>
  </si>
  <si>
    <t>Parentesco</t>
  </si>
  <si>
    <t>ID (FK)</t>
  </si>
  <si>
    <t>José</t>
  </si>
  <si>
    <t>Maria</t>
  </si>
  <si>
    <t>TI</t>
  </si>
  <si>
    <t>RH</t>
  </si>
  <si>
    <t>-</t>
  </si>
  <si>
    <t>Automação</t>
  </si>
  <si>
    <t>Teste</t>
  </si>
  <si>
    <t>Hugo</t>
  </si>
  <si>
    <t>Camila</t>
  </si>
  <si>
    <t>M</t>
  </si>
  <si>
    <t>F</t>
  </si>
  <si>
    <t>Filho</t>
  </si>
  <si>
    <t>Filha</t>
  </si>
  <si>
    <t>ID_Funcionario</t>
  </si>
  <si>
    <t>DataInicio</t>
  </si>
  <si>
    <t>Silvio</t>
  </si>
  <si>
    <t>Marcela</t>
  </si>
  <si>
    <t>Numero_depto</t>
  </si>
  <si>
    <t>ID_func</t>
  </si>
  <si>
    <t>Gustavo</t>
  </si>
  <si>
    <t>Funcionario_Projeto</t>
  </si>
  <si>
    <t>ID_FUNC</t>
  </si>
  <si>
    <t>Numero_Projeto</t>
  </si>
  <si>
    <t>Horas</t>
  </si>
  <si>
    <t>Numero_Dept</t>
  </si>
  <si>
    <t>Local</t>
  </si>
  <si>
    <t>São Paulo</t>
  </si>
  <si>
    <t>Sorocaba</t>
  </si>
  <si>
    <t>Alphaville</t>
  </si>
  <si>
    <t>Curitiba</t>
  </si>
  <si>
    <t>Tipo</t>
  </si>
  <si>
    <t>Tamanho</t>
  </si>
  <si>
    <t>Nulo</t>
  </si>
  <si>
    <t>Comentarios</t>
  </si>
  <si>
    <t>Default</t>
  </si>
  <si>
    <t>ID (PK)</t>
  </si>
  <si>
    <t>INTEGER</t>
  </si>
  <si>
    <t>NÃO</t>
  </si>
  <si>
    <t>VARCHAR</t>
  </si>
  <si>
    <t>Email</t>
  </si>
  <si>
    <t>Telefone</t>
  </si>
  <si>
    <t>Rua</t>
  </si>
  <si>
    <t>Número</t>
  </si>
  <si>
    <t>Complemento</t>
  </si>
  <si>
    <t>SIM</t>
  </si>
  <si>
    <t>CEP</t>
  </si>
  <si>
    <t>Numero_Dept (FK)</t>
  </si>
  <si>
    <t>ID_Func (FK)</t>
  </si>
  <si>
    <t>ID_funcionario</t>
  </si>
  <si>
    <t>Data Inicio</t>
  </si>
  <si>
    <t>DATE</t>
  </si>
  <si>
    <t>Numero_dept</t>
  </si>
  <si>
    <t>Relacao</t>
  </si>
  <si>
    <t>Trabalha_em</t>
  </si>
  <si>
    <t>ID_Numero</t>
  </si>
  <si>
    <t>Tipo de dados de Oracle</t>
  </si>
  <si>
    <t>Tipo de dados do SQL Server</t>
  </si>
  <si>
    <t>BFILE</t>
  </si>
  <si>
    <t>VARBINARY(MAX)</t>
  </si>
  <si>
    <t>BLOB</t>
  </si>
  <si>
    <t>CHAR([1-2000])</t>
  </si>
  <si>
    <t>CLOB</t>
  </si>
  <si>
    <t>VARCHAR(MAX)</t>
  </si>
  <si>
    <t>DATETIME</t>
  </si>
  <si>
    <t>FLOAT</t>
  </si>
  <si>
    <t>FLOAT([1-53])</t>
  </si>
  <si>
    <t>FLOAT([54-126])</t>
  </si>
  <si>
    <t>INT</t>
  </si>
  <si>
    <t>NUMERIC(38)</t>
  </si>
  <si>
    <t>INTERVAL</t>
  </si>
  <si>
    <t>LONG</t>
  </si>
  <si>
    <t>LONG RAW</t>
  </si>
  <si>
    <t>IMAGE</t>
  </si>
  <si>
    <t>NCHAR([1-1000])</t>
  </si>
  <si>
    <t>NCLOB</t>
  </si>
  <si>
    <t>NVARCHAR(MAX)</t>
  </si>
  <si>
    <t>NUMBER</t>
  </si>
  <si>
    <t>NUMBER([1-38])</t>
  </si>
  <si>
    <t>NUMERIC([1-38])</t>
  </si>
  <si>
    <t>NUMBER([0-38],[1-38])</t>
  </si>
  <si>
    <t>NUMERIC([0-38],[1-38])</t>
  </si>
  <si>
    <t>NVARCHAR2 ([1-2000])</t>
  </si>
  <si>
    <t>NVARCHAR([1-2000])</t>
  </si>
  <si>
    <t>RAW ([1-2000])</t>
  </si>
  <si>
    <t>VARBINARY([1-2000])</t>
  </si>
  <si>
    <t>real</t>
  </si>
  <si>
    <t>ROWID</t>
  </si>
  <si>
    <t>CHAR(18)</t>
  </si>
  <si>
    <t>timestamp</t>
  </si>
  <si>
    <t>TIMESTAMP(0-7)</t>
  </si>
  <si>
    <t>TIMESTAMP(8-9)</t>
  </si>
  <si>
    <t>TIMESTAMP(0-7) WITH TIME ZONE</t>
  </si>
  <si>
    <t>VARCHAR(37)</t>
  </si>
  <si>
    <t>TIMESTAMP(8-9) WITH TIME ZONE</t>
  </si>
  <si>
    <t>TIMESTAMP(0-7) WITH LOCAL TIME ZONE</t>
  </si>
  <si>
    <t>TIMESTAMP(8-9) WITH LOCAL TIME ZONE</t>
  </si>
  <si>
    <t>UROWID</t>
  </si>
  <si>
    <t>VARCHAR2([1-4000])</t>
  </si>
  <si>
    <t>VARCHAR([1-4000])</t>
  </si>
  <si>
    <t>Tipos Genéricos</t>
  </si>
  <si>
    <t>DATA</t>
  </si>
  <si>
    <t>TEXTO</t>
  </si>
  <si>
    <t>NUMERICO</t>
  </si>
  <si>
    <t>FLUTUANTE</t>
  </si>
  <si>
    <t>CARACTER</t>
  </si>
  <si>
    <t>IMAGEM</t>
  </si>
  <si>
    <t>Codigo</t>
  </si>
  <si>
    <t xml:space="preserve">σ predicado (relação) </t>
  </si>
  <si>
    <t>Seleção:</t>
  </si>
  <si>
    <t>σ ID = 4(FUNCIONARIO)</t>
  </si>
  <si>
    <t>σ Nome = "Ma%"(FUNCIONARIO)</t>
  </si>
  <si>
    <t>Marca</t>
  </si>
  <si>
    <t>Modelo</t>
  </si>
  <si>
    <t>Ford</t>
  </si>
  <si>
    <t>Chevrolet</t>
  </si>
  <si>
    <t>Fiesta</t>
  </si>
  <si>
    <t>Gol</t>
  </si>
  <si>
    <t>Corsa</t>
  </si>
  <si>
    <t>Golf</t>
  </si>
  <si>
    <r>
      <t xml:space="preserve">Projeção </t>
    </r>
    <r>
      <rPr>
        <sz val="11"/>
        <color theme="1"/>
        <rFont val="Calibri"/>
        <family val="2"/>
      </rPr>
      <t>π</t>
    </r>
  </si>
  <si>
    <t>π Marca (Carro)</t>
  </si>
  <si>
    <t>Carro</t>
  </si>
  <si>
    <t>Volksvagen</t>
  </si>
  <si>
    <t>π Modelo (Carro)</t>
  </si>
  <si>
    <t>π Modelo, Marca (Carro)</t>
  </si>
  <si>
    <t>Seleção e Projeção</t>
  </si>
  <si>
    <t>σ Nome = "Maria"(FUNCIONARIO)</t>
  </si>
  <si>
    <t>π Nome(σ Nome = "Maria"(FUNCIONARIO))</t>
  </si>
  <si>
    <t>SELECT NOME FROM FUNCIONARIO WHERE Nome = 'Maria';</t>
  </si>
  <si>
    <t>União</t>
  </si>
  <si>
    <t>Funcionario RH</t>
  </si>
  <si>
    <t>Funcionario TI</t>
  </si>
  <si>
    <t>Josué</t>
  </si>
  <si>
    <t>Juliana</t>
  </si>
  <si>
    <t>Thiago</t>
  </si>
  <si>
    <t>(relação 1) U (relação 2)</t>
  </si>
  <si>
    <t>Funcionario RH TI</t>
  </si>
  <si>
    <t>Obs: As relações tem que possuir o mesmo número de atributos (colunas) e linhas (tuplas)</t>
  </si>
  <si>
    <t>Diferença</t>
  </si>
  <si>
    <t>(relação 1) - (relação 2)</t>
  </si>
  <si>
    <t>Func1</t>
  </si>
  <si>
    <t>Func2</t>
  </si>
  <si>
    <t>Func1 - Func2</t>
  </si>
  <si>
    <t>Func3</t>
  </si>
  <si>
    <t>João</t>
  </si>
  <si>
    <t>(relação 2) - (relação 1)</t>
  </si>
  <si>
    <t>Func2 - Func1</t>
  </si>
  <si>
    <t>Fun3</t>
  </si>
  <si>
    <t>SELECT Marca FROM Carro;</t>
  </si>
  <si>
    <t>Projeção em SQL</t>
  </si>
  <si>
    <t>União SQL</t>
  </si>
  <si>
    <t>SELECT NOME FROM FUNC1 UNION SELECT NOME FROM FUNC2;</t>
  </si>
  <si>
    <t>Intersecção</t>
  </si>
  <si>
    <t>Expressão Genérica</t>
  </si>
  <si>
    <r>
      <t xml:space="preserve">(relação 1) </t>
    </r>
    <r>
      <rPr>
        <sz val="11"/>
        <color theme="1"/>
        <rFont val="Calibri"/>
        <family val="2"/>
      </rPr>
      <t>∩</t>
    </r>
    <r>
      <rPr>
        <sz val="11"/>
        <color theme="1"/>
        <rFont val="Calibri"/>
        <family val="2"/>
        <scheme val="minor"/>
      </rPr>
      <t xml:space="preserve"> (relação 2)</t>
    </r>
  </si>
  <si>
    <t>Intersecção em SQL</t>
  </si>
  <si>
    <t>SELECT FUNC1.NOME FROM FUNC1 INNER JOIN FUNC2 ON FUNC1.NOME = FUNC2.NOME</t>
  </si>
  <si>
    <t>SELECT FUNC1.NOME FROM FUNC1 f1 INNER JOIN FUNC2 f2 ON f1.NOME = f2.NOME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</si>
</sst>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4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1" xfId="0" applyFont="1" applyBorder="1"/>
    <xf numFmtId="0" fontId="0" fillId="0" borderId="1" xfId="0" applyFont="1" applyBorder="1"/>
    <xf numFmtId="0" fontId="2" fillId="0" borderId="4" xfId="0" applyFont="1" applyBorder="1"/>
    <xf numFmtId="0" fontId="0" fillId="0" borderId="4" xfId="0" applyBorder="1"/>
    <xf numFmtId="0" fontId="0" fillId="0" borderId="4" xfId="0" applyFont="1" applyBorder="1"/>
    <xf numFmtId="0" fontId="0" fillId="0" borderId="3" xfId="0" applyBorder="1"/>
    <xf numFmtId="14" fontId="0" fillId="0" borderId="0" xfId="0" applyNumberFormat="1"/>
    <xf numFmtId="0" fontId="0" fillId="2" borderId="0" xfId="0" applyFill="1" applyBorder="1" applyAlignment="1">
      <alignment horizontal="center"/>
    </xf>
    <xf numFmtId="0" fontId="0" fillId="0" borderId="0" xfId="0" applyBorder="1"/>
    <xf numFmtId="0" fontId="0" fillId="0" borderId="0" xfId="0" applyNumberFormat="1"/>
    <xf numFmtId="0" fontId="0" fillId="0" borderId="6" xfId="0" applyBorder="1"/>
    <xf numFmtId="0" fontId="2" fillId="0" borderId="0" xfId="0" applyFont="1"/>
    <xf numFmtId="0" fontId="0" fillId="3" borderId="0" xfId="0" applyFill="1" applyBorder="1" applyAlignment="1"/>
    <xf numFmtId="0" fontId="1" fillId="4" borderId="1" xfId="0" applyFont="1" applyFill="1" applyBorder="1"/>
    <xf numFmtId="0" fontId="0" fillId="4" borderId="1" xfId="0" applyFill="1" applyBorder="1"/>
    <xf numFmtId="0" fontId="1" fillId="3" borderId="1" xfId="0" applyFont="1" applyFill="1" applyBorder="1"/>
    <xf numFmtId="0" fontId="3" fillId="4" borderId="1" xfId="0" applyFont="1" applyFill="1" applyBorder="1"/>
    <xf numFmtId="0" fontId="0" fillId="0" borderId="0" xfId="0" applyNumberForma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NumberFormat="1" applyBorder="1"/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1" xfId="0" applyFont="1" applyFill="1" applyBorder="1"/>
    <xf numFmtId="0" fontId="0" fillId="6" borderId="1" xfId="0" applyFill="1" applyBorder="1"/>
    <xf numFmtId="0" fontId="0" fillId="0" borderId="1" xfId="0" applyFill="1" applyBorder="1"/>
    <xf numFmtId="0" fontId="2" fillId="6" borderId="1" xfId="0" applyFont="1" applyFill="1" applyBorder="1"/>
    <xf numFmtId="0" fontId="0" fillId="6" borderId="1" xfId="0" applyFont="1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4" fillId="5" borderId="1" xfId="1" applyBorder="1"/>
    <xf numFmtId="0" fontId="4" fillId="5" borderId="0" xfId="1"/>
    <xf numFmtId="0" fontId="0" fillId="0" borderId="10" xfId="0" applyFill="1" applyBorder="1"/>
    <xf numFmtId="0" fontId="0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</cellXfs>
  <cellStyles count="2">
    <cellStyle name="Normal" xfId="0" builtinId="0"/>
    <cellStyle name="Ruim" xfId="1" builtinId="27"/>
  </cellStyles>
  <dxfs count="77">
    <dxf>
      <numFmt numFmtId="19" formatCode="dd/mm/yyyy"/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19" formatCode="dd/mm/yyyy"/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numFmt numFmtId="0" formatCode="General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C1930E4-3E50-42F9-AF00-66E45D0D3AF6}" name="Tabela17" displayName="Tabela17" ref="B2:E4" totalsRowShown="0" headerRowDxfId="76" headerRowBorderDxfId="75" tableBorderDxfId="74">
  <autoFilter ref="B2:E4" xr:uid="{1DFE1C41-6FFF-498A-96AA-903851BC3C50}">
    <filterColumn colId="0" hiddenButton="1"/>
    <filterColumn colId="1" hiddenButton="1"/>
    <filterColumn colId="2" hiddenButton="1"/>
    <filterColumn colId="3" hiddenButton="1"/>
  </autoFilter>
  <tableColumns count="4">
    <tableColumn id="1" xr3:uid="{223ACB04-4FB2-4431-9DC8-0476472E4E7B}" name="ID"/>
    <tableColumn id="2" xr3:uid="{FF075DCC-5689-4C09-86DD-4C621DE802EC}" name="Nome"/>
    <tableColumn id="3" xr3:uid="{1390DCC2-8839-47AC-A00D-1D92A7A1E4FE}" name="CPF"/>
    <tableColumn id="4" xr3:uid="{3588B4D3-84AD-408F-AEDA-37F075D9D436}" name="Salario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15D1DB-5885-4679-BFC7-38209CBCDC02}" name="Tabela2" displayName="Tabela2" ref="I2:M4" totalsRowShown="0" headerRowBorderDxfId="51" tableBorderDxfId="50">
  <autoFilter ref="I2:M4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74D484A-53F8-4639-8EA4-1D9D65EC9D1A}" name="Numero"/>
    <tableColumn id="2" xr3:uid="{32CA4A2E-4C0E-4CFC-A117-7B19204E1970}" name="Nome"/>
    <tableColumn id="3" xr3:uid="{E09D7452-6083-4B65-BC55-59A681F1A6EB}" name="Localizacao"/>
    <tableColumn id="4" xr3:uid="{6FE6CB60-6086-44C5-9649-25027C045457}" name="ID_Funcionario" dataDxfId="49">
      <calculatedColumnFormula>Tabela1[[#This Row],[ID]]</calculatedColumnFormula>
    </tableColumn>
    <tableColumn id="5" xr3:uid="{F7371A9A-2567-463C-89AC-6389258C2FEC}" name="DataInicio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4CF448-D804-426B-BBCF-C8283E3F1439}" name="Tabela3" displayName="Tabela3" ref="B9:E11" totalsRowShown="0" headerRowBorderDxfId="48" tableBorderDxfId="47">
  <autoFilter ref="B9:E11" xr:uid="{DF08E2E9-ACF9-4CF5-8327-CEE50E43C8C2}">
    <filterColumn colId="0" hiddenButton="1"/>
    <filterColumn colId="1" hiddenButton="1"/>
    <filterColumn colId="2" hiddenButton="1"/>
    <filterColumn colId="3" hiddenButton="1"/>
  </autoFilter>
  <tableColumns count="4">
    <tableColumn id="1" xr3:uid="{AB0D9640-ACA3-4149-A1D0-2BEB9DB92FC1}" name="Numero"/>
    <tableColumn id="2" xr3:uid="{A8590E6E-2084-4590-ACA2-202DBD12AB7B}" name="Nome"/>
    <tableColumn id="3" xr3:uid="{F485D4C9-9FB4-48F9-8B81-F694F93F99F7}" name="Localizacao"/>
    <tableColumn id="4" xr3:uid="{C3C49037-DB2B-43D7-BD76-5F06804DEEC3}" name="Numero_depto" dataDxfId="46">
      <calculatedColumnFormula>I2</calculatedColumnFormula>
    </tableColumn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0422BF-4B62-47E0-9FDF-1DE9DFC5E861}" name="Tabela5" displayName="Tabela5" ref="I9:L11" totalsRowShown="0" headerRowBorderDxfId="45" tableBorderDxfId="44">
  <autoFilter ref="I9:L11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F5CC8948-4202-4FCF-B909-C34CD6CA2B32}" name="ID (FK)" dataDxfId="43">
      <calculatedColumnFormula>B4</calculatedColumnFormula>
    </tableColumn>
    <tableColumn id="2" xr3:uid="{737EEFF0-6120-4B51-8D61-8B34536E7BAE}" name="Nome"/>
    <tableColumn id="3" xr3:uid="{DCF86C0B-CC28-43AB-990B-70AA45FF6263}" name="Sexo"/>
    <tableColumn id="4" xr3:uid="{B6ABBBD9-8485-46E1-9EAF-56A2E168C47B}" name="Parentesco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C049B03-FA10-44C9-8C56-7153D028F44D}" name="Tabela115" displayName="Tabela115" ref="B2:G8" totalsRowShown="0" headerRowDxfId="42" headerRowBorderDxfId="41" tableBorderDxfId="40">
  <autoFilter ref="B2:G8" xr:uid="{1DFE1C41-6FFF-498A-96AA-903851BC3C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381AC8B-CD72-4729-9369-44E5550CA558}" name="ID"/>
    <tableColumn id="2" xr3:uid="{5704C59D-28DD-44A6-BAEB-3C7BAE9EE3F2}" name="Nome"/>
    <tableColumn id="3" xr3:uid="{99025136-0D9B-485A-A1BF-27C2591E79B8}" name="CPF"/>
    <tableColumn id="4" xr3:uid="{DC459704-9D40-4765-8E4B-59D2252A4020}" name="Salario"/>
    <tableColumn id="6" xr3:uid="{21DEAA0C-9FCD-486A-86CC-2ED085D80A87}" name="Numero" dataDxfId="39">
      <calculatedColumnFormula>Tabela216[[#This Row],[Numero]]</calculatedColumnFormula>
    </tableColumn>
    <tableColumn id="7" xr3:uid="{E1FAB263-19C0-4FA0-AD3F-854045ABB2C3}" name="ID_func"/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CCC825C-FBCC-4968-BCB7-3910A743EB41}" name="Tabela216" displayName="Tabela216" ref="I2:M4" totalsRowShown="0" headerRowBorderDxfId="38" tableBorderDxfId="37">
  <autoFilter ref="I2:M4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A488343-7687-435B-8E6C-46338CA75FAC}" name="Numero"/>
    <tableColumn id="2" xr3:uid="{C312BB80-54DB-4EFD-B5C0-3526F9AF1EEC}" name="Nome"/>
    <tableColumn id="3" xr3:uid="{FA3EE8AB-1F77-41BE-81A7-023E1455709D}" name="Localizacao"/>
    <tableColumn id="4" xr3:uid="{5D4A307E-1F50-4D4F-BBA6-8A34434CB825}" name="ID_Funcionario" dataDxfId="36">
      <calculatedColumnFormula>Tabela115[[#This Row],[ID]]</calculatedColumnFormula>
    </tableColumn>
    <tableColumn id="5" xr3:uid="{A0229A43-A3CE-448B-BCDF-7A4A6BDE769A}" name="DataInicio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84E41DC-C216-447C-A645-6D0973362116}" name="Tabela317" displayName="Tabela317" ref="B10:E12" totalsRowShown="0" headerRowBorderDxfId="35" tableBorderDxfId="34">
  <autoFilter ref="B10:E12" xr:uid="{DF08E2E9-ACF9-4CF5-8327-CEE50E43C8C2}">
    <filterColumn colId="0" hiddenButton="1"/>
    <filterColumn colId="1" hiddenButton="1"/>
    <filterColumn colId="2" hiddenButton="1"/>
    <filterColumn colId="3" hiddenButton="1"/>
  </autoFilter>
  <tableColumns count="4">
    <tableColumn id="1" xr3:uid="{E02898B3-E6D9-47F5-B4A3-93AFDF39FC91}" name="Numero"/>
    <tableColumn id="2" xr3:uid="{A113CCB1-EE76-4F33-9EFB-111D6771E9A1}" name="Nome"/>
    <tableColumn id="3" xr3:uid="{D3542BBF-832D-4046-85C4-DC7B486DDB26}" name="Localizacao"/>
    <tableColumn id="4" xr3:uid="{151AADDE-0F83-4686-9B92-D638CC01DC58}" name="Numero_depto" dataDxfId="33">
      <calculatedColumnFormula>I2</calculatedColumnFormula>
    </tableColumn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A18BB31-E031-4E99-A477-A4AD0D51F33A}" name="Tabela518" displayName="Tabela518" ref="I10:L12" totalsRowShown="0" headerRowBorderDxfId="32" tableBorderDxfId="31">
  <autoFilter ref="I10:L12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44DF425D-FA83-47C0-A796-401EBE646BE0}" name="ID (FK)" dataDxfId="30">
      <calculatedColumnFormula>B4</calculatedColumnFormula>
    </tableColumn>
    <tableColumn id="2" xr3:uid="{D4A16ABD-EA06-4689-8D9D-37743B368C1F}" name="Nome"/>
    <tableColumn id="3" xr3:uid="{9F80B3CA-737B-47F4-B551-4D9F410D8080}" name="Sexo"/>
    <tableColumn id="4" xr3:uid="{8E9313A2-05BD-44E4-BDD8-E1E0F1FCC886}" name="Parentesco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F9627E7-01A4-4A86-9F23-137035E2AA92}" name="Tabela11519" displayName="Tabela11519" ref="B3:G11" totalsRowShown="0" headerRowDxfId="29" headerRowBorderDxfId="28" tableBorderDxfId="27">
  <autoFilter ref="B3:G11" xr:uid="{1DFE1C41-6FFF-498A-96AA-903851BC3C5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F349098-A8AC-4D6E-AC3B-DA3A414163F7}" name="ID"/>
    <tableColumn id="2" xr3:uid="{8627A887-95CA-4365-83B3-DF5D013FEB55}" name="Nome"/>
    <tableColumn id="3" xr3:uid="{77E13155-1C8F-4928-BD38-1774AD121B66}" name="CPF"/>
    <tableColumn id="4" xr3:uid="{6E507D5F-7474-40A1-8C77-E329DE022C26}" name="Salario"/>
    <tableColumn id="6" xr3:uid="{718CB938-A133-4B5F-A1AF-E3FEC401B357}" name="Numero" dataDxfId="26">
      <calculatedColumnFormula>Tabela21620[[#This Row],[Numero]]</calculatedColumnFormula>
    </tableColumn>
    <tableColumn id="7" xr3:uid="{B2E91972-F720-4ABD-AE78-7176685F26BE}" name="ID_func"/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0212DB0-F61F-4415-94BF-C9A0FD9B62CE}" name="Tabela21620" displayName="Tabela21620" ref="I3:M5" totalsRowShown="0" headerRowBorderDxfId="25" tableBorderDxfId="24">
  <autoFilter ref="I3:M5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1598024-7406-4CB1-919B-C3ED7D36E487}" name="Numero"/>
    <tableColumn id="2" xr3:uid="{D8ABEC39-2C47-458D-995A-640225892016}" name="Nome"/>
    <tableColumn id="3" xr3:uid="{4DDFCC87-A945-4145-B4DA-A70057FE89EF}" name="Localizacao"/>
    <tableColumn id="4" xr3:uid="{981AAFE2-6D5D-441B-BB77-7967FDDC212E}" name="ID_Funcionario" dataDxfId="23">
      <calculatedColumnFormula>Tabela11519[[#This Row],[ID]]</calculatedColumnFormula>
    </tableColumn>
    <tableColumn id="5" xr3:uid="{B89ACAF6-CF4B-4E52-8847-13A321452EFE}" name="DataInicio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C5E83C1-631A-43EE-8CF2-EC980EF52890}" name="Tabela31721" displayName="Tabela31721" ref="B13:E15" totalsRowShown="0" headerRowBorderDxfId="22" tableBorderDxfId="21">
  <autoFilter ref="B13:E15" xr:uid="{DF08E2E9-ACF9-4CF5-8327-CEE50E43C8C2}">
    <filterColumn colId="0" hiddenButton="1"/>
    <filterColumn colId="1" hiddenButton="1"/>
    <filterColumn colId="2" hiddenButton="1"/>
    <filterColumn colId="3" hiddenButton="1"/>
  </autoFilter>
  <tableColumns count="4">
    <tableColumn id="1" xr3:uid="{7F80658A-44E1-4AA6-8DCA-98F90E1A8DCC}" name="Numero"/>
    <tableColumn id="2" xr3:uid="{07D0CBE2-29CE-4C19-ADE3-E4DB930C9A56}" name="Nome"/>
    <tableColumn id="3" xr3:uid="{4E227D01-23DA-495B-80AD-BB72943386FA}" name="Localizacao"/>
    <tableColumn id="4" xr3:uid="{D043EDC6-DEF9-4B47-B7DD-5DA41BE82A10}" name="Numero_depto" dataDxfId="20">
      <calculatedColumnFormula>I3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7C2756-E7EB-4F42-9A53-FFE3B757D219}" name="Tabela28" displayName="Tabela28" ref="I2:K4" totalsRowShown="0" headerRowBorderDxfId="73" tableBorderDxfId="72">
  <autoFilter ref="I2:K4" xr:uid="{2455F023-B361-4C54-A48A-3B9CD0537906}">
    <filterColumn colId="0" hiddenButton="1"/>
    <filterColumn colId="1" hiddenButton="1"/>
    <filterColumn colId="2" hiddenButton="1"/>
  </autoFilter>
  <tableColumns count="3">
    <tableColumn id="1" xr3:uid="{2D395506-005D-49D7-AFAC-39DA857809A0}" name="Numero"/>
    <tableColumn id="2" xr3:uid="{E42CB804-B01C-4BC5-B280-92017C3EAC00}" name="Nome"/>
    <tableColumn id="3" xr3:uid="{CB96027A-6185-4141-AFF0-0C2299EC88EC}" name="Localizacao"/>
  </tableColumns>
  <tableStyleInfo name="TableStyleLight8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DD081D1-A271-4151-9F3C-EB3DBF0F6427}" name="Tabela51822" displayName="Tabela51822" ref="I13:L15" totalsRowShown="0" headerRowBorderDxfId="19" tableBorderDxfId="18">
  <autoFilter ref="I13:L15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3B3F62CF-AC94-4E66-B6BD-11F2F146212A}" name="ID (FK)" dataDxfId="17">
      <calculatedColumnFormula>B5</calculatedColumnFormula>
    </tableColumn>
    <tableColumn id="2" xr3:uid="{442FEBC8-9265-45E1-9604-03456371330E}" name="Nome"/>
    <tableColumn id="3" xr3:uid="{876333C1-AA8E-4B53-8A3A-1F79031D9518}" name="Sexo"/>
    <tableColumn id="4" xr3:uid="{DD7E68EB-2EFD-4987-847A-B5D68B47E780}" name="Parentesco"/>
  </tableColumns>
  <tableStyleInfo name="TableStyleLight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80D1252-A372-45B0-A9A2-CD95ADEB5D53}" name="Tabela22" displayName="Tabela22" ref="B20:D22" totalsRowShown="0">
  <autoFilter ref="B20:D22" xr:uid="{3BAAB3F2-19A0-4CD8-97B7-4B0760592A9E}">
    <filterColumn colId="0" hiddenButton="1"/>
    <filterColumn colId="1" hiddenButton="1"/>
    <filterColumn colId="2" hiddenButton="1"/>
  </autoFilter>
  <tableColumns count="3">
    <tableColumn id="1" xr3:uid="{A68F5C86-5D46-445E-9E53-2CE2283EC918}" name="ID_FUNC"/>
    <tableColumn id="2" xr3:uid="{1EDE69B3-6395-47F7-BB2B-8140F77F0567}" name="Numero_Projeto"/>
    <tableColumn id="3" xr3:uid="{99EB574B-0383-4667-A4E6-5894512DC042}" name="Horas" dataDxfId="16"/>
  </tableColumns>
  <tableStyleInfo name="TableStyleLight8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25034BB-485B-4F48-A72B-F834F12A2210}" name="Tabela5182224" displayName="Tabela5182224" ref="I20:J25" totalsRowShown="0" headerRowBorderDxfId="15" tableBorderDxfId="14">
  <autoFilter ref="I20:J25" xr:uid="{F3754CB8-6377-4EB9-860C-4E6A1A2884AD}">
    <filterColumn colId="0" hiddenButton="1"/>
    <filterColumn colId="1" hiddenButton="1"/>
  </autoFilter>
  <tableColumns count="2">
    <tableColumn id="1" xr3:uid="{74DBD807-0248-4B95-A510-1B22221865EB}" name="Numero_Dept" dataDxfId="13">
      <calculatedColumnFormula>B12</calculatedColumnFormula>
    </tableColumn>
    <tableColumn id="2" xr3:uid="{72F83278-E3DB-4740-ABE2-336A2B559F85}" name="Local"/>
  </tableColumns>
  <tableStyleInfo name="TableStyleLight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F653EC-3FD8-4695-97B9-10FC0F789D19}" name="Tabela216205" displayName="Tabela216205" ref="S8:W10" totalsRowShown="0" headerRowBorderDxfId="12" tableBorderDxfId="11">
  <autoFilter ref="S8:W10" xr:uid="{F7439240-D4C2-4169-ABBE-2628D0D6C50B}"/>
  <tableColumns count="5">
    <tableColumn id="1" xr3:uid="{7425EB3C-D793-4D2A-87FB-5343BFD607E4}" name="Numero"/>
    <tableColumn id="2" xr3:uid="{873C14A2-7597-4DE3-8DED-221B890B33E0}" name="Nome"/>
    <tableColumn id="3" xr3:uid="{11A900C2-58FB-40B4-88FD-945A245200F0}" name="Localizacao"/>
    <tableColumn id="4" xr3:uid="{BC1B5841-68DC-4D6B-AEE2-0DF176CF7C5A}" name="ID_Funcionario" dataDxfId="10">
      <calculatedColumnFormula>Tabela11519[[#This Row],[ID]]</calculatedColumnFormula>
    </tableColumn>
    <tableColumn id="5" xr3:uid="{6CBAF9E7-A717-417D-85A5-0EE3197F5D84}" name="DataInicio"/>
  </tableColumns>
  <tableStyleInfo name="TableStyleLight8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3815F57E-7C69-4A18-BC16-D561CD06653C}" name="Tabela5182225" displayName="Tabela5182225" ref="S19:V21" totalsRowShown="0" headerRowBorderDxfId="9" tableBorderDxfId="8">
  <autoFilter ref="S19:V21" xr:uid="{994DB290-6C41-42D8-99DE-BDACB91CFE35}"/>
  <tableColumns count="4">
    <tableColumn id="1" xr3:uid="{F92F396C-206F-44FE-8468-4C7A7463EA6E}" name="ID (FK)" dataDxfId="7">
      <calculatedColumnFormula>L10</calculatedColumnFormula>
    </tableColumn>
    <tableColumn id="2" xr3:uid="{1422DBB0-D060-4783-A8C7-B7A7FB96ACFC}" name="Nome"/>
    <tableColumn id="3" xr3:uid="{2203B2C5-E429-43CD-87DC-3A8BD299B749}" name="Sexo"/>
    <tableColumn id="4" xr3:uid="{E5B7A357-0768-48E3-B078-5DE3EBA74032}" name="Parentesco"/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4E1E446-B72C-4F07-8E83-95D9F84567CC}" name="Tabela518222426" displayName="Tabela518222426" ref="S26:T31" totalsRowShown="0" headerRowBorderDxfId="6" tableBorderDxfId="5">
  <autoFilter ref="S26:T31" xr:uid="{75675B79-92EB-45E4-ABC0-FEC4E2C4155D}"/>
  <tableColumns count="2">
    <tableColumn id="1" xr3:uid="{F775AC86-C43B-4B64-BA7B-C9C7083985CA}" name="Numero_Dept" dataDxfId="4">
      <calculatedColumnFormula>L18</calculatedColumnFormula>
    </tableColumn>
    <tableColumn id="2" xr3:uid="{F95C747B-0336-402A-A6A8-65E0C996FA8F}" name="Local"/>
  </tableColumns>
  <tableStyleInfo name="TableStyleLight8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0C6E59A-7036-4314-B3D5-751263F9EFFA}" name="Tabela3172127" displayName="Tabela3172127" ref="J18:M20" totalsRowShown="0" headerRowBorderDxfId="3" tableBorderDxfId="2">
  <autoFilter ref="J18:M20" xr:uid="{7523942C-4BA9-4DA9-A75C-61CB83E2C8AA}"/>
  <tableColumns count="4">
    <tableColumn id="1" xr3:uid="{1E5896E6-24AA-49D4-8083-BB608EBE2957}" name="Numero"/>
    <tableColumn id="2" xr3:uid="{E7F53F6A-5560-4EE0-B3E1-A6D34A81478E}" name="Nome"/>
    <tableColumn id="3" xr3:uid="{599A9A49-F19B-4FD4-8FCE-8D25047DCDC5}" name="Localizacao"/>
    <tableColumn id="4" xr3:uid="{455BBB95-6974-4C7A-9473-6A3274B615D6}" name="Numero_depto" dataDxfId="1">
      <calculatedColumnFormula>Q7</calculatedColumnFormula>
    </tableColumn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7DB4E70B-A8AB-4D65-8ADE-52DFB6E12004}" name="Tabela2228" displayName="Tabela2228" ref="J25:L27" totalsRowShown="0">
  <autoFilter ref="J25:L27" xr:uid="{043E5E02-35E1-483B-B520-AE87820E28A7}"/>
  <tableColumns count="3">
    <tableColumn id="1" xr3:uid="{89EEA333-003D-4AE4-8E0D-4D39CB50DFCD}" name="ID_FUNC"/>
    <tableColumn id="2" xr3:uid="{81F5DF13-288B-4B27-8C51-77CFFE1C4342}" name="Numero_Projeto"/>
    <tableColumn id="3" xr3:uid="{684F1908-A439-4C36-A8A9-3FD0C20202AD}" name="Horas" dataDxfId="0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B2636AF-F147-4CBE-9168-A53013FC52BC}" name="Tabela39" displayName="Tabela39" ref="B9:D11" totalsRowShown="0" headerRowBorderDxfId="71" tableBorderDxfId="70">
  <autoFilter ref="B9:D11" xr:uid="{DF08E2E9-ACF9-4CF5-8327-CEE50E43C8C2}">
    <filterColumn colId="0" hiddenButton="1"/>
    <filterColumn colId="1" hiddenButton="1"/>
    <filterColumn colId="2" hiddenButton="1"/>
  </autoFilter>
  <tableColumns count="3">
    <tableColumn id="1" xr3:uid="{13D078DD-1EDC-4960-B57F-F0C62C57C932}" name="Numero"/>
    <tableColumn id="2" xr3:uid="{3562B5F8-6A82-4AEF-82A0-FFD497D3562D}" name="Nome"/>
    <tableColumn id="3" xr3:uid="{E95E306E-4579-4740-935D-102D5F64DB34}" name="Localizacao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4142C5C-5755-4B97-8D94-DFB1F676C10B}" name="Tabela510" displayName="Tabela510" ref="I9:L11" totalsRowShown="0" headerRowBorderDxfId="69" tableBorderDxfId="68">
  <autoFilter ref="I9:L11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F5DD7E94-94BD-4A66-8BE2-88B96A8D6C04}" name="ID (FK)" dataDxfId="67">
      <calculatedColumnFormula>B4</calculatedColumnFormula>
    </tableColumn>
    <tableColumn id="2" xr3:uid="{8B18289A-B44D-4B91-8FAF-ECF9ABF72E6F}" name="Nome"/>
    <tableColumn id="3" xr3:uid="{2B27C2B7-DD78-4E3C-AAA3-F51CE5A4CA51}" name="Sexo"/>
    <tableColumn id="4" xr3:uid="{6827CA8F-880B-4986-A019-B2D1B29DDF8E}" name="Parentesco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A9F41F0-3FA7-4700-A7D1-D47CAE97F3D8}" name="Tabela111" displayName="Tabela111" ref="B2:E5" totalsRowShown="0" headerRowDxfId="66" headerRowBorderDxfId="65" tableBorderDxfId="64">
  <autoFilter ref="B2:E5" xr:uid="{1DFE1C41-6FFF-498A-96AA-903851BC3C50}">
    <filterColumn colId="0" hiddenButton="1"/>
    <filterColumn colId="1" hiddenButton="1"/>
    <filterColumn colId="2" hiddenButton="1"/>
    <filterColumn colId="3" hiddenButton="1"/>
  </autoFilter>
  <tableColumns count="4">
    <tableColumn id="1" xr3:uid="{3FE7732E-057D-4761-A135-4A3B0D908BCB}" name="ID"/>
    <tableColumn id="2" xr3:uid="{4A5C69D6-667C-41DA-B054-FFAE2906ACB8}" name="Nome"/>
    <tableColumn id="3" xr3:uid="{C9EF08F4-A131-463A-A3E4-B4DCE24E38DD}" name="CPF"/>
    <tableColumn id="4" xr3:uid="{8FD89FF8-7E88-41AA-9F33-EB683AC95C64}" name="Salario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510ECE-A96F-4950-9CAB-4EF0175C72B8}" name="Tabela212" displayName="Tabela212" ref="G2:K4" totalsRowShown="0" headerRowBorderDxfId="63" tableBorderDxfId="62">
  <autoFilter ref="G2:K4" xr:uid="{2455F023-B361-4C54-A48A-3B9CD053790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F13693E-A045-4690-BDA4-4603204B33D5}" name="Numero"/>
    <tableColumn id="2" xr3:uid="{112D9094-F638-4F70-A41E-D03E713EF4A2}" name="Nome"/>
    <tableColumn id="3" xr3:uid="{A8C053D5-EF77-43E1-870C-873433878AA8}" name="Localizacao"/>
    <tableColumn id="4" xr3:uid="{68C9A046-4508-4C8D-B04B-B2614DF6CD96}" name="ID_Funcionario" dataDxfId="61">
      <calculatedColumnFormula>Tabela111[[#This Row],[ID]]</calculatedColumnFormula>
    </tableColumn>
    <tableColumn id="5" xr3:uid="{C13297B5-A719-4E0B-BC6D-D86541E2709F}" name="DataInicio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176D537-6C58-4399-8F22-7DDA726B83EC}" name="Tabela313" displayName="Tabela313" ref="B9:D11" totalsRowShown="0" headerRowBorderDxfId="60" tableBorderDxfId="59">
  <autoFilter ref="B9:D11" xr:uid="{DF08E2E9-ACF9-4CF5-8327-CEE50E43C8C2}">
    <filterColumn colId="0" hiddenButton="1"/>
    <filterColumn colId="1" hiddenButton="1"/>
    <filterColumn colId="2" hiddenButton="1"/>
  </autoFilter>
  <tableColumns count="3">
    <tableColumn id="1" xr3:uid="{F60BE3F8-2E0E-4C8B-B462-68FDFCE9CCE0}" name="Numero"/>
    <tableColumn id="2" xr3:uid="{C617CC41-4979-4C20-93BC-A8105E2F3E54}" name="Nome"/>
    <tableColumn id="3" xr3:uid="{01F33270-C1D9-4C21-9AFB-127FAA2CD53E}" name="Localizacao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8DB2C5C-FE84-4043-BBB5-EDA87B6FFD8E}" name="Tabela514" displayName="Tabela514" ref="G9:J11" totalsRowShown="0" headerRowBorderDxfId="58" tableBorderDxfId="57">
  <autoFilter ref="G9:J11" xr:uid="{B11F1C7B-B0E4-4363-88F5-CFA49055FE76}">
    <filterColumn colId="0" hiddenButton="1"/>
    <filterColumn colId="1" hiddenButton="1"/>
    <filterColumn colId="2" hiddenButton="1"/>
    <filterColumn colId="3" hiddenButton="1"/>
  </autoFilter>
  <tableColumns count="4">
    <tableColumn id="1" xr3:uid="{821189F9-02BA-4A08-97A3-DF3EB3E3BDA1}" name="ID (FK)" dataDxfId="56">
      <calculatedColumnFormula>B4</calculatedColumnFormula>
    </tableColumn>
    <tableColumn id="2" xr3:uid="{29780D67-FF52-4CE9-9277-E77C5BD3E477}" name="Nome"/>
    <tableColumn id="3" xr3:uid="{79259798-2BD6-46DE-AD12-71628E82394F}" name="Sexo"/>
    <tableColumn id="4" xr3:uid="{56438B8B-A6EA-4B01-BA4F-6598FCBC56BC}" name="Parentesco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3690B4-DCDB-441A-9FF7-B43AD25A6A11}" name="Tabela1" displayName="Tabela1" ref="B2:F6" totalsRowShown="0" headerRowDxfId="55" headerRowBorderDxfId="54" tableBorderDxfId="53">
  <autoFilter ref="B2:F6" xr:uid="{1DFE1C41-6FFF-498A-96AA-903851BC3C5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4CD4CC7-666A-4077-8365-E7C42B2763D5}" name="ID"/>
    <tableColumn id="2" xr3:uid="{04A816FA-A8ED-417A-91A8-5B25FDAFC28D}" name="Nome"/>
    <tableColumn id="3" xr3:uid="{3D5D41EB-E52A-4C83-A73A-91F85B4976E1}" name="CPF"/>
    <tableColumn id="4" xr3:uid="{86FADDFE-5485-43B9-8A74-CC168B7FB4F0}" name="Salario"/>
    <tableColumn id="6" xr3:uid="{F50C7C0C-3371-4FC5-A1B5-C32B637875FA}" name="Numero" dataDxfId="52">
      <calculatedColumnFormula>Tabela2[[#This Row],[Numero]]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27.xml"/><Relationship Id="rId5" Type="http://schemas.openxmlformats.org/officeDocument/2006/relationships/table" Target="../tables/table26.xml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776F-B9C7-48CD-B447-B5EFC9C5556D}">
  <sheetPr>
    <tabColor rgb="FF92D050"/>
  </sheetPr>
  <dimension ref="B2:F9"/>
  <sheetViews>
    <sheetView zoomScale="205" zoomScaleNormal="205" workbookViewId="0">
      <selection activeCell="I16" sqref="E16:I16"/>
    </sheetView>
  </sheetViews>
  <sheetFormatPr defaultRowHeight="15" x14ac:dyDescent="0.25"/>
  <cols>
    <col min="2" max="2" width="11.42578125" bestFit="1" customWidth="1"/>
    <col min="4" max="4" width="14" bestFit="1" customWidth="1"/>
    <col min="6" max="6" width="10.85546875" bestFit="1" customWidth="1"/>
  </cols>
  <sheetData>
    <row r="2" spans="2:6" x14ac:dyDescent="0.25">
      <c r="B2" s="1" t="s">
        <v>0</v>
      </c>
      <c r="D2" s="1" t="s">
        <v>8</v>
      </c>
      <c r="F2" s="1" t="s">
        <v>12</v>
      </c>
    </row>
    <row r="3" spans="2:6" x14ac:dyDescent="0.25">
      <c r="B3" s="3" t="s">
        <v>1</v>
      </c>
      <c r="D3" s="3" t="s">
        <v>10</v>
      </c>
      <c r="F3" s="3" t="s">
        <v>10</v>
      </c>
    </row>
    <row r="4" spans="2:6" x14ac:dyDescent="0.25">
      <c r="B4" s="2" t="s">
        <v>2</v>
      </c>
      <c r="D4" s="2" t="s">
        <v>2</v>
      </c>
      <c r="F4" s="2" t="s">
        <v>2</v>
      </c>
    </row>
    <row r="5" spans="2:6" x14ac:dyDescent="0.25">
      <c r="B5" s="2" t="s">
        <v>3</v>
      </c>
      <c r="D5" s="2" t="s">
        <v>11</v>
      </c>
      <c r="F5" s="2" t="s">
        <v>11</v>
      </c>
    </row>
    <row r="6" spans="2:6" x14ac:dyDescent="0.25">
      <c r="B6" s="2" t="s">
        <v>4</v>
      </c>
    </row>
    <row r="7" spans="2:6" x14ac:dyDescent="0.25">
      <c r="B7" s="2" t="s">
        <v>5</v>
      </c>
    </row>
    <row r="8" spans="2:6" x14ac:dyDescent="0.25">
      <c r="B8" s="2" t="s">
        <v>6</v>
      </c>
    </row>
    <row r="9" spans="2:6" x14ac:dyDescent="0.25">
      <c r="B9" s="2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8C83-847A-4BD3-A15C-05BED0C83022}">
  <sheetPr>
    <tabColor rgb="FF92D050"/>
  </sheetPr>
  <dimension ref="C2:H47"/>
  <sheetViews>
    <sheetView showGridLines="0" zoomScale="115" zoomScaleNormal="115" workbookViewId="0">
      <selection activeCell="J10" sqref="J10"/>
    </sheetView>
  </sheetViews>
  <sheetFormatPr defaultRowHeight="15" x14ac:dyDescent="0.25"/>
  <cols>
    <col min="3" max="3" width="20.85546875" customWidth="1"/>
    <col min="7" max="7" width="12.28515625" bestFit="1" customWidth="1"/>
    <col min="8" max="8" width="16.42578125" bestFit="1" customWidth="1"/>
  </cols>
  <sheetData>
    <row r="2" spans="3:8" x14ac:dyDescent="0.25">
      <c r="C2" s="16" t="s">
        <v>0</v>
      </c>
      <c r="D2" s="17" t="s">
        <v>47</v>
      </c>
      <c r="E2" s="17" t="s">
        <v>48</v>
      </c>
      <c r="F2" s="17" t="s">
        <v>49</v>
      </c>
      <c r="G2" s="17" t="s">
        <v>50</v>
      </c>
      <c r="H2" s="17" t="s">
        <v>51</v>
      </c>
    </row>
    <row r="3" spans="3:8" x14ac:dyDescent="0.25">
      <c r="C3" s="18" t="s">
        <v>52</v>
      </c>
      <c r="D3" s="2" t="s">
        <v>53</v>
      </c>
      <c r="E3" s="2" t="s">
        <v>21</v>
      </c>
      <c r="F3" s="2" t="s">
        <v>54</v>
      </c>
      <c r="G3" s="2" t="s">
        <v>21</v>
      </c>
      <c r="H3" s="2" t="s">
        <v>21</v>
      </c>
    </row>
    <row r="4" spans="3:8" x14ac:dyDescent="0.25">
      <c r="C4" s="2" t="s">
        <v>2</v>
      </c>
      <c r="D4" s="2" t="s">
        <v>55</v>
      </c>
      <c r="E4" s="2">
        <v>50</v>
      </c>
      <c r="F4" s="2" t="s">
        <v>54</v>
      </c>
      <c r="G4" s="2" t="s">
        <v>21</v>
      </c>
      <c r="H4" s="2" t="s">
        <v>21</v>
      </c>
    </row>
    <row r="5" spans="3:8" x14ac:dyDescent="0.25">
      <c r="C5" s="2" t="s">
        <v>56</v>
      </c>
      <c r="D5" s="2" t="s">
        <v>55</v>
      </c>
      <c r="E5" s="2">
        <v>50</v>
      </c>
      <c r="F5" s="2" t="s">
        <v>54</v>
      </c>
      <c r="G5" s="2" t="s">
        <v>21</v>
      </c>
      <c r="H5" s="2" t="s">
        <v>21</v>
      </c>
    </row>
    <row r="6" spans="3:8" x14ac:dyDescent="0.25">
      <c r="C6" s="2" t="s">
        <v>57</v>
      </c>
      <c r="D6" s="2" t="s">
        <v>55</v>
      </c>
      <c r="E6" s="2">
        <v>50</v>
      </c>
      <c r="F6" s="2" t="s">
        <v>54</v>
      </c>
      <c r="G6" s="2" t="s">
        <v>21</v>
      </c>
      <c r="H6" s="2" t="s">
        <v>21</v>
      </c>
    </row>
    <row r="7" spans="3:8" x14ac:dyDescent="0.25">
      <c r="C7" s="2" t="s">
        <v>58</v>
      </c>
      <c r="D7" s="2" t="s">
        <v>55</v>
      </c>
      <c r="E7" s="2">
        <v>50</v>
      </c>
      <c r="F7" s="2" t="s">
        <v>54</v>
      </c>
      <c r="G7" s="2" t="s">
        <v>21</v>
      </c>
      <c r="H7" s="2" t="s">
        <v>21</v>
      </c>
    </row>
    <row r="8" spans="3:8" x14ac:dyDescent="0.25">
      <c r="C8" s="2" t="s">
        <v>59</v>
      </c>
      <c r="D8" s="2" t="s">
        <v>55</v>
      </c>
      <c r="E8" s="2">
        <v>50</v>
      </c>
      <c r="F8" s="2" t="s">
        <v>54</v>
      </c>
      <c r="G8" s="2" t="s">
        <v>21</v>
      </c>
      <c r="H8" s="2" t="s">
        <v>21</v>
      </c>
    </row>
    <row r="9" spans="3:8" x14ac:dyDescent="0.25">
      <c r="C9" s="2" t="s">
        <v>60</v>
      </c>
      <c r="D9" s="2" t="s">
        <v>55</v>
      </c>
      <c r="E9" s="2">
        <v>50</v>
      </c>
      <c r="F9" s="2" t="s">
        <v>61</v>
      </c>
      <c r="G9" s="2" t="s">
        <v>21</v>
      </c>
      <c r="H9" s="2" t="s">
        <v>21</v>
      </c>
    </row>
    <row r="10" spans="3:8" x14ac:dyDescent="0.25">
      <c r="C10" s="2" t="s">
        <v>62</v>
      </c>
      <c r="D10" s="2" t="s">
        <v>55</v>
      </c>
      <c r="E10" s="2">
        <v>50</v>
      </c>
      <c r="F10" s="2" t="s">
        <v>54</v>
      </c>
      <c r="G10" s="2" t="s">
        <v>21</v>
      </c>
      <c r="H10" s="2" t="s">
        <v>21</v>
      </c>
    </row>
    <row r="11" spans="3:8" x14ac:dyDescent="0.25">
      <c r="C11" s="2" t="s">
        <v>5</v>
      </c>
      <c r="D11" s="2" t="s">
        <v>55</v>
      </c>
      <c r="E11" s="2">
        <v>50</v>
      </c>
      <c r="F11" s="2" t="s">
        <v>61</v>
      </c>
      <c r="G11" s="2" t="s">
        <v>21</v>
      </c>
      <c r="H11" s="2" t="s">
        <v>21</v>
      </c>
    </row>
    <row r="12" spans="3:8" x14ac:dyDescent="0.25">
      <c r="C12" s="2" t="s">
        <v>9</v>
      </c>
      <c r="D12" s="2" t="s">
        <v>55</v>
      </c>
      <c r="E12" s="2">
        <v>50</v>
      </c>
      <c r="F12" s="2" t="s">
        <v>61</v>
      </c>
      <c r="G12" s="2" t="s">
        <v>21</v>
      </c>
      <c r="H12" s="2" t="s">
        <v>21</v>
      </c>
    </row>
    <row r="13" spans="3:8" x14ac:dyDescent="0.25">
      <c r="C13" s="2" t="s">
        <v>63</v>
      </c>
      <c r="D13" s="2" t="s">
        <v>53</v>
      </c>
      <c r="E13" s="2" t="s">
        <v>21</v>
      </c>
      <c r="F13" s="2" t="s">
        <v>54</v>
      </c>
      <c r="G13" s="2" t="s">
        <v>21</v>
      </c>
      <c r="H13" s="2" t="s">
        <v>21</v>
      </c>
    </row>
    <row r="14" spans="3:8" x14ac:dyDescent="0.25">
      <c r="C14" s="2" t="s">
        <v>64</v>
      </c>
      <c r="D14" s="2" t="s">
        <v>53</v>
      </c>
      <c r="E14" s="2" t="s">
        <v>21</v>
      </c>
      <c r="F14" s="2" t="s">
        <v>54</v>
      </c>
      <c r="G14" s="2" t="s">
        <v>21</v>
      </c>
      <c r="H14" s="2" t="s">
        <v>21</v>
      </c>
    </row>
    <row r="17" spans="3:8" x14ac:dyDescent="0.25">
      <c r="C17" s="16" t="s">
        <v>8</v>
      </c>
      <c r="D17" s="16" t="s">
        <v>47</v>
      </c>
      <c r="E17" s="16" t="s">
        <v>48</v>
      </c>
      <c r="F17" s="16" t="s">
        <v>49</v>
      </c>
      <c r="G17" s="16" t="s">
        <v>50</v>
      </c>
      <c r="H17" s="16" t="s">
        <v>51</v>
      </c>
    </row>
    <row r="18" spans="3:8" x14ac:dyDescent="0.25">
      <c r="C18" s="2" t="s">
        <v>10</v>
      </c>
      <c r="D18" s="2" t="s">
        <v>53</v>
      </c>
      <c r="E18" s="2" t="s">
        <v>21</v>
      </c>
      <c r="F18" s="2" t="s">
        <v>54</v>
      </c>
      <c r="G18" s="2" t="s">
        <v>21</v>
      </c>
      <c r="H18" s="2" t="s">
        <v>21</v>
      </c>
    </row>
    <row r="19" spans="3:8" x14ac:dyDescent="0.25">
      <c r="C19" s="2" t="s">
        <v>2</v>
      </c>
      <c r="D19" s="2" t="s">
        <v>55</v>
      </c>
      <c r="E19" s="2">
        <v>50</v>
      </c>
      <c r="F19" s="2" t="s">
        <v>54</v>
      </c>
      <c r="G19" s="2" t="s">
        <v>21</v>
      </c>
      <c r="H19" s="2" t="s">
        <v>21</v>
      </c>
    </row>
    <row r="20" spans="3:8" x14ac:dyDescent="0.25">
      <c r="C20" s="2" t="s">
        <v>11</v>
      </c>
      <c r="D20" s="2" t="s">
        <v>55</v>
      </c>
      <c r="E20" s="2">
        <v>50</v>
      </c>
      <c r="F20" s="2" t="s">
        <v>54</v>
      </c>
      <c r="G20" s="2" t="s">
        <v>21</v>
      </c>
      <c r="H20" s="2" t="s">
        <v>21</v>
      </c>
    </row>
    <row r="21" spans="3:8" x14ac:dyDescent="0.25">
      <c r="C21" s="2" t="s">
        <v>65</v>
      </c>
      <c r="D21" s="2" t="s">
        <v>53</v>
      </c>
      <c r="E21" s="2" t="s">
        <v>21</v>
      </c>
      <c r="F21" s="2" t="s">
        <v>54</v>
      </c>
      <c r="G21" s="2" t="s">
        <v>21</v>
      </c>
      <c r="H21" s="2" t="s">
        <v>21</v>
      </c>
    </row>
    <row r="22" spans="3:8" x14ac:dyDescent="0.25">
      <c r="C22" s="2" t="s">
        <v>66</v>
      </c>
      <c r="D22" s="2" t="s">
        <v>67</v>
      </c>
      <c r="E22" s="2" t="s">
        <v>21</v>
      </c>
      <c r="F22" s="2" t="s">
        <v>54</v>
      </c>
      <c r="G22" s="2" t="s">
        <v>21</v>
      </c>
      <c r="H22" s="2" t="s">
        <v>21</v>
      </c>
    </row>
    <row r="25" spans="3:8" x14ac:dyDescent="0.25">
      <c r="C25" s="16" t="s">
        <v>12</v>
      </c>
      <c r="D25" s="16" t="s">
        <v>47</v>
      </c>
      <c r="E25" s="16" t="s">
        <v>48</v>
      </c>
      <c r="F25" s="16" t="s">
        <v>49</v>
      </c>
      <c r="G25" s="16" t="s">
        <v>50</v>
      </c>
      <c r="H25" s="16" t="s">
        <v>51</v>
      </c>
    </row>
    <row r="26" spans="3:8" x14ac:dyDescent="0.25">
      <c r="C26" s="2" t="s">
        <v>10</v>
      </c>
      <c r="D26" s="2" t="s">
        <v>53</v>
      </c>
      <c r="E26" s="2" t="s">
        <v>21</v>
      </c>
      <c r="F26" s="2" t="s">
        <v>54</v>
      </c>
      <c r="G26" s="2" t="s">
        <v>21</v>
      </c>
      <c r="H26" s="2" t="s">
        <v>21</v>
      </c>
    </row>
    <row r="27" spans="3:8" x14ac:dyDescent="0.25">
      <c r="C27" s="2" t="s">
        <v>2</v>
      </c>
      <c r="D27" s="2" t="s">
        <v>55</v>
      </c>
      <c r="E27" s="2"/>
      <c r="F27" s="2"/>
      <c r="G27" s="2"/>
      <c r="H27" s="2"/>
    </row>
    <row r="28" spans="3:8" x14ac:dyDescent="0.25">
      <c r="C28" s="2" t="s">
        <v>11</v>
      </c>
      <c r="E28" s="2"/>
      <c r="F28" s="2"/>
      <c r="G28" s="2"/>
      <c r="H28" s="2"/>
    </row>
    <row r="29" spans="3:8" x14ac:dyDescent="0.25">
      <c r="C29" s="2" t="s">
        <v>68</v>
      </c>
      <c r="D29" s="2"/>
      <c r="E29" s="2"/>
      <c r="F29" s="2"/>
      <c r="G29" s="2"/>
      <c r="H29" s="2"/>
    </row>
    <row r="32" spans="3:8" x14ac:dyDescent="0.25">
      <c r="C32" s="16" t="s">
        <v>13</v>
      </c>
      <c r="D32" s="16" t="s">
        <v>47</v>
      </c>
      <c r="E32" s="16" t="s">
        <v>48</v>
      </c>
      <c r="F32" s="16" t="s">
        <v>49</v>
      </c>
      <c r="G32" s="16" t="s">
        <v>50</v>
      </c>
      <c r="H32" s="16" t="s">
        <v>51</v>
      </c>
    </row>
    <row r="33" spans="3:8" x14ac:dyDescent="0.25">
      <c r="C33" s="2" t="s">
        <v>30</v>
      </c>
      <c r="D33" s="2" t="s">
        <v>53</v>
      </c>
      <c r="E33" s="2" t="s">
        <v>21</v>
      </c>
      <c r="F33" s="2" t="s">
        <v>54</v>
      </c>
      <c r="G33" s="2" t="s">
        <v>21</v>
      </c>
      <c r="H33" s="2" t="s">
        <v>21</v>
      </c>
    </row>
    <row r="34" spans="3:8" x14ac:dyDescent="0.25">
      <c r="C34" s="2" t="s">
        <v>2</v>
      </c>
      <c r="D34" s="2"/>
      <c r="E34" s="2"/>
      <c r="F34" s="2"/>
      <c r="G34" s="2"/>
      <c r="H34" s="2"/>
    </row>
    <row r="35" spans="3:8" x14ac:dyDescent="0.25">
      <c r="C35" s="2" t="s">
        <v>14</v>
      </c>
      <c r="D35" s="2"/>
      <c r="E35" s="2"/>
      <c r="F35" s="2"/>
      <c r="G35" s="2"/>
      <c r="H35" s="2"/>
    </row>
    <row r="36" spans="3:8" x14ac:dyDescent="0.25">
      <c r="C36" s="2" t="s">
        <v>69</v>
      </c>
      <c r="D36" s="2"/>
      <c r="E36" s="2"/>
      <c r="F36" s="2"/>
      <c r="G36" s="2"/>
      <c r="H36" s="2"/>
    </row>
    <row r="39" spans="3:8" x14ac:dyDescent="0.25">
      <c r="C39" s="16" t="s">
        <v>70</v>
      </c>
      <c r="D39" s="16" t="s">
        <v>47</v>
      </c>
      <c r="E39" s="16" t="s">
        <v>48</v>
      </c>
      <c r="F39" s="16" t="s">
        <v>49</v>
      </c>
      <c r="G39" s="16" t="s">
        <v>50</v>
      </c>
      <c r="H39" s="16" t="s">
        <v>51</v>
      </c>
    </row>
    <row r="40" spans="3:8" x14ac:dyDescent="0.25">
      <c r="C40" s="2" t="s">
        <v>30</v>
      </c>
      <c r="D40" s="2" t="s">
        <v>53</v>
      </c>
      <c r="E40" s="2" t="s">
        <v>21</v>
      </c>
      <c r="F40" s="2" t="s">
        <v>54</v>
      </c>
      <c r="G40" s="2" t="s">
        <v>21</v>
      </c>
      <c r="H40" s="2" t="s">
        <v>21</v>
      </c>
    </row>
    <row r="41" spans="3:8" x14ac:dyDescent="0.25">
      <c r="C41" s="2" t="s">
        <v>71</v>
      </c>
      <c r="D41" s="2" t="s">
        <v>53</v>
      </c>
      <c r="E41" s="2" t="s">
        <v>21</v>
      </c>
      <c r="F41" s="2" t="s">
        <v>54</v>
      </c>
      <c r="G41" s="2" t="s">
        <v>21</v>
      </c>
      <c r="H41" s="2" t="s">
        <v>21</v>
      </c>
    </row>
    <row r="42" spans="3:8" x14ac:dyDescent="0.25">
      <c r="C42" s="2" t="s">
        <v>40</v>
      </c>
      <c r="D42" s="2" t="s">
        <v>67</v>
      </c>
      <c r="E42" s="2" t="s">
        <v>21</v>
      </c>
      <c r="F42" s="2" t="s">
        <v>54</v>
      </c>
      <c r="G42" s="2" t="s">
        <v>21</v>
      </c>
      <c r="H42" s="2" t="s">
        <v>21</v>
      </c>
    </row>
    <row r="45" spans="3:8" x14ac:dyDescent="0.25">
      <c r="C45" s="16" t="s">
        <v>11</v>
      </c>
      <c r="D45" s="16" t="s">
        <v>47</v>
      </c>
      <c r="E45" s="16" t="s">
        <v>48</v>
      </c>
      <c r="F45" s="16" t="s">
        <v>49</v>
      </c>
      <c r="G45" s="16" t="s">
        <v>50</v>
      </c>
      <c r="H45" s="16" t="s">
        <v>51</v>
      </c>
    </row>
    <row r="46" spans="3:8" x14ac:dyDescent="0.25">
      <c r="C46" s="2" t="s">
        <v>41</v>
      </c>
      <c r="D46" s="2" t="s">
        <v>53</v>
      </c>
      <c r="E46" s="2" t="s">
        <v>21</v>
      </c>
      <c r="F46" s="2" t="s">
        <v>54</v>
      </c>
      <c r="G46" s="2" t="s">
        <v>21</v>
      </c>
      <c r="H46" s="2" t="s">
        <v>21</v>
      </c>
    </row>
    <row r="47" spans="3:8" x14ac:dyDescent="0.25">
      <c r="C47" s="2" t="s">
        <v>42</v>
      </c>
      <c r="D47" s="2"/>
      <c r="E47" s="2"/>
      <c r="F47" s="2"/>
      <c r="G47" s="2"/>
      <c r="H47" s="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AF441-783D-49E0-98E7-C75157660D69}">
  <sheetPr>
    <tabColor rgb="FF92D050"/>
  </sheetPr>
  <dimension ref="B2:G32"/>
  <sheetViews>
    <sheetView showGridLines="0" topLeftCell="A4" workbookViewId="0">
      <selection activeCell="I16" sqref="E16:I16"/>
    </sheetView>
  </sheetViews>
  <sheetFormatPr defaultRowHeight="15" x14ac:dyDescent="0.25"/>
  <cols>
    <col min="2" max="2" width="16.42578125" bestFit="1" customWidth="1"/>
    <col min="3" max="3" width="37.5703125" bestFit="1" customWidth="1"/>
    <col min="4" max="4" width="29.7109375" bestFit="1" customWidth="1"/>
    <col min="7" max="7" width="16.42578125" bestFit="1" customWidth="1"/>
  </cols>
  <sheetData>
    <row r="2" spans="2:7" ht="15.75" x14ac:dyDescent="0.25">
      <c r="B2" s="19" t="s">
        <v>116</v>
      </c>
      <c r="C2" s="19" t="s">
        <v>72</v>
      </c>
      <c r="D2" s="19" t="s">
        <v>73</v>
      </c>
    </row>
    <row r="3" spans="2:7" x14ac:dyDescent="0.25">
      <c r="B3" s="2">
        <f>F5</f>
        <v>1</v>
      </c>
      <c r="C3" s="2" t="s">
        <v>74</v>
      </c>
      <c r="D3" s="2" t="s">
        <v>75</v>
      </c>
    </row>
    <row r="4" spans="2:7" ht="15.75" x14ac:dyDescent="0.25">
      <c r="B4" s="2">
        <f>F5</f>
        <v>1</v>
      </c>
      <c r="C4" s="2" t="s">
        <v>76</v>
      </c>
      <c r="D4" s="2" t="s">
        <v>75</v>
      </c>
      <c r="F4" s="19" t="s">
        <v>123</v>
      </c>
      <c r="G4" s="19" t="s">
        <v>116</v>
      </c>
    </row>
    <row r="5" spans="2:7" x14ac:dyDescent="0.25">
      <c r="B5" s="2">
        <f>F6</f>
        <v>2</v>
      </c>
      <c r="C5" s="2" t="s">
        <v>77</v>
      </c>
      <c r="D5" s="2" t="s">
        <v>77</v>
      </c>
      <c r="F5" s="2">
        <v>1</v>
      </c>
      <c r="G5" s="2" t="s">
        <v>118</v>
      </c>
    </row>
    <row r="6" spans="2:7" x14ac:dyDescent="0.25">
      <c r="B6" s="2" t="s">
        <v>118</v>
      </c>
      <c r="C6" s="2" t="s">
        <v>78</v>
      </c>
      <c r="D6" s="2" t="s">
        <v>79</v>
      </c>
      <c r="F6" s="2">
        <v>2</v>
      </c>
      <c r="G6" s="2" t="s">
        <v>121</v>
      </c>
    </row>
    <row r="7" spans="2:7" x14ac:dyDescent="0.25">
      <c r="B7" s="2" t="s">
        <v>117</v>
      </c>
      <c r="C7" s="2" t="s">
        <v>67</v>
      </c>
      <c r="D7" s="2" t="s">
        <v>80</v>
      </c>
      <c r="F7" s="2">
        <v>3</v>
      </c>
      <c r="G7" s="2" t="s">
        <v>117</v>
      </c>
    </row>
    <row r="8" spans="2:7" x14ac:dyDescent="0.25">
      <c r="B8" s="2" t="s">
        <v>120</v>
      </c>
      <c r="C8" s="2" t="s">
        <v>81</v>
      </c>
      <c r="D8" s="2" t="s">
        <v>81</v>
      </c>
      <c r="F8" s="2">
        <v>4</v>
      </c>
      <c r="G8" s="2" t="s">
        <v>120</v>
      </c>
    </row>
    <row r="9" spans="2:7" x14ac:dyDescent="0.25">
      <c r="B9" s="2" t="s">
        <v>120</v>
      </c>
      <c r="C9" s="2" t="s">
        <v>82</v>
      </c>
      <c r="D9" s="2" t="s">
        <v>82</v>
      </c>
      <c r="F9" s="2">
        <v>5</v>
      </c>
      <c r="G9" s="2" t="s">
        <v>119</v>
      </c>
    </row>
    <row r="10" spans="2:7" x14ac:dyDescent="0.25">
      <c r="B10" s="2" t="s">
        <v>120</v>
      </c>
      <c r="C10" s="2" t="s">
        <v>83</v>
      </c>
      <c r="D10" s="2" t="s">
        <v>81</v>
      </c>
      <c r="F10" s="2">
        <v>6</v>
      </c>
      <c r="G10" s="2" t="s">
        <v>122</v>
      </c>
    </row>
    <row r="11" spans="2:7" x14ac:dyDescent="0.25">
      <c r="B11" s="2" t="s">
        <v>119</v>
      </c>
      <c r="C11" s="2" t="s">
        <v>84</v>
      </c>
      <c r="D11" s="2" t="s">
        <v>85</v>
      </c>
    </row>
    <row r="12" spans="2:7" x14ac:dyDescent="0.25">
      <c r="B12" s="2" t="s">
        <v>117</v>
      </c>
      <c r="C12" s="2" t="s">
        <v>86</v>
      </c>
      <c r="D12" s="2" t="s">
        <v>80</v>
      </c>
    </row>
    <row r="13" spans="2:7" x14ac:dyDescent="0.25">
      <c r="B13" s="2" t="s">
        <v>118</v>
      </c>
      <c r="C13" s="2" t="s">
        <v>87</v>
      </c>
      <c r="D13" s="2" t="s">
        <v>79</v>
      </c>
    </row>
    <row r="14" spans="2:7" x14ac:dyDescent="0.25">
      <c r="B14" s="2" t="s">
        <v>122</v>
      </c>
      <c r="C14" s="2" t="s">
        <v>88</v>
      </c>
      <c r="D14" s="2" t="s">
        <v>89</v>
      </c>
    </row>
    <row r="15" spans="2:7" x14ac:dyDescent="0.25">
      <c r="B15" s="2" t="s">
        <v>118</v>
      </c>
      <c r="C15" s="2" t="s">
        <v>90</v>
      </c>
      <c r="D15" s="2" t="s">
        <v>90</v>
      </c>
    </row>
    <row r="16" spans="2:7" x14ac:dyDescent="0.25">
      <c r="B16" s="2" t="s">
        <v>118</v>
      </c>
      <c r="C16" s="2" t="s">
        <v>91</v>
      </c>
      <c r="D16" s="2" t="s">
        <v>92</v>
      </c>
    </row>
    <row r="17" spans="2:4" x14ac:dyDescent="0.25">
      <c r="B17" s="2" t="s">
        <v>120</v>
      </c>
      <c r="C17" s="2" t="s">
        <v>93</v>
      </c>
      <c r="D17" s="2" t="s">
        <v>81</v>
      </c>
    </row>
    <row r="18" spans="2:4" x14ac:dyDescent="0.25">
      <c r="B18" s="2" t="s">
        <v>120</v>
      </c>
      <c r="C18" s="2" t="s">
        <v>94</v>
      </c>
      <c r="D18" s="2" t="s">
        <v>95</v>
      </c>
    </row>
    <row r="19" spans="2:4" x14ac:dyDescent="0.25">
      <c r="B19" s="2" t="s">
        <v>120</v>
      </c>
      <c r="C19" s="2" t="s">
        <v>96</v>
      </c>
      <c r="D19" s="2" t="s">
        <v>97</v>
      </c>
    </row>
    <row r="20" spans="2:4" x14ac:dyDescent="0.25">
      <c r="B20" s="2" t="s">
        <v>118</v>
      </c>
      <c r="C20" s="2" t="s">
        <v>98</v>
      </c>
      <c r="D20" s="2" t="s">
        <v>99</v>
      </c>
    </row>
    <row r="21" spans="2:4" x14ac:dyDescent="0.25">
      <c r="B21" s="2" t="s">
        <v>118</v>
      </c>
      <c r="C21" s="2" t="s">
        <v>100</v>
      </c>
      <c r="D21" s="2" t="s">
        <v>101</v>
      </c>
    </row>
    <row r="22" spans="2:4" x14ac:dyDescent="0.25">
      <c r="B22" s="2" t="s">
        <v>120</v>
      </c>
      <c r="C22" s="2" t="s">
        <v>102</v>
      </c>
      <c r="D22" s="2" t="s">
        <v>81</v>
      </c>
    </row>
    <row r="23" spans="2:4" x14ac:dyDescent="0.25">
      <c r="B23" s="2" t="s">
        <v>121</v>
      </c>
      <c r="C23" s="2" t="s">
        <v>103</v>
      </c>
      <c r="D23" s="2" t="s">
        <v>104</v>
      </c>
    </row>
    <row r="24" spans="2:4" x14ac:dyDescent="0.25">
      <c r="B24" s="2" t="s">
        <v>117</v>
      </c>
      <c r="C24" s="2" t="s">
        <v>105</v>
      </c>
      <c r="D24" s="2" t="s">
        <v>80</v>
      </c>
    </row>
    <row r="25" spans="2:4" x14ac:dyDescent="0.25">
      <c r="B25" s="2" t="s">
        <v>117</v>
      </c>
      <c r="C25" s="2" t="s">
        <v>106</v>
      </c>
      <c r="D25" s="2" t="s">
        <v>80</v>
      </c>
    </row>
    <row r="26" spans="2:4" x14ac:dyDescent="0.25">
      <c r="B26" s="2" t="s">
        <v>117</v>
      </c>
      <c r="C26" s="2" t="s">
        <v>107</v>
      </c>
      <c r="D26" s="2" t="s">
        <v>80</v>
      </c>
    </row>
    <row r="27" spans="2:4" x14ac:dyDescent="0.25">
      <c r="B27" s="2" t="s">
        <v>117</v>
      </c>
      <c r="C27" s="2" t="s">
        <v>108</v>
      </c>
      <c r="D27" s="2" t="s">
        <v>109</v>
      </c>
    </row>
    <row r="28" spans="2:4" x14ac:dyDescent="0.25">
      <c r="B28" s="2" t="s">
        <v>117</v>
      </c>
      <c r="C28" s="2" t="s">
        <v>110</v>
      </c>
      <c r="D28" s="2" t="s">
        <v>109</v>
      </c>
    </row>
    <row r="29" spans="2:4" x14ac:dyDescent="0.25">
      <c r="B29" s="2" t="s">
        <v>117</v>
      </c>
      <c r="C29" s="2" t="s">
        <v>111</v>
      </c>
      <c r="D29" s="2" t="s">
        <v>109</v>
      </c>
    </row>
    <row r="30" spans="2:4" x14ac:dyDescent="0.25">
      <c r="B30" s="2" t="s">
        <v>117</v>
      </c>
      <c r="C30" s="2" t="s">
        <v>112</v>
      </c>
      <c r="D30" s="2" t="s">
        <v>109</v>
      </c>
    </row>
    <row r="31" spans="2:4" x14ac:dyDescent="0.25">
      <c r="B31" s="2" t="s">
        <v>121</v>
      </c>
      <c r="C31" s="2" t="s">
        <v>113</v>
      </c>
      <c r="D31" s="2" t="s">
        <v>104</v>
      </c>
    </row>
    <row r="32" spans="2:4" x14ac:dyDescent="0.25">
      <c r="B32" s="2" t="s">
        <v>118</v>
      </c>
      <c r="C32" s="2" t="s">
        <v>114</v>
      </c>
      <c r="D32" s="2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18D76-EF0A-4131-BE9C-3441D7C404A6}">
  <sheetPr>
    <tabColor rgb="FF92D050"/>
  </sheetPr>
  <dimension ref="B2:H9"/>
  <sheetViews>
    <sheetView zoomScale="205" zoomScaleNormal="205" workbookViewId="0">
      <selection activeCell="I16" sqref="E16:I16"/>
    </sheetView>
  </sheetViews>
  <sheetFormatPr defaultRowHeight="15" x14ac:dyDescent="0.25"/>
  <cols>
    <col min="2" max="2" width="11.42578125" bestFit="1" customWidth="1"/>
    <col min="4" max="4" width="14" bestFit="1" customWidth="1"/>
    <col min="6" max="6" width="10.85546875" bestFit="1" customWidth="1"/>
    <col min="8" max="8" width="12.140625" bestFit="1" customWidth="1"/>
  </cols>
  <sheetData>
    <row r="2" spans="2:8" x14ac:dyDescent="0.25">
      <c r="B2" s="1" t="s">
        <v>0</v>
      </c>
      <c r="D2" s="1" t="s">
        <v>8</v>
      </c>
      <c r="F2" s="1" t="s">
        <v>12</v>
      </c>
      <c r="H2" s="1" t="s">
        <v>13</v>
      </c>
    </row>
    <row r="3" spans="2:8" x14ac:dyDescent="0.25">
      <c r="B3" s="3" t="s">
        <v>1</v>
      </c>
      <c r="D3" s="3" t="s">
        <v>10</v>
      </c>
      <c r="F3" s="3" t="s">
        <v>10</v>
      </c>
      <c r="H3" s="3" t="s">
        <v>16</v>
      </c>
    </row>
    <row r="4" spans="2:8" x14ac:dyDescent="0.25">
      <c r="B4" s="2" t="s">
        <v>2</v>
      </c>
      <c r="D4" s="2" t="s">
        <v>2</v>
      </c>
      <c r="F4" s="2" t="s">
        <v>2</v>
      </c>
      <c r="H4" s="4" t="s">
        <v>2</v>
      </c>
    </row>
    <row r="5" spans="2:8" x14ac:dyDescent="0.25">
      <c r="B5" s="2" t="s">
        <v>3</v>
      </c>
      <c r="D5" s="2" t="s">
        <v>11</v>
      </c>
      <c r="F5" s="2" t="s">
        <v>11</v>
      </c>
      <c r="H5" s="2" t="s">
        <v>14</v>
      </c>
    </row>
    <row r="6" spans="2:8" x14ac:dyDescent="0.25">
      <c r="B6" s="2" t="s">
        <v>4</v>
      </c>
      <c r="H6" s="2" t="s">
        <v>15</v>
      </c>
    </row>
    <row r="7" spans="2:8" x14ac:dyDescent="0.25">
      <c r="B7" s="2" t="s">
        <v>5</v>
      </c>
    </row>
    <row r="8" spans="2:8" x14ac:dyDescent="0.25">
      <c r="B8" s="2" t="s">
        <v>6</v>
      </c>
    </row>
    <row r="9" spans="2:8" x14ac:dyDescent="0.25">
      <c r="B9" s="2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1CDB-6354-4FBA-998F-83FF833777E0}">
  <sheetPr>
    <tabColor rgb="FF92D050"/>
  </sheetPr>
  <dimension ref="B1:L11"/>
  <sheetViews>
    <sheetView showGridLines="0" zoomScale="150" zoomScaleNormal="150" workbookViewId="0">
      <selection activeCell="G7" sqref="G7"/>
    </sheetView>
  </sheetViews>
  <sheetFormatPr defaultRowHeight="15" x14ac:dyDescent="0.25"/>
  <cols>
    <col min="3" max="3" width="11" bestFit="1" customWidth="1"/>
    <col min="4" max="4" width="11.5703125" customWidth="1"/>
    <col min="6" max="7" width="7.140625" customWidth="1"/>
    <col min="8" max="8" width="6.5703125" customWidth="1"/>
    <col min="11" max="11" width="11.5703125" customWidth="1"/>
    <col min="12" max="12" width="11.42578125" customWidth="1"/>
  </cols>
  <sheetData>
    <row r="1" spans="2:12" x14ac:dyDescent="0.25">
      <c r="B1" s="21" t="s">
        <v>0</v>
      </c>
      <c r="C1" s="22"/>
      <c r="D1" s="22"/>
      <c r="E1" s="22"/>
      <c r="I1" s="21" t="s">
        <v>8</v>
      </c>
      <c r="J1" s="22"/>
      <c r="K1" s="22"/>
    </row>
    <row r="2" spans="2:12" x14ac:dyDescent="0.25">
      <c r="B2" s="5" t="s">
        <v>1</v>
      </c>
      <c r="C2" s="6" t="s">
        <v>2</v>
      </c>
      <c r="D2" s="6" t="s">
        <v>6</v>
      </c>
      <c r="E2" s="6" t="s">
        <v>7</v>
      </c>
      <c r="I2" s="5" t="s">
        <v>10</v>
      </c>
      <c r="J2" s="6" t="s">
        <v>2</v>
      </c>
      <c r="K2" s="6" t="s">
        <v>11</v>
      </c>
    </row>
    <row r="3" spans="2:12" x14ac:dyDescent="0.25">
      <c r="B3">
        <v>1</v>
      </c>
      <c r="C3" t="s">
        <v>17</v>
      </c>
      <c r="D3">
        <v>132465789</v>
      </c>
      <c r="E3">
        <v>3500</v>
      </c>
      <c r="I3">
        <v>1</v>
      </c>
      <c r="J3" t="s">
        <v>19</v>
      </c>
      <c r="K3" t="s">
        <v>21</v>
      </c>
    </row>
    <row r="4" spans="2:12" x14ac:dyDescent="0.25">
      <c r="B4">
        <v>2</v>
      </c>
      <c r="C4" t="s">
        <v>18</v>
      </c>
      <c r="D4">
        <v>132465798</v>
      </c>
      <c r="E4">
        <v>5000</v>
      </c>
      <c r="I4">
        <v>2</v>
      </c>
      <c r="J4" t="s">
        <v>20</v>
      </c>
      <c r="K4" t="s">
        <v>21</v>
      </c>
    </row>
    <row r="8" spans="2:12" x14ac:dyDescent="0.25">
      <c r="B8" s="21" t="s">
        <v>12</v>
      </c>
      <c r="C8" s="22"/>
      <c r="D8" s="22"/>
      <c r="I8" s="21" t="s">
        <v>13</v>
      </c>
      <c r="J8" s="22"/>
      <c r="K8" s="22"/>
      <c r="L8" s="22"/>
    </row>
    <row r="9" spans="2:12" x14ac:dyDescent="0.25">
      <c r="B9" s="5" t="s">
        <v>10</v>
      </c>
      <c r="C9" s="6" t="s">
        <v>2</v>
      </c>
      <c r="D9" s="6" t="s">
        <v>11</v>
      </c>
      <c r="I9" s="5" t="s">
        <v>16</v>
      </c>
      <c r="J9" s="7" t="s">
        <v>2</v>
      </c>
      <c r="K9" s="6" t="s">
        <v>14</v>
      </c>
      <c r="L9" s="6" t="s">
        <v>15</v>
      </c>
    </row>
    <row r="10" spans="2:12" x14ac:dyDescent="0.25">
      <c r="B10">
        <v>1</v>
      </c>
      <c r="C10" t="s">
        <v>22</v>
      </c>
      <c r="D10" t="s">
        <v>21</v>
      </c>
      <c r="I10">
        <f>B4</f>
        <v>2</v>
      </c>
      <c r="J10" t="s">
        <v>24</v>
      </c>
      <c r="K10" t="s">
        <v>26</v>
      </c>
      <c r="L10" t="s">
        <v>28</v>
      </c>
    </row>
    <row r="11" spans="2:12" x14ac:dyDescent="0.25">
      <c r="B11">
        <v>2</v>
      </c>
      <c r="C11" t="s">
        <v>23</v>
      </c>
      <c r="D11" t="s">
        <v>21</v>
      </c>
      <c r="I11">
        <f>B4</f>
        <v>2</v>
      </c>
      <c r="J11" t="s">
        <v>25</v>
      </c>
      <c r="K11" t="s">
        <v>27</v>
      </c>
      <c r="L11" t="s">
        <v>29</v>
      </c>
    </row>
  </sheetData>
  <mergeCells count="4">
    <mergeCell ref="B1:E1"/>
    <mergeCell ref="I1:K1"/>
    <mergeCell ref="B8:D8"/>
    <mergeCell ref="I8:L8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08668-2C3C-4377-93CE-6724331AE178}">
  <sheetPr>
    <tabColor rgb="FF92D050"/>
  </sheetPr>
  <dimension ref="B1:K11"/>
  <sheetViews>
    <sheetView showGridLines="0" zoomScale="150" zoomScaleNormal="150" workbookViewId="0">
      <selection activeCell="G16" sqref="G16"/>
    </sheetView>
  </sheetViews>
  <sheetFormatPr defaultRowHeight="15" x14ac:dyDescent="0.25"/>
  <cols>
    <col min="3" max="3" width="11" bestFit="1" customWidth="1"/>
    <col min="4" max="4" width="11.5703125" customWidth="1"/>
    <col min="6" max="6" width="7.5703125" customWidth="1"/>
    <col min="9" max="9" width="11.5703125" customWidth="1"/>
    <col min="10" max="10" width="14.42578125" bestFit="1" customWidth="1"/>
    <col min="11" max="11" width="10.7109375" bestFit="1" customWidth="1"/>
  </cols>
  <sheetData>
    <row r="1" spans="2:11" x14ac:dyDescent="0.25">
      <c r="B1" s="21" t="s">
        <v>0</v>
      </c>
      <c r="C1" s="22"/>
      <c r="D1" s="22"/>
      <c r="E1" s="22"/>
      <c r="G1" s="23" t="s">
        <v>8</v>
      </c>
      <c r="H1" s="24"/>
      <c r="I1" s="24"/>
      <c r="J1" s="24"/>
      <c r="K1" s="24"/>
    </row>
    <row r="2" spans="2:11" x14ac:dyDescent="0.25">
      <c r="B2" s="5" t="s">
        <v>1</v>
      </c>
      <c r="C2" s="6" t="s">
        <v>2</v>
      </c>
      <c r="D2" s="6" t="s">
        <v>6</v>
      </c>
      <c r="E2" s="6" t="s">
        <v>7</v>
      </c>
      <c r="G2" s="5" t="s">
        <v>10</v>
      </c>
      <c r="H2" s="6" t="s">
        <v>2</v>
      </c>
      <c r="I2" s="6" t="s">
        <v>11</v>
      </c>
      <c r="J2" s="8" t="s">
        <v>30</v>
      </c>
      <c r="K2" s="8" t="s">
        <v>31</v>
      </c>
    </row>
    <row r="3" spans="2:11" x14ac:dyDescent="0.25">
      <c r="B3">
        <v>1</v>
      </c>
      <c r="C3" t="s">
        <v>17</v>
      </c>
      <c r="D3">
        <v>132465789</v>
      </c>
      <c r="E3">
        <v>3500</v>
      </c>
      <c r="G3">
        <v>1</v>
      </c>
      <c r="H3" t="s">
        <v>19</v>
      </c>
      <c r="I3" t="s">
        <v>21</v>
      </c>
      <c r="J3">
        <f>Tabela111[[#This Row],[ID]]</f>
        <v>1</v>
      </c>
      <c r="K3" s="9">
        <v>43490</v>
      </c>
    </row>
    <row r="4" spans="2:11" x14ac:dyDescent="0.25">
      <c r="B4">
        <v>2</v>
      </c>
      <c r="C4" t="s">
        <v>18</v>
      </c>
      <c r="D4">
        <v>132465798</v>
      </c>
      <c r="E4">
        <v>5000</v>
      </c>
      <c r="G4">
        <v>2</v>
      </c>
      <c r="H4" t="s">
        <v>20</v>
      </c>
      <c r="I4" t="s">
        <v>21</v>
      </c>
      <c r="J4">
        <f>Tabela111[[#This Row],[ID]]</f>
        <v>2</v>
      </c>
      <c r="K4" s="9">
        <v>42287</v>
      </c>
    </row>
    <row r="5" spans="2:11" x14ac:dyDescent="0.25">
      <c r="B5">
        <v>3</v>
      </c>
      <c r="C5" t="s">
        <v>25</v>
      </c>
      <c r="D5">
        <v>69587485</v>
      </c>
      <c r="E5">
        <v>75000</v>
      </c>
    </row>
    <row r="8" spans="2:11" x14ac:dyDescent="0.25">
      <c r="B8" s="21" t="s">
        <v>12</v>
      </c>
      <c r="C8" s="22"/>
      <c r="D8" s="22"/>
      <c r="G8" s="21" t="s">
        <v>13</v>
      </c>
      <c r="H8" s="22"/>
      <c r="I8" s="22"/>
      <c r="J8" s="22"/>
    </row>
    <row r="9" spans="2:11" x14ac:dyDescent="0.25">
      <c r="B9" s="5" t="s">
        <v>10</v>
      </c>
      <c r="C9" s="6" t="s">
        <v>2</v>
      </c>
      <c r="D9" s="6" t="s">
        <v>11</v>
      </c>
      <c r="G9" s="5" t="s">
        <v>16</v>
      </c>
      <c r="H9" s="7" t="s">
        <v>2</v>
      </c>
      <c r="I9" s="6" t="s">
        <v>14</v>
      </c>
      <c r="J9" s="6" t="s">
        <v>15</v>
      </c>
    </row>
    <row r="10" spans="2:11" x14ac:dyDescent="0.25">
      <c r="B10">
        <v>1</v>
      </c>
      <c r="C10" t="s">
        <v>22</v>
      </c>
      <c r="D10" t="s">
        <v>21</v>
      </c>
      <c r="G10">
        <f>B4</f>
        <v>2</v>
      </c>
      <c r="H10" t="s">
        <v>24</v>
      </c>
      <c r="I10" t="s">
        <v>26</v>
      </c>
      <c r="J10" t="s">
        <v>28</v>
      </c>
    </row>
    <row r="11" spans="2:11" x14ac:dyDescent="0.25">
      <c r="B11">
        <v>2</v>
      </c>
      <c r="C11" t="s">
        <v>23</v>
      </c>
      <c r="D11" t="s">
        <v>21</v>
      </c>
      <c r="G11">
        <f>B4</f>
        <v>2</v>
      </c>
      <c r="H11" t="s">
        <v>25</v>
      </c>
      <c r="I11" t="s">
        <v>27</v>
      </c>
      <c r="J11" t="s">
        <v>29</v>
      </c>
    </row>
  </sheetData>
  <mergeCells count="4">
    <mergeCell ref="B1:E1"/>
    <mergeCell ref="G1:K1"/>
    <mergeCell ref="B8:D8"/>
    <mergeCell ref="G8:J8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02A2A-3800-45B7-BCC2-8915118C8301}">
  <sheetPr>
    <tabColor rgb="FF92D050"/>
  </sheetPr>
  <dimension ref="B1:M11"/>
  <sheetViews>
    <sheetView showGridLines="0" zoomScale="190" zoomScaleNormal="190" workbookViewId="0">
      <selection activeCell="I16" sqref="E16:I16"/>
    </sheetView>
  </sheetViews>
  <sheetFormatPr defaultRowHeight="15" x14ac:dyDescent="0.25"/>
  <cols>
    <col min="3" max="3" width="11" bestFit="1" customWidth="1"/>
    <col min="4" max="4" width="11.5703125" customWidth="1"/>
    <col min="5" max="5" width="14.7109375" bestFit="1" customWidth="1"/>
    <col min="8" max="8" width="7.5703125" customWidth="1"/>
    <col min="11" max="11" width="11.5703125" customWidth="1"/>
    <col min="12" max="12" width="14.42578125" bestFit="1" customWidth="1"/>
    <col min="13" max="13" width="10.7109375" bestFit="1" customWidth="1"/>
  </cols>
  <sheetData>
    <row r="1" spans="2:13" x14ac:dyDescent="0.25">
      <c r="B1" s="23" t="s">
        <v>0</v>
      </c>
      <c r="C1" s="24"/>
      <c r="D1" s="24"/>
      <c r="E1" s="24"/>
      <c r="F1" s="24"/>
      <c r="G1" s="10"/>
      <c r="I1" s="23" t="s">
        <v>8</v>
      </c>
      <c r="J1" s="24"/>
      <c r="K1" s="24"/>
      <c r="L1" s="24"/>
      <c r="M1" s="24"/>
    </row>
    <row r="2" spans="2:13" x14ac:dyDescent="0.25">
      <c r="B2" s="5" t="s">
        <v>1</v>
      </c>
      <c r="C2" s="6" t="s">
        <v>2</v>
      </c>
      <c r="D2" s="6" t="s">
        <v>6</v>
      </c>
      <c r="E2" s="6" t="s">
        <v>7</v>
      </c>
      <c r="F2" s="6" t="s">
        <v>10</v>
      </c>
      <c r="G2" s="11"/>
      <c r="I2" s="5" t="s">
        <v>10</v>
      </c>
      <c r="J2" s="6" t="s">
        <v>2</v>
      </c>
      <c r="K2" s="6" t="s">
        <v>11</v>
      </c>
      <c r="L2" s="8" t="s">
        <v>30</v>
      </c>
      <c r="M2" s="8" t="s">
        <v>31</v>
      </c>
    </row>
    <row r="3" spans="2:13" x14ac:dyDescent="0.25">
      <c r="B3">
        <v>1</v>
      </c>
      <c r="C3" t="s">
        <v>17</v>
      </c>
      <c r="D3">
        <v>132465789</v>
      </c>
      <c r="E3">
        <v>4200</v>
      </c>
      <c r="F3">
        <f>Tabela2[[#This Row],[Numero]]</f>
        <v>1</v>
      </c>
      <c r="I3">
        <v>1</v>
      </c>
      <c r="J3" t="s">
        <v>19</v>
      </c>
      <c r="K3" t="s">
        <v>21</v>
      </c>
      <c r="L3">
        <f>Tabela1[[#This Row],[ID]]</f>
        <v>1</v>
      </c>
      <c r="M3" s="9">
        <v>43490</v>
      </c>
    </row>
    <row r="4" spans="2:13" x14ac:dyDescent="0.25">
      <c r="B4">
        <v>2</v>
      </c>
      <c r="C4" t="s">
        <v>18</v>
      </c>
      <c r="D4">
        <v>132465798</v>
      </c>
      <c r="E4">
        <v>5000</v>
      </c>
      <c r="F4">
        <f>Tabela2[[#This Row],[Numero]]</f>
        <v>2</v>
      </c>
      <c r="I4">
        <v>2</v>
      </c>
      <c r="J4" t="s">
        <v>20</v>
      </c>
      <c r="K4" t="s">
        <v>21</v>
      </c>
      <c r="L4">
        <f>Tabela1[[#This Row],[ID]]</f>
        <v>2</v>
      </c>
      <c r="M4" s="9">
        <v>42287</v>
      </c>
    </row>
    <row r="5" spans="2:13" x14ac:dyDescent="0.25">
      <c r="B5">
        <v>3</v>
      </c>
      <c r="C5" t="s">
        <v>32</v>
      </c>
      <c r="D5">
        <v>69587485</v>
      </c>
      <c r="E5">
        <v>12000</v>
      </c>
      <c r="F5">
        <f>I3</f>
        <v>1</v>
      </c>
    </row>
    <row r="6" spans="2:13" x14ac:dyDescent="0.25">
      <c r="B6">
        <v>4</v>
      </c>
      <c r="C6" t="s">
        <v>33</v>
      </c>
      <c r="D6">
        <v>123465798</v>
      </c>
      <c r="F6" s="12">
        <f>I3</f>
        <v>1</v>
      </c>
      <c r="G6" s="12"/>
    </row>
    <row r="8" spans="2:13" x14ac:dyDescent="0.25">
      <c r="B8" s="23" t="s">
        <v>12</v>
      </c>
      <c r="C8" s="24"/>
      <c r="D8" s="24"/>
      <c r="E8" s="24"/>
      <c r="I8" s="21" t="s">
        <v>13</v>
      </c>
      <c r="J8" s="22"/>
      <c r="K8" s="22"/>
      <c r="L8" s="22"/>
    </row>
    <row r="9" spans="2:13" x14ac:dyDescent="0.25">
      <c r="B9" s="5" t="s">
        <v>10</v>
      </c>
      <c r="C9" s="6" t="s">
        <v>2</v>
      </c>
      <c r="D9" s="6" t="s">
        <v>11</v>
      </c>
      <c r="E9" s="8" t="s">
        <v>34</v>
      </c>
      <c r="I9" s="5" t="s">
        <v>16</v>
      </c>
      <c r="J9" s="7" t="s">
        <v>2</v>
      </c>
      <c r="K9" s="6" t="s">
        <v>14</v>
      </c>
      <c r="L9" s="6" t="s">
        <v>15</v>
      </c>
    </row>
    <row r="10" spans="2:13" x14ac:dyDescent="0.25">
      <c r="B10">
        <v>1</v>
      </c>
      <c r="C10" t="s">
        <v>22</v>
      </c>
      <c r="D10" t="s">
        <v>21</v>
      </c>
      <c r="E10">
        <f>I3</f>
        <v>1</v>
      </c>
      <c r="I10">
        <f>B4</f>
        <v>2</v>
      </c>
      <c r="J10" t="s">
        <v>24</v>
      </c>
      <c r="K10" t="s">
        <v>26</v>
      </c>
      <c r="L10" t="s">
        <v>28</v>
      </c>
    </row>
    <row r="11" spans="2:13" x14ac:dyDescent="0.25">
      <c r="B11">
        <v>2</v>
      </c>
      <c r="C11" t="s">
        <v>23</v>
      </c>
      <c r="D11" t="s">
        <v>21</v>
      </c>
      <c r="E11">
        <f t="shared" ref="E11" si="0">I3</f>
        <v>1</v>
      </c>
      <c r="I11">
        <f>B4</f>
        <v>2</v>
      </c>
      <c r="J11" t="s">
        <v>25</v>
      </c>
      <c r="K11" t="s">
        <v>27</v>
      </c>
      <c r="L11" t="s">
        <v>29</v>
      </c>
    </row>
  </sheetData>
  <mergeCells count="4">
    <mergeCell ref="I8:L8"/>
    <mergeCell ref="I1:M1"/>
    <mergeCell ref="B1:F1"/>
    <mergeCell ref="B8:E8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35A40-8B77-4206-B013-C4F752B71AB4}">
  <sheetPr>
    <tabColor rgb="FF92D050"/>
  </sheetPr>
  <dimension ref="B1:M12"/>
  <sheetViews>
    <sheetView showGridLines="0" zoomScale="190" zoomScaleNormal="190" workbookViewId="0">
      <selection activeCell="I16" sqref="E16:I16"/>
    </sheetView>
  </sheetViews>
  <sheetFormatPr defaultRowHeight="15" x14ac:dyDescent="0.25"/>
  <cols>
    <col min="3" max="3" width="11" bestFit="1" customWidth="1"/>
    <col min="4" max="4" width="11.5703125" customWidth="1"/>
    <col min="5" max="5" width="14.7109375" bestFit="1" customWidth="1"/>
    <col min="8" max="8" width="7.5703125" customWidth="1"/>
    <col min="11" max="11" width="11.5703125" customWidth="1"/>
    <col min="12" max="12" width="14.42578125" bestFit="1" customWidth="1"/>
    <col min="13" max="13" width="10.7109375" bestFit="1" customWidth="1"/>
  </cols>
  <sheetData>
    <row r="1" spans="2:13" x14ac:dyDescent="0.25">
      <c r="B1" s="23" t="s">
        <v>0</v>
      </c>
      <c r="C1" s="24"/>
      <c r="D1" s="24"/>
      <c r="E1" s="24"/>
      <c r="F1" s="24"/>
      <c r="G1" s="10"/>
      <c r="I1" s="23" t="s">
        <v>8</v>
      </c>
      <c r="J1" s="24"/>
      <c r="K1" s="24"/>
      <c r="L1" s="24"/>
      <c r="M1" s="24"/>
    </row>
    <row r="2" spans="2:13" x14ac:dyDescent="0.25">
      <c r="B2" s="5" t="s">
        <v>1</v>
      </c>
      <c r="C2" s="6" t="s">
        <v>2</v>
      </c>
      <c r="D2" s="6" t="s">
        <v>6</v>
      </c>
      <c r="E2" s="6" t="s">
        <v>7</v>
      </c>
      <c r="F2" s="6" t="s">
        <v>10</v>
      </c>
      <c r="G2" s="13" t="s">
        <v>35</v>
      </c>
      <c r="I2" s="5" t="s">
        <v>10</v>
      </c>
      <c r="J2" s="6" t="s">
        <v>2</v>
      </c>
      <c r="K2" s="6" t="s">
        <v>11</v>
      </c>
      <c r="L2" s="8" t="s">
        <v>30</v>
      </c>
      <c r="M2" s="8" t="s">
        <v>31</v>
      </c>
    </row>
    <row r="3" spans="2:13" x14ac:dyDescent="0.25">
      <c r="B3">
        <v>1</v>
      </c>
      <c r="C3" t="s">
        <v>17</v>
      </c>
      <c r="D3">
        <v>132465789</v>
      </c>
      <c r="E3">
        <v>4200</v>
      </c>
      <c r="F3">
        <f>Tabela216[[#This Row],[Numero]]</f>
        <v>1</v>
      </c>
      <c r="G3">
        <v>5</v>
      </c>
      <c r="I3">
        <v>1</v>
      </c>
      <c r="J3" t="s">
        <v>19</v>
      </c>
      <c r="K3" t="s">
        <v>21</v>
      </c>
      <c r="L3">
        <f>Tabela115[[#This Row],[ID]]</f>
        <v>1</v>
      </c>
      <c r="M3" s="9">
        <v>43490</v>
      </c>
    </row>
    <row r="4" spans="2:13" x14ac:dyDescent="0.25">
      <c r="B4">
        <v>2</v>
      </c>
      <c r="C4" t="s">
        <v>18</v>
      </c>
      <c r="D4">
        <v>132465798</v>
      </c>
      <c r="E4">
        <v>5000</v>
      </c>
      <c r="F4">
        <f>Tabela216[[#This Row],[Numero]]</f>
        <v>2</v>
      </c>
      <c r="G4">
        <v>5</v>
      </c>
      <c r="I4">
        <v>2</v>
      </c>
      <c r="J4" t="s">
        <v>20</v>
      </c>
      <c r="K4" t="s">
        <v>21</v>
      </c>
      <c r="L4">
        <f>Tabela115[[#This Row],[ID]]</f>
        <v>2</v>
      </c>
      <c r="M4" s="9">
        <v>42287</v>
      </c>
    </row>
    <row r="5" spans="2:13" x14ac:dyDescent="0.25">
      <c r="B5">
        <v>3</v>
      </c>
      <c r="C5" t="s">
        <v>32</v>
      </c>
      <c r="D5">
        <v>69587485</v>
      </c>
      <c r="E5">
        <v>12000</v>
      </c>
      <c r="F5">
        <f>I3</f>
        <v>1</v>
      </c>
      <c r="G5">
        <v>5</v>
      </c>
    </row>
    <row r="6" spans="2:13" x14ac:dyDescent="0.25">
      <c r="B6">
        <v>4</v>
      </c>
      <c r="C6" t="s">
        <v>33</v>
      </c>
      <c r="D6">
        <v>123465798</v>
      </c>
      <c r="E6">
        <v>6000</v>
      </c>
      <c r="F6" s="12">
        <f>I3</f>
        <v>1</v>
      </c>
      <c r="G6" s="12">
        <v>5</v>
      </c>
    </row>
    <row r="7" spans="2:13" x14ac:dyDescent="0.25">
      <c r="B7">
        <v>5</v>
      </c>
      <c r="C7" t="s">
        <v>36</v>
      </c>
      <c r="D7">
        <v>55566688</v>
      </c>
      <c r="E7">
        <v>12000</v>
      </c>
      <c r="F7" s="12" t="s">
        <v>21</v>
      </c>
      <c r="G7" s="12" t="s">
        <v>21</v>
      </c>
    </row>
    <row r="8" spans="2:13" x14ac:dyDescent="0.25">
      <c r="F8" s="12" t="e">
        <f>Tabela216[[#This Row],[Numero]]</f>
        <v>#VALUE!</v>
      </c>
    </row>
    <row r="9" spans="2:13" x14ac:dyDescent="0.25">
      <c r="B9" s="23" t="s">
        <v>12</v>
      </c>
      <c r="C9" s="24"/>
      <c r="D9" s="24"/>
      <c r="E9" s="24"/>
      <c r="I9" s="21" t="s">
        <v>13</v>
      </c>
      <c r="J9" s="22"/>
      <c r="K9" s="22"/>
      <c r="L9" s="22"/>
    </row>
    <row r="10" spans="2:13" x14ac:dyDescent="0.25">
      <c r="B10" s="5" t="s">
        <v>10</v>
      </c>
      <c r="C10" s="6" t="s">
        <v>2</v>
      </c>
      <c r="D10" s="6" t="s">
        <v>11</v>
      </c>
      <c r="E10" s="8" t="s">
        <v>34</v>
      </c>
      <c r="I10" s="5" t="s">
        <v>16</v>
      </c>
      <c r="J10" s="7" t="s">
        <v>2</v>
      </c>
      <c r="K10" s="6" t="s">
        <v>14</v>
      </c>
      <c r="L10" s="6" t="s">
        <v>15</v>
      </c>
    </row>
    <row r="11" spans="2:13" x14ac:dyDescent="0.25">
      <c r="B11">
        <v>1</v>
      </c>
      <c r="C11" t="s">
        <v>22</v>
      </c>
      <c r="D11" t="s">
        <v>21</v>
      </c>
      <c r="E11">
        <f>I3</f>
        <v>1</v>
      </c>
      <c r="I11">
        <f>B4</f>
        <v>2</v>
      </c>
      <c r="J11" t="s">
        <v>24</v>
      </c>
      <c r="K11" t="s">
        <v>26</v>
      </c>
      <c r="L11" t="s">
        <v>28</v>
      </c>
    </row>
    <row r="12" spans="2:13" x14ac:dyDescent="0.25">
      <c r="B12">
        <v>2</v>
      </c>
      <c r="C12" t="s">
        <v>23</v>
      </c>
      <c r="D12" t="s">
        <v>21</v>
      </c>
      <c r="E12">
        <f t="shared" ref="E12" si="0">I3</f>
        <v>1</v>
      </c>
      <c r="I12">
        <f>B4</f>
        <v>2</v>
      </c>
      <c r="J12" t="s">
        <v>25</v>
      </c>
      <c r="K12" t="s">
        <v>27</v>
      </c>
      <c r="L12" t="s">
        <v>29</v>
      </c>
    </row>
  </sheetData>
  <mergeCells count="4">
    <mergeCell ref="B1:F1"/>
    <mergeCell ref="I1:M1"/>
    <mergeCell ref="B9:E9"/>
    <mergeCell ref="I9:L9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FB72-0ADC-4E3A-AC24-94BB4031F169}">
  <sheetPr>
    <tabColor rgb="FF92D050"/>
  </sheetPr>
  <dimension ref="A2:M25"/>
  <sheetViews>
    <sheetView showGridLines="0" topLeftCell="A7" zoomScale="130" zoomScaleNormal="130" workbookViewId="0">
      <selection activeCell="O24" sqref="O24"/>
    </sheetView>
  </sheetViews>
  <sheetFormatPr defaultRowHeight="15" x14ac:dyDescent="0.25"/>
  <cols>
    <col min="2" max="2" width="9.28515625" customWidth="1"/>
    <col min="3" max="3" width="16.140625" customWidth="1"/>
    <col min="4" max="4" width="11.5703125" customWidth="1"/>
    <col min="5" max="5" width="14.7109375" bestFit="1" customWidth="1"/>
    <col min="8" max="8" width="3.140625" customWidth="1"/>
    <col min="9" max="9" width="16" bestFit="1" customWidth="1"/>
    <col min="11" max="11" width="11.5703125" customWidth="1"/>
    <col min="12" max="12" width="14.42578125" bestFit="1" customWidth="1"/>
    <col min="13" max="13" width="11.28515625" bestFit="1" customWidth="1"/>
  </cols>
  <sheetData>
    <row r="2" spans="1:13" x14ac:dyDescent="0.25">
      <c r="B2" s="23" t="s">
        <v>0</v>
      </c>
      <c r="C2" s="24"/>
      <c r="D2" s="24"/>
      <c r="E2" s="24"/>
      <c r="F2" s="24"/>
      <c r="G2" s="10"/>
      <c r="I2" s="23" t="s">
        <v>8</v>
      </c>
      <c r="J2" s="24"/>
      <c r="K2" s="24"/>
      <c r="L2" s="24"/>
      <c r="M2" s="24"/>
    </row>
    <row r="3" spans="1:13" x14ac:dyDescent="0.25">
      <c r="B3" s="5" t="s">
        <v>1</v>
      </c>
      <c r="C3" s="6" t="s">
        <v>2</v>
      </c>
      <c r="D3" s="6" t="s">
        <v>6</v>
      </c>
      <c r="E3" s="6" t="s">
        <v>7</v>
      </c>
      <c r="F3" s="6" t="s">
        <v>10</v>
      </c>
      <c r="G3" s="13" t="s">
        <v>35</v>
      </c>
      <c r="I3" s="5" t="s">
        <v>10</v>
      </c>
      <c r="J3" s="6" t="s">
        <v>2</v>
      </c>
      <c r="K3" s="6" t="s">
        <v>11</v>
      </c>
      <c r="L3" s="8" t="s">
        <v>30</v>
      </c>
      <c r="M3" s="8" t="s">
        <v>31</v>
      </c>
    </row>
    <row r="4" spans="1:13" x14ac:dyDescent="0.25">
      <c r="B4">
        <v>1</v>
      </c>
      <c r="C4" t="s">
        <v>17</v>
      </c>
      <c r="D4">
        <v>132465789</v>
      </c>
      <c r="E4">
        <v>4200</v>
      </c>
      <c r="F4">
        <f>Tabela21620[[#This Row],[Numero]]</f>
        <v>1</v>
      </c>
      <c r="G4">
        <v>5</v>
      </c>
      <c r="I4">
        <v>1</v>
      </c>
      <c r="J4" t="s">
        <v>19</v>
      </c>
      <c r="K4" t="s">
        <v>21</v>
      </c>
      <c r="L4">
        <f>Tabela11519[[#This Row],[ID]]</f>
        <v>1</v>
      </c>
      <c r="M4" s="9">
        <v>43490</v>
      </c>
    </row>
    <row r="5" spans="1:13" x14ac:dyDescent="0.25">
      <c r="B5">
        <v>2</v>
      </c>
      <c r="C5" t="s">
        <v>18</v>
      </c>
      <c r="D5">
        <v>132465798</v>
      </c>
      <c r="E5">
        <v>5000</v>
      </c>
      <c r="F5">
        <f>Tabela21620[[#This Row],[Numero]]</f>
        <v>2</v>
      </c>
      <c r="G5">
        <v>5</v>
      </c>
      <c r="I5">
        <v>2</v>
      </c>
      <c r="J5" t="s">
        <v>20</v>
      </c>
      <c r="K5" t="s">
        <v>21</v>
      </c>
      <c r="L5">
        <f>Tabela11519[[#This Row],[ID]]</f>
        <v>2</v>
      </c>
      <c r="M5" s="9">
        <v>42287</v>
      </c>
    </row>
    <row r="6" spans="1:13" x14ac:dyDescent="0.25">
      <c r="B6">
        <v>3</v>
      </c>
      <c r="C6" t="s">
        <v>32</v>
      </c>
      <c r="D6">
        <v>69587485</v>
      </c>
      <c r="E6">
        <v>12000</v>
      </c>
      <c r="F6">
        <f>I4</f>
        <v>1</v>
      </c>
      <c r="G6">
        <v>5</v>
      </c>
    </row>
    <row r="7" spans="1:13" x14ac:dyDescent="0.25">
      <c r="B7">
        <v>4</v>
      </c>
      <c r="C7" t="s">
        <v>33</v>
      </c>
      <c r="D7">
        <v>123465798</v>
      </c>
      <c r="E7">
        <v>6000</v>
      </c>
      <c r="F7" s="12">
        <f>I4</f>
        <v>1</v>
      </c>
      <c r="G7" s="12">
        <v>5</v>
      </c>
    </row>
    <row r="8" spans="1:13" x14ac:dyDescent="0.25">
      <c r="B8">
        <v>5</v>
      </c>
      <c r="C8" t="s">
        <v>36</v>
      </c>
      <c r="D8">
        <v>55566688</v>
      </c>
      <c r="E8">
        <v>12000</v>
      </c>
      <c r="F8" s="12" t="s">
        <v>21</v>
      </c>
      <c r="G8" s="12" t="s">
        <v>21</v>
      </c>
    </row>
    <row r="9" spans="1:13" x14ac:dyDescent="0.25">
      <c r="A9" s="11"/>
      <c r="B9" s="11"/>
      <c r="C9" s="11"/>
      <c r="D9" s="11"/>
      <c r="E9" s="11"/>
      <c r="F9" s="20"/>
      <c r="G9" s="20"/>
      <c r="H9" s="11"/>
    </row>
    <row r="10" spans="1:13" x14ac:dyDescent="0.25">
      <c r="A10" s="11"/>
      <c r="B10" s="11"/>
      <c r="C10" s="11"/>
      <c r="D10" s="11"/>
      <c r="E10" s="11"/>
      <c r="F10" s="11"/>
      <c r="G10" s="11"/>
      <c r="H10" s="11"/>
    </row>
    <row r="11" spans="1:13" x14ac:dyDescent="0.25">
      <c r="A11" s="11"/>
      <c r="B11" s="11"/>
      <c r="C11" s="11"/>
      <c r="D11" s="11"/>
      <c r="E11" s="11"/>
      <c r="F11" s="11"/>
      <c r="G11" s="11"/>
      <c r="H11" s="11"/>
    </row>
    <row r="12" spans="1:13" x14ac:dyDescent="0.25">
      <c r="B12" s="23" t="s">
        <v>12</v>
      </c>
      <c r="C12" s="24"/>
      <c r="D12" s="24"/>
      <c r="E12" s="24"/>
      <c r="I12" s="21" t="s">
        <v>13</v>
      </c>
      <c r="J12" s="22"/>
      <c r="K12" s="22"/>
      <c r="L12" s="22"/>
    </row>
    <row r="13" spans="1:13" x14ac:dyDescent="0.25">
      <c r="B13" s="5" t="s">
        <v>10</v>
      </c>
      <c r="C13" s="6" t="s">
        <v>2</v>
      </c>
      <c r="D13" s="6" t="s">
        <v>11</v>
      </c>
      <c r="E13" s="8" t="s">
        <v>34</v>
      </c>
      <c r="I13" s="5" t="s">
        <v>16</v>
      </c>
      <c r="J13" s="7" t="s">
        <v>2</v>
      </c>
      <c r="K13" s="6" t="s">
        <v>14</v>
      </c>
      <c r="L13" s="6" t="s">
        <v>15</v>
      </c>
    </row>
    <row r="14" spans="1:13" x14ac:dyDescent="0.25">
      <c r="B14">
        <v>1</v>
      </c>
      <c r="C14" t="s">
        <v>22</v>
      </c>
      <c r="D14" t="s">
        <v>21</v>
      </c>
      <c r="E14">
        <f>I4</f>
        <v>1</v>
      </c>
      <c r="I14">
        <f>B5</f>
        <v>2</v>
      </c>
      <c r="J14" t="s">
        <v>24</v>
      </c>
      <c r="K14" t="s">
        <v>26</v>
      </c>
      <c r="L14" t="s">
        <v>28</v>
      </c>
    </row>
    <row r="15" spans="1:13" x14ac:dyDescent="0.25">
      <c r="B15">
        <v>2</v>
      </c>
      <c r="C15" t="s">
        <v>23</v>
      </c>
      <c r="D15" t="s">
        <v>21</v>
      </c>
      <c r="E15">
        <f t="shared" ref="E15" si="0">I4</f>
        <v>1</v>
      </c>
      <c r="I15">
        <f>B5</f>
        <v>2</v>
      </c>
      <c r="J15" t="s">
        <v>25</v>
      </c>
      <c r="K15" t="s">
        <v>27</v>
      </c>
      <c r="L15" t="s">
        <v>29</v>
      </c>
    </row>
    <row r="19" spans="2:10" x14ac:dyDescent="0.25">
      <c r="B19" s="23" t="s">
        <v>37</v>
      </c>
      <c r="C19" s="24"/>
      <c r="D19" s="24"/>
      <c r="E19" s="15"/>
      <c r="I19" s="21" t="s">
        <v>11</v>
      </c>
      <c r="J19" s="22"/>
    </row>
    <row r="20" spans="2:10" x14ac:dyDescent="0.25">
      <c r="B20" s="14" t="s">
        <v>38</v>
      </c>
      <c r="C20" s="14" t="s">
        <v>39</v>
      </c>
      <c r="D20" t="s">
        <v>40</v>
      </c>
      <c r="I20" s="5" t="s">
        <v>41</v>
      </c>
      <c r="J20" s="7" t="s">
        <v>42</v>
      </c>
    </row>
    <row r="21" spans="2:10" x14ac:dyDescent="0.25">
      <c r="B21">
        <v>1</v>
      </c>
      <c r="C21">
        <v>1</v>
      </c>
      <c r="D21" s="12">
        <v>160</v>
      </c>
      <c r="I21">
        <f>I4</f>
        <v>1</v>
      </c>
      <c r="J21" t="s">
        <v>43</v>
      </c>
    </row>
    <row r="22" spans="2:10" x14ac:dyDescent="0.25">
      <c r="B22">
        <v>4</v>
      </c>
      <c r="C22">
        <v>2</v>
      </c>
      <c r="D22" s="12">
        <v>80</v>
      </c>
      <c r="I22">
        <f>I4</f>
        <v>1</v>
      </c>
      <c r="J22" t="s">
        <v>44</v>
      </c>
    </row>
    <row r="23" spans="2:10" x14ac:dyDescent="0.25">
      <c r="I23" s="12">
        <v>1</v>
      </c>
      <c r="J23" t="s">
        <v>45</v>
      </c>
    </row>
    <row r="24" spans="2:10" x14ac:dyDescent="0.25">
      <c r="I24" s="12">
        <v>1</v>
      </c>
      <c r="J24" t="s">
        <v>46</v>
      </c>
    </row>
    <row r="25" spans="2:10" x14ac:dyDescent="0.25">
      <c r="I25" s="12">
        <v>2</v>
      </c>
      <c r="J25" t="s">
        <v>43</v>
      </c>
    </row>
  </sheetData>
  <mergeCells count="6">
    <mergeCell ref="B2:F2"/>
    <mergeCell ref="I2:M2"/>
    <mergeCell ref="B12:E12"/>
    <mergeCell ref="I12:L12"/>
    <mergeCell ref="I19:J19"/>
    <mergeCell ref="B19:D19"/>
  </mergeCells>
  <pageMargins left="0.511811024" right="0.511811024" top="0.78740157499999996" bottom="0.78740157499999996" header="0.31496062000000002" footer="0.31496062000000002"/>
  <tableParts count="6">
    <tablePart r:id="rId1"/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F65C-10AE-473A-897C-B10F4D4220BF}">
  <sheetPr>
    <tabColor rgb="FF92D050"/>
  </sheetPr>
  <dimension ref="C7:W31"/>
  <sheetViews>
    <sheetView showGridLines="0" topLeftCell="C4" zoomScale="220" zoomScaleNormal="220" workbookViewId="0">
      <selection activeCell="C8" sqref="C8"/>
    </sheetView>
  </sheetViews>
  <sheetFormatPr defaultRowHeight="15" x14ac:dyDescent="0.25"/>
  <cols>
    <col min="9" max="9" width="4.7109375" customWidth="1"/>
    <col min="12" max="12" width="13.140625" bestFit="1" customWidth="1"/>
    <col min="14" max="14" width="8.7109375" bestFit="1" customWidth="1"/>
    <col min="19" max="19" width="16" bestFit="1" customWidth="1"/>
    <col min="23" max="23" width="12.140625" bestFit="1" customWidth="1"/>
  </cols>
  <sheetData>
    <row r="7" spans="3:23" x14ac:dyDescent="0.25">
      <c r="C7" t="s">
        <v>125</v>
      </c>
      <c r="J7" s="27" t="s">
        <v>0</v>
      </c>
      <c r="K7" s="28"/>
      <c r="L7" s="28"/>
      <c r="M7" s="28"/>
      <c r="N7" s="29"/>
      <c r="O7" s="25"/>
      <c r="S7" s="23" t="s">
        <v>8</v>
      </c>
      <c r="T7" s="24"/>
      <c r="U7" s="24"/>
      <c r="V7" s="24"/>
      <c r="W7" s="24"/>
    </row>
    <row r="8" spans="3:23" x14ac:dyDescent="0.25">
      <c r="C8" s="30" t="s">
        <v>126</v>
      </c>
      <c r="J8" s="3" t="s">
        <v>1</v>
      </c>
      <c r="K8" s="2" t="s">
        <v>2</v>
      </c>
      <c r="L8" s="2" t="s">
        <v>6</v>
      </c>
      <c r="M8" s="2" t="s">
        <v>7</v>
      </c>
      <c r="N8" s="2" t="s">
        <v>10</v>
      </c>
      <c r="O8" s="2" t="s">
        <v>35</v>
      </c>
      <c r="S8" s="5" t="s">
        <v>10</v>
      </c>
      <c r="T8" s="6" t="s">
        <v>2</v>
      </c>
      <c r="U8" s="6" t="s">
        <v>11</v>
      </c>
      <c r="V8" s="8" t="s">
        <v>30</v>
      </c>
      <c r="W8" s="8" t="s">
        <v>31</v>
      </c>
    </row>
    <row r="9" spans="3:23" x14ac:dyDescent="0.25">
      <c r="C9" s="27" t="s">
        <v>0</v>
      </c>
      <c r="D9" s="28"/>
      <c r="E9" s="28"/>
      <c r="F9" s="28"/>
      <c r="G9" s="29"/>
      <c r="H9" s="25"/>
      <c r="J9" s="2">
        <v>1</v>
      </c>
      <c r="K9" s="2" t="s">
        <v>17</v>
      </c>
      <c r="L9" s="2">
        <v>132465789</v>
      </c>
      <c r="M9" s="2">
        <v>4200</v>
      </c>
      <c r="N9" s="2">
        <f>Tabela216205[[#This Row],[Numero]]</f>
        <v>1</v>
      </c>
      <c r="O9" s="2">
        <v>1</v>
      </c>
      <c r="S9">
        <v>1</v>
      </c>
      <c r="T9" t="s">
        <v>19</v>
      </c>
      <c r="U9" t="s">
        <v>21</v>
      </c>
      <c r="V9">
        <v>1</v>
      </c>
      <c r="W9" s="9">
        <v>43490</v>
      </c>
    </row>
    <row r="10" spans="3:23" x14ac:dyDescent="0.25">
      <c r="C10" s="3" t="s">
        <v>1</v>
      </c>
      <c r="D10" s="2" t="s">
        <v>2</v>
      </c>
      <c r="E10" s="2" t="s">
        <v>6</v>
      </c>
      <c r="F10" s="2" t="s">
        <v>7</v>
      </c>
      <c r="G10" s="2" t="s">
        <v>10</v>
      </c>
      <c r="H10" s="2" t="s">
        <v>35</v>
      </c>
      <c r="J10" s="2">
        <v>2</v>
      </c>
      <c r="K10" s="2" t="s">
        <v>18</v>
      </c>
      <c r="L10" s="2">
        <v>132465798</v>
      </c>
      <c r="M10" s="2">
        <v>5000</v>
      </c>
      <c r="N10" s="2">
        <f>Tabela216205[[#This Row],[Numero]]</f>
        <v>2</v>
      </c>
      <c r="O10" s="2">
        <v>2</v>
      </c>
      <c r="S10">
        <v>2</v>
      </c>
      <c r="T10" t="s">
        <v>20</v>
      </c>
      <c r="U10" t="s">
        <v>21</v>
      </c>
      <c r="V10">
        <v>2</v>
      </c>
      <c r="W10" s="9">
        <v>42287</v>
      </c>
    </row>
    <row r="11" spans="3:23" x14ac:dyDescent="0.25">
      <c r="C11" s="2">
        <v>4</v>
      </c>
      <c r="D11" s="2" t="s">
        <v>33</v>
      </c>
      <c r="E11" s="2">
        <v>123465798</v>
      </c>
      <c r="F11" s="2">
        <v>6000</v>
      </c>
      <c r="G11" s="26">
        <v>1</v>
      </c>
      <c r="H11" s="26">
        <v>1</v>
      </c>
      <c r="J11" s="2">
        <v>3</v>
      </c>
      <c r="K11" s="2" t="s">
        <v>32</v>
      </c>
      <c r="L11" s="2">
        <v>69587485</v>
      </c>
      <c r="M11" s="2">
        <v>12000</v>
      </c>
      <c r="N11" s="2">
        <f>S10</f>
        <v>2</v>
      </c>
      <c r="O11" s="2">
        <v>1</v>
      </c>
    </row>
    <row r="12" spans="3:23" x14ac:dyDescent="0.25">
      <c r="J12" s="2">
        <v>4</v>
      </c>
      <c r="K12" s="2" t="s">
        <v>33</v>
      </c>
      <c r="L12" s="2">
        <v>123465798</v>
      </c>
      <c r="M12" s="2">
        <v>6000</v>
      </c>
      <c r="N12" s="26">
        <f>S9</f>
        <v>1</v>
      </c>
      <c r="O12" s="26">
        <v>1</v>
      </c>
    </row>
    <row r="13" spans="3:23" x14ac:dyDescent="0.25">
      <c r="C13" t="s">
        <v>125</v>
      </c>
      <c r="J13" s="2">
        <v>5</v>
      </c>
      <c r="K13" s="2" t="s">
        <v>36</v>
      </c>
      <c r="L13" s="2">
        <v>55566688</v>
      </c>
      <c r="M13" s="2">
        <v>12000</v>
      </c>
      <c r="N13" s="26">
        <f>S10</f>
        <v>2</v>
      </c>
      <c r="O13" s="26">
        <v>2</v>
      </c>
    </row>
    <row r="14" spans="3:23" x14ac:dyDescent="0.25">
      <c r="C14" t="s">
        <v>127</v>
      </c>
    </row>
    <row r="15" spans="3:23" x14ac:dyDescent="0.25">
      <c r="C15" s="27" t="s">
        <v>0</v>
      </c>
      <c r="D15" s="28"/>
      <c r="E15" s="28"/>
      <c r="F15" s="28"/>
      <c r="G15" s="29"/>
      <c r="H15" s="25"/>
      <c r="J15" t="s">
        <v>124</v>
      </c>
    </row>
    <row r="16" spans="3:23" x14ac:dyDescent="0.25">
      <c r="C16" s="3" t="s">
        <v>1</v>
      </c>
      <c r="D16" s="2" t="s">
        <v>2</v>
      </c>
      <c r="E16" s="2" t="s">
        <v>6</v>
      </c>
      <c r="F16" s="2" t="s">
        <v>7</v>
      </c>
      <c r="G16" s="2" t="s">
        <v>10</v>
      </c>
      <c r="H16" s="2" t="s">
        <v>35</v>
      </c>
    </row>
    <row r="17" spans="3:22" x14ac:dyDescent="0.25">
      <c r="C17" s="2">
        <v>2</v>
      </c>
      <c r="D17" s="2" t="s">
        <v>18</v>
      </c>
      <c r="E17" s="2">
        <v>123465798</v>
      </c>
      <c r="F17" s="2">
        <v>500</v>
      </c>
      <c r="G17" s="26">
        <v>2</v>
      </c>
      <c r="H17" s="26">
        <v>2</v>
      </c>
      <c r="J17" s="23" t="s">
        <v>12</v>
      </c>
      <c r="K17" s="24"/>
      <c r="L17" s="24"/>
      <c r="M17" s="24"/>
    </row>
    <row r="18" spans="3:22" x14ac:dyDescent="0.25">
      <c r="C18" s="2">
        <v>4</v>
      </c>
      <c r="D18" s="2" t="s">
        <v>33</v>
      </c>
      <c r="E18" s="2">
        <v>123465798</v>
      </c>
      <c r="F18" s="2">
        <v>6000</v>
      </c>
      <c r="G18" s="26">
        <v>1</v>
      </c>
      <c r="H18" s="26">
        <v>1</v>
      </c>
      <c r="J18" s="5" t="s">
        <v>10</v>
      </c>
      <c r="K18" s="6" t="s">
        <v>2</v>
      </c>
      <c r="L18" s="6" t="s">
        <v>11</v>
      </c>
      <c r="M18" s="8" t="s">
        <v>34</v>
      </c>
      <c r="S18" s="21" t="s">
        <v>13</v>
      </c>
      <c r="T18" s="22"/>
      <c r="U18" s="22"/>
      <c r="V18" s="22"/>
    </row>
    <row r="19" spans="3:22" x14ac:dyDescent="0.25">
      <c r="J19">
        <v>1</v>
      </c>
      <c r="K19" t="s">
        <v>22</v>
      </c>
      <c r="L19" t="s">
        <v>21</v>
      </c>
      <c r="M19">
        <f>Q8</f>
        <v>0</v>
      </c>
      <c r="S19" s="5" t="s">
        <v>16</v>
      </c>
      <c r="T19" s="7" t="s">
        <v>2</v>
      </c>
      <c r="U19" s="6" t="s">
        <v>14</v>
      </c>
      <c r="V19" s="6" t="s">
        <v>15</v>
      </c>
    </row>
    <row r="20" spans="3:22" x14ac:dyDescent="0.25">
      <c r="J20">
        <v>2</v>
      </c>
      <c r="K20" t="s">
        <v>23</v>
      </c>
      <c r="L20" t="s">
        <v>21</v>
      </c>
      <c r="M20">
        <f t="shared" ref="M20" si="0">Q8</f>
        <v>0</v>
      </c>
      <c r="S20">
        <f>L10</f>
        <v>132465798</v>
      </c>
      <c r="T20" t="s">
        <v>24</v>
      </c>
      <c r="U20" t="s">
        <v>26</v>
      </c>
      <c r="V20" t="s">
        <v>28</v>
      </c>
    </row>
    <row r="21" spans="3:22" x14ac:dyDescent="0.25">
      <c r="S21">
        <f>L10</f>
        <v>132465798</v>
      </c>
      <c r="T21" t="s">
        <v>25</v>
      </c>
      <c r="U21" t="s">
        <v>27</v>
      </c>
      <c r="V21" t="s">
        <v>29</v>
      </c>
    </row>
    <row r="24" spans="3:22" x14ac:dyDescent="0.25">
      <c r="J24" s="23" t="s">
        <v>37</v>
      </c>
      <c r="K24" s="24"/>
      <c r="L24" s="24"/>
      <c r="M24" s="15"/>
    </row>
    <row r="25" spans="3:22" x14ac:dyDescent="0.25">
      <c r="J25" s="14" t="s">
        <v>38</v>
      </c>
      <c r="K25" s="14" t="s">
        <v>39</v>
      </c>
      <c r="L25" t="s">
        <v>40</v>
      </c>
      <c r="S25" s="21" t="s">
        <v>11</v>
      </c>
      <c r="T25" s="22"/>
    </row>
    <row r="26" spans="3:22" x14ac:dyDescent="0.25">
      <c r="J26">
        <v>1</v>
      </c>
      <c r="K26">
        <v>1</v>
      </c>
      <c r="L26" s="12">
        <v>160</v>
      </c>
      <c r="S26" s="5" t="s">
        <v>41</v>
      </c>
      <c r="T26" s="7" t="s">
        <v>42</v>
      </c>
    </row>
    <row r="27" spans="3:22" x14ac:dyDescent="0.25">
      <c r="J27">
        <v>4</v>
      </c>
      <c r="K27">
        <v>2</v>
      </c>
      <c r="L27" s="12">
        <v>80</v>
      </c>
      <c r="S27">
        <f>S9</f>
        <v>1</v>
      </c>
      <c r="T27" t="s">
        <v>43</v>
      </c>
    </row>
    <row r="28" spans="3:22" x14ac:dyDescent="0.25">
      <c r="S28">
        <f>S9</f>
        <v>1</v>
      </c>
      <c r="T28" t="s">
        <v>44</v>
      </c>
    </row>
    <row r="29" spans="3:22" x14ac:dyDescent="0.25">
      <c r="S29" s="12">
        <v>1</v>
      </c>
      <c r="T29" t="s">
        <v>45</v>
      </c>
    </row>
    <row r="30" spans="3:22" x14ac:dyDescent="0.25">
      <c r="S30" s="12">
        <v>1</v>
      </c>
      <c r="T30" t="s">
        <v>46</v>
      </c>
    </row>
    <row r="31" spans="3:22" x14ac:dyDescent="0.25">
      <c r="S31" s="12">
        <v>2</v>
      </c>
      <c r="T31" t="s">
        <v>43</v>
      </c>
    </row>
  </sheetData>
  <mergeCells count="8">
    <mergeCell ref="C9:G9"/>
    <mergeCell ref="C15:G15"/>
    <mergeCell ref="J7:N7"/>
    <mergeCell ref="S7:W7"/>
    <mergeCell ref="S18:V18"/>
    <mergeCell ref="S25:T25"/>
    <mergeCell ref="J17:M17"/>
    <mergeCell ref="J24:L2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FF359-EC43-4AAF-98FD-F5631F36AD13}">
  <sheetPr>
    <tabColor rgb="FF92D050"/>
  </sheetPr>
  <dimension ref="A1:H104"/>
  <sheetViews>
    <sheetView tabSelected="1" topLeftCell="A97" zoomScale="265" zoomScaleNormal="265" workbookViewId="0">
      <selection activeCell="A100" sqref="A100:G101"/>
    </sheetView>
  </sheetViews>
  <sheetFormatPr defaultRowHeight="15" x14ac:dyDescent="0.25"/>
  <cols>
    <col min="1" max="1" width="13.42578125" customWidth="1"/>
    <col min="2" max="2" width="11.7109375" bestFit="1" customWidth="1"/>
    <col min="6" max="6" width="11.140625" bestFit="1" customWidth="1"/>
    <col min="7" max="7" width="10.5703125" bestFit="1" customWidth="1"/>
  </cols>
  <sheetData>
    <row r="1" spans="1:6" x14ac:dyDescent="0.25">
      <c r="B1" s="32" t="s">
        <v>138</v>
      </c>
      <c r="C1" s="32"/>
    </row>
    <row r="2" spans="1:6" x14ac:dyDescent="0.25">
      <c r="B2" s="33" t="s">
        <v>128</v>
      </c>
      <c r="C2" s="33" t="s">
        <v>129</v>
      </c>
      <c r="E2" s="14"/>
    </row>
    <row r="3" spans="1:6" x14ac:dyDescent="0.25">
      <c r="B3" s="2" t="s">
        <v>130</v>
      </c>
      <c r="C3" s="2" t="s">
        <v>132</v>
      </c>
    </row>
    <row r="4" spans="1:6" x14ac:dyDescent="0.25">
      <c r="B4" s="2" t="s">
        <v>139</v>
      </c>
      <c r="C4" s="2" t="s">
        <v>133</v>
      </c>
    </row>
    <row r="5" spans="1:6" x14ac:dyDescent="0.25">
      <c r="B5" s="2" t="s">
        <v>130</v>
      </c>
      <c r="C5" s="2" t="s">
        <v>132</v>
      </c>
    </row>
    <row r="6" spans="1:6" x14ac:dyDescent="0.25">
      <c r="B6" s="2" t="s">
        <v>139</v>
      </c>
      <c r="C6" s="2" t="s">
        <v>135</v>
      </c>
    </row>
    <row r="7" spans="1:6" x14ac:dyDescent="0.25">
      <c r="B7" s="2" t="s">
        <v>131</v>
      </c>
      <c r="C7" s="2" t="s">
        <v>134</v>
      </c>
    </row>
    <row r="9" spans="1:6" x14ac:dyDescent="0.25">
      <c r="A9" t="s">
        <v>136</v>
      </c>
    </row>
    <row r="11" spans="1:6" x14ac:dyDescent="0.25">
      <c r="A11" t="s">
        <v>137</v>
      </c>
      <c r="C11" t="s">
        <v>140</v>
      </c>
      <c r="E11" t="s">
        <v>141</v>
      </c>
    </row>
    <row r="13" spans="1:6" x14ac:dyDescent="0.25">
      <c r="A13" s="33" t="s">
        <v>128</v>
      </c>
      <c r="C13" s="33" t="s">
        <v>129</v>
      </c>
      <c r="E13" s="33" t="s">
        <v>129</v>
      </c>
      <c r="F13" s="33" t="s">
        <v>128</v>
      </c>
    </row>
    <row r="14" spans="1:6" x14ac:dyDescent="0.25">
      <c r="A14" s="2" t="s">
        <v>130</v>
      </c>
      <c r="C14" s="2" t="s">
        <v>133</v>
      </c>
      <c r="E14" s="2" t="s">
        <v>132</v>
      </c>
      <c r="F14" s="2" t="s">
        <v>130</v>
      </c>
    </row>
    <row r="15" spans="1:6" x14ac:dyDescent="0.25">
      <c r="A15" s="2" t="s">
        <v>139</v>
      </c>
      <c r="C15" s="2" t="s">
        <v>132</v>
      </c>
      <c r="E15" s="2" t="s">
        <v>133</v>
      </c>
      <c r="F15" s="2" t="s">
        <v>139</v>
      </c>
    </row>
    <row r="16" spans="1:6" x14ac:dyDescent="0.25">
      <c r="A16" s="2" t="s">
        <v>131</v>
      </c>
      <c r="C16" s="2" t="s">
        <v>135</v>
      </c>
      <c r="E16" s="2" t="s">
        <v>135</v>
      </c>
      <c r="F16" s="2" t="s">
        <v>139</v>
      </c>
    </row>
    <row r="17" spans="1:8" x14ac:dyDescent="0.25">
      <c r="C17" s="2" t="s">
        <v>134</v>
      </c>
      <c r="E17" s="2" t="s">
        <v>134</v>
      </c>
      <c r="F17" s="2" t="s">
        <v>131</v>
      </c>
    </row>
    <row r="20" spans="1:8" x14ac:dyDescent="0.25">
      <c r="A20" t="s">
        <v>166</v>
      </c>
      <c r="C20" s="40" t="s">
        <v>165</v>
      </c>
      <c r="D20" s="40"/>
      <c r="E20" s="40"/>
    </row>
    <row r="21" spans="1:8" x14ac:dyDescent="0.25">
      <c r="G21" s="44"/>
    </row>
    <row r="22" spans="1:8" x14ac:dyDescent="0.25">
      <c r="A22" s="40" t="s">
        <v>142</v>
      </c>
      <c r="B22" s="40"/>
      <c r="C22" s="40"/>
      <c r="D22" s="40"/>
      <c r="E22" s="40"/>
      <c r="F22" s="40"/>
      <c r="G22" s="40"/>
    </row>
    <row r="24" spans="1:8" x14ac:dyDescent="0.25">
      <c r="A24" t="s">
        <v>143</v>
      </c>
      <c r="E24" s="27" t="s">
        <v>0</v>
      </c>
      <c r="F24" s="28"/>
      <c r="G24" s="28"/>
      <c r="H24" s="28"/>
    </row>
    <row r="25" spans="1:8" x14ac:dyDescent="0.25">
      <c r="A25" s="27" t="s">
        <v>0</v>
      </c>
      <c r="B25" s="28"/>
      <c r="C25" s="28"/>
      <c r="D25" s="28"/>
      <c r="E25" s="3" t="s">
        <v>1</v>
      </c>
      <c r="F25" s="2" t="s">
        <v>2</v>
      </c>
      <c r="G25" s="2" t="s">
        <v>6</v>
      </c>
      <c r="H25" s="2" t="s">
        <v>7</v>
      </c>
    </row>
    <row r="26" spans="1:8" x14ac:dyDescent="0.25">
      <c r="A26" s="3" t="s">
        <v>1</v>
      </c>
      <c r="B26" s="2" t="s">
        <v>2</v>
      </c>
      <c r="C26" s="2" t="s">
        <v>6</v>
      </c>
      <c r="D26" s="2" t="s">
        <v>7</v>
      </c>
      <c r="E26" s="2">
        <v>1</v>
      </c>
      <c r="F26" s="2" t="s">
        <v>17</v>
      </c>
      <c r="G26" s="2">
        <v>132465789</v>
      </c>
      <c r="H26" s="2">
        <v>4200</v>
      </c>
    </row>
    <row r="27" spans="1:8" x14ac:dyDescent="0.25">
      <c r="A27" s="2">
        <v>2</v>
      </c>
      <c r="B27" s="2" t="s">
        <v>18</v>
      </c>
      <c r="C27" s="2">
        <v>132465789</v>
      </c>
      <c r="D27" s="2">
        <v>5000</v>
      </c>
      <c r="E27" s="2">
        <v>2</v>
      </c>
      <c r="F27" s="2" t="s">
        <v>18</v>
      </c>
      <c r="G27" s="2">
        <v>132465798</v>
      </c>
      <c r="H27" s="2">
        <v>5000</v>
      </c>
    </row>
    <row r="28" spans="1:8" x14ac:dyDescent="0.25">
      <c r="E28" s="2">
        <v>3</v>
      </c>
      <c r="F28" s="2" t="s">
        <v>32</v>
      </c>
      <c r="G28" s="2">
        <v>69587485</v>
      </c>
      <c r="H28" s="2">
        <v>12000</v>
      </c>
    </row>
    <row r="29" spans="1:8" x14ac:dyDescent="0.25">
      <c r="E29" s="2">
        <v>4</v>
      </c>
      <c r="F29" s="2" t="s">
        <v>33</v>
      </c>
      <c r="G29" s="2">
        <v>123465798</v>
      </c>
      <c r="H29" s="2">
        <v>6000</v>
      </c>
    </row>
    <row r="30" spans="1:8" x14ac:dyDescent="0.25">
      <c r="A30" t="s">
        <v>144</v>
      </c>
      <c r="E30" s="2">
        <v>5</v>
      </c>
      <c r="F30" s="2" t="s">
        <v>36</v>
      </c>
      <c r="G30" s="2">
        <v>55566688</v>
      </c>
      <c r="H30" s="2">
        <v>12000</v>
      </c>
    </row>
    <row r="31" spans="1:8" x14ac:dyDescent="0.25">
      <c r="A31" s="34" t="s">
        <v>2</v>
      </c>
    </row>
    <row r="32" spans="1:8" x14ac:dyDescent="0.25">
      <c r="A32" s="2" t="s">
        <v>18</v>
      </c>
    </row>
    <row r="35" spans="1:8" x14ac:dyDescent="0.25">
      <c r="A35" t="s">
        <v>145</v>
      </c>
    </row>
    <row r="38" spans="1:8" x14ac:dyDescent="0.25">
      <c r="A38" s="40" t="s">
        <v>146</v>
      </c>
      <c r="B38" s="40"/>
      <c r="C38" s="40"/>
      <c r="D38" s="40"/>
      <c r="E38" s="40"/>
      <c r="F38" s="40"/>
      <c r="G38" s="40"/>
    </row>
    <row r="39" spans="1:8" x14ac:dyDescent="0.25">
      <c r="A39" s="38" t="s">
        <v>154</v>
      </c>
      <c r="B39" s="38"/>
      <c r="C39" s="38"/>
      <c r="D39" s="38"/>
      <c r="E39" s="38"/>
      <c r="F39" s="31"/>
      <c r="G39" s="31"/>
    </row>
    <row r="40" spans="1:8" x14ac:dyDescent="0.25">
      <c r="A40" s="38"/>
      <c r="B40" s="38"/>
      <c r="C40" s="38"/>
      <c r="D40" s="38"/>
      <c r="E40" s="38"/>
    </row>
    <row r="41" spans="1:8" x14ac:dyDescent="0.25">
      <c r="A41" s="39"/>
      <c r="B41" s="39"/>
      <c r="C41" s="39"/>
      <c r="D41" s="39"/>
      <c r="E41" s="39"/>
    </row>
    <row r="42" spans="1:8" x14ac:dyDescent="0.25">
      <c r="A42" t="s">
        <v>152</v>
      </c>
      <c r="D42" t="s">
        <v>147</v>
      </c>
      <c r="G42" t="s">
        <v>148</v>
      </c>
    </row>
    <row r="43" spans="1:8" x14ac:dyDescent="0.25">
      <c r="D43" s="36" t="s">
        <v>1</v>
      </c>
      <c r="E43" s="34" t="s">
        <v>2</v>
      </c>
      <c r="G43" s="36" t="s">
        <v>1</v>
      </c>
      <c r="H43" s="34" t="s">
        <v>2</v>
      </c>
    </row>
    <row r="44" spans="1:8" x14ac:dyDescent="0.25">
      <c r="D44" s="2">
        <v>1</v>
      </c>
      <c r="E44" s="2" t="s">
        <v>17</v>
      </c>
      <c r="G44" s="2">
        <v>1</v>
      </c>
      <c r="H44" s="2" t="s">
        <v>149</v>
      </c>
    </row>
    <row r="45" spans="1:8" x14ac:dyDescent="0.25">
      <c r="A45" t="s">
        <v>153</v>
      </c>
      <c r="D45" s="2">
        <v>2</v>
      </c>
      <c r="E45" s="2" t="s">
        <v>18</v>
      </c>
      <c r="G45" s="2">
        <v>2</v>
      </c>
      <c r="H45" s="2" t="s">
        <v>18</v>
      </c>
    </row>
    <row r="46" spans="1:8" x14ac:dyDescent="0.25">
      <c r="A46" s="37" t="s">
        <v>1</v>
      </c>
      <c r="B46" s="34" t="s">
        <v>2</v>
      </c>
      <c r="D46" s="2">
        <v>3</v>
      </c>
      <c r="E46" s="2" t="s">
        <v>32</v>
      </c>
      <c r="G46" s="2">
        <v>3</v>
      </c>
      <c r="H46" s="2" t="s">
        <v>150</v>
      </c>
    </row>
    <row r="47" spans="1:8" x14ac:dyDescent="0.25">
      <c r="A47" s="2">
        <v>1</v>
      </c>
      <c r="B47" s="2" t="s">
        <v>17</v>
      </c>
      <c r="D47" s="2">
        <v>4</v>
      </c>
      <c r="E47" s="2" t="s">
        <v>33</v>
      </c>
      <c r="G47" s="2">
        <v>4</v>
      </c>
      <c r="H47" s="2" t="s">
        <v>25</v>
      </c>
    </row>
    <row r="48" spans="1:8" x14ac:dyDescent="0.25">
      <c r="A48" s="2">
        <v>2</v>
      </c>
      <c r="B48" s="2" t="s">
        <v>18</v>
      </c>
      <c r="D48" s="2">
        <v>5</v>
      </c>
      <c r="E48" s="2" t="s">
        <v>36</v>
      </c>
      <c r="G48" s="2">
        <v>5</v>
      </c>
      <c r="H48" s="2" t="s">
        <v>151</v>
      </c>
    </row>
    <row r="49" spans="1:7" x14ac:dyDescent="0.25">
      <c r="A49" s="2">
        <v>3</v>
      </c>
      <c r="B49" s="2" t="s">
        <v>32</v>
      </c>
    </row>
    <row r="50" spans="1:7" x14ac:dyDescent="0.25">
      <c r="A50" s="2">
        <v>4</v>
      </c>
      <c r="B50" s="2" t="s">
        <v>33</v>
      </c>
    </row>
    <row r="51" spans="1:7" x14ac:dyDescent="0.25">
      <c r="A51" s="2">
        <v>5</v>
      </c>
      <c r="B51" s="2" t="s">
        <v>36</v>
      </c>
    </row>
    <row r="52" spans="1:7" x14ac:dyDescent="0.25">
      <c r="A52" s="2">
        <v>1</v>
      </c>
      <c r="B52" s="2" t="s">
        <v>149</v>
      </c>
    </row>
    <row r="53" spans="1:7" x14ac:dyDescent="0.25">
      <c r="A53" s="2">
        <v>3</v>
      </c>
      <c r="B53" s="2" t="s">
        <v>150</v>
      </c>
    </row>
    <row r="54" spans="1:7" x14ac:dyDescent="0.25">
      <c r="A54" s="2">
        <v>4</v>
      </c>
      <c r="B54" s="2" t="s">
        <v>25</v>
      </c>
    </row>
    <row r="55" spans="1:7" x14ac:dyDescent="0.25">
      <c r="A55" s="2">
        <v>5</v>
      </c>
      <c r="B55" s="2" t="s">
        <v>151</v>
      </c>
    </row>
    <row r="56" spans="1:7" x14ac:dyDescent="0.25">
      <c r="B56" s="14"/>
    </row>
    <row r="57" spans="1:7" x14ac:dyDescent="0.25">
      <c r="A57" t="s">
        <v>167</v>
      </c>
      <c r="B57" t="s">
        <v>168</v>
      </c>
    </row>
    <row r="59" spans="1:7" x14ac:dyDescent="0.25">
      <c r="A59" s="40" t="s">
        <v>155</v>
      </c>
      <c r="B59" s="40"/>
      <c r="C59" s="40"/>
      <c r="D59" s="40"/>
      <c r="E59" s="40"/>
      <c r="F59" s="40"/>
      <c r="G59" s="40"/>
    </row>
    <row r="60" spans="1:7" x14ac:dyDescent="0.25">
      <c r="A60" s="38"/>
      <c r="B60" s="38"/>
      <c r="C60" s="38"/>
      <c r="D60" s="38"/>
      <c r="E60" s="38"/>
      <c r="F60" s="31"/>
      <c r="G60" s="31"/>
    </row>
    <row r="61" spans="1:7" x14ac:dyDescent="0.25">
      <c r="A61" s="38"/>
      <c r="B61" s="38"/>
      <c r="C61" s="38"/>
      <c r="D61" s="38"/>
      <c r="E61" s="38"/>
    </row>
    <row r="62" spans="1:7" x14ac:dyDescent="0.25">
      <c r="A62" t="s">
        <v>156</v>
      </c>
      <c r="E62" t="s">
        <v>157</v>
      </c>
      <c r="G62" t="s">
        <v>158</v>
      </c>
    </row>
    <row r="63" spans="1:7" x14ac:dyDescent="0.25">
      <c r="A63" t="s">
        <v>159</v>
      </c>
      <c r="E63" s="34" t="s">
        <v>2</v>
      </c>
      <c r="G63" s="34" t="s">
        <v>2</v>
      </c>
    </row>
    <row r="64" spans="1:7" x14ac:dyDescent="0.25">
      <c r="E64" s="2" t="s">
        <v>17</v>
      </c>
      <c r="G64" s="2" t="s">
        <v>149</v>
      </c>
    </row>
    <row r="65" spans="1:7" x14ac:dyDescent="0.25">
      <c r="A65" s="2" t="s">
        <v>160</v>
      </c>
      <c r="E65" s="41" t="s">
        <v>18</v>
      </c>
      <c r="F65" s="42"/>
      <c r="G65" s="41" t="s">
        <v>18</v>
      </c>
    </row>
    <row r="66" spans="1:7" x14ac:dyDescent="0.25">
      <c r="A66" s="34" t="s">
        <v>2</v>
      </c>
      <c r="E66" s="2" t="s">
        <v>32</v>
      </c>
      <c r="G66" s="2" t="s">
        <v>150</v>
      </c>
    </row>
    <row r="67" spans="1:7" x14ac:dyDescent="0.25">
      <c r="A67" s="2" t="s">
        <v>17</v>
      </c>
      <c r="E67" s="2" t="s">
        <v>33</v>
      </c>
      <c r="G67" s="2" t="s">
        <v>25</v>
      </c>
    </row>
    <row r="68" spans="1:7" x14ac:dyDescent="0.25">
      <c r="A68" s="2" t="s">
        <v>32</v>
      </c>
      <c r="E68" s="2" t="s">
        <v>36</v>
      </c>
      <c r="G68" s="2" t="s">
        <v>151</v>
      </c>
    </row>
    <row r="69" spans="1:7" x14ac:dyDescent="0.25">
      <c r="A69" s="2" t="s">
        <v>33</v>
      </c>
      <c r="E69" s="43" t="s">
        <v>18</v>
      </c>
      <c r="G69" s="43" t="s">
        <v>161</v>
      </c>
    </row>
    <row r="70" spans="1:7" x14ac:dyDescent="0.25">
      <c r="A70" s="2" t="s">
        <v>36</v>
      </c>
    </row>
    <row r="71" spans="1:7" x14ac:dyDescent="0.25">
      <c r="A71" s="35" t="s">
        <v>18</v>
      </c>
    </row>
    <row r="74" spans="1:7" x14ac:dyDescent="0.25">
      <c r="A74" t="s">
        <v>162</v>
      </c>
    </row>
    <row r="75" spans="1:7" x14ac:dyDescent="0.25">
      <c r="E75" t="s">
        <v>158</v>
      </c>
      <c r="G75" t="s">
        <v>157</v>
      </c>
    </row>
    <row r="76" spans="1:7" x14ac:dyDescent="0.25">
      <c r="A76" t="s">
        <v>163</v>
      </c>
      <c r="E76" s="34" t="s">
        <v>2</v>
      </c>
      <c r="G76" s="34" t="s">
        <v>2</v>
      </c>
    </row>
    <row r="77" spans="1:7" x14ac:dyDescent="0.25">
      <c r="E77" s="2" t="s">
        <v>149</v>
      </c>
      <c r="G77" s="2" t="s">
        <v>17</v>
      </c>
    </row>
    <row r="78" spans="1:7" x14ac:dyDescent="0.25">
      <c r="A78" s="2" t="s">
        <v>164</v>
      </c>
      <c r="E78" s="41" t="s">
        <v>18</v>
      </c>
      <c r="F78" s="42"/>
      <c r="G78" s="41" t="s">
        <v>18</v>
      </c>
    </row>
    <row r="79" spans="1:7" x14ac:dyDescent="0.25">
      <c r="A79" s="34" t="s">
        <v>2</v>
      </c>
      <c r="E79" s="2" t="s">
        <v>150</v>
      </c>
      <c r="G79" s="2" t="s">
        <v>32</v>
      </c>
    </row>
    <row r="80" spans="1:7" x14ac:dyDescent="0.25">
      <c r="A80" s="2" t="s">
        <v>149</v>
      </c>
      <c r="E80" s="2" t="s">
        <v>25</v>
      </c>
      <c r="G80" s="2" t="s">
        <v>33</v>
      </c>
    </row>
    <row r="81" spans="1:7" x14ac:dyDescent="0.25">
      <c r="A81" s="2" t="s">
        <v>150</v>
      </c>
      <c r="E81" s="2" t="s">
        <v>151</v>
      </c>
      <c r="G81" s="2" t="s">
        <v>36</v>
      </c>
    </row>
    <row r="82" spans="1:7" x14ac:dyDescent="0.25">
      <c r="A82" s="2" t="s">
        <v>25</v>
      </c>
    </row>
    <row r="83" spans="1:7" x14ac:dyDescent="0.25">
      <c r="A83" s="2" t="s">
        <v>151</v>
      </c>
    </row>
    <row r="87" spans="1:7" x14ac:dyDescent="0.25">
      <c r="A87" s="40" t="s">
        <v>169</v>
      </c>
      <c r="B87" s="40"/>
      <c r="C87" s="40"/>
      <c r="D87" s="40"/>
      <c r="E87" s="40"/>
      <c r="F87" s="40"/>
      <c r="G87" s="40"/>
    </row>
    <row r="88" spans="1:7" x14ac:dyDescent="0.25">
      <c r="A88" t="s">
        <v>170</v>
      </c>
    </row>
    <row r="89" spans="1:7" x14ac:dyDescent="0.25">
      <c r="A89" t="s">
        <v>171</v>
      </c>
      <c r="E89" s="2" t="s">
        <v>157</v>
      </c>
      <c r="G89" s="2" t="s">
        <v>158</v>
      </c>
    </row>
    <row r="90" spans="1:7" x14ac:dyDescent="0.25">
      <c r="E90" s="34" t="s">
        <v>2</v>
      </c>
      <c r="G90" s="34" t="s">
        <v>2</v>
      </c>
    </row>
    <row r="91" spans="1:7" x14ac:dyDescent="0.25">
      <c r="A91" s="2" t="s">
        <v>160</v>
      </c>
      <c r="E91" s="2" t="s">
        <v>149</v>
      </c>
      <c r="G91" s="2" t="s">
        <v>17</v>
      </c>
    </row>
    <row r="92" spans="1:7" x14ac:dyDescent="0.25">
      <c r="A92" s="34" t="s">
        <v>2</v>
      </c>
      <c r="E92" s="2" t="s">
        <v>18</v>
      </c>
      <c r="G92" s="2" t="s">
        <v>18</v>
      </c>
    </row>
    <row r="93" spans="1:7" x14ac:dyDescent="0.25">
      <c r="A93" s="2" t="s">
        <v>18</v>
      </c>
      <c r="E93" s="2" t="s">
        <v>150</v>
      </c>
      <c r="G93" s="2" t="s">
        <v>32</v>
      </c>
    </row>
    <row r="94" spans="1:7" x14ac:dyDescent="0.25">
      <c r="E94" s="2" t="s">
        <v>25</v>
      </c>
      <c r="G94" s="2" t="s">
        <v>33</v>
      </c>
    </row>
    <row r="95" spans="1:7" x14ac:dyDescent="0.25">
      <c r="E95" s="2" t="s">
        <v>151</v>
      </c>
      <c r="G95" s="2" t="s">
        <v>36</v>
      </c>
    </row>
    <row r="96" spans="1:7" x14ac:dyDescent="0.25">
      <c r="E96" s="43" t="s">
        <v>18</v>
      </c>
      <c r="G96" s="43" t="s">
        <v>18</v>
      </c>
    </row>
    <row r="98" spans="1:7" x14ac:dyDescent="0.25">
      <c r="A98" t="s">
        <v>172</v>
      </c>
    </row>
    <row r="100" spans="1:7" x14ac:dyDescent="0.25">
      <c r="A100" s="46" t="s">
        <v>173</v>
      </c>
      <c r="B100" s="46"/>
      <c r="C100" s="46"/>
      <c r="D100" s="46"/>
      <c r="E100" s="46"/>
      <c r="F100" s="46"/>
      <c r="G100" s="46"/>
    </row>
    <row r="101" spans="1:7" x14ac:dyDescent="0.25">
      <c r="A101" s="46"/>
      <c r="B101" s="46"/>
      <c r="C101" s="46"/>
      <c r="D101" s="46"/>
      <c r="E101" s="46"/>
      <c r="F101" s="46"/>
      <c r="G101" s="46"/>
    </row>
    <row r="103" spans="1:7" x14ac:dyDescent="0.25">
      <c r="A103" s="45" t="s">
        <v>174</v>
      </c>
      <c r="B103" s="45"/>
      <c r="C103" s="45"/>
      <c r="D103" s="45"/>
      <c r="E103" s="45"/>
      <c r="F103" s="45"/>
      <c r="G103" s="45"/>
    </row>
    <row r="104" spans="1:7" x14ac:dyDescent="0.25">
      <c r="A104" s="45"/>
      <c r="B104" s="45"/>
      <c r="C104" s="45"/>
      <c r="D104" s="45"/>
      <c r="E104" s="45"/>
      <c r="F104" s="45"/>
      <c r="G104" s="45"/>
    </row>
  </sheetData>
  <mergeCells count="12">
    <mergeCell ref="A103:G104"/>
    <mergeCell ref="A39:E40"/>
    <mergeCell ref="A59:G59"/>
    <mergeCell ref="A60:E61"/>
    <mergeCell ref="C20:E20"/>
    <mergeCell ref="A87:G87"/>
    <mergeCell ref="A100:G101"/>
    <mergeCell ref="B1:C1"/>
    <mergeCell ref="A22:G22"/>
    <mergeCell ref="E24:H24"/>
    <mergeCell ref="A25:D25"/>
    <mergeCell ref="A38:G3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Entidades fortes</vt:lpstr>
      <vt:lpstr>Entidades fracas</vt:lpstr>
      <vt:lpstr>Entidades Fracas 2</vt:lpstr>
      <vt:lpstr>Cardinalidade 1 p 1 a (2)</vt:lpstr>
      <vt:lpstr>Cardinalidade 1 p N</vt:lpstr>
      <vt:lpstr>Cardinalidade 1 p N (Recursivo)</vt:lpstr>
      <vt:lpstr>Cardinalidade N p N</vt:lpstr>
      <vt:lpstr>Tabelas</vt:lpstr>
      <vt:lpstr>Planilha1</vt:lpstr>
      <vt:lpstr>Apresentando Dominio 1</vt:lpstr>
      <vt:lpstr>Tipos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Carlos</dc:creator>
  <cp:lastModifiedBy>Luis Carlos</cp:lastModifiedBy>
  <dcterms:created xsi:type="dcterms:W3CDTF">2021-04-19T23:10:33Z</dcterms:created>
  <dcterms:modified xsi:type="dcterms:W3CDTF">2021-05-18T01:33:32Z</dcterms:modified>
</cp:coreProperties>
</file>