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7\feito em aula\"/>
    </mc:Choice>
  </mc:AlternateContent>
  <xr:revisionPtr revIDLastSave="0" documentId="13_ncr:1_{503D195C-9B5C-418C-BC5A-B81669103546}" xr6:coauthVersionLast="46" xr6:coauthVersionMax="46" xr10:uidLastSave="{00000000-0000-0000-0000-000000000000}"/>
  <bookViews>
    <workbookView xWindow="7020" yWindow="2580" windowWidth="28800" windowHeight="11505" firstSheet="13" activeTab="14" xr2:uid="{10A57BE7-EA12-45C1-BA0B-768593439AAC}"/>
  </bookViews>
  <sheets>
    <sheet name="Entidades fortes" sheetId="1" r:id="rId1"/>
    <sheet name="Entidades fracas" sheetId="2" r:id="rId2"/>
    <sheet name="Entidades Fracas 2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Apresentando Dominio 1" sheetId="10" r:id="rId8"/>
    <sheet name="Tipos de dados" sheetId="11" r:id="rId9"/>
    <sheet name="Diretriz 1" sheetId="13" r:id="rId10"/>
    <sheet name="Diretriz 2" sheetId="15" r:id="rId11"/>
    <sheet name="Anomalia insercao (2)" sheetId="16" r:id="rId12"/>
    <sheet name="Anomalia exclusao" sheetId="14" r:id="rId13"/>
    <sheet name="Anomalia modificacao" sheetId="17" r:id="rId14"/>
    <sheet name="Diretriz 3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3" l="1"/>
  <c r="L28" i="13"/>
  <c r="H9" i="17"/>
  <c r="H8" i="17"/>
  <c r="H7" i="17"/>
  <c r="H6" i="17"/>
  <c r="H5" i="17"/>
  <c r="H4" i="17"/>
  <c r="I30" i="15"/>
  <c r="I27" i="15"/>
  <c r="I29" i="15"/>
  <c r="I28" i="15"/>
  <c r="I26" i="15"/>
  <c r="G12" i="15"/>
  <c r="G11" i="15"/>
  <c r="G10" i="15"/>
  <c r="J37" i="13"/>
  <c r="J36" i="13"/>
  <c r="J35" i="13"/>
  <c r="J34" i="13"/>
  <c r="G31" i="13"/>
  <c r="G30" i="13"/>
  <c r="G29" i="13"/>
  <c r="G28" i="13"/>
  <c r="G27" i="13"/>
  <c r="G10" i="13"/>
  <c r="G12" i="13"/>
  <c r="H12" i="13" s="1"/>
  <c r="G11" i="13"/>
  <c r="H11" i="13" s="1"/>
  <c r="G9" i="13"/>
  <c r="H9" i="13" s="1"/>
  <c r="G8" i="13"/>
  <c r="H8" i="13" s="1"/>
  <c r="L9" i="13"/>
  <c r="L8" i="13"/>
  <c r="B3" i="11"/>
  <c r="B4" i="11"/>
  <c r="B5" i="11"/>
  <c r="I22" i="8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G11" i="6"/>
  <c r="G10" i="6"/>
  <c r="J4" i="6"/>
  <c r="J3" i="6"/>
  <c r="L3" i="3"/>
  <c r="L4" i="3"/>
  <c r="I11" i="5"/>
  <c r="I10" i="5"/>
  <c r="I10" i="3"/>
  <c r="I11" i="3"/>
  <c r="H10" i="13" l="1"/>
</calcChain>
</file>

<file path=xl/sharedStrings.xml><?xml version="1.0" encoding="utf-8"?>
<sst xmlns="http://schemas.openxmlformats.org/spreadsheetml/2006/main" count="691" uniqueCount="132">
  <si>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</si>
  <si>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</si>
  <si>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</si>
  <si>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</si>
  <si>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</si>
  <si>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</si>
  <si>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</si>
  <si>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</si>
  <si>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</si>
  <si>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</si>
  <si>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</si>
  <si>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</si>
  <si>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</si>
  <si>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</si>
  <si>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</si>
  <si>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</si>
  <si>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</si>
  <si>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</si>
  <si>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</si>
  <si>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</si>
  <si>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</si>
  <si>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</si>
  <si>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</si>
  <si>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</si>
  <si>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</si>
  <si>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</si>
  <si>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</si>
  <si>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</si>
  <si>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</si>
  <si>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</si>
  <si>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</si>
  <si>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</si>
  <si>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</si>
  <si>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</si>
  <si>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</si>
  <si>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</si>
  <si>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</si>
  <si>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</si>
  <si>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</si>
  <si>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</si>
  <si>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</si>
  <si>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</si>
  <si>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</si>
  <si>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</si>
  <si>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</si>
  <si>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</si>
  <si>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</si>
  <si>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</si>
  <si>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</si>
  <si>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</si>
  <si>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</si>
  <si>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</si>
  <si>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</si>
  <si>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</si>
  <si>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</si>
  <si>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</si>
  <si>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</si>
  <si>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</si>
  <si>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</si>
  <si>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</si>
  <si>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</si>
  <si>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</si>
  <si>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</si>
  <si>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</si>
  <si>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</si>
  <si>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</si>
  <si>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</si>
  <si>
    <t>DATE</t>
  </si>
  <si>
    <t>Numero_dept</t>
  </si>
  <si>
    <t>Relacao</t>
  </si>
  <si>
    <t>Trabalha_em</t>
  </si>
  <si>
    <t>ID_Numero</t>
  </si>
  <si>
    <t>Tipo de dados de Oracle</t>
  </si>
  <si>
    <t>Tipo de dados do SQL Server</t>
  </si>
  <si>
    <t>BFILE</t>
  </si>
  <si>
    <t>VARBINARY(MAX)</t>
  </si>
  <si>
    <t>BLOB</t>
  </si>
  <si>
    <t>CHAR([1-2000])</t>
  </si>
  <si>
    <t>CLOB</t>
  </si>
  <si>
    <t>VARCHAR(MAX)</t>
  </si>
  <si>
    <t>DATETIME</t>
  </si>
  <si>
    <t>FLOAT</t>
  </si>
  <si>
    <t>FLOAT([1-53])</t>
  </si>
  <si>
    <t>FLOAT([54-126])</t>
  </si>
  <si>
    <t>INT</t>
  </si>
  <si>
    <t>NUMERIC(38)</t>
  </si>
  <si>
    <t>INTERVAL</t>
  </si>
  <si>
    <t>LONG</t>
  </si>
  <si>
    <t>LONG RAW</t>
  </si>
  <si>
    <t>IMAGE</t>
  </si>
  <si>
    <t>NCHAR([1-1000])</t>
  </si>
  <si>
    <t>NCLOB</t>
  </si>
  <si>
    <t>NVARCHAR(MAX)</t>
  </si>
  <si>
    <t>NUMBER</t>
  </si>
  <si>
    <t>NUMBER([1-38])</t>
  </si>
  <si>
    <t>NUMERIC([1-38])</t>
  </si>
  <si>
    <t>NUMBER([0-38],[1-38])</t>
  </si>
  <si>
    <t>NUMERIC([0-38],[1-38])</t>
  </si>
  <si>
    <t>NVARCHAR2 ([1-2000])</t>
  </si>
  <si>
    <t>NVARCHAR([1-2000])</t>
  </si>
  <si>
    <t>RAW ([1-2000])</t>
  </si>
  <si>
    <t>VARBINARY([1-2000])</t>
  </si>
  <si>
    <t>real</t>
  </si>
  <si>
    <t>ROWID</t>
  </si>
  <si>
    <t>CHAR(18)</t>
  </si>
  <si>
    <t>timestamp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</si>
  <si>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</si>
  <si>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</si>
  <si>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</si>
  <si>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</si>
  <si>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</si>
  <si>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</si>
  <si>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</si>
  <si>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</si>
  <si>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</si>
  <si>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</si>
  <si>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>Tipos Genéricos</t>
  </si>
  <si>
    <t>DATA</t>
  </si>
  <si>
    <t>TEXTO</t>
  </si>
  <si>
    <t>NUMERICO</t>
  </si>
  <si>
    <t>FLUTUANTE</t>
  </si>
  <si>
    <t>CARACTER</t>
  </si>
  <si>
    <t>IMAGEM</t>
  </si>
  <si>
    <t>Codigo</t>
  </si>
  <si>
    <t>Nome_departamento</t>
  </si>
  <si>
    <t>Marketing</t>
  </si>
  <si>
    <t>null</t>
  </si>
  <si>
    <t>Karla</t>
  </si>
  <si>
    <t>Placa carro</t>
  </si>
  <si>
    <t>XPTO-6633</t>
  </si>
  <si>
    <t>XPTO-5889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</si>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</sst>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44" fontId="0" fillId="0" borderId="1" xfId="1" applyFont="1" applyBorder="1"/>
    <xf numFmtId="0" fontId="4" fillId="5" borderId="7" xfId="0" applyFont="1" applyFill="1" applyBorder="1"/>
    <xf numFmtId="0" fontId="6" fillId="5" borderId="10" xfId="0" applyFont="1" applyFill="1" applyBorder="1"/>
    <xf numFmtId="0" fontId="4" fillId="5" borderId="10" xfId="0" applyFont="1" applyFill="1" applyBorder="1"/>
    <xf numFmtId="0" fontId="0" fillId="4" borderId="0" xfId="0" applyFill="1"/>
    <xf numFmtId="0" fontId="4" fillId="5" borderId="9" xfId="0" applyFont="1" applyFill="1" applyBorder="1"/>
    <xf numFmtId="0" fontId="8" fillId="5" borderId="7" xfId="0" applyFont="1" applyFill="1" applyBorder="1"/>
    <xf numFmtId="0" fontId="8" fillId="5" borderId="9" xfId="0" applyFont="1" applyFill="1" applyBorder="1"/>
    <xf numFmtId="0" fontId="5" fillId="0" borderId="1" xfId="0" applyFont="1" applyBorder="1"/>
    <xf numFmtId="0" fontId="0" fillId="6" borderId="0" xfId="0" applyFill="1"/>
    <xf numFmtId="0" fontId="0" fillId="6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ont="1" applyFill="1" applyBorder="1"/>
    <xf numFmtId="0" fontId="4" fillId="5" borderId="8" xfId="0" applyFont="1" applyFill="1" applyBorder="1"/>
    <xf numFmtId="0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76"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160651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5FD2EB-9034-48F2-A0FE-191DB272814E}"/>
            </a:ext>
          </a:extLst>
        </xdr:cNvPr>
        <xdr:cNvSpPr txBox="1"/>
      </xdr:nvSpPr>
      <xdr:spPr>
        <a:xfrm>
          <a:off x="514350" y="281268"/>
          <a:ext cx="1160651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Projeto um esquema de relação de maneira fácil e claro de explicar</a:t>
          </a:r>
          <a:endParaRPr lang="pt-BR" sz="3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8473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5408AF0-2D30-4687-9777-5BE1EF4FCE37}"/>
            </a:ext>
          </a:extLst>
        </xdr:cNvPr>
        <xdr:cNvSpPr txBox="1"/>
      </xdr:nvSpPr>
      <xdr:spPr>
        <a:xfrm>
          <a:off x="514350" y="281268"/>
          <a:ext cx="18473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32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75" headerRowBorderDxfId="74" tableBorderDxfId="73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50" tableBorderDxfId="49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48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47" tableBorderDxfId="46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45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44" tableBorderDxfId="43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42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41" headerRowBorderDxfId="40" tableBorderDxfId="39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38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37" tableBorderDxfId="36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35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34" tableBorderDxfId="33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32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31" tableBorderDxfId="30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29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28" headerRowBorderDxfId="27" tableBorderDxfId="26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25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24" tableBorderDxfId="23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22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21" tableBorderDxfId="20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19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I2:K4" totalsRowShown="0" headerRowBorderDxfId="72" tableBorderDxfId="71">
  <autoFilter ref="I2:K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18" tableBorderDxfId="17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16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15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14" tableBorderDxfId="13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12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A1DE6-BA01-43AA-84A4-2C17B1F24A5E}" name="Tabela216205" displayName="Tabela216205" ref="J7:M9" totalsRowShown="0" headerRowBorderDxfId="11" tableBorderDxfId="10">
  <autoFilter ref="J7:M9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80A67F40-4C63-4305-9EA9-B1452345FD96}" name="Numero"/>
    <tableColumn id="2" xr3:uid="{35A2E41A-B43E-43B9-B9E2-C60151DDC782}" name="Nome"/>
    <tableColumn id="4" xr3:uid="{955BEBBF-BE5E-41EA-9A09-82D92654791D}" name="ID_Funcionario" dataDxfId="9">
      <calculatedColumnFormula>Tabela11519[[#This Row],[ID]]</calculatedColumnFormula>
    </tableColumn>
    <tableColumn id="5" xr3:uid="{DBEBBF10-BCBB-4AD4-9A92-4FE83FD7AC55}" name="DataInicio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C93B33-4960-4EBA-9302-0DAAB9D04D4C}" name="Tabela21620526" displayName="Tabela21620526" ref="J26:M28" totalsRowShown="0" headerRowBorderDxfId="8" tableBorderDxfId="7">
  <autoFilter ref="J26:M28" xr:uid="{7C3EC5A0-54C9-4695-B785-9837CABBA18F}">
    <filterColumn colId="0" hiddenButton="1"/>
    <filterColumn colId="1" hiddenButton="1"/>
    <filterColumn colId="2" hiddenButton="1"/>
    <filterColumn colId="3" hiddenButton="1"/>
  </autoFilter>
  <tableColumns count="4">
    <tableColumn id="1" xr3:uid="{D9FB0626-BA34-4B7C-BBA5-88830DBD81E2}" name="Numero"/>
    <tableColumn id="2" xr3:uid="{3A783258-A418-4611-9318-58A118023746}" name="Nome"/>
    <tableColumn id="4" xr3:uid="{4D5F0072-2C5A-4B93-9CC4-069672B2D2DD}" name="ID_Funcionario" dataDxfId="6">
      <calculatedColumnFormula>2</calculatedColumnFormula>
    </tableColumn>
    <tableColumn id="5" xr3:uid="{2A895D39-F263-4F0E-952B-B6996D6F6430}" name="DataInicio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EB2A8F0-B6CB-443A-99DB-2BC73A637E97}" name="Tabela51822242527" displayName="Tabela51822242527" ref="J33:K38" totalsRowShown="0" headerRowBorderDxfId="5" tableBorderDxfId="4">
  <autoFilter ref="J33:K38" xr:uid="{16135503-FBE0-427B-8B87-1B49C54D784C}">
    <filterColumn colId="0" hiddenButton="1"/>
    <filterColumn colId="1" hiddenButton="1"/>
  </autoFilter>
  <tableColumns count="2">
    <tableColumn id="1" xr3:uid="{98112E11-6E9F-4BBA-B8B0-077FD1ED2A6C}" name="Numero_Dept" dataDxfId="3">
      <calculatedColumnFormula>D25</calculatedColumnFormula>
    </tableColumn>
    <tableColumn id="2" xr3:uid="{F1661DCB-7BBA-41AE-823E-AA434F0D9D22}" name="Local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9EB37E5-81A1-4109-8739-87C8EB37DE9A}" name="Tabela21620528" displayName="Tabela21620528" ref="C15:F17" totalsRowShown="0" headerRowBorderDxfId="2" tableBorderDxfId="1">
  <autoFilter ref="C15:F17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C74541C7-A7EC-4F64-B659-A090F654374D}" name="Numero"/>
    <tableColumn id="2" xr3:uid="{F2EB8281-A5AB-49CD-AB4D-8B7BD0028F8F}" name="Nome"/>
    <tableColumn id="4" xr3:uid="{6CA63538-DF7B-4492-A447-97386903EFC1}" name="ID_Funcionario" dataDxfId="0">
      <calculatedColumnFormula>Tabela11519[[#This Row],[ID]]</calculatedColumnFormula>
    </tableColumn>
    <tableColumn id="5" xr3:uid="{F5D986E3-AAE5-4815-B817-382D7538F240}" name="DataInicio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70" tableBorderDxfId="69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I9:L11" totalsRowShown="0" headerRowBorderDxfId="68" tableBorderDxfId="67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66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65" headerRowBorderDxfId="64" tableBorderDxfId="63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G2:K4" totalsRowShown="0" headerRowBorderDxfId="62" tableBorderDxfId="61">
  <autoFilter ref="G2:K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60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59" tableBorderDxfId="58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G9:J11" totalsRowShown="0" headerRowBorderDxfId="57" tableBorderDxfId="56">
  <autoFilter ref="G9:J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55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54" headerRowBorderDxfId="53" tableBorderDxfId="52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51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.xml"/><Relationship Id="rId4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sheetPr>
    <tabColor rgb="FF92D050"/>
  </sheetPr>
  <dimension ref="B2:F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908-9655-45E3-8408-DFEE34DAD40B}">
  <sheetPr>
    <tabColor rgb="FFFFC000"/>
  </sheetPr>
  <dimension ref="A1:Q41"/>
  <sheetViews>
    <sheetView showGridLines="0" zoomScale="85" zoomScaleNormal="85" workbookViewId="0">
      <selection activeCell="G44" sqref="G44"/>
    </sheetView>
  </sheetViews>
  <sheetFormatPr defaultRowHeight="15" x14ac:dyDescent="0.25"/>
  <cols>
    <col min="8" max="8" width="20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x14ac:dyDescent="0.25">
      <c r="A2" s="24"/>
      <c r="Q2" s="24"/>
    </row>
    <row r="3" spans="1:17" x14ac:dyDescent="0.25">
      <c r="A3" s="24"/>
      <c r="Q3" s="24"/>
    </row>
    <row r="4" spans="1:17" x14ac:dyDescent="0.25">
      <c r="A4" s="24"/>
      <c r="Q4" s="24"/>
    </row>
    <row r="5" spans="1:17" x14ac:dyDescent="0.25">
      <c r="A5" s="24"/>
      <c r="Q5" s="24"/>
    </row>
    <row r="6" spans="1:17" x14ac:dyDescent="0.25">
      <c r="A6" s="24"/>
      <c r="Q6" s="24"/>
    </row>
    <row r="7" spans="1:17" x14ac:dyDescent="0.25">
      <c r="A7" s="24"/>
      <c r="C7" s="22" t="s">
        <v>1</v>
      </c>
      <c r="D7" s="23" t="s">
        <v>2</v>
      </c>
      <c r="E7" s="23" t="s">
        <v>6</v>
      </c>
      <c r="F7" s="23" t="s">
        <v>7</v>
      </c>
      <c r="G7" s="23" t="s">
        <v>10</v>
      </c>
      <c r="H7" s="23" t="s">
        <v>124</v>
      </c>
      <c r="J7" s="5" t="s">
        <v>10</v>
      </c>
      <c r="K7" s="6" t="s">
        <v>2</v>
      </c>
      <c r="L7" s="8" t="s">
        <v>30</v>
      </c>
      <c r="M7" s="8" t="s">
        <v>31</v>
      </c>
      <c r="Q7" s="24"/>
    </row>
    <row r="8" spans="1:17" x14ac:dyDescent="0.25">
      <c r="A8" s="24"/>
      <c r="C8" s="4">
        <v>1</v>
      </c>
      <c r="D8" s="4" t="s">
        <v>17</v>
      </c>
      <c r="E8" s="4">
        <v>132465789</v>
      </c>
      <c r="F8" s="4">
        <v>4200</v>
      </c>
      <c r="G8" s="4">
        <f>Tabela216205[[#This Row],[Numero]]</f>
        <v>1</v>
      </c>
      <c r="H8" s="4" t="str">
        <f>VLOOKUP(G8,Tabela216205[#All],2,FALSE)</f>
        <v>TI</v>
      </c>
      <c r="J8">
        <v>1</v>
      </c>
      <c r="K8" t="s">
        <v>19</v>
      </c>
      <c r="L8">
        <f>Tabela11519[[#This Row],[ID]]</f>
        <v>5</v>
      </c>
      <c r="M8" s="9">
        <v>43490</v>
      </c>
      <c r="Q8" s="24"/>
    </row>
    <row r="9" spans="1:17" x14ac:dyDescent="0.25">
      <c r="A9" s="24"/>
      <c r="C9" s="4">
        <v>2</v>
      </c>
      <c r="D9" s="4" t="s">
        <v>18</v>
      </c>
      <c r="E9" s="4">
        <v>132465798</v>
      </c>
      <c r="F9" s="4">
        <v>5000</v>
      </c>
      <c r="G9" s="4">
        <f>Tabela216205[[#This Row],[Numero]]</f>
        <v>2</v>
      </c>
      <c r="H9" s="4" t="str">
        <f>VLOOKUP(G9,Tabela216205[#All],2,FALSE)</f>
        <v>RH</v>
      </c>
      <c r="J9">
        <v>2</v>
      </c>
      <c r="K9" t="s">
        <v>20</v>
      </c>
      <c r="L9">
        <f>Tabela11519[[#This Row],[ID]]</f>
        <v>0</v>
      </c>
      <c r="M9" s="9">
        <v>42287</v>
      </c>
      <c r="Q9" s="24"/>
    </row>
    <row r="10" spans="1:17" x14ac:dyDescent="0.25">
      <c r="A10" s="24"/>
      <c r="C10" s="4">
        <v>3</v>
      </c>
      <c r="D10" s="4" t="s">
        <v>32</v>
      </c>
      <c r="E10" s="4">
        <v>69587485</v>
      </c>
      <c r="F10" s="4">
        <v>12000</v>
      </c>
      <c r="G10" s="4">
        <f>J9</f>
        <v>2</v>
      </c>
      <c r="H10" s="4" t="str">
        <f>VLOOKUP(G10,Tabela216205[#All],2,FALSE)</f>
        <v>RH</v>
      </c>
      <c r="Q10" s="24"/>
    </row>
    <row r="11" spans="1:17" x14ac:dyDescent="0.25">
      <c r="A11" s="24"/>
      <c r="C11" s="4">
        <v>4</v>
      </c>
      <c r="D11" s="4" t="s">
        <v>33</v>
      </c>
      <c r="E11" s="4">
        <v>123465798</v>
      </c>
      <c r="F11" s="4">
        <v>6000</v>
      </c>
      <c r="G11" s="4">
        <f>J8</f>
        <v>1</v>
      </c>
      <c r="H11" s="4" t="str">
        <f>VLOOKUP(G11,Tabela216205[#All],2,FALSE)</f>
        <v>TI</v>
      </c>
      <c r="Q11" s="24"/>
    </row>
    <row r="12" spans="1:17" x14ac:dyDescent="0.25">
      <c r="A12" s="24"/>
      <c r="C12" s="4">
        <v>5</v>
      </c>
      <c r="D12" s="4" t="s">
        <v>36</v>
      </c>
      <c r="E12" s="4">
        <v>55566688</v>
      </c>
      <c r="F12" s="4">
        <v>12000</v>
      </c>
      <c r="G12" s="4">
        <f>J8</f>
        <v>1</v>
      </c>
      <c r="H12" s="4" t="str">
        <f>VLOOKUP(G12,Tabela216205[#All],2,FALSE)</f>
        <v>TI</v>
      </c>
      <c r="Q12" s="24"/>
    </row>
    <row r="13" spans="1:17" x14ac:dyDescent="0.25">
      <c r="A13" s="24"/>
      <c r="Q13" s="24"/>
    </row>
    <row r="14" spans="1:17" x14ac:dyDescent="0.25">
      <c r="A14" s="24"/>
      <c r="Q14" s="24"/>
    </row>
    <row r="15" spans="1:17" x14ac:dyDescent="0.25">
      <c r="A15" s="24"/>
      <c r="Q15" s="24"/>
    </row>
    <row r="16" spans="1:17" x14ac:dyDescent="0.25">
      <c r="A16" s="24"/>
      <c r="Q16" s="24"/>
    </row>
    <row r="17" spans="1:17" x14ac:dyDescent="0.25">
      <c r="A17" s="24"/>
      <c r="Q17" s="24"/>
    </row>
    <row r="18" spans="1:17" x14ac:dyDescent="0.25">
      <c r="A18" s="24"/>
      <c r="Q18" s="24"/>
    </row>
    <row r="19" spans="1:17" x14ac:dyDescent="0.25">
      <c r="A19" s="24"/>
      <c r="Q19" s="24"/>
    </row>
    <row r="20" spans="1:17" x14ac:dyDescent="0.25">
      <c r="A20" s="24"/>
      <c r="Q20" s="24"/>
    </row>
    <row r="21" spans="1:17" x14ac:dyDescent="0.25">
      <c r="A21" s="24"/>
      <c r="Q21" s="24"/>
    </row>
    <row r="22" spans="1:17" x14ac:dyDescent="0.25">
      <c r="A22" s="24"/>
      <c r="Q22" s="24"/>
    </row>
    <row r="23" spans="1:17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x14ac:dyDescent="0.25">
      <c r="A24" s="24"/>
      <c r="Q24" s="24"/>
    </row>
    <row r="25" spans="1:17" x14ac:dyDescent="0.25">
      <c r="A25" s="24"/>
      <c r="Q25" s="24"/>
    </row>
    <row r="26" spans="1:17" x14ac:dyDescent="0.25">
      <c r="A26" s="24"/>
      <c r="C26" s="22" t="s">
        <v>1</v>
      </c>
      <c r="D26" s="23" t="s">
        <v>2</v>
      </c>
      <c r="E26" s="23" t="s">
        <v>6</v>
      </c>
      <c r="F26" s="23" t="s">
        <v>7</v>
      </c>
      <c r="G26" s="23" t="s">
        <v>10</v>
      </c>
      <c r="J26" s="5" t="s">
        <v>10</v>
      </c>
      <c r="K26" s="6" t="s">
        <v>2</v>
      </c>
      <c r="L26" s="8" t="s">
        <v>30</v>
      </c>
      <c r="M26" s="8" t="s">
        <v>31</v>
      </c>
      <c r="Q26" s="24"/>
    </row>
    <row r="27" spans="1:17" x14ac:dyDescent="0.25">
      <c r="A27" s="24"/>
      <c r="C27" s="4">
        <v>1</v>
      </c>
      <c r="D27" s="4" t="s">
        <v>17</v>
      </c>
      <c r="E27" s="4">
        <v>132465789</v>
      </c>
      <c r="F27" s="4">
        <v>4200</v>
      </c>
      <c r="G27" s="4">
        <f>Tabela21620526[[#This Row],[Numero]]</f>
        <v>1</v>
      </c>
      <c r="J27">
        <v>1</v>
      </c>
      <c r="K27" t="s">
        <v>19</v>
      </c>
      <c r="L27">
        <f>2</f>
        <v>2</v>
      </c>
      <c r="M27" s="9">
        <v>43490</v>
      </c>
      <c r="Q27" s="24"/>
    </row>
    <row r="28" spans="1:17" x14ac:dyDescent="0.25">
      <c r="A28" s="24"/>
      <c r="C28" s="4">
        <v>2</v>
      </c>
      <c r="D28" s="4" t="s">
        <v>18</v>
      </c>
      <c r="E28" s="4">
        <v>132465798</v>
      </c>
      <c r="F28" s="4">
        <v>5000</v>
      </c>
      <c r="G28" s="4">
        <f>Tabela21620526[[#This Row],[Numero]]</f>
        <v>2</v>
      </c>
      <c r="J28">
        <v>2</v>
      </c>
      <c r="K28" t="s">
        <v>20</v>
      </c>
      <c r="L28">
        <f>2</f>
        <v>2</v>
      </c>
      <c r="M28" s="9">
        <v>42287</v>
      </c>
      <c r="Q28" s="24"/>
    </row>
    <row r="29" spans="1:17" x14ac:dyDescent="0.25">
      <c r="A29" s="24"/>
      <c r="C29" s="4">
        <v>3</v>
      </c>
      <c r="D29" s="4" t="s">
        <v>32</v>
      </c>
      <c r="E29" s="4">
        <v>69587485</v>
      </c>
      <c r="F29" s="4">
        <v>12000</v>
      </c>
      <c r="G29" s="4">
        <f>J28</f>
        <v>2</v>
      </c>
      <c r="Q29" s="24"/>
    </row>
    <row r="30" spans="1:17" x14ac:dyDescent="0.25">
      <c r="A30" s="24"/>
      <c r="C30" s="4">
        <v>4</v>
      </c>
      <c r="D30" s="4" t="s">
        <v>33</v>
      </c>
      <c r="E30" s="4">
        <v>123465798</v>
      </c>
      <c r="F30" s="4">
        <v>6000</v>
      </c>
      <c r="G30" s="4">
        <f>J27</f>
        <v>1</v>
      </c>
      <c r="Q30" s="24"/>
    </row>
    <row r="31" spans="1:17" x14ac:dyDescent="0.25">
      <c r="A31" s="24"/>
      <c r="C31" s="4">
        <v>5</v>
      </c>
      <c r="D31" s="4" t="s">
        <v>36</v>
      </c>
      <c r="E31" s="4">
        <v>55566688</v>
      </c>
      <c r="F31" s="4">
        <v>12000</v>
      </c>
      <c r="G31" s="4">
        <f>J27</f>
        <v>1</v>
      </c>
      <c r="Q31" s="24"/>
    </row>
    <row r="32" spans="1:17" x14ac:dyDescent="0.25">
      <c r="A32" s="24"/>
      <c r="Q32" s="24"/>
    </row>
    <row r="33" spans="1:17" x14ac:dyDescent="0.25">
      <c r="A33" s="24"/>
      <c r="J33" s="5" t="s">
        <v>41</v>
      </c>
      <c r="K33" s="7" t="s">
        <v>42</v>
      </c>
      <c r="Q33" s="24"/>
    </row>
    <row r="34" spans="1:17" x14ac:dyDescent="0.25">
      <c r="A34" s="24"/>
      <c r="J34">
        <f>$J$8</f>
        <v>1</v>
      </c>
      <c r="K34" t="s">
        <v>43</v>
      </c>
      <c r="Q34" s="24"/>
    </row>
    <row r="35" spans="1:17" x14ac:dyDescent="0.25">
      <c r="A35" s="24"/>
      <c r="J35">
        <f t="shared" ref="J35:J37" si="0">$J$8</f>
        <v>1</v>
      </c>
      <c r="K35" t="s">
        <v>44</v>
      </c>
      <c r="Q35" s="24"/>
    </row>
    <row r="36" spans="1:17" x14ac:dyDescent="0.25">
      <c r="A36" s="24"/>
      <c r="J36">
        <f t="shared" si="0"/>
        <v>1</v>
      </c>
      <c r="K36" t="s">
        <v>45</v>
      </c>
      <c r="Q36" s="24"/>
    </row>
    <row r="37" spans="1:17" x14ac:dyDescent="0.25">
      <c r="A37" s="24"/>
      <c r="J37">
        <f t="shared" si="0"/>
        <v>1</v>
      </c>
      <c r="K37" t="s">
        <v>46</v>
      </c>
      <c r="Q37" s="24"/>
    </row>
    <row r="38" spans="1:17" x14ac:dyDescent="0.25">
      <c r="A38" s="24"/>
      <c r="J38" s="12">
        <v>2</v>
      </c>
      <c r="K38" t="s">
        <v>43</v>
      </c>
      <c r="Q38" s="24"/>
    </row>
    <row r="39" spans="1:17" x14ac:dyDescent="0.25">
      <c r="A39" s="24"/>
      <c r="Q39" s="24"/>
    </row>
    <row r="40" spans="1:17" x14ac:dyDescent="0.25">
      <c r="A40" s="24"/>
      <c r="Q40" s="24"/>
    </row>
    <row r="41" spans="1:17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9D2E-508B-40D8-BD36-3071BCAD149D}">
  <sheetPr>
    <tabColor rgb="FF00B0F0"/>
  </sheetPr>
  <dimension ref="A1:Q40"/>
  <sheetViews>
    <sheetView showGridLines="0" zoomScaleNormal="100" workbookViewId="0">
      <selection activeCell="J34" sqref="J34"/>
    </sheetView>
  </sheetViews>
  <sheetFormatPr defaultRowHeight="15" x14ac:dyDescent="0.25"/>
  <cols>
    <col min="5" max="5" width="14.42578125" bestFit="1" customWidth="1"/>
    <col min="6" max="6" width="13.28515625" bestFit="1" customWidth="1"/>
    <col min="8" max="8" width="6.42578125" bestFit="1" customWidth="1"/>
    <col min="9" max="9" width="14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x14ac:dyDescent="0.25">
      <c r="A2" s="24"/>
      <c r="Q2" s="24"/>
    </row>
    <row r="3" spans="1:17" x14ac:dyDescent="0.25">
      <c r="A3" s="24"/>
      <c r="Q3" s="24"/>
    </row>
    <row r="4" spans="1:17" x14ac:dyDescent="0.25">
      <c r="A4" s="24"/>
      <c r="Q4" s="24"/>
    </row>
    <row r="5" spans="1:17" x14ac:dyDescent="0.25">
      <c r="A5" s="24"/>
      <c r="Q5" s="24"/>
    </row>
    <row r="6" spans="1:17" x14ac:dyDescent="0.25">
      <c r="A6" s="24"/>
      <c r="Q6" s="24"/>
    </row>
    <row r="7" spans="1:17" x14ac:dyDescent="0.25">
      <c r="A7" s="24"/>
      <c r="C7" s="22" t="s">
        <v>1</v>
      </c>
      <c r="D7" s="23" t="s">
        <v>2</v>
      </c>
      <c r="E7" s="23" t="s">
        <v>6</v>
      </c>
      <c r="F7" s="23" t="s">
        <v>7</v>
      </c>
      <c r="G7" s="23" t="s">
        <v>10</v>
      </c>
      <c r="Q7" s="24"/>
    </row>
    <row r="8" spans="1:17" x14ac:dyDescent="0.25">
      <c r="A8" s="24"/>
      <c r="C8" s="4">
        <v>1</v>
      </c>
      <c r="D8" s="4" t="s">
        <v>17</v>
      </c>
      <c r="E8" s="4">
        <v>132465789</v>
      </c>
      <c r="F8" s="20">
        <v>4200</v>
      </c>
      <c r="G8" s="4">
        <v>1</v>
      </c>
      <c r="Q8" s="24"/>
    </row>
    <row r="9" spans="1:17" x14ac:dyDescent="0.25">
      <c r="A9" s="24"/>
      <c r="C9" s="4">
        <v>2</v>
      </c>
      <c r="D9" s="4" t="s">
        <v>18</v>
      </c>
      <c r="E9" s="4">
        <v>132465798</v>
      </c>
      <c r="F9" s="20">
        <v>5000</v>
      </c>
      <c r="G9" s="4">
        <v>2</v>
      </c>
      <c r="Q9" s="24"/>
    </row>
    <row r="10" spans="1:17" x14ac:dyDescent="0.25">
      <c r="A10" s="24"/>
      <c r="C10" s="4">
        <v>3</v>
      </c>
      <c r="D10" s="4" t="s">
        <v>32</v>
      </c>
      <c r="E10" s="4">
        <v>69587485</v>
      </c>
      <c r="F10" s="20">
        <v>12000</v>
      </c>
      <c r="G10" s="4">
        <f>C17</f>
        <v>2</v>
      </c>
      <c r="Q10" s="24"/>
    </row>
    <row r="11" spans="1:17" x14ac:dyDescent="0.25">
      <c r="A11" s="24"/>
      <c r="C11" s="4">
        <v>4</v>
      </c>
      <c r="D11" s="4" t="s">
        <v>33</v>
      </c>
      <c r="E11" s="4">
        <v>123465798</v>
      </c>
      <c r="F11" s="20">
        <v>6000</v>
      </c>
      <c r="G11" s="4">
        <f>C16</f>
        <v>1</v>
      </c>
      <c r="Q11" s="24"/>
    </row>
    <row r="12" spans="1:17" x14ac:dyDescent="0.25">
      <c r="A12" s="24"/>
      <c r="C12" s="4">
        <v>5</v>
      </c>
      <c r="D12" s="4" t="s">
        <v>36</v>
      </c>
      <c r="E12" s="4">
        <v>55566688</v>
      </c>
      <c r="F12" s="20">
        <v>12000</v>
      </c>
      <c r="G12" s="4">
        <f>C16</f>
        <v>1</v>
      </c>
      <c r="Q12" s="24"/>
    </row>
    <row r="13" spans="1:17" x14ac:dyDescent="0.25">
      <c r="A13" s="24"/>
      <c r="Q13" s="24"/>
    </row>
    <row r="14" spans="1:17" x14ac:dyDescent="0.25">
      <c r="A14" s="24"/>
      <c r="Q14" s="24"/>
    </row>
    <row r="15" spans="1:17" x14ac:dyDescent="0.25">
      <c r="A15" s="24"/>
      <c r="C15" s="5" t="s">
        <v>10</v>
      </c>
      <c r="D15" s="6" t="s">
        <v>2</v>
      </c>
      <c r="E15" s="8" t="s">
        <v>30</v>
      </c>
      <c r="F15" s="8" t="s">
        <v>31</v>
      </c>
      <c r="Q15" s="24"/>
    </row>
    <row r="16" spans="1:17" x14ac:dyDescent="0.25">
      <c r="A16" s="24"/>
      <c r="C16">
        <v>1</v>
      </c>
      <c r="D16" t="s">
        <v>19</v>
      </c>
      <c r="E16">
        <v>1</v>
      </c>
      <c r="F16" s="9">
        <v>43490</v>
      </c>
      <c r="Q16" s="24"/>
    </row>
    <row r="17" spans="1:17" x14ac:dyDescent="0.25">
      <c r="A17" s="24"/>
      <c r="C17">
        <v>2</v>
      </c>
      <c r="D17" t="s">
        <v>20</v>
      </c>
      <c r="E17">
        <v>2</v>
      </c>
      <c r="F17" s="9">
        <v>42287</v>
      </c>
      <c r="Q17" s="24"/>
    </row>
    <row r="18" spans="1:17" x14ac:dyDescent="0.25">
      <c r="A18" s="24"/>
      <c r="J18" s="12"/>
      <c r="Q18" s="24"/>
    </row>
    <row r="19" spans="1:17" x14ac:dyDescent="0.25">
      <c r="A19" s="24"/>
      <c r="Q19" s="24"/>
    </row>
    <row r="20" spans="1:17" x14ac:dyDescent="0.25">
      <c r="A20" s="24"/>
      <c r="Q20" s="24"/>
    </row>
    <row r="21" spans="1:17" x14ac:dyDescent="0.25">
      <c r="A21" s="24"/>
      <c r="Q21" s="24"/>
    </row>
    <row r="22" spans="1:17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x14ac:dyDescent="0.25">
      <c r="A23" s="24"/>
      <c r="Q23" s="24"/>
    </row>
    <row r="24" spans="1:17" x14ac:dyDescent="0.25">
      <c r="A24" s="24"/>
      <c r="Q24" s="24"/>
    </row>
    <row r="25" spans="1:17" x14ac:dyDescent="0.25">
      <c r="A25" s="24"/>
      <c r="C25" s="22" t="s">
        <v>1</v>
      </c>
      <c r="D25" s="23" t="s">
        <v>2</v>
      </c>
      <c r="E25" s="23" t="s">
        <v>6</v>
      </c>
      <c r="F25" s="23" t="s">
        <v>7</v>
      </c>
      <c r="G25" s="23" t="s">
        <v>10</v>
      </c>
      <c r="H25" s="26" t="s">
        <v>2</v>
      </c>
      <c r="I25" s="27" t="s">
        <v>30</v>
      </c>
      <c r="Q25" s="24"/>
    </row>
    <row r="26" spans="1:17" x14ac:dyDescent="0.25">
      <c r="A26" s="24"/>
      <c r="C26" s="4">
        <v>1</v>
      </c>
      <c r="D26" s="4" t="s">
        <v>17</v>
      </c>
      <c r="E26" s="4">
        <v>132465789</v>
      </c>
      <c r="F26" s="4">
        <v>4200</v>
      </c>
      <c r="G26" s="4">
        <v>1</v>
      </c>
      <c r="H26" s="28" t="s">
        <v>19</v>
      </c>
      <c r="I26" s="28">
        <f>$E$26</f>
        <v>132465789</v>
      </c>
      <c r="Q26" s="24"/>
    </row>
    <row r="27" spans="1:17" x14ac:dyDescent="0.25">
      <c r="A27" s="24"/>
      <c r="C27" s="4">
        <v>2</v>
      </c>
      <c r="D27" s="4" t="s">
        <v>18</v>
      </c>
      <c r="E27" s="4">
        <v>132465798</v>
      </c>
      <c r="F27" s="4">
        <v>5000</v>
      </c>
      <c r="G27" s="4">
        <v>2</v>
      </c>
      <c r="H27" s="28" t="s">
        <v>20</v>
      </c>
      <c r="I27" s="28">
        <f>$E$27</f>
        <v>132465798</v>
      </c>
      <c r="Q27" s="24"/>
    </row>
    <row r="28" spans="1:17" x14ac:dyDescent="0.25">
      <c r="A28" s="24"/>
      <c r="C28" s="4">
        <v>3</v>
      </c>
      <c r="D28" s="4" t="s">
        <v>32</v>
      </c>
      <c r="E28" s="4">
        <v>69587485</v>
      </c>
      <c r="F28" s="4">
        <v>12000</v>
      </c>
      <c r="G28" s="4">
        <v>1</v>
      </c>
      <c r="H28" s="28" t="s">
        <v>19</v>
      </c>
      <c r="I28" s="28">
        <f>$E$26</f>
        <v>132465789</v>
      </c>
      <c r="Q28" s="24"/>
    </row>
    <row r="29" spans="1:17" x14ac:dyDescent="0.25">
      <c r="A29" s="24"/>
      <c r="C29" s="4">
        <v>4</v>
      </c>
      <c r="D29" s="4" t="s">
        <v>33</v>
      </c>
      <c r="E29" s="4">
        <v>123465798</v>
      </c>
      <c r="F29" s="4">
        <v>6000</v>
      </c>
      <c r="G29" s="4">
        <v>1</v>
      </c>
      <c r="H29" s="28" t="s">
        <v>19</v>
      </c>
      <c r="I29" s="28">
        <f>$E$26</f>
        <v>132465789</v>
      </c>
      <c r="Q29" s="24"/>
    </row>
    <row r="30" spans="1:17" x14ac:dyDescent="0.25">
      <c r="A30" s="24"/>
      <c r="C30" s="4">
        <v>5</v>
      </c>
      <c r="D30" s="4" t="s">
        <v>36</v>
      </c>
      <c r="E30" s="4">
        <v>55566688</v>
      </c>
      <c r="F30" s="4">
        <v>12000</v>
      </c>
      <c r="G30" s="4">
        <v>2</v>
      </c>
      <c r="H30" s="28" t="s">
        <v>20</v>
      </c>
      <c r="I30" s="28">
        <f>$E$27</f>
        <v>132465798</v>
      </c>
      <c r="Q30" s="24"/>
    </row>
    <row r="31" spans="1:17" x14ac:dyDescent="0.25">
      <c r="A31" s="24"/>
      <c r="Q31" s="24"/>
    </row>
    <row r="32" spans="1:17" x14ac:dyDescent="0.25">
      <c r="A32" s="24"/>
      <c r="Q32" s="24"/>
    </row>
    <row r="33" spans="1:17" x14ac:dyDescent="0.25">
      <c r="A33" s="24"/>
      <c r="Q33" s="24"/>
    </row>
    <row r="34" spans="1:17" x14ac:dyDescent="0.25">
      <c r="A34" s="24"/>
      <c r="Q34" s="24"/>
    </row>
    <row r="35" spans="1:17" x14ac:dyDescent="0.25">
      <c r="A35" s="24"/>
      <c r="Q35" s="24"/>
    </row>
    <row r="36" spans="1:17" x14ac:dyDescent="0.25">
      <c r="A36" s="24"/>
      <c r="Q36" s="24"/>
    </row>
    <row r="37" spans="1:17" x14ac:dyDescent="0.25">
      <c r="A37" s="24"/>
      <c r="Q37" s="24"/>
    </row>
    <row r="38" spans="1:17" x14ac:dyDescent="0.25">
      <c r="A38" s="24"/>
      <c r="Q38" s="24"/>
    </row>
    <row r="39" spans="1:17" x14ac:dyDescent="0.25">
      <c r="A39" s="24"/>
      <c r="Q39" s="24"/>
    </row>
    <row r="40" spans="1:17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D2E7-7877-4B8B-AA3C-A122F2F1EBD4}">
  <sheetPr>
    <tabColor rgb="FF00B0F0"/>
  </sheetPr>
  <dimension ref="B3:H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2:8" x14ac:dyDescent="0.25">
      <c r="B3" s="22" t="s">
        <v>1</v>
      </c>
      <c r="C3" s="23" t="s">
        <v>2</v>
      </c>
      <c r="D3" s="23" t="s">
        <v>6</v>
      </c>
      <c r="E3" s="23" t="s">
        <v>7</v>
      </c>
      <c r="F3" s="23" t="s">
        <v>10</v>
      </c>
      <c r="G3" s="26" t="s">
        <v>2</v>
      </c>
      <c r="H3" s="27" t="s">
        <v>30</v>
      </c>
    </row>
    <row r="4" spans="2:8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28" t="s">
        <v>19</v>
      </c>
      <c r="H4" s="28">
        <v>1</v>
      </c>
    </row>
    <row r="5" spans="2:8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28" t="s">
        <v>20</v>
      </c>
      <c r="H5" s="28">
        <v>2</v>
      </c>
    </row>
    <row r="6" spans="2:8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28" t="s">
        <v>19</v>
      </c>
      <c r="H6" s="28">
        <v>1</v>
      </c>
    </row>
    <row r="7" spans="2:8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28" t="s">
        <v>19</v>
      </c>
      <c r="H7" s="28">
        <v>1</v>
      </c>
    </row>
    <row r="8" spans="2:8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28" t="s">
        <v>20</v>
      </c>
      <c r="H8" s="28">
        <v>2</v>
      </c>
    </row>
    <row r="9" spans="2:8" x14ac:dyDescent="0.25">
      <c r="B9" s="2" t="s">
        <v>126</v>
      </c>
      <c r="C9" s="2" t="s">
        <v>126</v>
      </c>
      <c r="D9" s="2" t="s">
        <v>126</v>
      </c>
      <c r="E9" s="2" t="s">
        <v>126</v>
      </c>
      <c r="F9" s="2">
        <v>3</v>
      </c>
      <c r="G9" s="2" t="s">
        <v>125</v>
      </c>
      <c r="H9" s="2">
        <v>3</v>
      </c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1F4E-C3F5-44F4-80FD-274B94E4E369}">
  <sheetPr>
    <tabColor rgb="FF00B0F0"/>
  </sheetPr>
  <dimension ref="A3:I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2" t="s">
        <v>1</v>
      </c>
      <c r="C3" s="23" t="s">
        <v>2</v>
      </c>
      <c r="D3" s="23" t="s">
        <v>6</v>
      </c>
      <c r="E3" s="23" t="s">
        <v>7</v>
      </c>
      <c r="F3" s="23" t="s">
        <v>10</v>
      </c>
      <c r="G3" s="26" t="s">
        <v>2</v>
      </c>
      <c r="H3" s="27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28" t="s">
        <v>19</v>
      </c>
      <c r="H4" s="28">
        <v>1</v>
      </c>
    </row>
    <row r="5" spans="1:9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28" t="s">
        <v>20</v>
      </c>
      <c r="H5" s="28">
        <v>2</v>
      </c>
    </row>
    <row r="6" spans="1:9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28" t="s">
        <v>19</v>
      </c>
      <c r="H6" s="28"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28" t="s">
        <v>19</v>
      </c>
      <c r="H7" s="28">
        <v>1</v>
      </c>
    </row>
    <row r="8" spans="1:9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28" t="s">
        <v>20</v>
      </c>
      <c r="H8" s="28">
        <v>2</v>
      </c>
    </row>
    <row r="9" spans="1:9" x14ac:dyDescent="0.25">
      <c r="A9" s="29"/>
      <c r="B9" s="30">
        <v>6</v>
      </c>
      <c r="C9" s="30" t="s">
        <v>127</v>
      </c>
      <c r="D9" s="30">
        <v>556677889</v>
      </c>
      <c r="E9" s="30">
        <v>5000</v>
      </c>
      <c r="F9" s="30">
        <v>3</v>
      </c>
      <c r="G9" s="30" t="s">
        <v>125</v>
      </c>
      <c r="H9" s="30">
        <v>3</v>
      </c>
      <c r="I9" s="29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8911-2DB7-4015-9030-1E1B7F1A0372}">
  <sheetPr>
    <tabColor rgb="FF00B0F0"/>
  </sheetPr>
  <dimension ref="A3:I12"/>
  <sheetViews>
    <sheetView zoomScale="160" zoomScaleNormal="160" workbookViewId="0">
      <selection activeCell="L9" sqref="L9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2" t="s">
        <v>1</v>
      </c>
      <c r="C3" s="23" t="s">
        <v>2</v>
      </c>
      <c r="D3" s="23" t="s">
        <v>6</v>
      </c>
      <c r="E3" s="23" t="s">
        <v>7</v>
      </c>
      <c r="F3" s="23" t="s">
        <v>10</v>
      </c>
      <c r="G3" s="21" t="s">
        <v>2</v>
      </c>
      <c r="H3" s="25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4" t="s">
        <v>19</v>
      </c>
      <c r="H4" s="4">
        <f>B4</f>
        <v>1</v>
      </c>
    </row>
    <row r="5" spans="1:9" x14ac:dyDescent="0.25">
      <c r="B5" s="4">
        <v>2</v>
      </c>
      <c r="C5" s="4" t="s">
        <v>18</v>
      </c>
      <c r="D5" s="4">
        <v>659965332</v>
      </c>
      <c r="E5" s="4">
        <v>5000</v>
      </c>
      <c r="F5" s="4">
        <v>2</v>
      </c>
      <c r="G5" s="4" t="s">
        <v>20</v>
      </c>
      <c r="H5" s="4">
        <f>B5</f>
        <v>2</v>
      </c>
    </row>
    <row r="6" spans="1:9" x14ac:dyDescent="0.25">
      <c r="B6" s="4">
        <v>3</v>
      </c>
      <c r="C6" s="4" t="s">
        <v>32</v>
      </c>
      <c r="D6" s="4">
        <v>656565698</v>
      </c>
      <c r="E6" s="4">
        <v>12000</v>
      </c>
      <c r="F6" s="4">
        <v>1</v>
      </c>
      <c r="G6" s="4" t="s">
        <v>19</v>
      </c>
      <c r="H6" s="4">
        <f>$B$4</f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4" t="s">
        <v>19</v>
      </c>
      <c r="H7" s="4">
        <f>$B$4</f>
        <v>1</v>
      </c>
    </row>
    <row r="8" spans="1:9" x14ac:dyDescent="0.25">
      <c r="B8" s="4">
        <v>5</v>
      </c>
      <c r="C8" s="4" t="s">
        <v>36</v>
      </c>
      <c r="D8" s="4">
        <v>969631254</v>
      </c>
      <c r="E8" s="4">
        <v>12000</v>
      </c>
      <c r="F8" s="4">
        <v>2</v>
      </c>
      <c r="G8" s="4" t="s">
        <v>20</v>
      </c>
      <c r="H8" s="4">
        <f>B5</f>
        <v>2</v>
      </c>
    </row>
    <row r="9" spans="1:9" x14ac:dyDescent="0.25">
      <c r="A9" s="31"/>
      <c r="B9" s="32">
        <v>6</v>
      </c>
      <c r="C9" s="32" t="s">
        <v>127</v>
      </c>
      <c r="D9" s="32">
        <v>556677889</v>
      </c>
      <c r="E9" s="32">
        <v>5000</v>
      </c>
      <c r="F9" s="32">
        <v>3</v>
      </c>
      <c r="G9" s="33" t="s">
        <v>125</v>
      </c>
      <c r="H9" s="33">
        <f>B9</f>
        <v>6</v>
      </c>
      <c r="I9" s="31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EC9E-F87A-461D-A5AE-72FA7A62CF7E}">
  <sheetPr>
    <tabColor rgb="FFFFFF00"/>
  </sheetPr>
  <dimension ref="A3:F61"/>
  <sheetViews>
    <sheetView showGridLines="0" tabSelected="1" topLeftCell="A46" zoomScale="160" zoomScaleNormal="160" workbookViewId="0">
      <selection activeCell="E59" sqref="E59"/>
    </sheetView>
  </sheetViews>
  <sheetFormatPr defaultRowHeight="15" x14ac:dyDescent="0.25"/>
  <cols>
    <col min="2" max="3" width="10.42578125" bestFit="1" customWidth="1"/>
    <col min="4" max="4" width="14" bestFit="1" customWidth="1"/>
    <col min="5" max="5" width="14.42578125" bestFit="1" customWidth="1"/>
  </cols>
  <sheetData>
    <row r="3" spans="1:6" x14ac:dyDescent="0.25">
      <c r="B3" s="22" t="s">
        <v>1</v>
      </c>
      <c r="C3" s="23" t="s">
        <v>2</v>
      </c>
      <c r="D3" s="21" t="s">
        <v>8</v>
      </c>
      <c r="E3" s="25" t="s">
        <v>128</v>
      </c>
    </row>
    <row r="4" spans="1:6" x14ac:dyDescent="0.25">
      <c r="B4" s="4">
        <v>1</v>
      </c>
      <c r="C4" s="4" t="s">
        <v>17</v>
      </c>
      <c r="D4" s="4" t="s">
        <v>19</v>
      </c>
      <c r="E4" s="4" t="s">
        <v>130</v>
      </c>
    </row>
    <row r="5" spans="1:6" x14ac:dyDescent="0.25">
      <c r="B5" s="4">
        <v>2</v>
      </c>
      <c r="C5" s="4" t="s">
        <v>18</v>
      </c>
      <c r="D5" s="4" t="s">
        <v>20</v>
      </c>
      <c r="E5" s="4" t="s">
        <v>131</v>
      </c>
    </row>
    <row r="6" spans="1:6" x14ac:dyDescent="0.25">
      <c r="B6" s="4">
        <v>3</v>
      </c>
      <c r="C6" s="4" t="s">
        <v>32</v>
      </c>
      <c r="D6" s="4" t="s">
        <v>19</v>
      </c>
      <c r="E6" s="4" t="s">
        <v>131</v>
      </c>
    </row>
    <row r="7" spans="1:6" x14ac:dyDescent="0.25">
      <c r="B7" s="4">
        <v>4</v>
      </c>
      <c r="C7" s="4" t="s">
        <v>33</v>
      </c>
      <c r="D7" s="4" t="s">
        <v>19</v>
      </c>
      <c r="E7" s="4" t="s">
        <v>131</v>
      </c>
    </row>
    <row r="8" spans="1:6" x14ac:dyDescent="0.25">
      <c r="B8" s="4">
        <v>5</v>
      </c>
      <c r="C8" s="4" t="s">
        <v>36</v>
      </c>
      <c r="D8" s="4" t="s">
        <v>20</v>
      </c>
      <c r="E8" s="4" t="s">
        <v>131</v>
      </c>
    </row>
    <row r="9" spans="1:6" x14ac:dyDescent="0.25">
      <c r="A9" s="31"/>
      <c r="B9" s="32">
        <v>6</v>
      </c>
      <c r="C9" s="32" t="s">
        <v>127</v>
      </c>
      <c r="D9" s="33" t="s">
        <v>125</v>
      </c>
      <c r="E9" s="33" t="s">
        <v>129</v>
      </c>
      <c r="F9" s="31"/>
    </row>
    <row r="50" spans="2:4" x14ac:dyDescent="0.25">
      <c r="B50" s="22" t="s">
        <v>1</v>
      </c>
      <c r="C50" s="23" t="s">
        <v>2</v>
      </c>
      <c r="D50" s="21" t="s">
        <v>8</v>
      </c>
    </row>
    <row r="51" spans="2:4" x14ac:dyDescent="0.25">
      <c r="B51" s="4">
        <v>1</v>
      </c>
      <c r="C51" s="4" t="s">
        <v>17</v>
      </c>
      <c r="D51" s="4" t="s">
        <v>19</v>
      </c>
    </row>
    <row r="52" spans="2:4" x14ac:dyDescent="0.25">
      <c r="B52" s="4">
        <v>2</v>
      </c>
      <c r="C52" s="4" t="s">
        <v>18</v>
      </c>
      <c r="D52" s="4" t="s">
        <v>20</v>
      </c>
    </row>
    <row r="53" spans="2:4" x14ac:dyDescent="0.25">
      <c r="B53" s="4">
        <v>3</v>
      </c>
      <c r="C53" s="4" t="s">
        <v>32</v>
      </c>
      <c r="D53" s="4" t="s">
        <v>19</v>
      </c>
    </row>
    <row r="54" spans="2:4" x14ac:dyDescent="0.25">
      <c r="B54" s="4">
        <v>4</v>
      </c>
      <c r="C54" s="4" t="s">
        <v>33</v>
      </c>
      <c r="D54" s="4" t="s">
        <v>19</v>
      </c>
    </row>
    <row r="55" spans="2:4" x14ac:dyDescent="0.25">
      <c r="B55" s="4">
        <v>5</v>
      </c>
      <c r="C55" s="4" t="s">
        <v>36</v>
      </c>
      <c r="D55" s="4" t="s">
        <v>20</v>
      </c>
    </row>
    <row r="56" spans="2:4" x14ac:dyDescent="0.25">
      <c r="B56" s="32">
        <v>6</v>
      </c>
      <c r="C56" s="32" t="s">
        <v>127</v>
      </c>
      <c r="D56" s="33" t="s">
        <v>125</v>
      </c>
    </row>
    <row r="59" spans="2:4" x14ac:dyDescent="0.25">
      <c r="B59" s="22" t="s">
        <v>1</v>
      </c>
      <c r="C59" s="34" t="s">
        <v>128</v>
      </c>
    </row>
    <row r="60" spans="2:4" x14ac:dyDescent="0.25">
      <c r="B60" s="2">
        <v>1</v>
      </c>
      <c r="C60" s="4" t="s">
        <v>130</v>
      </c>
    </row>
    <row r="61" spans="2:4" x14ac:dyDescent="0.25">
      <c r="B61" s="2">
        <v>6</v>
      </c>
      <c r="C61" s="2" t="s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sheetPr>
    <tabColor rgb="FF92D050"/>
  </sheetPr>
  <dimension ref="B2:H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sheetPr>
    <tabColor rgb="FF92D050"/>
  </sheetPr>
  <dimension ref="B1:L11"/>
  <sheetViews>
    <sheetView showGridLines="0" zoomScale="150" zoomScaleNormal="150" workbookViewId="0">
      <selection activeCell="G7" sqref="G7"/>
    </sheetView>
  </sheetViews>
  <sheetFormatPr defaultRowHeight="15" x14ac:dyDescent="0.25"/>
  <cols>
    <col min="3" max="3" width="11" bestFit="1" customWidth="1"/>
    <col min="4" max="4" width="11.5703125" customWidth="1"/>
    <col min="6" max="7" width="7.140625" customWidth="1"/>
    <col min="8" max="8" width="6.5703125" customWidth="1"/>
    <col min="11" max="11" width="11.5703125" customWidth="1"/>
    <col min="12" max="12" width="11.42578125" customWidth="1"/>
  </cols>
  <sheetData>
    <row r="1" spans="2:12" x14ac:dyDescent="0.25">
      <c r="B1" s="36" t="s">
        <v>0</v>
      </c>
      <c r="C1" s="37"/>
      <c r="D1" s="37"/>
      <c r="E1" s="37"/>
      <c r="I1" s="36" t="s">
        <v>8</v>
      </c>
      <c r="J1" s="37"/>
      <c r="K1" s="37"/>
    </row>
    <row r="2" spans="2:12" x14ac:dyDescent="0.25">
      <c r="B2" s="5" t="s">
        <v>1</v>
      </c>
      <c r="C2" s="6" t="s">
        <v>2</v>
      </c>
      <c r="D2" s="6" t="s">
        <v>6</v>
      </c>
      <c r="E2" s="6" t="s">
        <v>7</v>
      </c>
      <c r="I2" s="5" t="s">
        <v>10</v>
      </c>
      <c r="J2" s="6" t="s">
        <v>2</v>
      </c>
      <c r="K2" s="6" t="s">
        <v>11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I3">
        <v>1</v>
      </c>
      <c r="J3" t="s">
        <v>19</v>
      </c>
      <c r="K3" t="s">
        <v>21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I4">
        <v>2</v>
      </c>
      <c r="J4" t="s">
        <v>20</v>
      </c>
      <c r="K4" t="s">
        <v>21</v>
      </c>
    </row>
    <row r="8" spans="2:12" x14ac:dyDescent="0.25">
      <c r="B8" s="36" t="s">
        <v>12</v>
      </c>
      <c r="C8" s="37"/>
      <c r="D8" s="37"/>
      <c r="I8" s="36" t="s">
        <v>13</v>
      </c>
      <c r="J8" s="37"/>
      <c r="K8" s="37"/>
      <c r="L8" s="37"/>
    </row>
    <row r="9" spans="2:12" x14ac:dyDescent="0.25">
      <c r="B9" s="5" t="s">
        <v>10</v>
      </c>
      <c r="C9" s="6" t="s">
        <v>2</v>
      </c>
      <c r="D9" s="6" t="s">
        <v>11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2" x14ac:dyDescent="0.25">
      <c r="B10">
        <v>1</v>
      </c>
      <c r="C10" t="s">
        <v>22</v>
      </c>
      <c r="D10" t="s">
        <v>21</v>
      </c>
      <c r="I10">
        <f>B4</f>
        <v>2</v>
      </c>
      <c r="J10" t="s">
        <v>24</v>
      </c>
      <c r="K10" t="s">
        <v>26</v>
      </c>
      <c r="L10" t="s">
        <v>28</v>
      </c>
    </row>
    <row r="11" spans="2:12" x14ac:dyDescent="0.25">
      <c r="B11">
        <v>2</v>
      </c>
      <c r="C11" t="s">
        <v>23</v>
      </c>
      <c r="D11" t="s">
        <v>21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B1:E1"/>
    <mergeCell ref="I1:K1"/>
    <mergeCell ref="B8:D8"/>
    <mergeCell ref="I8:L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sheetPr>
    <tabColor rgb="FF92D050"/>
  </sheetPr>
  <dimension ref="B1:K11"/>
  <sheetViews>
    <sheetView showGridLines="0" zoomScale="150" zoomScaleNormal="150" workbookViewId="0">
      <selection activeCell="G16" sqref="G16"/>
    </sheetView>
  </sheetViews>
  <sheetFormatPr defaultRowHeight="15" x14ac:dyDescent="0.25"/>
  <cols>
    <col min="3" max="3" width="11" bestFit="1" customWidth="1"/>
    <col min="4" max="4" width="11.5703125" customWidth="1"/>
    <col min="6" max="6" width="7.5703125" customWidth="1"/>
    <col min="9" max="9" width="11.5703125" customWidth="1"/>
    <col min="10" max="10" width="14.42578125" bestFit="1" customWidth="1"/>
    <col min="11" max="11" width="10.7109375" bestFit="1" customWidth="1"/>
  </cols>
  <sheetData>
    <row r="1" spans="2:11" x14ac:dyDescent="0.25">
      <c r="B1" s="36" t="s">
        <v>0</v>
      </c>
      <c r="C1" s="37"/>
      <c r="D1" s="37"/>
      <c r="E1" s="37"/>
      <c r="G1" s="38" t="s">
        <v>8</v>
      </c>
      <c r="H1" s="39"/>
      <c r="I1" s="39"/>
      <c r="J1" s="39"/>
      <c r="K1" s="39"/>
    </row>
    <row r="2" spans="2:11" x14ac:dyDescent="0.25">
      <c r="B2" s="5" t="s">
        <v>1</v>
      </c>
      <c r="C2" s="6" t="s">
        <v>2</v>
      </c>
      <c r="D2" s="6" t="s">
        <v>6</v>
      </c>
      <c r="E2" s="6" t="s">
        <v>7</v>
      </c>
      <c r="G2" s="5" t="s">
        <v>10</v>
      </c>
      <c r="H2" s="6" t="s">
        <v>2</v>
      </c>
      <c r="I2" s="6" t="s">
        <v>11</v>
      </c>
      <c r="J2" s="8" t="s">
        <v>30</v>
      </c>
      <c r="K2" s="8" t="s">
        <v>31</v>
      </c>
    </row>
    <row r="3" spans="2:11" x14ac:dyDescent="0.25">
      <c r="B3">
        <v>1</v>
      </c>
      <c r="C3" t="s">
        <v>17</v>
      </c>
      <c r="D3">
        <v>132465789</v>
      </c>
      <c r="E3">
        <v>3500</v>
      </c>
      <c r="G3">
        <v>1</v>
      </c>
      <c r="H3" t="s">
        <v>19</v>
      </c>
      <c r="I3" t="s">
        <v>21</v>
      </c>
      <c r="J3">
        <f>Tabela111[[#This Row],[ID]]</f>
        <v>1</v>
      </c>
      <c r="K3" s="9">
        <v>43490</v>
      </c>
    </row>
    <row r="4" spans="2:11" x14ac:dyDescent="0.25">
      <c r="B4">
        <v>2</v>
      </c>
      <c r="C4" t="s">
        <v>18</v>
      </c>
      <c r="D4">
        <v>132465798</v>
      </c>
      <c r="E4">
        <v>5000</v>
      </c>
      <c r="G4">
        <v>2</v>
      </c>
      <c r="H4" t="s">
        <v>20</v>
      </c>
      <c r="I4" t="s">
        <v>21</v>
      </c>
      <c r="J4">
        <f>Tabela111[[#This Row],[ID]]</f>
        <v>2</v>
      </c>
      <c r="K4" s="9">
        <v>42287</v>
      </c>
    </row>
    <row r="5" spans="2:11" x14ac:dyDescent="0.25">
      <c r="B5">
        <v>3</v>
      </c>
      <c r="C5" t="s">
        <v>25</v>
      </c>
      <c r="D5">
        <v>69587485</v>
      </c>
      <c r="E5">
        <v>75000</v>
      </c>
    </row>
    <row r="8" spans="2:11" x14ac:dyDescent="0.25">
      <c r="B8" s="36" t="s">
        <v>12</v>
      </c>
      <c r="C8" s="37"/>
      <c r="D8" s="37"/>
      <c r="G8" s="36" t="s">
        <v>13</v>
      </c>
      <c r="H8" s="37"/>
      <c r="I8" s="37"/>
      <c r="J8" s="37"/>
    </row>
    <row r="9" spans="2:11" x14ac:dyDescent="0.25">
      <c r="B9" s="5" t="s">
        <v>10</v>
      </c>
      <c r="C9" s="6" t="s">
        <v>2</v>
      </c>
      <c r="D9" s="6" t="s">
        <v>11</v>
      </c>
      <c r="G9" s="5" t="s">
        <v>16</v>
      </c>
      <c r="H9" s="7" t="s">
        <v>2</v>
      </c>
      <c r="I9" s="6" t="s">
        <v>14</v>
      </c>
      <c r="J9" s="6" t="s">
        <v>15</v>
      </c>
    </row>
    <row r="10" spans="2:11" x14ac:dyDescent="0.25">
      <c r="B10">
        <v>1</v>
      </c>
      <c r="C10" t="s">
        <v>22</v>
      </c>
      <c r="D10" t="s">
        <v>21</v>
      </c>
      <c r="G10">
        <f>B4</f>
        <v>2</v>
      </c>
      <c r="H10" t="s">
        <v>24</v>
      </c>
      <c r="I10" t="s">
        <v>26</v>
      </c>
      <c r="J10" t="s">
        <v>28</v>
      </c>
    </row>
    <row r="11" spans="2:11" x14ac:dyDescent="0.25">
      <c r="B11">
        <v>2</v>
      </c>
      <c r="C11" t="s">
        <v>23</v>
      </c>
      <c r="D11" t="s">
        <v>21</v>
      </c>
      <c r="G11">
        <f>B4</f>
        <v>2</v>
      </c>
      <c r="H11" t="s">
        <v>25</v>
      </c>
      <c r="I11" t="s">
        <v>27</v>
      </c>
      <c r="J11" t="s">
        <v>29</v>
      </c>
    </row>
  </sheetData>
  <mergeCells count="4">
    <mergeCell ref="B1:E1"/>
    <mergeCell ref="G1:K1"/>
    <mergeCell ref="B8:D8"/>
    <mergeCell ref="G8:J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sheetPr>
    <tabColor rgb="FF92D050"/>
  </sheetPr>
  <dimension ref="B1:M11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38" t="s">
        <v>0</v>
      </c>
      <c r="C1" s="39"/>
      <c r="D1" s="39"/>
      <c r="E1" s="39"/>
      <c r="F1" s="39"/>
      <c r="G1" s="10"/>
      <c r="I1" s="38" t="s">
        <v>8</v>
      </c>
      <c r="J1" s="39"/>
      <c r="K1" s="39"/>
      <c r="L1" s="39"/>
      <c r="M1" s="39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1"/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2">
        <f>I3</f>
        <v>1</v>
      </c>
      <c r="G6" s="12"/>
    </row>
    <row r="8" spans="2:13" x14ac:dyDescent="0.25">
      <c r="B8" s="38" t="s">
        <v>12</v>
      </c>
      <c r="C8" s="39"/>
      <c r="D8" s="39"/>
      <c r="E8" s="39"/>
      <c r="I8" s="36" t="s">
        <v>13</v>
      </c>
      <c r="J8" s="37"/>
      <c r="K8" s="37"/>
      <c r="L8" s="37"/>
    </row>
    <row r="9" spans="2:13" x14ac:dyDescent="0.25">
      <c r="B9" s="5" t="s">
        <v>10</v>
      </c>
      <c r="C9" s="6" t="s">
        <v>2</v>
      </c>
      <c r="D9" s="6" t="s">
        <v>11</v>
      </c>
      <c r="E9" s="8" t="s">
        <v>34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sheetPr>
    <tabColor rgb="FF92D050"/>
  </sheetPr>
  <dimension ref="B1:M12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38" t="s">
        <v>0</v>
      </c>
      <c r="C1" s="39"/>
      <c r="D1" s="39"/>
      <c r="E1" s="39"/>
      <c r="F1" s="39"/>
      <c r="G1" s="10"/>
      <c r="I1" s="38" t="s">
        <v>8</v>
      </c>
      <c r="J1" s="39"/>
      <c r="K1" s="39"/>
      <c r="L1" s="39"/>
      <c r="M1" s="39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3" t="s">
        <v>35</v>
      </c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2">
        <f>I3</f>
        <v>1</v>
      </c>
      <c r="G6" s="12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2" t="s">
        <v>21</v>
      </c>
      <c r="G7" s="12" t="s">
        <v>21</v>
      </c>
    </row>
    <row r="8" spans="2:13" x14ac:dyDescent="0.25">
      <c r="F8" s="12" t="e">
        <f>Tabela216[[#This Row],[Numero]]</f>
        <v>#VALUE!</v>
      </c>
    </row>
    <row r="9" spans="2:13" x14ac:dyDescent="0.25">
      <c r="B9" s="38" t="s">
        <v>12</v>
      </c>
      <c r="C9" s="39"/>
      <c r="D9" s="39"/>
      <c r="E9" s="39"/>
      <c r="I9" s="36" t="s">
        <v>13</v>
      </c>
      <c r="J9" s="37"/>
      <c r="K9" s="37"/>
      <c r="L9" s="37"/>
    </row>
    <row r="10" spans="2:13" x14ac:dyDescent="0.25">
      <c r="B10" s="5" t="s">
        <v>10</v>
      </c>
      <c r="C10" s="6" t="s">
        <v>2</v>
      </c>
      <c r="D10" s="6" t="s">
        <v>11</v>
      </c>
      <c r="E10" s="8" t="s">
        <v>34</v>
      </c>
      <c r="I10" s="5" t="s">
        <v>16</v>
      </c>
      <c r="J10" s="7" t="s">
        <v>2</v>
      </c>
      <c r="K10" s="6" t="s">
        <v>14</v>
      </c>
      <c r="L10" s="6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sheetPr>
    <tabColor rgb="FF92D050"/>
  </sheetPr>
  <dimension ref="A2:M25"/>
  <sheetViews>
    <sheetView showGridLines="0" topLeftCell="B1" zoomScale="130" zoomScaleNormal="130" workbookViewId="0">
      <selection activeCell="E16" sqref="E16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3.1406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1:13" x14ac:dyDescent="0.25">
      <c r="B2" s="38" t="s">
        <v>0</v>
      </c>
      <c r="C2" s="39"/>
      <c r="D2" s="39"/>
      <c r="E2" s="39"/>
      <c r="F2" s="39"/>
      <c r="G2" s="10"/>
      <c r="I2" s="38" t="s">
        <v>8</v>
      </c>
      <c r="J2" s="39"/>
      <c r="K2" s="39"/>
      <c r="L2" s="39"/>
      <c r="M2" s="39"/>
    </row>
    <row r="3" spans="1:13" x14ac:dyDescent="0.25">
      <c r="B3" s="5" t="s">
        <v>1</v>
      </c>
      <c r="C3" s="6" t="s">
        <v>2</v>
      </c>
      <c r="D3" s="6" t="s">
        <v>6</v>
      </c>
      <c r="E3" s="6" t="s">
        <v>7</v>
      </c>
      <c r="F3" s="6" t="s">
        <v>10</v>
      </c>
      <c r="G3" s="13" t="s">
        <v>35</v>
      </c>
      <c r="I3" s="5" t="s">
        <v>10</v>
      </c>
      <c r="J3" s="6" t="s">
        <v>2</v>
      </c>
      <c r="K3" s="6" t="s">
        <v>11</v>
      </c>
      <c r="L3" s="8" t="s">
        <v>30</v>
      </c>
      <c r="M3" s="8" t="s">
        <v>31</v>
      </c>
    </row>
    <row r="4" spans="1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9">
        <v>43490</v>
      </c>
    </row>
    <row r="5" spans="1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9">
        <v>42287</v>
      </c>
    </row>
    <row r="6" spans="1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1:13" x14ac:dyDescent="0.25">
      <c r="B7">
        <v>4</v>
      </c>
      <c r="C7" t="s">
        <v>33</v>
      </c>
      <c r="D7">
        <v>123465798</v>
      </c>
      <c r="E7">
        <v>6000</v>
      </c>
      <c r="F7" s="12">
        <f>I4</f>
        <v>1</v>
      </c>
      <c r="G7" s="12">
        <v>5</v>
      </c>
    </row>
    <row r="8" spans="1:13" x14ac:dyDescent="0.25">
      <c r="B8">
        <v>5</v>
      </c>
      <c r="C8" t="s">
        <v>36</v>
      </c>
      <c r="D8">
        <v>55566688</v>
      </c>
      <c r="E8">
        <v>12000</v>
      </c>
      <c r="F8" s="12" t="s">
        <v>21</v>
      </c>
      <c r="G8" s="12" t="s">
        <v>21</v>
      </c>
    </row>
    <row r="9" spans="1:13" x14ac:dyDescent="0.25">
      <c r="A9" s="11"/>
      <c r="B9" s="11"/>
      <c r="C9" s="11"/>
      <c r="D9" s="11"/>
      <c r="E9" s="11"/>
      <c r="F9" s="35"/>
      <c r="G9" s="35"/>
      <c r="H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</row>
    <row r="12" spans="1:13" x14ac:dyDescent="0.25">
      <c r="B12" s="38" t="s">
        <v>12</v>
      </c>
      <c r="C12" s="39"/>
      <c r="D12" s="39"/>
      <c r="E12" s="39"/>
      <c r="I12" s="36" t="s">
        <v>13</v>
      </c>
      <c r="J12" s="37"/>
      <c r="K12" s="37"/>
      <c r="L12" s="37"/>
    </row>
    <row r="13" spans="1:13" x14ac:dyDescent="0.25">
      <c r="B13" s="5" t="s">
        <v>10</v>
      </c>
      <c r="C13" s="6" t="s">
        <v>2</v>
      </c>
      <c r="D13" s="6" t="s">
        <v>11</v>
      </c>
      <c r="E13" s="8" t="s">
        <v>34</v>
      </c>
      <c r="I13" s="5" t="s">
        <v>16</v>
      </c>
      <c r="J13" s="7" t="s">
        <v>2</v>
      </c>
      <c r="K13" s="6" t="s">
        <v>14</v>
      </c>
      <c r="L13" s="6" t="s">
        <v>15</v>
      </c>
    </row>
    <row r="14" spans="1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1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0" x14ac:dyDescent="0.25">
      <c r="B19" s="38" t="s">
        <v>37</v>
      </c>
      <c r="C19" s="39"/>
      <c r="D19" s="39"/>
      <c r="E19" s="15"/>
      <c r="I19" s="36" t="s">
        <v>11</v>
      </c>
      <c r="J19" s="37"/>
    </row>
    <row r="20" spans="2:10" x14ac:dyDescent="0.25">
      <c r="B20" s="14" t="s">
        <v>38</v>
      </c>
      <c r="C20" s="14" t="s">
        <v>39</v>
      </c>
      <c r="D20" t="s">
        <v>40</v>
      </c>
      <c r="I20" s="5" t="s">
        <v>41</v>
      </c>
      <c r="J20" s="7" t="s">
        <v>42</v>
      </c>
    </row>
    <row r="21" spans="2:10" x14ac:dyDescent="0.25">
      <c r="B21">
        <v>1</v>
      </c>
      <c r="C21">
        <v>1</v>
      </c>
      <c r="D21" s="12">
        <v>160</v>
      </c>
      <c r="I21">
        <f>I4</f>
        <v>1</v>
      </c>
      <c r="J21" t="s">
        <v>43</v>
      </c>
    </row>
    <row r="22" spans="2:10" x14ac:dyDescent="0.25">
      <c r="B22">
        <v>4</v>
      </c>
      <c r="C22">
        <v>2</v>
      </c>
      <c r="D22" s="12">
        <v>80</v>
      </c>
      <c r="I22">
        <f>I4</f>
        <v>1</v>
      </c>
      <c r="J22" t="s">
        <v>44</v>
      </c>
    </row>
    <row r="23" spans="2:10" x14ac:dyDescent="0.25">
      <c r="I23" s="12">
        <v>1</v>
      </c>
      <c r="J23" t="s">
        <v>45</v>
      </c>
    </row>
    <row r="24" spans="2:10" x14ac:dyDescent="0.25">
      <c r="I24" s="12">
        <v>1</v>
      </c>
      <c r="J24" t="s">
        <v>46</v>
      </c>
    </row>
    <row r="25" spans="2:10" x14ac:dyDescent="0.25">
      <c r="I25" s="12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C83-847A-4BD3-A15C-05BED0C83022}">
  <sheetPr>
    <tabColor rgb="FF92D050"/>
  </sheetPr>
  <dimension ref="C2:H47"/>
  <sheetViews>
    <sheetView showGridLines="0" zoomScale="115" zoomScaleNormal="115" workbookViewId="0">
      <selection activeCell="J10" sqref="J10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16" t="s">
        <v>0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</row>
    <row r="3" spans="3:8" x14ac:dyDescent="0.25">
      <c r="C3" s="18" t="s">
        <v>52</v>
      </c>
      <c r="D3" s="2" t="s">
        <v>53</v>
      </c>
      <c r="E3" s="2" t="s">
        <v>21</v>
      </c>
      <c r="F3" s="2" t="s">
        <v>54</v>
      </c>
      <c r="G3" s="2" t="s">
        <v>21</v>
      </c>
      <c r="H3" s="2" t="s">
        <v>21</v>
      </c>
    </row>
    <row r="4" spans="3:8" x14ac:dyDescent="0.25">
      <c r="C4" s="2" t="s">
        <v>2</v>
      </c>
      <c r="D4" s="2" t="s">
        <v>55</v>
      </c>
      <c r="E4" s="2">
        <v>50</v>
      </c>
      <c r="F4" s="2" t="s">
        <v>54</v>
      </c>
      <c r="G4" s="2" t="s">
        <v>21</v>
      </c>
      <c r="H4" s="2" t="s">
        <v>21</v>
      </c>
    </row>
    <row r="5" spans="3:8" x14ac:dyDescent="0.25">
      <c r="C5" s="2" t="s">
        <v>56</v>
      </c>
      <c r="D5" s="2" t="s">
        <v>55</v>
      </c>
      <c r="E5" s="2">
        <v>50</v>
      </c>
      <c r="F5" s="2" t="s">
        <v>54</v>
      </c>
      <c r="G5" s="2" t="s">
        <v>21</v>
      </c>
      <c r="H5" s="2" t="s">
        <v>21</v>
      </c>
    </row>
    <row r="6" spans="3:8" x14ac:dyDescent="0.25">
      <c r="C6" s="2" t="s">
        <v>57</v>
      </c>
      <c r="D6" s="2" t="s">
        <v>55</v>
      </c>
      <c r="E6" s="2">
        <v>50</v>
      </c>
      <c r="F6" s="2" t="s">
        <v>54</v>
      </c>
      <c r="G6" s="2" t="s">
        <v>21</v>
      </c>
      <c r="H6" s="2" t="s">
        <v>21</v>
      </c>
    </row>
    <row r="7" spans="3:8" x14ac:dyDescent="0.25">
      <c r="C7" s="2" t="s">
        <v>58</v>
      </c>
      <c r="D7" s="2" t="s">
        <v>55</v>
      </c>
      <c r="E7" s="2">
        <v>50</v>
      </c>
      <c r="F7" s="2" t="s">
        <v>54</v>
      </c>
      <c r="G7" s="2" t="s">
        <v>21</v>
      </c>
      <c r="H7" s="2" t="s">
        <v>21</v>
      </c>
    </row>
    <row r="8" spans="3:8" x14ac:dyDescent="0.25">
      <c r="C8" s="2" t="s">
        <v>59</v>
      </c>
      <c r="D8" s="2" t="s">
        <v>55</v>
      </c>
      <c r="E8" s="2">
        <v>50</v>
      </c>
      <c r="F8" s="2" t="s">
        <v>54</v>
      </c>
      <c r="G8" s="2" t="s">
        <v>21</v>
      </c>
      <c r="H8" s="2" t="s">
        <v>21</v>
      </c>
    </row>
    <row r="9" spans="3:8" x14ac:dyDescent="0.25">
      <c r="C9" s="2" t="s">
        <v>60</v>
      </c>
      <c r="D9" s="2" t="s">
        <v>55</v>
      </c>
      <c r="E9" s="2">
        <v>50</v>
      </c>
      <c r="F9" s="2" t="s">
        <v>61</v>
      </c>
      <c r="G9" s="2" t="s">
        <v>21</v>
      </c>
      <c r="H9" s="2" t="s">
        <v>21</v>
      </c>
    </row>
    <row r="10" spans="3:8" x14ac:dyDescent="0.25">
      <c r="C10" s="2" t="s">
        <v>62</v>
      </c>
      <c r="D10" s="2" t="s">
        <v>55</v>
      </c>
      <c r="E10" s="2">
        <v>50</v>
      </c>
      <c r="F10" s="2" t="s">
        <v>54</v>
      </c>
      <c r="G10" s="2" t="s">
        <v>21</v>
      </c>
      <c r="H10" s="2" t="s">
        <v>21</v>
      </c>
    </row>
    <row r="11" spans="3:8" x14ac:dyDescent="0.25">
      <c r="C11" s="2" t="s">
        <v>5</v>
      </c>
      <c r="D11" s="2" t="s">
        <v>55</v>
      </c>
      <c r="E11" s="2">
        <v>50</v>
      </c>
      <c r="F11" s="2" t="s">
        <v>61</v>
      </c>
      <c r="G11" s="2" t="s">
        <v>21</v>
      </c>
      <c r="H11" s="2" t="s">
        <v>21</v>
      </c>
    </row>
    <row r="12" spans="3:8" x14ac:dyDescent="0.25">
      <c r="C12" s="2" t="s">
        <v>9</v>
      </c>
      <c r="D12" s="2" t="s">
        <v>55</v>
      </c>
      <c r="E12" s="2">
        <v>50</v>
      </c>
      <c r="F12" s="2" t="s">
        <v>61</v>
      </c>
      <c r="G12" s="2" t="s">
        <v>21</v>
      </c>
      <c r="H12" s="2" t="s">
        <v>21</v>
      </c>
    </row>
    <row r="13" spans="3:8" x14ac:dyDescent="0.25">
      <c r="C13" s="2" t="s">
        <v>63</v>
      </c>
      <c r="D13" s="2" t="s">
        <v>53</v>
      </c>
      <c r="E13" s="2" t="s">
        <v>21</v>
      </c>
      <c r="F13" s="2" t="s">
        <v>54</v>
      </c>
      <c r="G13" s="2" t="s">
        <v>21</v>
      </c>
      <c r="H13" s="2" t="s">
        <v>21</v>
      </c>
    </row>
    <row r="14" spans="3:8" x14ac:dyDescent="0.25">
      <c r="C14" s="2" t="s">
        <v>64</v>
      </c>
      <c r="D14" s="2" t="s">
        <v>53</v>
      </c>
      <c r="E14" s="2" t="s">
        <v>21</v>
      </c>
      <c r="F14" s="2" t="s">
        <v>54</v>
      </c>
      <c r="G14" s="2" t="s">
        <v>21</v>
      </c>
      <c r="H14" s="2" t="s">
        <v>21</v>
      </c>
    </row>
    <row r="17" spans="3:8" x14ac:dyDescent="0.25">
      <c r="C17" s="16" t="s">
        <v>8</v>
      </c>
      <c r="D17" s="16" t="s">
        <v>47</v>
      </c>
      <c r="E17" s="16" t="s">
        <v>48</v>
      </c>
      <c r="F17" s="16" t="s">
        <v>49</v>
      </c>
      <c r="G17" s="16" t="s">
        <v>50</v>
      </c>
      <c r="H17" s="16" t="s">
        <v>51</v>
      </c>
    </row>
    <row r="18" spans="3:8" x14ac:dyDescent="0.25">
      <c r="C18" s="2" t="s">
        <v>10</v>
      </c>
      <c r="D18" s="2" t="s">
        <v>53</v>
      </c>
      <c r="E18" s="2" t="s">
        <v>21</v>
      </c>
      <c r="F18" s="2" t="s">
        <v>54</v>
      </c>
      <c r="G18" s="2" t="s">
        <v>21</v>
      </c>
      <c r="H18" s="2" t="s">
        <v>21</v>
      </c>
    </row>
    <row r="19" spans="3:8" x14ac:dyDescent="0.25">
      <c r="C19" s="2" t="s">
        <v>2</v>
      </c>
      <c r="D19" s="2" t="s">
        <v>55</v>
      </c>
      <c r="E19" s="2">
        <v>50</v>
      </c>
      <c r="F19" s="2" t="s">
        <v>54</v>
      </c>
      <c r="G19" s="2" t="s">
        <v>21</v>
      </c>
      <c r="H19" s="2" t="s">
        <v>21</v>
      </c>
    </row>
    <row r="20" spans="3:8" x14ac:dyDescent="0.25">
      <c r="C20" s="2" t="s">
        <v>11</v>
      </c>
      <c r="D20" s="2" t="s">
        <v>55</v>
      </c>
      <c r="E20" s="2">
        <v>50</v>
      </c>
      <c r="F20" s="2" t="s">
        <v>54</v>
      </c>
      <c r="G20" s="2" t="s">
        <v>21</v>
      </c>
      <c r="H20" s="2" t="s">
        <v>21</v>
      </c>
    </row>
    <row r="21" spans="3:8" x14ac:dyDescent="0.25">
      <c r="C21" s="2" t="s">
        <v>65</v>
      </c>
      <c r="D21" s="2" t="s">
        <v>53</v>
      </c>
      <c r="E21" s="2" t="s">
        <v>21</v>
      </c>
      <c r="F21" s="2" t="s">
        <v>54</v>
      </c>
      <c r="G21" s="2" t="s">
        <v>21</v>
      </c>
      <c r="H21" s="2" t="s">
        <v>21</v>
      </c>
    </row>
    <row r="22" spans="3:8" x14ac:dyDescent="0.25">
      <c r="C22" s="2" t="s">
        <v>66</v>
      </c>
      <c r="D22" s="2" t="s">
        <v>67</v>
      </c>
      <c r="E22" s="2" t="s">
        <v>21</v>
      </c>
      <c r="F22" s="2" t="s">
        <v>54</v>
      </c>
      <c r="G22" s="2" t="s">
        <v>21</v>
      </c>
      <c r="H22" s="2" t="s">
        <v>21</v>
      </c>
    </row>
    <row r="25" spans="3:8" x14ac:dyDescent="0.25">
      <c r="C25" s="16" t="s">
        <v>12</v>
      </c>
      <c r="D25" s="16" t="s">
        <v>47</v>
      </c>
      <c r="E25" s="16" t="s">
        <v>48</v>
      </c>
      <c r="F25" s="16" t="s">
        <v>49</v>
      </c>
      <c r="G25" s="16" t="s">
        <v>50</v>
      </c>
      <c r="H25" s="16" t="s">
        <v>51</v>
      </c>
    </row>
    <row r="26" spans="3:8" x14ac:dyDescent="0.25">
      <c r="C26" s="2" t="s">
        <v>10</v>
      </c>
      <c r="D26" s="2" t="s">
        <v>53</v>
      </c>
      <c r="E26" s="2" t="s">
        <v>21</v>
      </c>
      <c r="F26" s="2" t="s">
        <v>54</v>
      </c>
      <c r="G26" s="2" t="s">
        <v>21</v>
      </c>
      <c r="H26" s="2" t="s">
        <v>21</v>
      </c>
    </row>
    <row r="27" spans="3:8" x14ac:dyDescent="0.25">
      <c r="C27" s="2" t="s">
        <v>2</v>
      </c>
      <c r="D27" s="2" t="s">
        <v>55</v>
      </c>
      <c r="E27" s="2"/>
      <c r="F27" s="2"/>
      <c r="G27" s="2"/>
      <c r="H27" s="2"/>
    </row>
    <row r="28" spans="3:8" x14ac:dyDescent="0.25">
      <c r="C28" s="2" t="s">
        <v>11</v>
      </c>
      <c r="E28" s="2"/>
      <c r="F28" s="2"/>
      <c r="G28" s="2"/>
      <c r="H28" s="2"/>
    </row>
    <row r="29" spans="3:8" x14ac:dyDescent="0.25">
      <c r="C29" s="2" t="s">
        <v>68</v>
      </c>
      <c r="D29" s="2"/>
      <c r="E29" s="2"/>
      <c r="F29" s="2"/>
      <c r="G29" s="2"/>
      <c r="H29" s="2"/>
    </row>
    <row r="32" spans="3:8" x14ac:dyDescent="0.25">
      <c r="C32" s="16" t="s">
        <v>13</v>
      </c>
      <c r="D32" s="16" t="s">
        <v>47</v>
      </c>
      <c r="E32" s="16" t="s">
        <v>48</v>
      </c>
      <c r="F32" s="16" t="s">
        <v>49</v>
      </c>
      <c r="G32" s="16" t="s">
        <v>50</v>
      </c>
      <c r="H32" s="16" t="s">
        <v>51</v>
      </c>
    </row>
    <row r="33" spans="3:8" x14ac:dyDescent="0.25">
      <c r="C33" s="2" t="s">
        <v>30</v>
      </c>
      <c r="D33" s="2" t="s">
        <v>53</v>
      </c>
      <c r="E33" s="2" t="s">
        <v>21</v>
      </c>
      <c r="F33" s="2" t="s">
        <v>54</v>
      </c>
      <c r="G33" s="2" t="s">
        <v>21</v>
      </c>
      <c r="H33" s="2" t="s">
        <v>21</v>
      </c>
    </row>
    <row r="34" spans="3:8" x14ac:dyDescent="0.25">
      <c r="C34" s="2" t="s">
        <v>2</v>
      </c>
      <c r="D34" s="2"/>
      <c r="E34" s="2"/>
      <c r="F34" s="2"/>
      <c r="G34" s="2"/>
      <c r="H34" s="2"/>
    </row>
    <row r="35" spans="3:8" x14ac:dyDescent="0.25">
      <c r="C35" s="2" t="s">
        <v>14</v>
      </c>
      <c r="D35" s="2"/>
      <c r="E35" s="2"/>
      <c r="F35" s="2"/>
      <c r="G35" s="2"/>
      <c r="H35" s="2"/>
    </row>
    <row r="36" spans="3:8" x14ac:dyDescent="0.25">
      <c r="C36" s="2" t="s">
        <v>69</v>
      </c>
      <c r="D36" s="2"/>
      <c r="E36" s="2"/>
      <c r="F36" s="2"/>
      <c r="G36" s="2"/>
      <c r="H36" s="2"/>
    </row>
    <row r="39" spans="3:8" x14ac:dyDescent="0.25">
      <c r="C39" s="16" t="s">
        <v>70</v>
      </c>
      <c r="D39" s="16" t="s">
        <v>47</v>
      </c>
      <c r="E39" s="16" t="s">
        <v>48</v>
      </c>
      <c r="F39" s="16" t="s">
        <v>49</v>
      </c>
      <c r="G39" s="16" t="s">
        <v>50</v>
      </c>
      <c r="H39" s="16" t="s">
        <v>51</v>
      </c>
    </row>
    <row r="40" spans="3:8" x14ac:dyDescent="0.25">
      <c r="C40" s="2" t="s">
        <v>30</v>
      </c>
      <c r="D40" s="2" t="s">
        <v>53</v>
      </c>
      <c r="E40" s="2" t="s">
        <v>21</v>
      </c>
      <c r="F40" s="2" t="s">
        <v>54</v>
      </c>
      <c r="G40" s="2" t="s">
        <v>21</v>
      </c>
      <c r="H40" s="2" t="s">
        <v>21</v>
      </c>
    </row>
    <row r="41" spans="3:8" x14ac:dyDescent="0.25">
      <c r="C41" s="2" t="s">
        <v>71</v>
      </c>
      <c r="D41" s="2" t="s">
        <v>53</v>
      </c>
      <c r="E41" s="2" t="s">
        <v>21</v>
      </c>
      <c r="F41" s="2" t="s">
        <v>54</v>
      </c>
      <c r="G41" s="2" t="s">
        <v>21</v>
      </c>
      <c r="H41" s="2" t="s">
        <v>21</v>
      </c>
    </row>
    <row r="42" spans="3:8" x14ac:dyDescent="0.25">
      <c r="C42" s="2" t="s">
        <v>40</v>
      </c>
      <c r="D42" s="2" t="s">
        <v>67</v>
      </c>
      <c r="E42" s="2" t="s">
        <v>21</v>
      </c>
      <c r="F42" s="2" t="s">
        <v>54</v>
      </c>
      <c r="G42" s="2" t="s">
        <v>21</v>
      </c>
      <c r="H42" s="2" t="s">
        <v>21</v>
      </c>
    </row>
    <row r="45" spans="3:8" x14ac:dyDescent="0.25">
      <c r="C45" s="16" t="s">
        <v>11</v>
      </c>
      <c r="D45" s="16" t="s">
        <v>47</v>
      </c>
      <c r="E45" s="16" t="s">
        <v>48</v>
      </c>
      <c r="F45" s="16" t="s">
        <v>49</v>
      </c>
      <c r="G45" s="16" t="s">
        <v>50</v>
      </c>
      <c r="H45" s="16" t="s">
        <v>51</v>
      </c>
    </row>
    <row r="46" spans="3:8" x14ac:dyDescent="0.25">
      <c r="C46" s="2" t="s">
        <v>41</v>
      </c>
      <c r="D46" s="2" t="s">
        <v>53</v>
      </c>
      <c r="E46" s="2" t="s">
        <v>21</v>
      </c>
      <c r="F46" s="2" t="s">
        <v>54</v>
      </c>
      <c r="G46" s="2" t="s">
        <v>21</v>
      </c>
      <c r="H46" s="2" t="s">
        <v>21</v>
      </c>
    </row>
    <row r="47" spans="3:8" x14ac:dyDescent="0.25">
      <c r="C47" s="2" t="s">
        <v>42</v>
      </c>
      <c r="D47" s="2"/>
      <c r="E47" s="2"/>
      <c r="F47" s="2"/>
      <c r="G47" s="2"/>
      <c r="H4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441-783D-49E0-98E7-C75157660D69}">
  <sheetPr>
    <tabColor rgb="FF92D050"/>
  </sheetPr>
  <dimension ref="B2:G32"/>
  <sheetViews>
    <sheetView showGridLines="0" workbookViewId="0">
      <selection activeCell="I16" sqref="E16:I16"/>
    </sheetView>
  </sheetViews>
  <sheetFormatPr defaultRowHeight="15" x14ac:dyDescent="0.25"/>
  <cols>
    <col min="2" max="2" width="16.42578125" bestFit="1" customWidth="1"/>
    <col min="3" max="3" width="37.5703125" bestFit="1" customWidth="1"/>
    <col min="4" max="4" width="29.7109375" bestFit="1" customWidth="1"/>
    <col min="7" max="7" width="16.42578125" bestFit="1" customWidth="1"/>
  </cols>
  <sheetData>
    <row r="2" spans="2:7" ht="15.75" x14ac:dyDescent="0.25">
      <c r="B2" s="19" t="s">
        <v>116</v>
      </c>
      <c r="C2" s="19" t="s">
        <v>72</v>
      </c>
      <c r="D2" s="19" t="s">
        <v>73</v>
      </c>
    </row>
    <row r="3" spans="2:7" x14ac:dyDescent="0.25">
      <c r="B3" s="2">
        <f>F5</f>
        <v>1</v>
      </c>
      <c r="C3" s="2" t="s">
        <v>74</v>
      </c>
      <c r="D3" s="2" t="s">
        <v>75</v>
      </c>
    </row>
    <row r="4" spans="2:7" ht="15.75" x14ac:dyDescent="0.25">
      <c r="B4" s="2">
        <f>F5</f>
        <v>1</v>
      </c>
      <c r="C4" s="2" t="s">
        <v>76</v>
      </c>
      <c r="D4" s="2" t="s">
        <v>75</v>
      </c>
      <c r="F4" s="19" t="s">
        <v>123</v>
      </c>
      <c r="G4" s="19" t="s">
        <v>116</v>
      </c>
    </row>
    <row r="5" spans="2:7" x14ac:dyDescent="0.25">
      <c r="B5" s="2">
        <f>F6</f>
        <v>2</v>
      </c>
      <c r="C5" s="2" t="s">
        <v>77</v>
      </c>
      <c r="D5" s="2" t="s">
        <v>77</v>
      </c>
      <c r="F5" s="2">
        <v>1</v>
      </c>
      <c r="G5" s="2" t="s">
        <v>118</v>
      </c>
    </row>
    <row r="6" spans="2:7" x14ac:dyDescent="0.25">
      <c r="B6" s="2" t="s">
        <v>118</v>
      </c>
      <c r="C6" s="2" t="s">
        <v>78</v>
      </c>
      <c r="D6" s="2" t="s">
        <v>79</v>
      </c>
      <c r="F6" s="2">
        <v>2</v>
      </c>
      <c r="G6" s="2" t="s">
        <v>121</v>
      </c>
    </row>
    <row r="7" spans="2:7" x14ac:dyDescent="0.25">
      <c r="B7" s="2" t="s">
        <v>117</v>
      </c>
      <c r="C7" s="2" t="s">
        <v>67</v>
      </c>
      <c r="D7" s="2" t="s">
        <v>80</v>
      </c>
      <c r="F7" s="2">
        <v>3</v>
      </c>
      <c r="G7" s="2" t="s">
        <v>117</v>
      </c>
    </row>
    <row r="8" spans="2:7" x14ac:dyDescent="0.25">
      <c r="B8" s="2" t="s">
        <v>120</v>
      </c>
      <c r="C8" s="2" t="s">
        <v>81</v>
      </c>
      <c r="D8" s="2" t="s">
        <v>81</v>
      </c>
      <c r="F8" s="2">
        <v>4</v>
      </c>
      <c r="G8" s="2" t="s">
        <v>120</v>
      </c>
    </row>
    <row r="9" spans="2:7" x14ac:dyDescent="0.25">
      <c r="B9" s="2" t="s">
        <v>120</v>
      </c>
      <c r="C9" s="2" t="s">
        <v>82</v>
      </c>
      <c r="D9" s="2" t="s">
        <v>82</v>
      </c>
      <c r="F9" s="2">
        <v>5</v>
      </c>
      <c r="G9" s="2" t="s">
        <v>119</v>
      </c>
    </row>
    <row r="10" spans="2:7" x14ac:dyDescent="0.25">
      <c r="B10" s="2" t="s">
        <v>120</v>
      </c>
      <c r="C10" s="2" t="s">
        <v>83</v>
      </c>
      <c r="D10" s="2" t="s">
        <v>81</v>
      </c>
      <c r="F10" s="2">
        <v>6</v>
      </c>
      <c r="G10" s="2" t="s">
        <v>122</v>
      </c>
    </row>
    <row r="11" spans="2:7" x14ac:dyDescent="0.25">
      <c r="B11" s="2" t="s">
        <v>119</v>
      </c>
      <c r="C11" s="2" t="s">
        <v>84</v>
      </c>
      <c r="D11" s="2" t="s">
        <v>85</v>
      </c>
    </row>
    <row r="12" spans="2:7" x14ac:dyDescent="0.25">
      <c r="B12" s="2" t="s">
        <v>117</v>
      </c>
      <c r="C12" s="2" t="s">
        <v>86</v>
      </c>
      <c r="D12" s="2" t="s">
        <v>80</v>
      </c>
    </row>
    <row r="13" spans="2:7" x14ac:dyDescent="0.25">
      <c r="B13" s="2" t="s">
        <v>118</v>
      </c>
      <c r="C13" s="2" t="s">
        <v>87</v>
      </c>
      <c r="D13" s="2" t="s">
        <v>79</v>
      </c>
    </row>
    <row r="14" spans="2:7" x14ac:dyDescent="0.25">
      <c r="B14" s="2" t="s">
        <v>122</v>
      </c>
      <c r="C14" s="2" t="s">
        <v>88</v>
      </c>
      <c r="D14" s="2" t="s">
        <v>89</v>
      </c>
    </row>
    <row r="15" spans="2:7" x14ac:dyDescent="0.25">
      <c r="B15" s="2" t="s">
        <v>118</v>
      </c>
      <c r="C15" s="2" t="s">
        <v>90</v>
      </c>
      <c r="D15" s="2" t="s">
        <v>90</v>
      </c>
    </row>
    <row r="16" spans="2:7" x14ac:dyDescent="0.25">
      <c r="B16" s="2" t="s">
        <v>118</v>
      </c>
      <c r="C16" s="2" t="s">
        <v>91</v>
      </c>
      <c r="D16" s="2" t="s">
        <v>92</v>
      </c>
    </row>
    <row r="17" spans="2:4" x14ac:dyDescent="0.25">
      <c r="B17" s="2" t="s">
        <v>120</v>
      </c>
      <c r="C17" s="2" t="s">
        <v>93</v>
      </c>
      <c r="D17" s="2" t="s">
        <v>81</v>
      </c>
    </row>
    <row r="18" spans="2:4" x14ac:dyDescent="0.25">
      <c r="B18" s="2" t="s">
        <v>120</v>
      </c>
      <c r="C18" s="2" t="s">
        <v>94</v>
      </c>
      <c r="D18" s="2" t="s">
        <v>95</v>
      </c>
    </row>
    <row r="19" spans="2:4" x14ac:dyDescent="0.25">
      <c r="B19" s="2" t="s">
        <v>120</v>
      </c>
      <c r="C19" s="2" t="s">
        <v>96</v>
      </c>
      <c r="D19" s="2" t="s">
        <v>97</v>
      </c>
    </row>
    <row r="20" spans="2:4" x14ac:dyDescent="0.25">
      <c r="B20" s="2" t="s">
        <v>118</v>
      </c>
      <c r="C20" s="2" t="s">
        <v>98</v>
      </c>
      <c r="D20" s="2" t="s">
        <v>99</v>
      </c>
    </row>
    <row r="21" spans="2:4" x14ac:dyDescent="0.25">
      <c r="B21" s="2" t="s">
        <v>118</v>
      </c>
      <c r="C21" s="2" t="s">
        <v>100</v>
      </c>
      <c r="D21" s="2" t="s">
        <v>101</v>
      </c>
    </row>
    <row r="22" spans="2:4" x14ac:dyDescent="0.25">
      <c r="B22" s="2" t="s">
        <v>120</v>
      </c>
      <c r="C22" s="2" t="s">
        <v>102</v>
      </c>
      <c r="D22" s="2" t="s">
        <v>81</v>
      </c>
    </row>
    <row r="23" spans="2:4" x14ac:dyDescent="0.25">
      <c r="B23" s="2" t="s">
        <v>121</v>
      </c>
      <c r="C23" s="2" t="s">
        <v>103</v>
      </c>
      <c r="D23" s="2" t="s">
        <v>104</v>
      </c>
    </row>
    <row r="24" spans="2:4" x14ac:dyDescent="0.25">
      <c r="B24" s="2" t="s">
        <v>117</v>
      </c>
      <c r="C24" s="2" t="s">
        <v>105</v>
      </c>
      <c r="D24" s="2" t="s">
        <v>80</v>
      </c>
    </row>
    <row r="25" spans="2:4" x14ac:dyDescent="0.25">
      <c r="B25" s="2" t="s">
        <v>117</v>
      </c>
      <c r="C25" s="2" t="s">
        <v>106</v>
      </c>
      <c r="D25" s="2" t="s">
        <v>80</v>
      </c>
    </row>
    <row r="26" spans="2:4" x14ac:dyDescent="0.25">
      <c r="B26" s="2" t="s">
        <v>117</v>
      </c>
      <c r="C26" s="2" t="s">
        <v>107</v>
      </c>
      <c r="D26" s="2" t="s">
        <v>80</v>
      </c>
    </row>
    <row r="27" spans="2:4" x14ac:dyDescent="0.25">
      <c r="B27" s="2" t="s">
        <v>117</v>
      </c>
      <c r="C27" s="2" t="s">
        <v>108</v>
      </c>
      <c r="D27" s="2" t="s">
        <v>109</v>
      </c>
    </row>
    <row r="28" spans="2:4" x14ac:dyDescent="0.25">
      <c r="B28" s="2" t="s">
        <v>117</v>
      </c>
      <c r="C28" s="2" t="s">
        <v>110</v>
      </c>
      <c r="D28" s="2" t="s">
        <v>109</v>
      </c>
    </row>
    <row r="29" spans="2:4" x14ac:dyDescent="0.25">
      <c r="B29" s="2" t="s">
        <v>117</v>
      </c>
      <c r="C29" s="2" t="s">
        <v>111</v>
      </c>
      <c r="D29" s="2" t="s">
        <v>109</v>
      </c>
    </row>
    <row r="30" spans="2:4" x14ac:dyDescent="0.25">
      <c r="B30" s="2" t="s">
        <v>117</v>
      </c>
      <c r="C30" s="2" t="s">
        <v>112</v>
      </c>
      <c r="D30" s="2" t="s">
        <v>109</v>
      </c>
    </row>
    <row r="31" spans="2:4" x14ac:dyDescent="0.25">
      <c r="B31" s="2" t="s">
        <v>121</v>
      </c>
      <c r="C31" s="2" t="s">
        <v>113</v>
      </c>
      <c r="D31" s="2" t="s">
        <v>104</v>
      </c>
    </row>
    <row r="32" spans="2:4" x14ac:dyDescent="0.25">
      <c r="B32" s="2" t="s">
        <v>118</v>
      </c>
      <c r="C32" s="2" t="s">
        <v>114</v>
      </c>
      <c r="D32" s="2" t="s">
        <v>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Entidades fortes</vt:lpstr>
      <vt:lpstr>Entidades fracas</vt:lpstr>
      <vt:lpstr>Entidades Fracas 2</vt:lpstr>
      <vt:lpstr>Cardinalidade 1 p 1 a (2)</vt:lpstr>
      <vt:lpstr>Cardinalidade 1 p N</vt:lpstr>
      <vt:lpstr>Cardinalidade 1 p N (Recursivo)</vt:lpstr>
      <vt:lpstr>Cardinalidade N p N</vt:lpstr>
      <vt:lpstr>Apresentando Dominio 1</vt:lpstr>
      <vt:lpstr>Tipos de dados</vt:lpstr>
      <vt:lpstr>Diretriz 1</vt:lpstr>
      <vt:lpstr>Diretriz 2</vt:lpstr>
      <vt:lpstr>Anomalia insercao (2)</vt:lpstr>
      <vt:lpstr>Anomalia exclusao</vt:lpstr>
      <vt:lpstr>Anomalia modificacao</vt:lpstr>
      <vt:lpstr>Diretriz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2021-05-03T22:25:43Z</dcterms:modified>
</cp:coreProperties>
</file>