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1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2.xml" ContentType="application/vnd.openxmlformats-officedocument.drawing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ocuments\GitHub\aulas-graduacao\Banco de dados\Modelagem Banco de Dados\Aula 06\excel\"/>
    </mc:Choice>
  </mc:AlternateContent>
  <xr:revisionPtr revIDLastSave="0" documentId="13_ncr:1_{A43C009E-BB4C-4DE7-80BE-F9E9942D51B7}" xr6:coauthVersionLast="46" xr6:coauthVersionMax="46" xr10:uidLastSave="{00000000-0000-0000-0000-000000000000}"/>
  <bookViews>
    <workbookView xWindow="-120" yWindow="-120" windowWidth="29040" windowHeight="15990" firstSheet="9" activeTab="15" xr2:uid="{10A57BE7-EA12-45C1-BA0B-768593439AAC}"/>
  </bookViews>
  <sheets>
    <sheet name="Entidades fortes" sheetId="1" r:id="rId1"/>
    <sheet name="Entidades fracas" sheetId="2" r:id="rId2"/>
    <sheet name="Entidades Fracas 2" sheetId="5" r:id="rId3"/>
    <sheet name="Cardinalidade 1 p 1 a (2)" sheetId="6" r:id="rId4"/>
    <sheet name="Cardinalidade 1 p N" sheetId="3" r:id="rId5"/>
    <sheet name="Cardinalidade 1 p N (Recursivo)" sheetId="7" r:id="rId6"/>
    <sheet name="Cardinalidade N p N" sheetId="8" r:id="rId7"/>
    <sheet name="Apresentando Dominio 1" sheetId="10" r:id="rId8"/>
    <sheet name="Tipos de dados" sheetId="11" r:id="rId9"/>
    <sheet name="Diretriz 1" sheetId="13" r:id="rId10"/>
    <sheet name="Diretriz 2" sheetId="15" r:id="rId11"/>
    <sheet name="Anomalia insercao (2)" sheetId="16" r:id="rId12"/>
    <sheet name="Anomalia exclusao" sheetId="14" r:id="rId13"/>
    <sheet name="Anomalia modificacao" sheetId="17" r:id="rId14"/>
    <sheet name="Diretriz 3" sheetId="18" r:id="rId15"/>
    <sheet name="Dependência Funcional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2" l="1"/>
  <c r="C56" i="12"/>
  <c r="C55" i="12"/>
  <c r="C54" i="12"/>
  <c r="C53" i="12"/>
  <c r="C52" i="12"/>
  <c r="L27" i="13"/>
  <c r="L28" i="13"/>
  <c r="H9" i="17"/>
  <c r="H8" i="17"/>
  <c r="H7" i="17"/>
  <c r="H6" i="17"/>
  <c r="H5" i="17"/>
  <c r="H4" i="17"/>
  <c r="I30" i="15"/>
  <c r="I27" i="15"/>
  <c r="I29" i="15"/>
  <c r="I28" i="15"/>
  <c r="I26" i="15"/>
  <c r="G12" i="15"/>
  <c r="G11" i="15"/>
  <c r="G10" i="15"/>
  <c r="J37" i="13"/>
  <c r="J36" i="13"/>
  <c r="J35" i="13"/>
  <c r="J34" i="13"/>
  <c r="G31" i="13"/>
  <c r="G30" i="13"/>
  <c r="G29" i="13"/>
  <c r="G28" i="13"/>
  <c r="G27" i="13"/>
  <c r="G10" i="13"/>
  <c r="G12" i="13"/>
  <c r="H12" i="13" s="1"/>
  <c r="G11" i="13"/>
  <c r="H11" i="13" s="1"/>
  <c r="G9" i="13"/>
  <c r="H9" i="13" s="1"/>
  <c r="G8" i="13"/>
  <c r="H8" i="13" s="1"/>
  <c r="L9" i="13"/>
  <c r="L8" i="13"/>
  <c r="B3" i="11"/>
  <c r="B4" i="11"/>
  <c r="B5" i="11"/>
  <c r="I22" i="8"/>
  <c r="I21" i="8"/>
  <c r="I15" i="8"/>
  <c r="E15" i="8"/>
  <c r="I14" i="8"/>
  <c r="E14" i="8"/>
  <c r="F7" i="8"/>
  <c r="F6" i="8"/>
  <c r="L5" i="8"/>
  <c r="F5" i="8"/>
  <c r="L4" i="8"/>
  <c r="F4" i="8"/>
  <c r="F8" i="7"/>
  <c r="I12" i="7"/>
  <c r="E12" i="7"/>
  <c r="I11" i="7"/>
  <c r="E11" i="7"/>
  <c r="F6" i="7"/>
  <c r="F5" i="7"/>
  <c r="L4" i="7"/>
  <c r="F4" i="7"/>
  <c r="L3" i="7"/>
  <c r="F3" i="7"/>
  <c r="E10" i="3"/>
  <c r="E11" i="3"/>
  <c r="F4" i="3"/>
  <c r="F6" i="3"/>
  <c r="F3" i="3"/>
  <c r="F5" i="3"/>
  <c r="G11" i="6"/>
  <c r="G10" i="6"/>
  <c r="J4" i="6"/>
  <c r="J3" i="6"/>
  <c r="L3" i="3"/>
  <c r="L4" i="3"/>
  <c r="I11" i="5"/>
  <c r="I10" i="5"/>
  <c r="I10" i="3"/>
  <c r="I11" i="3"/>
  <c r="H10" i="13" l="1"/>
</calcChain>
</file>

<file path=xl/sharedStrings.xml><?xml version="1.0" encoding="utf-8"?>
<sst xmlns="http://schemas.openxmlformats.org/spreadsheetml/2006/main" count="803" uniqueCount="166">
  <si>
    <t>Funcionario</t>
  </si>
  <si>
    <t>ID</t>
  </si>
  <si>
    <t>Nome</t>
  </si>
  <si>
    <t>Logradouro</t>
  </si>
  <si>
    <t>Bairro</t>
  </si>
  <si>
    <t>Cidade</t>
  </si>
  <si>
    <t>CPF</t>
  </si>
  <si>
    <t>Salario</t>
  </si>
  <si>
    <t>Departamento</t>
  </si>
  <si>
    <t>Estado</t>
  </si>
  <si>
    <t>Numero</t>
  </si>
  <si>
    <t>Localizacao</t>
  </si>
  <si>
    <t>Projeto</t>
  </si>
  <si>
    <t>Dependente</t>
  </si>
  <si>
    <t>Sexo</t>
  </si>
  <si>
    <t>Parentesco</t>
  </si>
  <si>
    <t>ID (FK)</t>
  </si>
  <si>
    <t>José</t>
  </si>
  <si>
    <t>Maria</t>
  </si>
  <si>
    <t>TI</t>
  </si>
  <si>
    <t>RH</t>
  </si>
  <si>
    <t>-</t>
  </si>
  <si>
    <t>Automação</t>
  </si>
  <si>
    <t>Teste</t>
  </si>
  <si>
    <t>Hugo</t>
  </si>
  <si>
    <t>Camila</t>
  </si>
  <si>
    <t>M</t>
  </si>
  <si>
    <t>F</t>
  </si>
  <si>
    <t>Filho</t>
  </si>
  <si>
    <t>Filha</t>
  </si>
  <si>
    <t>ID_Funcionario</t>
  </si>
  <si>
    <t>DataInicio</t>
  </si>
  <si>
    <t>Silvio</t>
  </si>
  <si>
    <t>Marcela</t>
  </si>
  <si>
    <t>Numero_depto</t>
  </si>
  <si>
    <t>ID_func</t>
  </si>
  <si>
    <t>Gustavo</t>
  </si>
  <si>
    <t>Funcionario_Projeto</t>
  </si>
  <si>
    <t>ID_FUNC</t>
  </si>
  <si>
    <t>Numero_Projeto</t>
  </si>
  <si>
    <t>Horas</t>
  </si>
  <si>
    <t>Numero_Dept</t>
  </si>
  <si>
    <t>Local</t>
  </si>
  <si>
    <t>São Paulo</t>
  </si>
  <si>
    <t>Sorocaba</t>
  </si>
  <si>
    <t>Alphaville</t>
  </si>
  <si>
    <t>Curitiba</t>
  </si>
  <si>
    <t>Tipo</t>
  </si>
  <si>
    <t>Tamanho</t>
  </si>
  <si>
    <t>Nulo</t>
  </si>
  <si>
    <t>Comentarios</t>
  </si>
  <si>
    <t>Default</t>
  </si>
  <si>
    <t>ID (PK)</t>
  </si>
  <si>
    <t>INTEGER</t>
  </si>
  <si>
    <t>NÃO</t>
  </si>
  <si>
    <t>VARCHAR</t>
  </si>
  <si>
    <t>Email</t>
  </si>
  <si>
    <t>Telefone</t>
  </si>
  <si>
    <t>Rua</t>
  </si>
  <si>
    <t>Número</t>
  </si>
  <si>
    <t>Complemento</t>
  </si>
  <si>
    <t>SIM</t>
  </si>
  <si>
    <t>CEP</t>
  </si>
  <si>
    <t>Numero_Dept (FK)</t>
  </si>
  <si>
    <t>ID_Func (FK)</t>
  </si>
  <si>
    <t>ID_funcionario</t>
  </si>
  <si>
    <t>Data Inicio</t>
  </si>
  <si>
    <t>DATE</t>
  </si>
  <si>
    <t>Numero_dept</t>
  </si>
  <si>
    <t>Relacao</t>
  </si>
  <si>
    <t>Trabalha_em</t>
  </si>
  <si>
    <t>ID_Numero</t>
  </si>
  <si>
    <t>Tipo de dados de Oracle</t>
  </si>
  <si>
    <t>Tipo de dados do SQL Server</t>
  </si>
  <si>
    <t>BFILE</t>
  </si>
  <si>
    <t>VARBINARY(MAX)</t>
  </si>
  <si>
    <t>BLOB</t>
  </si>
  <si>
    <t>CHAR([1-2000])</t>
  </si>
  <si>
    <t>CLOB</t>
  </si>
  <si>
    <t>VARCHAR(MAX)</t>
  </si>
  <si>
    <t>DATETIME</t>
  </si>
  <si>
    <t>FLOAT</t>
  </si>
  <si>
    <t>FLOAT([1-53])</t>
  </si>
  <si>
    <t>FLOAT([54-126])</t>
  </si>
  <si>
    <t>INT</t>
  </si>
  <si>
    <t>NUMERIC(38)</t>
  </si>
  <si>
    <t>INTERVAL</t>
  </si>
  <si>
    <t>LONG</t>
  </si>
  <si>
    <t>LONG RAW</t>
  </si>
  <si>
    <t>IMAGE</t>
  </si>
  <si>
    <t>NCHAR([1-1000])</t>
  </si>
  <si>
    <t>NCLOB</t>
  </si>
  <si>
    <t>NVARCHAR(MAX)</t>
  </si>
  <si>
    <t>NUMBER</t>
  </si>
  <si>
    <t>NUMBER([1-38])</t>
  </si>
  <si>
    <t>NUMERIC([1-38])</t>
  </si>
  <si>
    <t>NUMBER([0-38],[1-38])</t>
  </si>
  <si>
    <t>NUMERIC([0-38],[1-38])</t>
  </si>
  <si>
    <t>NVARCHAR2 ([1-2000])</t>
  </si>
  <si>
    <t>NVARCHAR([1-2000])</t>
  </si>
  <si>
    <t>RAW ([1-2000])</t>
  </si>
  <si>
    <t>VARBINARY([1-2000])</t>
  </si>
  <si>
    <t>real</t>
  </si>
  <si>
    <t>ROWID</t>
  </si>
  <si>
    <t>CHAR(18)</t>
  </si>
  <si>
    <t>timestamp</t>
  </si>
  <si>
    <t>TIMESTAMP(0-7)</t>
  </si>
  <si>
    <t>TIMESTAMP(8-9)</t>
  </si>
  <si>
    <t>TIMESTAMP(0-7) WITH TIME ZONE</t>
  </si>
  <si>
    <t>VARCHAR(37)</t>
  </si>
  <si>
    <t>TIMESTAMP(8-9) WITH TIME ZONE</t>
  </si>
  <si>
    <t>TIMESTAMP(0-7) WITH LOCAL TIME ZONE</t>
  </si>
  <si>
    <t>TIMESTAMP(8-9) WITH LOCAL TIME ZONE</t>
  </si>
  <si>
    <t>UROWID</t>
  </si>
  <si>
    <t>VARCHAR2([1-4000])</t>
  </si>
  <si>
    <t>VARCHAR([1-4000])</t>
  </si>
  <si>
    <t>Tipos Genéricos</t>
  </si>
  <si>
    <t>DATA</t>
  </si>
  <si>
    <t>TEXTO</t>
  </si>
  <si>
    <t>NUMERICO</t>
  </si>
  <si>
    <t>FLUTUANTE</t>
  </si>
  <si>
    <t>CARACTER</t>
  </si>
  <si>
    <t>IMAGEM</t>
  </si>
  <si>
    <t>Codigo</t>
  </si>
  <si>
    <t>Nome_departamento</t>
  </si>
  <si>
    <t>Marketing</t>
  </si>
  <si>
    <t>null</t>
  </si>
  <si>
    <t>Karla</t>
  </si>
  <si>
    <t>Placa carro</t>
  </si>
  <si>
    <t>XPTO-6633</t>
  </si>
  <si>
    <t>XPTO-5889</t>
  </si>
  <si>
    <t>NULL</t>
  </si>
  <si>
    <t>ID_Func</t>
  </si>
  <si>
    <t>Funcionário</t>
  </si>
  <si>
    <t>Rio de Janeiro</t>
  </si>
  <si>
    <t>Santa Catarina</t>
  </si>
  <si>
    <t>Bahia</t>
  </si>
  <si>
    <t>Amazonas</t>
  </si>
  <si>
    <t>Campinas</t>
  </si>
  <si>
    <t>Paraty</t>
  </si>
  <si>
    <t>Blumenau</t>
  </si>
  <si>
    <t>Salvador</t>
  </si>
  <si>
    <t>Manaus</t>
  </si>
  <si>
    <t>Pais</t>
  </si>
  <si>
    <t>Miami</t>
  </si>
  <si>
    <t>Florida</t>
  </si>
  <si>
    <t>EUA</t>
  </si>
  <si>
    <t>Brasil</t>
  </si>
  <si>
    <t>San Diego</t>
  </si>
  <si>
    <t>California</t>
  </si>
  <si>
    <t>Nevada</t>
  </si>
  <si>
    <t>Las Vegas</t>
  </si>
  <si>
    <t>Dependência Funcional</t>
  </si>
  <si>
    <t>Transitividade</t>
  </si>
  <si>
    <t>Dependência Funcional irredutivel à esquerda</t>
  </si>
  <si>
    <t>Dependência multivalorada</t>
  </si>
  <si>
    <t>Dependentes</t>
  </si>
  <si>
    <t>Fabiana</t>
  </si>
  <si>
    <t>Ricardo</t>
  </si>
  <si>
    <t>Paula</t>
  </si>
  <si>
    <t>ESTADO</t>
  </si>
  <si>
    <t>SIGLA</t>
  </si>
  <si>
    <t>NOME</t>
  </si>
  <si>
    <t>SP</t>
  </si>
  <si>
    <t>SELECT * FROM TABELA</t>
  </si>
  <si>
    <t>CLASS A 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</si>
</sst>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2" fillId="0" borderId="4" xfId="0" applyFont="1" applyBorder="1"/>
    <xf numFmtId="0" fontId="0" fillId="0" borderId="4" xfId="0" applyBorder="1"/>
    <xf numFmtId="0" fontId="0" fillId="0" borderId="4" xfId="0" applyFont="1" applyBorder="1"/>
    <xf numFmtId="0" fontId="0" fillId="0" borderId="3" xfId="0" applyBorder="1"/>
    <xf numFmtId="14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6" xfId="0" applyBorder="1"/>
    <xf numFmtId="0" fontId="2" fillId="0" borderId="0" xfId="0" applyFont="1"/>
    <xf numFmtId="0" fontId="0" fillId="3" borderId="0" xfId="0" applyFill="1" applyBorder="1" applyAlignment="1"/>
    <xf numFmtId="0" fontId="1" fillId="4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0" fillId="0" borderId="1" xfId="0" applyNumberFormat="1" applyBorder="1"/>
    <xf numFmtId="49" fontId="0" fillId="0" borderId="1" xfId="0" applyNumberFormat="1" applyBorder="1"/>
    <xf numFmtId="44" fontId="0" fillId="0" borderId="1" xfId="1" applyFont="1" applyBorder="1"/>
    <xf numFmtId="0" fontId="4" fillId="5" borderId="7" xfId="0" applyFont="1" applyFill="1" applyBorder="1"/>
    <xf numFmtId="0" fontId="6" fillId="5" borderId="10" xfId="0" applyFont="1" applyFill="1" applyBorder="1"/>
    <xf numFmtId="0" fontId="4" fillId="5" borderId="10" xfId="0" applyFont="1" applyFill="1" applyBorder="1"/>
    <xf numFmtId="0" fontId="0" fillId="4" borderId="0" xfId="0" applyFill="1"/>
    <xf numFmtId="0" fontId="4" fillId="5" borderId="9" xfId="0" applyFont="1" applyFill="1" applyBorder="1"/>
    <xf numFmtId="0" fontId="8" fillId="5" borderId="7" xfId="0" applyFont="1" applyFill="1" applyBorder="1"/>
    <xf numFmtId="0" fontId="8" fillId="5" borderId="9" xfId="0" applyFont="1" applyFill="1" applyBorder="1"/>
    <xf numFmtId="0" fontId="5" fillId="0" borderId="1" xfId="0" applyFont="1" applyBorder="1"/>
    <xf numFmtId="0" fontId="0" fillId="6" borderId="0" xfId="0" applyFill="1"/>
    <xf numFmtId="0" fontId="0" fillId="6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1" xfId="0" applyFont="1" applyFill="1" applyBorder="1"/>
    <xf numFmtId="0" fontId="4" fillId="5" borderId="8" xfId="0" applyFont="1" applyFill="1" applyBorder="1"/>
    <xf numFmtId="0" fontId="0" fillId="0" borderId="0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0" borderId="1" xfId="0" applyFill="1" applyBorder="1"/>
    <xf numFmtId="0" fontId="0" fillId="0" borderId="12" xfId="0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12" xfId="0" applyFont="1" applyFill="1" applyBorder="1"/>
  </cellXfs>
  <cellStyles count="2">
    <cellStyle name="Moeda" xfId="1" builtinId="4"/>
    <cellStyle name="Normal" xfId="0" builtinId="0"/>
  </cellStyles>
  <dxfs count="76"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19" formatCode="dd/mm/yyyy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1</xdr:row>
      <xdr:rowOff>90768</xdr:rowOff>
    </xdr:from>
    <xdr:ext cx="11606511" cy="59330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E5FD2EB-9034-48F2-A0FE-191DB272814E}"/>
            </a:ext>
          </a:extLst>
        </xdr:cNvPr>
        <xdr:cNvSpPr txBox="1"/>
      </xdr:nvSpPr>
      <xdr:spPr>
        <a:xfrm>
          <a:off x="514350" y="281268"/>
          <a:ext cx="11606511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3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Projeto um esquema de relação de maneira fácil e claro de explicar</a:t>
          </a:r>
          <a:endParaRPr lang="pt-BR" sz="3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1</xdr:row>
      <xdr:rowOff>90768</xdr:rowOff>
    </xdr:from>
    <xdr:ext cx="184731" cy="59330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5408AF0-2D30-4687-9777-5BE1EF4FCE37}"/>
            </a:ext>
          </a:extLst>
        </xdr:cNvPr>
        <xdr:cNvSpPr txBox="1"/>
      </xdr:nvSpPr>
      <xdr:spPr>
        <a:xfrm>
          <a:off x="514350" y="281268"/>
          <a:ext cx="184731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32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1930E4-3E50-42F9-AF00-66E45D0D3AF6}" name="Tabela17" displayName="Tabela17" ref="B2:E4" totalsRowShown="0" headerRowDxfId="75" headerRowBorderDxfId="74" tableBorderDxfId="73">
  <autoFilter ref="B2:E4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223ACB04-4FB2-4431-9DC8-0476472E4E7B}" name="ID"/>
    <tableColumn id="2" xr3:uid="{FF075DCC-5689-4C09-86DD-4C621DE802EC}" name="Nome"/>
    <tableColumn id="3" xr3:uid="{1390DCC2-8839-47AC-A00D-1D92A7A1E4FE}" name="CPF"/>
    <tableColumn id="4" xr3:uid="{3588B4D3-84AD-408F-AEDA-37F075D9D436}" name="Salario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5D1DB-5885-4679-BFC7-38209CBCDC02}" name="Tabela2" displayName="Tabela2" ref="I2:M4" totalsRowShown="0" headerRowBorderDxfId="50" tableBorderDxfId="49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74D484A-53F8-4639-8EA4-1D9D65EC9D1A}" name="Numero"/>
    <tableColumn id="2" xr3:uid="{32CA4A2E-4C0E-4CFC-A117-7B19204E1970}" name="Nome"/>
    <tableColumn id="3" xr3:uid="{E09D7452-6083-4B65-BC55-59A681F1A6EB}" name="Localizacao"/>
    <tableColumn id="4" xr3:uid="{6FE6CB60-6086-44C5-9649-25027C045457}" name="ID_Funcionario" dataDxfId="48">
      <calculatedColumnFormula>Tabela1[[#This Row],[ID]]</calculatedColumnFormula>
    </tableColumn>
    <tableColumn id="5" xr3:uid="{F7371A9A-2567-463C-89AC-6389258C2FEC}" name="DataInicio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4CF448-D804-426B-BBCF-C8283E3F1439}" name="Tabela3" displayName="Tabela3" ref="B9:E11" totalsRowShown="0" headerRowBorderDxfId="47" tableBorderDxfId="46">
  <autoFilter ref="B9:E11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AB0D9640-ACA3-4149-A1D0-2BEB9DB92FC1}" name="Numero"/>
    <tableColumn id="2" xr3:uid="{A8590E6E-2084-4590-ACA2-202DBD12AB7B}" name="Nome"/>
    <tableColumn id="3" xr3:uid="{F485D4C9-9FB4-48F9-8B81-F694F93F99F7}" name="Localizacao"/>
    <tableColumn id="4" xr3:uid="{C3C49037-DB2B-43D7-BD76-5F06804DEEC3}" name="Numero_depto" dataDxfId="45">
      <calculatedColumnFormula>I2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0422BF-4B62-47E0-9FDF-1DE9DFC5E861}" name="Tabela5" displayName="Tabela5" ref="I9:L11" totalsRowShown="0" headerRowBorderDxfId="44" tableBorderDxfId="43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CC8948-4202-4FCF-B909-C34CD6CA2B32}" name="ID (FK)" dataDxfId="42">
      <calculatedColumnFormula>B4</calculatedColumnFormula>
    </tableColumn>
    <tableColumn id="2" xr3:uid="{737EEFF0-6120-4B51-8D61-8B34536E7BAE}" name="Nome"/>
    <tableColumn id="3" xr3:uid="{DCF86C0B-CC28-43AB-990B-70AA45FF6263}" name="Sexo"/>
    <tableColumn id="4" xr3:uid="{B6ABBBD9-8485-46E1-9EAF-56A2E168C47B}" name="Parentesco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C049B03-FA10-44C9-8C56-7153D028F44D}" name="Tabela115" displayName="Tabela115" ref="B2:G8" totalsRowShown="0" headerRowDxfId="41" headerRowBorderDxfId="40" tableBorderDxfId="39">
  <autoFilter ref="B2:G8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381AC8B-CD72-4729-9369-44E5550CA558}" name="ID"/>
    <tableColumn id="2" xr3:uid="{5704C59D-28DD-44A6-BAEB-3C7BAE9EE3F2}" name="Nome"/>
    <tableColumn id="3" xr3:uid="{99025136-0D9B-485A-A1BF-27C2591E79B8}" name="CPF"/>
    <tableColumn id="4" xr3:uid="{DC459704-9D40-4765-8E4B-59D2252A4020}" name="Salario"/>
    <tableColumn id="6" xr3:uid="{21DEAA0C-9FCD-486A-86CC-2ED085D80A87}" name="Numero" dataDxfId="38">
      <calculatedColumnFormula>Tabela216[[#This Row],[Numero]]</calculatedColumnFormula>
    </tableColumn>
    <tableColumn id="7" xr3:uid="{E1FAB263-19C0-4FA0-AD3F-854045ABB2C3}" name="ID_func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CC825C-FBCC-4968-BCB7-3910A743EB41}" name="Tabela216" displayName="Tabela216" ref="I2:M4" totalsRowShown="0" headerRowBorderDxfId="37" tableBorderDxfId="36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488343-7687-435B-8E6C-46338CA75FAC}" name="Numero"/>
    <tableColumn id="2" xr3:uid="{C312BB80-54DB-4EFD-B5C0-3526F9AF1EEC}" name="Nome"/>
    <tableColumn id="3" xr3:uid="{FA3EE8AB-1F77-41BE-81A7-023E1455709D}" name="Localizacao"/>
    <tableColumn id="4" xr3:uid="{5D4A307E-1F50-4D4F-BBA6-8A34434CB825}" name="ID_Funcionario" dataDxfId="35">
      <calculatedColumnFormula>Tabela115[[#This Row],[ID]]</calculatedColumnFormula>
    </tableColumn>
    <tableColumn id="5" xr3:uid="{A0229A43-A3CE-448B-BCDF-7A4A6BDE769A}" name="DataInicio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84E41DC-C216-447C-A645-6D0973362116}" name="Tabela317" displayName="Tabela317" ref="B10:E12" totalsRowShown="0" headerRowBorderDxfId="34" tableBorderDxfId="33">
  <autoFilter ref="B10:E12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E02898B3-E6D9-47F5-B4A3-93AFDF39FC91}" name="Numero"/>
    <tableColumn id="2" xr3:uid="{A113CCB1-EE76-4F33-9EFB-111D6771E9A1}" name="Nome"/>
    <tableColumn id="3" xr3:uid="{D3542BBF-832D-4046-85C4-DC7B486DDB26}" name="Localizacao"/>
    <tableColumn id="4" xr3:uid="{151AADDE-0F83-4686-9B92-D638CC01DC58}" name="Numero_depto" dataDxfId="32">
      <calculatedColumnFormula>I2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18BB31-E031-4E99-A477-A4AD0D51F33A}" name="Tabela518" displayName="Tabela518" ref="I10:L12" totalsRowShown="0" headerRowBorderDxfId="31" tableBorderDxfId="30">
  <autoFilter ref="I10:L12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44DF425D-FA83-47C0-A796-401EBE646BE0}" name="ID (FK)" dataDxfId="29">
      <calculatedColumnFormula>B4</calculatedColumnFormula>
    </tableColumn>
    <tableColumn id="2" xr3:uid="{D4A16ABD-EA06-4689-8D9D-37743B368C1F}" name="Nome"/>
    <tableColumn id="3" xr3:uid="{9F80B3CA-737B-47F4-B551-4D9F410D8080}" name="Sexo"/>
    <tableColumn id="4" xr3:uid="{8E9313A2-05BD-44E4-BDD8-E1E0F1FCC886}" name="Parentesco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9627E7-01A4-4A86-9F23-137035E2AA92}" name="Tabela11519" displayName="Tabela11519" ref="B3:G11" totalsRowShown="0" headerRowDxfId="28" headerRowBorderDxfId="27" tableBorderDxfId="26">
  <autoFilter ref="B3:G11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F349098-A8AC-4D6E-AC3B-DA3A414163F7}" name="ID"/>
    <tableColumn id="2" xr3:uid="{8627A887-95CA-4365-83B3-DF5D013FEB55}" name="Nome"/>
    <tableColumn id="3" xr3:uid="{77E13155-1C8F-4928-BD38-1774AD121B66}" name="CPF"/>
    <tableColumn id="4" xr3:uid="{6E507D5F-7474-40A1-8C77-E329DE022C26}" name="Salario"/>
    <tableColumn id="6" xr3:uid="{718CB938-A133-4B5F-A1AF-E3FEC401B357}" name="Numero" dataDxfId="25">
      <calculatedColumnFormula>Tabela21620[[#This Row],[Numero]]</calculatedColumnFormula>
    </tableColumn>
    <tableColumn id="7" xr3:uid="{B2E91972-F720-4ABD-AE78-7176685F26BE}" name="ID_func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212DB0-F61F-4415-94BF-C9A0FD9B62CE}" name="Tabela21620" displayName="Tabela21620" ref="I3:M5" totalsRowShown="0" headerRowBorderDxfId="24" tableBorderDxfId="23">
  <autoFilter ref="I3:M5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1598024-7406-4CB1-919B-C3ED7D36E487}" name="Numero"/>
    <tableColumn id="2" xr3:uid="{D8ABEC39-2C47-458D-995A-640225892016}" name="Nome"/>
    <tableColumn id="3" xr3:uid="{4DDFCC87-A945-4145-B4DA-A70057FE89EF}" name="Localizacao"/>
    <tableColumn id="4" xr3:uid="{981AAFE2-6D5D-441B-BB77-7967FDDC212E}" name="ID_Funcionario" dataDxfId="22">
      <calculatedColumnFormula>Tabela11519[[#This Row],[ID]]</calculatedColumnFormula>
    </tableColumn>
    <tableColumn id="5" xr3:uid="{B89ACAF6-CF4B-4E52-8847-13A321452EFE}" name="DataInicio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5E83C1-631A-43EE-8CF2-EC980EF52890}" name="Tabela31721" displayName="Tabela31721" ref="B13:E15" totalsRowShown="0" headerRowBorderDxfId="21" tableBorderDxfId="20">
  <autoFilter ref="B13:E15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7F80658A-44E1-4AA6-8DCA-98F90E1A8DCC}" name="Numero"/>
    <tableColumn id="2" xr3:uid="{07D0CBE2-29CE-4C19-ADE3-E4DB930C9A56}" name="Nome"/>
    <tableColumn id="3" xr3:uid="{4E227D01-23DA-495B-80AD-BB72943386FA}" name="Localizacao"/>
    <tableColumn id="4" xr3:uid="{D043EDC6-DEF9-4B47-B7DD-5DA41BE82A10}" name="Numero_depto" dataDxfId="19">
      <calculatedColumnFormula>I3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C2756-E7EB-4F42-9A53-FFE3B757D219}" name="Tabela28" displayName="Tabela28" ref="I2:K4" totalsRowShown="0" headerRowBorderDxfId="72" tableBorderDxfId="71">
  <autoFilter ref="I2:K4" xr:uid="{2455F023-B361-4C54-A48A-3B9CD0537906}">
    <filterColumn colId="0" hiddenButton="1"/>
    <filterColumn colId="1" hiddenButton="1"/>
    <filterColumn colId="2" hiddenButton="1"/>
  </autoFilter>
  <tableColumns count="3">
    <tableColumn id="1" xr3:uid="{2D395506-005D-49D7-AFAC-39DA857809A0}" name="Numero"/>
    <tableColumn id="2" xr3:uid="{E42CB804-B01C-4BC5-B280-92017C3EAC00}" name="Nome"/>
    <tableColumn id="3" xr3:uid="{CB96027A-6185-4141-AFF0-0C2299EC88EC}" name="Localizaca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D081D1-A271-4151-9F3C-EB3DBF0F6427}" name="Tabela51822" displayName="Tabela51822" ref="I13:L15" totalsRowShown="0" headerRowBorderDxfId="18" tableBorderDxfId="17">
  <autoFilter ref="I13:L15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3B3F62CF-AC94-4E66-B6BD-11F2F146212A}" name="ID (FK)" dataDxfId="16">
      <calculatedColumnFormula>B5</calculatedColumnFormula>
    </tableColumn>
    <tableColumn id="2" xr3:uid="{442FEBC8-9265-45E1-9604-03456371330E}" name="Nome"/>
    <tableColumn id="3" xr3:uid="{876333C1-AA8E-4B53-8A3A-1F79031D9518}" name="Sexo"/>
    <tableColumn id="4" xr3:uid="{DD7E68EB-2EFD-4987-847A-B5D68B47E780}" name="Parentesco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80D1252-A372-45B0-A9A2-CD95ADEB5D53}" name="Tabela22" displayName="Tabela22" ref="B20:D22" totalsRowShown="0">
  <autoFilter ref="B20:D22" xr:uid="{3BAAB3F2-19A0-4CD8-97B7-4B0760592A9E}">
    <filterColumn colId="0" hiddenButton="1"/>
    <filterColumn colId="1" hiddenButton="1"/>
    <filterColumn colId="2" hiddenButton="1"/>
  </autoFilter>
  <tableColumns count="3">
    <tableColumn id="1" xr3:uid="{A68F5C86-5D46-445E-9E53-2CE2283EC918}" name="ID_FUNC"/>
    <tableColumn id="2" xr3:uid="{1EDE69B3-6395-47F7-BB2B-8140F77F0567}" name="Numero_Projeto"/>
    <tableColumn id="3" xr3:uid="{99EB574B-0383-4667-A4E6-5894512DC042}" name="Horas" dataDxfId="15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25034BB-485B-4F48-A72B-F834F12A2210}" name="Tabela5182224" displayName="Tabela5182224" ref="I20:J25" totalsRowShown="0" headerRowBorderDxfId="14" tableBorderDxfId="13">
  <autoFilter ref="I20:J25" xr:uid="{F3754CB8-6377-4EB9-860C-4E6A1A2884AD}">
    <filterColumn colId="0" hiddenButton="1"/>
    <filterColumn colId="1" hiddenButton="1"/>
  </autoFilter>
  <tableColumns count="2">
    <tableColumn id="1" xr3:uid="{74DBD807-0248-4B95-A510-1B22221865EB}" name="Numero_Dept" dataDxfId="12">
      <calculatedColumnFormula>B12</calculatedColumnFormula>
    </tableColumn>
    <tableColumn id="2" xr3:uid="{72F83278-E3DB-4740-ABE2-336A2B559F85}" name="Local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BA1DE6-BA01-43AA-84A4-2C17B1F24A5E}" name="Tabela216205" displayName="Tabela216205" ref="J7:M9" totalsRowShown="0" headerRowBorderDxfId="11" tableBorderDxfId="10">
  <autoFilter ref="J7:M9" xr:uid="{6A473787-6F9E-4594-87A3-5AEE6F4F11F6}">
    <filterColumn colId="0" hiddenButton="1"/>
    <filterColumn colId="1" hiddenButton="1"/>
    <filterColumn colId="2" hiddenButton="1"/>
    <filterColumn colId="3" hiddenButton="1"/>
  </autoFilter>
  <tableColumns count="4">
    <tableColumn id="1" xr3:uid="{80A67F40-4C63-4305-9EA9-B1452345FD96}" name="Numero"/>
    <tableColumn id="2" xr3:uid="{35A2E41A-B43E-43B9-B9E2-C60151DDC782}" name="Nome"/>
    <tableColumn id="4" xr3:uid="{955BEBBF-BE5E-41EA-9A09-82D92654791D}" name="ID_Funcionario" dataDxfId="9">
      <calculatedColumnFormula>Tabela11519[[#This Row],[ID]]</calculatedColumnFormula>
    </tableColumn>
    <tableColumn id="5" xr3:uid="{DBEBBF10-BCBB-4AD4-9A92-4FE83FD7AC55}" name="DataInicio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FC93B33-4960-4EBA-9302-0DAAB9D04D4C}" name="Tabela21620526" displayName="Tabela21620526" ref="J26:M28" totalsRowShown="0" headerRowBorderDxfId="8" tableBorderDxfId="7">
  <autoFilter ref="J26:M28" xr:uid="{7C3EC5A0-54C9-4695-B785-9837CABBA18F}">
    <filterColumn colId="0" hiddenButton="1"/>
    <filterColumn colId="1" hiddenButton="1"/>
    <filterColumn colId="2" hiddenButton="1"/>
    <filterColumn colId="3" hiddenButton="1"/>
  </autoFilter>
  <tableColumns count="4">
    <tableColumn id="1" xr3:uid="{D9FB0626-BA34-4B7C-BBA5-88830DBD81E2}" name="Numero"/>
    <tableColumn id="2" xr3:uid="{3A783258-A418-4611-9318-58A118023746}" name="Nome"/>
    <tableColumn id="4" xr3:uid="{4D5F0072-2C5A-4B93-9CC4-069672B2D2DD}" name="ID_Funcionario" dataDxfId="6">
      <calculatedColumnFormula>2</calculatedColumnFormula>
    </tableColumn>
    <tableColumn id="5" xr3:uid="{2A895D39-F263-4F0E-952B-B6996D6F6430}" name="DataInicio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EB2A8F0-B6CB-443A-99DB-2BC73A637E97}" name="Tabela51822242527" displayName="Tabela51822242527" ref="J33:K38" totalsRowShown="0" headerRowBorderDxfId="5" tableBorderDxfId="4">
  <autoFilter ref="J33:K38" xr:uid="{16135503-FBE0-427B-8B87-1B49C54D784C}">
    <filterColumn colId="0" hiddenButton="1"/>
    <filterColumn colId="1" hiddenButton="1"/>
  </autoFilter>
  <tableColumns count="2">
    <tableColumn id="1" xr3:uid="{98112E11-6E9F-4BBA-B8B0-077FD1ED2A6C}" name="Numero_Dept" dataDxfId="3">
      <calculatedColumnFormula>D25</calculatedColumnFormula>
    </tableColumn>
    <tableColumn id="2" xr3:uid="{F1661DCB-7BBA-41AE-823E-AA434F0D9D22}" name="Local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9EB37E5-81A1-4109-8739-87C8EB37DE9A}" name="Tabela21620528" displayName="Tabela21620528" ref="C15:F17" totalsRowShown="0" headerRowBorderDxfId="2" tableBorderDxfId="1">
  <autoFilter ref="C15:F17" xr:uid="{6A473787-6F9E-4594-87A3-5AEE6F4F11F6}">
    <filterColumn colId="0" hiddenButton="1"/>
    <filterColumn colId="1" hiddenButton="1"/>
    <filterColumn colId="2" hiddenButton="1"/>
    <filterColumn colId="3" hiddenButton="1"/>
  </autoFilter>
  <tableColumns count="4">
    <tableColumn id="1" xr3:uid="{C74541C7-A7EC-4F64-B659-A090F654374D}" name="Numero"/>
    <tableColumn id="2" xr3:uid="{F2EB8281-A5AB-49CD-AB4D-8B7BD0028F8F}" name="Nome"/>
    <tableColumn id="4" xr3:uid="{6CA63538-DF7B-4492-A447-97386903EFC1}" name="ID_Funcionario" dataDxfId="0">
      <calculatedColumnFormula>Tabela11519[[#This Row],[ID]]</calculatedColumnFormula>
    </tableColumn>
    <tableColumn id="5" xr3:uid="{F5D986E3-AAE5-4815-B817-382D7538F240}" name="DataInicio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636AF-F147-4CBE-9168-A53013FC52BC}" name="Tabela39" displayName="Tabela39" ref="B9:D11" totalsRowShown="0" headerRowBorderDxfId="70" tableBorderDxfId="69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13D078DD-1EDC-4960-B57F-F0C62C57C932}" name="Numero"/>
    <tableColumn id="2" xr3:uid="{3562B5F8-6A82-4AEF-82A0-FFD497D3562D}" name="Nome"/>
    <tableColumn id="3" xr3:uid="{E95E306E-4579-4740-935D-102D5F64DB34}" name="Localizaca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142C5C-5755-4B97-8D94-DFB1F676C10B}" name="Tabela510" displayName="Tabela510" ref="I9:L11" totalsRowShown="0" headerRowBorderDxfId="68" tableBorderDxfId="67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DD7E94-94BD-4A66-8BE2-88B96A8D6C04}" name="ID (FK)" dataDxfId="66">
      <calculatedColumnFormula>B4</calculatedColumnFormula>
    </tableColumn>
    <tableColumn id="2" xr3:uid="{8B18289A-B44D-4B91-8FAF-ECF9ABF72E6F}" name="Nome"/>
    <tableColumn id="3" xr3:uid="{2B27C2B7-DD78-4E3C-AAA3-F51CE5A4CA51}" name="Sexo"/>
    <tableColumn id="4" xr3:uid="{6827CA8F-880B-4986-A019-B2D1B29DDF8E}" name="Parentesc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9F41F0-3FA7-4700-A7D1-D47CAE97F3D8}" name="Tabela111" displayName="Tabela111" ref="B2:E5" totalsRowShown="0" headerRowDxfId="65" headerRowBorderDxfId="64" tableBorderDxfId="63">
  <autoFilter ref="B2:E5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3FE7732E-057D-4761-A135-4A3B0D908BCB}" name="ID"/>
    <tableColumn id="2" xr3:uid="{4A5C69D6-667C-41DA-B054-FFAE2906ACB8}" name="Nome"/>
    <tableColumn id="3" xr3:uid="{C9EF08F4-A131-463A-A3E4-B4DCE24E38DD}" name="CPF"/>
    <tableColumn id="4" xr3:uid="{8FD89FF8-7E88-41AA-9F33-EB683AC95C64}" name="Salario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10ECE-A96F-4950-9CAB-4EF0175C72B8}" name="Tabela212" displayName="Tabela212" ref="G2:K4" totalsRowShown="0" headerRowBorderDxfId="62" tableBorderDxfId="61">
  <autoFilter ref="G2:K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13693E-A045-4690-BDA4-4603204B33D5}" name="Numero"/>
    <tableColumn id="2" xr3:uid="{112D9094-F638-4F70-A41E-D03E713EF4A2}" name="Nome"/>
    <tableColumn id="3" xr3:uid="{A8C053D5-EF77-43E1-870C-873433878AA8}" name="Localizacao"/>
    <tableColumn id="4" xr3:uid="{68C9A046-4508-4C8D-B04B-B2614DF6CD96}" name="ID_Funcionario" dataDxfId="60">
      <calculatedColumnFormula>Tabela111[[#This Row],[ID]]</calculatedColumnFormula>
    </tableColumn>
    <tableColumn id="5" xr3:uid="{C13297B5-A719-4E0B-BC6D-D86541E2709F}" name="DataInicio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6D537-6C58-4399-8F22-7DDA726B83EC}" name="Tabela313" displayName="Tabela313" ref="B9:D11" totalsRowShown="0" headerRowBorderDxfId="59" tableBorderDxfId="58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F60BE3F8-2E0E-4C8B-B462-68FDFCE9CCE0}" name="Numero"/>
    <tableColumn id="2" xr3:uid="{C617CC41-4979-4C20-93BC-A8105E2F3E54}" name="Nome"/>
    <tableColumn id="3" xr3:uid="{01F33270-C1D9-4C21-9AFB-127FAA2CD53E}" name="Localizaca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DB2C5C-FE84-4043-BBB5-EDA87B6FFD8E}" name="Tabela514" displayName="Tabela514" ref="G9:J11" totalsRowShown="0" headerRowBorderDxfId="57" tableBorderDxfId="56">
  <autoFilter ref="G9:J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821189F9-02BA-4A08-97A3-DF3EB3E3BDA1}" name="ID (FK)" dataDxfId="55">
      <calculatedColumnFormula>B4</calculatedColumnFormula>
    </tableColumn>
    <tableColumn id="2" xr3:uid="{29780D67-FF52-4CE9-9277-E77C5BD3E477}" name="Nome"/>
    <tableColumn id="3" xr3:uid="{79259798-2BD6-46DE-AD12-71628E82394F}" name="Sexo"/>
    <tableColumn id="4" xr3:uid="{56438B8B-A6EA-4B01-BA4F-6598FCBC56BC}" name="Parentesco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90B4-DCDB-441A-9FF7-B43AD25A6A11}" name="Tabela1" displayName="Tabela1" ref="B2:F6" totalsRowShown="0" headerRowDxfId="54" headerRowBorderDxfId="53" tableBorderDxfId="52">
  <autoFilter ref="B2:F6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CD4CC7-666A-4077-8365-E7C42B2763D5}" name="ID"/>
    <tableColumn id="2" xr3:uid="{04A816FA-A8ED-417A-91A8-5B25FDAFC28D}" name="Nome"/>
    <tableColumn id="3" xr3:uid="{3D5D41EB-E52A-4C83-A73A-91F85B4976E1}" name="CPF"/>
    <tableColumn id="4" xr3:uid="{86FADDFE-5485-43B9-8A74-CC168B7FB4F0}" name="Salario"/>
    <tableColumn id="6" xr3:uid="{F50C7C0C-3371-4FC5-A1B5-C32B637875FA}" name="Numero" dataDxfId="51">
      <calculatedColumnFormula>Tabela2[[#This Row],[Numero]]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.xml"/><Relationship Id="rId4" Type="http://schemas.openxmlformats.org/officeDocument/2006/relationships/table" Target="../tables/table2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776F-B9C7-48CD-B447-B5EFC9C5556D}">
  <sheetPr>
    <tabColor rgb="FF92D050"/>
  </sheetPr>
  <dimension ref="B2:F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</cols>
  <sheetData>
    <row r="2" spans="2:6" x14ac:dyDescent="0.25">
      <c r="B2" s="1" t="s">
        <v>0</v>
      </c>
      <c r="D2" s="1" t="s">
        <v>8</v>
      </c>
      <c r="F2" s="1" t="s">
        <v>12</v>
      </c>
    </row>
    <row r="3" spans="2:6" x14ac:dyDescent="0.25">
      <c r="B3" s="3" t="s">
        <v>1</v>
      </c>
      <c r="D3" s="3" t="s">
        <v>10</v>
      </c>
      <c r="F3" s="3" t="s">
        <v>10</v>
      </c>
    </row>
    <row r="4" spans="2:6" x14ac:dyDescent="0.25">
      <c r="B4" s="2" t="s">
        <v>2</v>
      </c>
      <c r="D4" s="2" t="s">
        <v>2</v>
      </c>
      <c r="F4" s="2" t="s">
        <v>2</v>
      </c>
    </row>
    <row r="5" spans="2:6" x14ac:dyDescent="0.25">
      <c r="B5" s="2" t="s">
        <v>3</v>
      </c>
      <c r="D5" s="2" t="s">
        <v>11</v>
      </c>
      <c r="F5" s="2" t="s">
        <v>11</v>
      </c>
    </row>
    <row r="6" spans="2:6" x14ac:dyDescent="0.25">
      <c r="B6" s="2" t="s">
        <v>4</v>
      </c>
    </row>
    <row r="7" spans="2:6" x14ac:dyDescent="0.25">
      <c r="B7" s="2" t="s">
        <v>5</v>
      </c>
    </row>
    <row r="8" spans="2:6" x14ac:dyDescent="0.25">
      <c r="B8" s="2" t="s">
        <v>6</v>
      </c>
    </row>
    <row r="9" spans="2:6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908-9655-45E3-8408-DFEE34DAD40B}">
  <sheetPr>
    <tabColor rgb="FFFFC000"/>
  </sheetPr>
  <dimension ref="A1:Q41"/>
  <sheetViews>
    <sheetView showGridLines="0" topLeftCell="A13" zoomScale="145" zoomScaleNormal="145" workbookViewId="0">
      <selection activeCell="G28" sqref="G28"/>
    </sheetView>
  </sheetViews>
  <sheetFormatPr defaultRowHeight="15" x14ac:dyDescent="0.25"/>
  <cols>
    <col min="8" max="8" width="20.42578125" bestFit="1" customWidth="1"/>
    <col min="10" max="10" width="16" bestFit="1" customWidth="1"/>
    <col min="11" max="11" width="10" bestFit="1" customWidth="1"/>
    <col min="12" max="12" width="14.42578125" bestFit="1" customWidth="1"/>
    <col min="13" max="13" width="12.140625" bestFit="1" customWidth="1"/>
  </cols>
  <sheetData>
    <row r="1" spans="1:17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26"/>
      <c r="Q2" s="26"/>
    </row>
    <row r="3" spans="1:17" x14ac:dyDescent="0.25">
      <c r="A3" s="26"/>
      <c r="Q3" s="26"/>
    </row>
    <row r="4" spans="1:17" x14ac:dyDescent="0.25">
      <c r="A4" s="26"/>
      <c r="Q4" s="26"/>
    </row>
    <row r="5" spans="1:17" x14ac:dyDescent="0.25">
      <c r="A5" s="26"/>
      <c r="Q5" s="26"/>
    </row>
    <row r="6" spans="1:17" x14ac:dyDescent="0.25">
      <c r="A6" s="26"/>
      <c r="Q6" s="26"/>
    </row>
    <row r="7" spans="1:17" x14ac:dyDescent="0.25">
      <c r="A7" s="26"/>
      <c r="C7" s="24" t="s">
        <v>1</v>
      </c>
      <c r="D7" s="25" t="s">
        <v>2</v>
      </c>
      <c r="E7" s="25" t="s">
        <v>6</v>
      </c>
      <c r="F7" s="25" t="s">
        <v>7</v>
      </c>
      <c r="G7" s="25" t="s">
        <v>10</v>
      </c>
      <c r="H7" s="25" t="s">
        <v>124</v>
      </c>
      <c r="J7" s="5" t="s">
        <v>10</v>
      </c>
      <c r="K7" s="6" t="s">
        <v>2</v>
      </c>
      <c r="L7" s="8" t="s">
        <v>30</v>
      </c>
      <c r="M7" s="8" t="s">
        <v>31</v>
      </c>
      <c r="Q7" s="26"/>
    </row>
    <row r="8" spans="1:17" x14ac:dyDescent="0.25">
      <c r="A8" s="26"/>
      <c r="C8" s="4">
        <v>1</v>
      </c>
      <c r="D8" s="4" t="s">
        <v>17</v>
      </c>
      <c r="E8" s="4">
        <v>132465789</v>
      </c>
      <c r="F8" s="4">
        <v>4200</v>
      </c>
      <c r="G8" s="4">
        <f>Tabela216205[[#This Row],[Numero]]</f>
        <v>1</v>
      </c>
      <c r="H8" s="4" t="str">
        <f>VLOOKUP(G8,Tabela216205[#All],2,FALSE)</f>
        <v>TI</v>
      </c>
      <c r="J8">
        <v>1</v>
      </c>
      <c r="K8" t="s">
        <v>19</v>
      </c>
      <c r="L8">
        <f>Tabela11519[[#This Row],[ID]]</f>
        <v>5</v>
      </c>
      <c r="M8" s="9">
        <v>43490</v>
      </c>
      <c r="Q8" s="26"/>
    </row>
    <row r="9" spans="1:17" x14ac:dyDescent="0.25">
      <c r="A9" s="26"/>
      <c r="C9" s="4">
        <v>2</v>
      </c>
      <c r="D9" s="4" t="s">
        <v>18</v>
      </c>
      <c r="E9" s="4">
        <v>132465798</v>
      </c>
      <c r="F9" s="4">
        <v>5000</v>
      </c>
      <c r="G9" s="4">
        <f>Tabela216205[[#This Row],[Numero]]</f>
        <v>2</v>
      </c>
      <c r="H9" s="4" t="str">
        <f>VLOOKUP(G9,Tabela216205[#All],2,FALSE)</f>
        <v>RH</v>
      </c>
      <c r="J9">
        <v>2</v>
      </c>
      <c r="K9" t="s">
        <v>20</v>
      </c>
      <c r="L9">
        <f>Tabela11519[[#This Row],[ID]]</f>
        <v>0</v>
      </c>
      <c r="M9" s="9">
        <v>42287</v>
      </c>
      <c r="Q9" s="26"/>
    </row>
    <row r="10" spans="1:17" x14ac:dyDescent="0.25">
      <c r="A10" s="26"/>
      <c r="C10" s="4">
        <v>3</v>
      </c>
      <c r="D10" s="4" t="s">
        <v>32</v>
      </c>
      <c r="E10" s="4">
        <v>69587485</v>
      </c>
      <c r="F10" s="4">
        <v>12000</v>
      </c>
      <c r="G10" s="4">
        <f>J9</f>
        <v>2</v>
      </c>
      <c r="H10" s="4" t="str">
        <f>VLOOKUP(G10,Tabela216205[#All],2,FALSE)</f>
        <v>RH</v>
      </c>
      <c r="Q10" s="26"/>
    </row>
    <row r="11" spans="1:17" x14ac:dyDescent="0.25">
      <c r="A11" s="26"/>
      <c r="C11" s="4">
        <v>4</v>
      </c>
      <c r="D11" s="4" t="s">
        <v>33</v>
      </c>
      <c r="E11" s="4">
        <v>123465798</v>
      </c>
      <c r="F11" s="4">
        <v>6000</v>
      </c>
      <c r="G11" s="4">
        <f>J8</f>
        <v>1</v>
      </c>
      <c r="H11" s="4" t="str">
        <f>VLOOKUP(G11,Tabela216205[#All],2,FALSE)</f>
        <v>TI</v>
      </c>
      <c r="Q11" s="26"/>
    </row>
    <row r="12" spans="1:17" x14ac:dyDescent="0.25">
      <c r="A12" s="26"/>
      <c r="C12" s="4">
        <v>5</v>
      </c>
      <c r="D12" s="4" t="s">
        <v>36</v>
      </c>
      <c r="E12" s="4">
        <v>55566688</v>
      </c>
      <c r="F12" s="4">
        <v>12000</v>
      </c>
      <c r="G12" s="4">
        <f>J8</f>
        <v>1</v>
      </c>
      <c r="H12" s="4" t="str">
        <f>VLOOKUP(G12,Tabela216205[#All],2,FALSE)</f>
        <v>TI</v>
      </c>
      <c r="Q12" s="26"/>
    </row>
    <row r="13" spans="1:17" x14ac:dyDescent="0.25">
      <c r="A13" s="26"/>
      <c r="Q13" s="26"/>
    </row>
    <row r="14" spans="1:17" x14ac:dyDescent="0.25">
      <c r="A14" s="26"/>
      <c r="Q14" s="26"/>
    </row>
    <row r="15" spans="1:17" x14ac:dyDescent="0.25">
      <c r="A15" s="26"/>
      <c r="Q15" s="26"/>
    </row>
    <row r="16" spans="1:17" x14ac:dyDescent="0.25">
      <c r="A16" s="26"/>
      <c r="Q16" s="26"/>
    </row>
    <row r="17" spans="1:17" x14ac:dyDescent="0.25">
      <c r="A17" s="26"/>
      <c r="Q17" s="26"/>
    </row>
    <row r="18" spans="1:17" x14ac:dyDescent="0.25">
      <c r="A18" s="26"/>
      <c r="Q18" s="26"/>
    </row>
    <row r="19" spans="1:17" x14ac:dyDescent="0.25">
      <c r="A19" s="26"/>
      <c r="Q19" s="26"/>
    </row>
    <row r="20" spans="1:17" x14ac:dyDescent="0.25">
      <c r="A20" s="26"/>
      <c r="Q20" s="26"/>
    </row>
    <row r="21" spans="1:17" x14ac:dyDescent="0.25">
      <c r="A21" s="26"/>
      <c r="Q21" s="26"/>
    </row>
    <row r="22" spans="1:17" x14ac:dyDescent="0.25">
      <c r="A22" s="26"/>
      <c r="Q22" s="26"/>
    </row>
    <row r="23" spans="1:17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5">
      <c r="A24" s="26"/>
      <c r="Q24" s="26"/>
    </row>
    <row r="25" spans="1:17" x14ac:dyDescent="0.25">
      <c r="A25" s="26"/>
      <c r="Q25" s="26"/>
    </row>
    <row r="26" spans="1:17" x14ac:dyDescent="0.25">
      <c r="A26" s="26"/>
      <c r="C26" s="24" t="s">
        <v>1</v>
      </c>
      <c r="D26" s="25" t="s">
        <v>2</v>
      </c>
      <c r="E26" s="25" t="s">
        <v>6</v>
      </c>
      <c r="F26" s="25" t="s">
        <v>7</v>
      </c>
      <c r="G26" s="25" t="s">
        <v>10</v>
      </c>
      <c r="J26" s="5" t="s">
        <v>10</v>
      </c>
      <c r="K26" s="6" t="s">
        <v>2</v>
      </c>
      <c r="L26" s="8" t="s">
        <v>30</v>
      </c>
      <c r="M26" s="8" t="s">
        <v>31</v>
      </c>
      <c r="Q26" s="26"/>
    </row>
    <row r="27" spans="1:17" x14ac:dyDescent="0.25">
      <c r="A27" s="26"/>
      <c r="C27" s="4">
        <v>1</v>
      </c>
      <c r="D27" s="4" t="s">
        <v>17</v>
      </c>
      <c r="E27" s="4">
        <v>132465789</v>
      </c>
      <c r="F27" s="4">
        <v>4200</v>
      </c>
      <c r="G27" s="4">
        <f>Tabela21620526[[#This Row],[Numero]]</f>
        <v>1</v>
      </c>
      <c r="J27">
        <v>1</v>
      </c>
      <c r="K27" t="s">
        <v>19</v>
      </c>
      <c r="L27">
        <f>2</f>
        <v>2</v>
      </c>
      <c r="M27" s="9">
        <v>43490</v>
      </c>
      <c r="Q27" s="26"/>
    </row>
    <row r="28" spans="1:17" x14ac:dyDescent="0.25">
      <c r="A28" s="26"/>
      <c r="C28" s="4">
        <v>2</v>
      </c>
      <c r="D28" s="4" t="s">
        <v>18</v>
      </c>
      <c r="E28" s="4">
        <v>132465798</v>
      </c>
      <c r="F28" s="4">
        <v>5000</v>
      </c>
      <c r="G28" s="4">
        <f>Tabela21620526[[#This Row],[Numero]]</f>
        <v>2</v>
      </c>
      <c r="J28">
        <v>2</v>
      </c>
      <c r="K28" t="s">
        <v>20</v>
      </c>
      <c r="L28">
        <f>2</f>
        <v>2</v>
      </c>
      <c r="M28" s="9">
        <v>42287</v>
      </c>
      <c r="Q28" s="26"/>
    </row>
    <row r="29" spans="1:17" x14ac:dyDescent="0.25">
      <c r="A29" s="26"/>
      <c r="C29" s="4">
        <v>3</v>
      </c>
      <c r="D29" s="4" t="s">
        <v>32</v>
      </c>
      <c r="E29" s="4">
        <v>69587485</v>
      </c>
      <c r="F29" s="4">
        <v>12000</v>
      </c>
      <c r="G29" s="4">
        <f>J28</f>
        <v>2</v>
      </c>
      <c r="Q29" s="26"/>
    </row>
    <row r="30" spans="1:17" x14ac:dyDescent="0.25">
      <c r="A30" s="26"/>
      <c r="C30" s="4">
        <v>4</v>
      </c>
      <c r="D30" s="4" t="s">
        <v>33</v>
      </c>
      <c r="E30" s="4">
        <v>123465798</v>
      </c>
      <c r="F30" s="4">
        <v>6000</v>
      </c>
      <c r="G30" s="4">
        <f>J27</f>
        <v>1</v>
      </c>
      <c r="Q30" s="26"/>
    </row>
    <row r="31" spans="1:17" x14ac:dyDescent="0.25">
      <c r="A31" s="26"/>
      <c r="C31" s="4">
        <v>5</v>
      </c>
      <c r="D31" s="4" t="s">
        <v>36</v>
      </c>
      <c r="E31" s="4">
        <v>55566688</v>
      </c>
      <c r="F31" s="4">
        <v>12000</v>
      </c>
      <c r="G31" s="4">
        <f>J27</f>
        <v>1</v>
      </c>
      <c r="Q31" s="26"/>
    </row>
    <row r="32" spans="1:17" x14ac:dyDescent="0.25">
      <c r="A32" s="26"/>
      <c r="Q32" s="26"/>
    </row>
    <row r="33" spans="1:17" x14ac:dyDescent="0.25">
      <c r="A33" s="26"/>
      <c r="J33" s="5" t="s">
        <v>41</v>
      </c>
      <c r="K33" s="7" t="s">
        <v>42</v>
      </c>
      <c r="Q33" s="26"/>
    </row>
    <row r="34" spans="1:17" x14ac:dyDescent="0.25">
      <c r="A34" s="26"/>
      <c r="J34">
        <f>$J$8</f>
        <v>1</v>
      </c>
      <c r="K34" t="s">
        <v>43</v>
      </c>
      <c r="Q34" s="26"/>
    </row>
    <row r="35" spans="1:17" x14ac:dyDescent="0.25">
      <c r="A35" s="26"/>
      <c r="J35">
        <f t="shared" ref="J35:J37" si="0">$J$8</f>
        <v>1</v>
      </c>
      <c r="K35" t="s">
        <v>44</v>
      </c>
      <c r="Q35" s="26"/>
    </row>
    <row r="36" spans="1:17" x14ac:dyDescent="0.25">
      <c r="A36" s="26"/>
      <c r="J36">
        <f t="shared" si="0"/>
        <v>1</v>
      </c>
      <c r="K36" t="s">
        <v>45</v>
      </c>
      <c r="Q36" s="26"/>
    </row>
    <row r="37" spans="1:17" x14ac:dyDescent="0.25">
      <c r="A37" s="26"/>
      <c r="J37">
        <f t="shared" si="0"/>
        <v>1</v>
      </c>
      <c r="K37" t="s">
        <v>46</v>
      </c>
      <c r="Q37" s="26"/>
    </row>
    <row r="38" spans="1:17" x14ac:dyDescent="0.25">
      <c r="A38" s="26"/>
      <c r="J38" s="12">
        <v>2</v>
      </c>
      <c r="K38" t="s">
        <v>43</v>
      </c>
      <c r="Q38" s="26"/>
    </row>
    <row r="39" spans="1:17" x14ac:dyDescent="0.25">
      <c r="A39" s="26"/>
      <c r="Q39" s="26"/>
    </row>
    <row r="40" spans="1:17" x14ac:dyDescent="0.25">
      <c r="A40" s="26"/>
      <c r="Q40" s="26"/>
    </row>
    <row r="41" spans="1:17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9D2E-508B-40D8-BD36-3071BCAD149D}">
  <sheetPr>
    <tabColor rgb="FF00B0F0"/>
  </sheetPr>
  <dimension ref="A1:Q40"/>
  <sheetViews>
    <sheetView showGridLines="0" topLeftCell="A20" zoomScale="205" zoomScaleNormal="205" workbookViewId="0">
      <selection activeCell="C31" sqref="C31"/>
    </sheetView>
  </sheetViews>
  <sheetFormatPr defaultRowHeight="15" x14ac:dyDescent="0.25"/>
  <cols>
    <col min="5" max="5" width="14.42578125" bestFit="1" customWidth="1"/>
    <col min="6" max="6" width="13.28515625" bestFit="1" customWidth="1"/>
    <col min="8" max="8" width="6.42578125" bestFit="1" customWidth="1"/>
    <col min="9" max="9" width="14.42578125" bestFit="1" customWidth="1"/>
    <col min="10" max="10" width="16" bestFit="1" customWidth="1"/>
    <col min="11" max="11" width="10" bestFit="1" customWidth="1"/>
    <col min="13" max="13" width="12.140625" bestFit="1" customWidth="1"/>
  </cols>
  <sheetData>
    <row r="1" spans="1:17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26"/>
      <c r="Q2" s="26"/>
    </row>
    <row r="3" spans="1:17" x14ac:dyDescent="0.25">
      <c r="A3" s="26"/>
      <c r="Q3" s="26"/>
    </row>
    <row r="4" spans="1:17" x14ac:dyDescent="0.25">
      <c r="A4" s="26"/>
      <c r="Q4" s="26"/>
    </row>
    <row r="5" spans="1:17" x14ac:dyDescent="0.25">
      <c r="A5" s="26"/>
      <c r="Q5" s="26"/>
    </row>
    <row r="6" spans="1:17" x14ac:dyDescent="0.25">
      <c r="A6" s="26"/>
      <c r="Q6" s="26"/>
    </row>
    <row r="7" spans="1:17" x14ac:dyDescent="0.25">
      <c r="A7" s="26"/>
      <c r="C7" s="24" t="s">
        <v>1</v>
      </c>
      <c r="D7" s="25" t="s">
        <v>2</v>
      </c>
      <c r="E7" s="25" t="s">
        <v>6</v>
      </c>
      <c r="F7" s="25" t="s">
        <v>7</v>
      </c>
      <c r="G7" s="25" t="s">
        <v>10</v>
      </c>
      <c r="Q7" s="26"/>
    </row>
    <row r="8" spans="1:17" x14ac:dyDescent="0.25">
      <c r="A8" s="26"/>
      <c r="C8" s="4">
        <v>1</v>
      </c>
      <c r="D8" s="4" t="s">
        <v>17</v>
      </c>
      <c r="E8" s="4">
        <v>132465789</v>
      </c>
      <c r="F8" s="22">
        <v>4200</v>
      </c>
      <c r="G8" s="4">
        <v>1</v>
      </c>
      <c r="Q8" s="26"/>
    </row>
    <row r="9" spans="1:17" hidden="1" x14ac:dyDescent="0.25">
      <c r="A9" s="26"/>
      <c r="C9" s="4">
        <v>2</v>
      </c>
      <c r="D9" s="4" t="s">
        <v>18</v>
      </c>
      <c r="E9" s="4">
        <v>132465798</v>
      </c>
      <c r="F9" s="22">
        <v>5000</v>
      </c>
      <c r="G9" s="4">
        <v>2</v>
      </c>
      <c r="Q9" s="26"/>
    </row>
    <row r="10" spans="1:17" hidden="1" x14ac:dyDescent="0.25">
      <c r="A10" s="26"/>
      <c r="C10" s="4">
        <v>3</v>
      </c>
      <c r="D10" s="4" t="s">
        <v>32</v>
      </c>
      <c r="E10" s="4">
        <v>69587485</v>
      </c>
      <c r="F10" s="22">
        <v>12000</v>
      </c>
      <c r="G10" s="4">
        <f>C17</f>
        <v>2</v>
      </c>
      <c r="Q10" s="26"/>
    </row>
    <row r="11" spans="1:17" x14ac:dyDescent="0.25">
      <c r="A11" s="26"/>
      <c r="C11" s="4">
        <v>4</v>
      </c>
      <c r="D11" s="4" t="s">
        <v>33</v>
      </c>
      <c r="E11" s="4">
        <v>123465798</v>
      </c>
      <c r="F11" s="22">
        <v>6000</v>
      </c>
      <c r="G11" s="4">
        <f>C16</f>
        <v>1</v>
      </c>
      <c r="Q11" s="26"/>
    </row>
    <row r="12" spans="1:17" x14ac:dyDescent="0.25">
      <c r="A12" s="26"/>
      <c r="C12" s="4">
        <v>5</v>
      </c>
      <c r="D12" s="4" t="s">
        <v>36</v>
      </c>
      <c r="E12" s="4">
        <v>55566688</v>
      </c>
      <c r="F12" s="22">
        <v>12000</v>
      </c>
      <c r="G12" s="4">
        <f>C16</f>
        <v>1</v>
      </c>
      <c r="Q12" s="26"/>
    </row>
    <row r="13" spans="1:17" x14ac:dyDescent="0.25">
      <c r="A13" s="26"/>
      <c r="Q13" s="26"/>
    </row>
    <row r="14" spans="1:17" x14ac:dyDescent="0.25">
      <c r="A14" s="26"/>
      <c r="Q14" s="26"/>
    </row>
    <row r="15" spans="1:17" x14ac:dyDescent="0.25">
      <c r="A15" s="26"/>
      <c r="C15" s="5" t="s">
        <v>10</v>
      </c>
      <c r="D15" s="6" t="s">
        <v>2</v>
      </c>
      <c r="E15" s="8" t="s">
        <v>30</v>
      </c>
      <c r="F15" s="8" t="s">
        <v>31</v>
      </c>
      <c r="Q15" s="26"/>
    </row>
    <row r="16" spans="1:17" x14ac:dyDescent="0.25">
      <c r="A16" s="26"/>
      <c r="C16">
        <v>1</v>
      </c>
      <c r="D16" t="s">
        <v>19</v>
      </c>
      <c r="E16">
        <v>1</v>
      </c>
      <c r="F16" s="9">
        <v>43490</v>
      </c>
      <c r="Q16" s="26"/>
    </row>
    <row r="17" spans="1:17" x14ac:dyDescent="0.25">
      <c r="A17" s="26"/>
      <c r="C17">
        <v>2</v>
      </c>
      <c r="D17" t="s">
        <v>20</v>
      </c>
      <c r="E17">
        <v>2</v>
      </c>
      <c r="F17" s="9">
        <v>42287</v>
      </c>
      <c r="Q17" s="26"/>
    </row>
    <row r="18" spans="1:17" x14ac:dyDescent="0.25">
      <c r="A18" s="26"/>
      <c r="J18" s="12"/>
      <c r="Q18" s="26"/>
    </row>
    <row r="19" spans="1:17" x14ac:dyDescent="0.25">
      <c r="A19" s="26"/>
      <c r="Q19" s="26"/>
    </row>
    <row r="20" spans="1:17" x14ac:dyDescent="0.25">
      <c r="A20" s="26"/>
      <c r="Q20" s="26"/>
    </row>
    <row r="21" spans="1:17" x14ac:dyDescent="0.25">
      <c r="A21" s="26"/>
      <c r="Q21" s="26"/>
    </row>
    <row r="22" spans="1:17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5">
      <c r="A23" s="26"/>
      <c r="Q23" s="26"/>
    </row>
    <row r="24" spans="1:17" x14ac:dyDescent="0.25">
      <c r="A24" s="26"/>
      <c r="Q24" s="26"/>
    </row>
    <row r="25" spans="1:17" x14ac:dyDescent="0.25">
      <c r="A25" s="26"/>
      <c r="C25" s="24" t="s">
        <v>1</v>
      </c>
      <c r="D25" s="25" t="s">
        <v>2</v>
      </c>
      <c r="E25" s="25" t="s">
        <v>6</v>
      </c>
      <c r="F25" s="25" t="s">
        <v>7</v>
      </c>
      <c r="G25" s="25" t="s">
        <v>10</v>
      </c>
      <c r="H25" s="28" t="s">
        <v>2</v>
      </c>
      <c r="I25" s="29" t="s">
        <v>30</v>
      </c>
      <c r="Q25" s="26"/>
    </row>
    <row r="26" spans="1:17" x14ac:dyDescent="0.25">
      <c r="A26" s="26"/>
      <c r="C26" s="4">
        <v>1</v>
      </c>
      <c r="D26" s="4" t="s">
        <v>17</v>
      </c>
      <c r="E26" s="4">
        <v>132465789</v>
      </c>
      <c r="F26" s="4">
        <v>4200</v>
      </c>
      <c r="G26" s="4">
        <v>1</v>
      </c>
      <c r="H26" s="30" t="s">
        <v>19</v>
      </c>
      <c r="I26" s="30">
        <f>$E$26</f>
        <v>132465789</v>
      </c>
      <c r="Q26" s="26"/>
    </row>
    <row r="27" spans="1:17" x14ac:dyDescent="0.25">
      <c r="A27" s="26"/>
      <c r="C27" s="4">
        <v>2</v>
      </c>
      <c r="D27" s="4" t="s">
        <v>18</v>
      </c>
      <c r="E27" s="4">
        <v>132465798</v>
      </c>
      <c r="F27" s="4">
        <v>5000</v>
      </c>
      <c r="G27" s="4">
        <v>2</v>
      </c>
      <c r="H27" s="30" t="s">
        <v>20</v>
      </c>
      <c r="I27" s="30">
        <f>$E$27</f>
        <v>132465798</v>
      </c>
      <c r="Q27" s="26"/>
    </row>
    <row r="28" spans="1:17" x14ac:dyDescent="0.25">
      <c r="A28" s="26"/>
      <c r="C28" s="4">
        <v>3</v>
      </c>
      <c r="D28" s="4" t="s">
        <v>32</v>
      </c>
      <c r="E28" s="4">
        <v>69587485</v>
      </c>
      <c r="F28" s="4">
        <v>12000</v>
      </c>
      <c r="G28" s="4">
        <v>1</v>
      </c>
      <c r="H28" s="30" t="s">
        <v>19</v>
      </c>
      <c r="I28" s="30">
        <f>$E$26</f>
        <v>132465789</v>
      </c>
      <c r="Q28" s="26"/>
    </row>
    <row r="29" spans="1:17" x14ac:dyDescent="0.25">
      <c r="A29" s="26"/>
      <c r="C29" s="4">
        <v>4</v>
      </c>
      <c r="D29" s="4" t="s">
        <v>33</v>
      </c>
      <c r="E29" s="4">
        <v>123465798</v>
      </c>
      <c r="F29" s="4">
        <v>6000</v>
      </c>
      <c r="G29" s="4">
        <v>1</v>
      </c>
      <c r="H29" s="30" t="s">
        <v>19</v>
      </c>
      <c r="I29" s="30">
        <f>$E$26</f>
        <v>132465789</v>
      </c>
      <c r="Q29" s="26"/>
    </row>
    <row r="30" spans="1:17" x14ac:dyDescent="0.25">
      <c r="A30" s="26"/>
      <c r="C30" s="4">
        <v>5</v>
      </c>
      <c r="D30" s="4" t="s">
        <v>36</v>
      </c>
      <c r="E30" s="4">
        <v>55566688</v>
      </c>
      <c r="F30" s="4">
        <v>12000</v>
      </c>
      <c r="G30" s="4">
        <v>2</v>
      </c>
      <c r="H30" s="30" t="s">
        <v>20</v>
      </c>
      <c r="I30" s="30">
        <f>$E$27</f>
        <v>132465798</v>
      </c>
      <c r="Q30" s="26"/>
    </row>
    <row r="31" spans="1:17" x14ac:dyDescent="0.25">
      <c r="A31" s="26"/>
      <c r="Q31" s="26"/>
    </row>
    <row r="32" spans="1:17" x14ac:dyDescent="0.25">
      <c r="A32" s="26"/>
      <c r="Q32" s="26"/>
    </row>
    <row r="33" spans="1:17" x14ac:dyDescent="0.25">
      <c r="A33" s="26"/>
      <c r="Q33" s="26"/>
    </row>
    <row r="34" spans="1:17" x14ac:dyDescent="0.25">
      <c r="A34" s="26"/>
      <c r="Q34" s="26"/>
    </row>
    <row r="35" spans="1:17" x14ac:dyDescent="0.25">
      <c r="A35" s="26"/>
      <c r="Q35" s="26"/>
    </row>
    <row r="36" spans="1:17" x14ac:dyDescent="0.25">
      <c r="A36" s="26"/>
      <c r="Q36" s="26"/>
    </row>
    <row r="37" spans="1:17" x14ac:dyDescent="0.25">
      <c r="A37" s="26"/>
      <c r="Q37" s="26"/>
    </row>
    <row r="38" spans="1:17" x14ac:dyDescent="0.25">
      <c r="A38" s="26"/>
      <c r="Q38" s="26"/>
    </row>
    <row r="39" spans="1:17" x14ac:dyDescent="0.25">
      <c r="A39" s="26"/>
      <c r="Q39" s="26"/>
    </row>
    <row r="40" spans="1:17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D2E7-7877-4B8B-AA3C-A122F2F1EBD4}">
  <sheetPr>
    <tabColor rgb="FF00B0F0"/>
  </sheetPr>
  <dimension ref="B3:H12"/>
  <sheetViews>
    <sheetView zoomScale="130" zoomScaleNormal="130" workbookViewId="0">
      <selection activeCell="J28" sqref="J28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2:8" x14ac:dyDescent="0.25">
      <c r="B3" s="24" t="s">
        <v>1</v>
      </c>
      <c r="C3" s="25" t="s">
        <v>2</v>
      </c>
      <c r="D3" s="25" t="s">
        <v>6</v>
      </c>
      <c r="E3" s="25" t="s">
        <v>7</v>
      </c>
      <c r="F3" s="25" t="s">
        <v>10</v>
      </c>
      <c r="G3" s="28" t="s">
        <v>2</v>
      </c>
      <c r="H3" s="29" t="s">
        <v>30</v>
      </c>
    </row>
    <row r="4" spans="2:8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30" t="s">
        <v>19</v>
      </c>
      <c r="H4" s="30">
        <v>1</v>
      </c>
    </row>
    <row r="5" spans="2:8" x14ac:dyDescent="0.25">
      <c r="B5" s="4">
        <v>2</v>
      </c>
      <c r="C5" s="4" t="s">
        <v>18</v>
      </c>
      <c r="D5" s="4">
        <v>132465798</v>
      </c>
      <c r="E5" s="4">
        <v>5000</v>
      </c>
      <c r="F5" s="4">
        <v>2</v>
      </c>
      <c r="G5" s="30" t="s">
        <v>20</v>
      </c>
      <c r="H5" s="30">
        <v>2</v>
      </c>
    </row>
    <row r="6" spans="2:8" x14ac:dyDescent="0.25">
      <c r="B6" s="4">
        <v>3</v>
      </c>
      <c r="C6" s="4" t="s">
        <v>32</v>
      </c>
      <c r="D6" s="4">
        <v>69587485</v>
      </c>
      <c r="E6" s="4">
        <v>12000</v>
      </c>
      <c r="F6" s="4">
        <v>1</v>
      </c>
      <c r="G6" s="30" t="s">
        <v>19</v>
      </c>
      <c r="H6" s="30">
        <v>1</v>
      </c>
    </row>
    <row r="7" spans="2:8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30" t="s">
        <v>19</v>
      </c>
      <c r="H7" s="30">
        <v>1</v>
      </c>
    </row>
    <row r="8" spans="2:8" x14ac:dyDescent="0.25">
      <c r="B8" s="4">
        <v>5</v>
      </c>
      <c r="C8" s="4" t="s">
        <v>36</v>
      </c>
      <c r="D8" s="4">
        <v>55566688</v>
      </c>
      <c r="E8" s="4">
        <v>12000</v>
      </c>
      <c r="F8" s="4">
        <v>2</v>
      </c>
      <c r="G8" s="30" t="s">
        <v>20</v>
      </c>
      <c r="H8" s="30">
        <v>2</v>
      </c>
    </row>
    <row r="9" spans="2:8" x14ac:dyDescent="0.25">
      <c r="B9" s="2" t="s">
        <v>126</v>
      </c>
      <c r="C9" s="2" t="s">
        <v>126</v>
      </c>
      <c r="D9" s="2" t="s">
        <v>126</v>
      </c>
      <c r="E9" s="2" t="s">
        <v>126</v>
      </c>
      <c r="F9" s="2">
        <v>3</v>
      </c>
      <c r="G9" s="2" t="s">
        <v>125</v>
      </c>
      <c r="H9" s="2">
        <v>3</v>
      </c>
    </row>
    <row r="10" spans="2:8" x14ac:dyDescent="0.25">
      <c r="B10" s="2"/>
      <c r="C10" s="2"/>
      <c r="D10" s="2"/>
      <c r="E10" s="2"/>
      <c r="F10" s="2"/>
      <c r="G10" s="2"/>
      <c r="H10" s="2"/>
    </row>
    <row r="11" spans="2:8" x14ac:dyDescent="0.25">
      <c r="B11" s="2"/>
      <c r="C11" s="2"/>
      <c r="D11" s="2"/>
      <c r="E11" s="2"/>
      <c r="F11" s="2"/>
      <c r="G11" s="2"/>
      <c r="H11" s="2"/>
    </row>
    <row r="12" spans="2:8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1F4E-C3F5-44F4-80FD-274B94E4E369}">
  <sheetPr>
    <tabColor rgb="FF00B0F0"/>
  </sheetPr>
  <dimension ref="A3:I12"/>
  <sheetViews>
    <sheetView zoomScale="130" zoomScaleNormal="130" workbookViewId="0">
      <selection activeCell="J28" sqref="J28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1:9" x14ac:dyDescent="0.25">
      <c r="B3" s="24" t="s">
        <v>1</v>
      </c>
      <c r="C3" s="25" t="s">
        <v>2</v>
      </c>
      <c r="D3" s="25" t="s">
        <v>6</v>
      </c>
      <c r="E3" s="25" t="s">
        <v>7</v>
      </c>
      <c r="F3" s="25" t="s">
        <v>10</v>
      </c>
      <c r="G3" s="28" t="s">
        <v>2</v>
      </c>
      <c r="H3" s="29" t="s">
        <v>30</v>
      </c>
    </row>
    <row r="4" spans="1:9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30" t="s">
        <v>19</v>
      </c>
      <c r="H4" s="30">
        <v>1</v>
      </c>
    </row>
    <row r="5" spans="1:9" x14ac:dyDescent="0.25">
      <c r="B5" s="4">
        <v>2</v>
      </c>
      <c r="C5" s="4" t="s">
        <v>18</v>
      </c>
      <c r="D5" s="4">
        <v>132465798</v>
      </c>
      <c r="E5" s="4">
        <v>5000</v>
      </c>
      <c r="F5" s="4">
        <v>2</v>
      </c>
      <c r="G5" s="30" t="s">
        <v>20</v>
      </c>
      <c r="H5" s="30">
        <v>2</v>
      </c>
    </row>
    <row r="6" spans="1:9" x14ac:dyDescent="0.25">
      <c r="B6" s="4">
        <v>3</v>
      </c>
      <c r="C6" s="4" t="s">
        <v>32</v>
      </c>
      <c r="D6" s="4">
        <v>69587485</v>
      </c>
      <c r="E6" s="4">
        <v>12000</v>
      </c>
      <c r="F6" s="4">
        <v>1</v>
      </c>
      <c r="G6" s="30" t="s">
        <v>19</v>
      </c>
      <c r="H6" s="30">
        <v>1</v>
      </c>
    </row>
    <row r="7" spans="1:9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30" t="s">
        <v>19</v>
      </c>
      <c r="H7" s="30">
        <v>1</v>
      </c>
    </row>
    <row r="8" spans="1:9" x14ac:dyDescent="0.25">
      <c r="B8" s="4">
        <v>5</v>
      </c>
      <c r="C8" s="4" t="s">
        <v>36</v>
      </c>
      <c r="D8" s="4">
        <v>55566688</v>
      </c>
      <c r="E8" s="4">
        <v>12000</v>
      </c>
      <c r="F8" s="4">
        <v>2</v>
      </c>
      <c r="G8" s="30" t="s">
        <v>20</v>
      </c>
      <c r="H8" s="30">
        <v>2</v>
      </c>
    </row>
    <row r="9" spans="1:9" x14ac:dyDescent="0.25">
      <c r="A9" s="31"/>
      <c r="B9" s="32">
        <v>6</v>
      </c>
      <c r="C9" s="32" t="s">
        <v>127</v>
      </c>
      <c r="D9" s="32">
        <v>556677889</v>
      </c>
      <c r="E9" s="32">
        <v>5000</v>
      </c>
      <c r="F9" s="32">
        <v>3</v>
      </c>
      <c r="G9" s="32" t="s">
        <v>125</v>
      </c>
      <c r="H9" s="32">
        <v>3</v>
      </c>
      <c r="I9" s="31"/>
    </row>
    <row r="10" spans="1:9" x14ac:dyDescent="0.25">
      <c r="B10" s="2"/>
      <c r="C10" s="2"/>
      <c r="D10" s="2"/>
      <c r="E10" s="2"/>
      <c r="F10" s="2"/>
      <c r="G10" s="2"/>
      <c r="H10" s="2"/>
    </row>
    <row r="11" spans="1:9" x14ac:dyDescent="0.25">
      <c r="B11" s="2"/>
      <c r="C11" s="2"/>
      <c r="D11" s="2"/>
      <c r="E11" s="2"/>
      <c r="F11" s="2"/>
      <c r="G11" s="2"/>
      <c r="H11" s="2"/>
    </row>
    <row r="12" spans="1:9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8911-2DB7-4015-9030-1E1B7F1A0372}">
  <sheetPr>
    <tabColor rgb="FF00B0F0"/>
  </sheetPr>
  <dimension ref="A3:I12"/>
  <sheetViews>
    <sheetView zoomScale="160" zoomScaleNormal="160" workbookViewId="0">
      <selection activeCell="L9" sqref="L9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1:9" x14ac:dyDescent="0.25">
      <c r="B3" s="24" t="s">
        <v>1</v>
      </c>
      <c r="C3" s="25" t="s">
        <v>2</v>
      </c>
      <c r="D3" s="25" t="s">
        <v>6</v>
      </c>
      <c r="E3" s="25" t="s">
        <v>7</v>
      </c>
      <c r="F3" s="25" t="s">
        <v>10</v>
      </c>
      <c r="G3" s="23" t="s">
        <v>2</v>
      </c>
      <c r="H3" s="27" t="s">
        <v>30</v>
      </c>
    </row>
    <row r="4" spans="1:9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4" t="s">
        <v>19</v>
      </c>
      <c r="H4" s="4">
        <f>B4</f>
        <v>1</v>
      </c>
    </row>
    <row r="5" spans="1:9" x14ac:dyDescent="0.25">
      <c r="B5" s="4">
        <v>2</v>
      </c>
      <c r="C5" s="4" t="s">
        <v>18</v>
      </c>
      <c r="D5" s="4">
        <v>659965332</v>
      </c>
      <c r="E5" s="4">
        <v>5000</v>
      </c>
      <c r="F5" s="4">
        <v>2</v>
      </c>
      <c r="G5" s="4" t="s">
        <v>20</v>
      </c>
      <c r="H5" s="4">
        <f>B5</f>
        <v>2</v>
      </c>
    </row>
    <row r="6" spans="1:9" x14ac:dyDescent="0.25">
      <c r="B6" s="4">
        <v>3</v>
      </c>
      <c r="C6" s="4" t="s">
        <v>32</v>
      </c>
      <c r="D6" s="4">
        <v>656565698</v>
      </c>
      <c r="E6" s="4">
        <v>12000</v>
      </c>
      <c r="F6" s="4">
        <v>1</v>
      </c>
      <c r="G6" s="4" t="s">
        <v>19</v>
      </c>
      <c r="H6" s="4">
        <f>$B$4</f>
        <v>1</v>
      </c>
    </row>
    <row r="7" spans="1:9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4" t="s">
        <v>19</v>
      </c>
      <c r="H7" s="4">
        <f>$B$4</f>
        <v>1</v>
      </c>
    </row>
    <row r="8" spans="1:9" x14ac:dyDescent="0.25">
      <c r="B8" s="4">
        <v>5</v>
      </c>
      <c r="C8" s="4" t="s">
        <v>36</v>
      </c>
      <c r="D8" s="4">
        <v>969631254</v>
      </c>
      <c r="E8" s="4">
        <v>12000</v>
      </c>
      <c r="F8" s="4">
        <v>2</v>
      </c>
      <c r="G8" s="4" t="s">
        <v>20</v>
      </c>
      <c r="H8" s="4">
        <f>B5</f>
        <v>2</v>
      </c>
    </row>
    <row r="9" spans="1:9" x14ac:dyDescent="0.25">
      <c r="A9" s="33"/>
      <c r="B9" s="34">
        <v>6</v>
      </c>
      <c r="C9" s="34" t="s">
        <v>127</v>
      </c>
      <c r="D9" s="34">
        <v>556677889</v>
      </c>
      <c r="E9" s="34">
        <v>5000</v>
      </c>
      <c r="F9" s="34">
        <v>3</v>
      </c>
      <c r="G9" s="35" t="s">
        <v>125</v>
      </c>
      <c r="H9" s="35">
        <f>B9</f>
        <v>6</v>
      </c>
      <c r="I9" s="33"/>
    </row>
    <row r="10" spans="1:9" x14ac:dyDescent="0.25">
      <c r="B10" s="2"/>
      <c r="C10" s="2"/>
      <c r="D10" s="2"/>
      <c r="E10" s="2"/>
      <c r="F10" s="2"/>
      <c r="G10" s="2"/>
      <c r="H10" s="2"/>
    </row>
    <row r="11" spans="1:9" x14ac:dyDescent="0.25">
      <c r="B11" s="2"/>
      <c r="C11" s="2"/>
      <c r="D11" s="2"/>
      <c r="E11" s="2"/>
      <c r="F11" s="2"/>
      <c r="G11" s="2"/>
      <c r="H11" s="2"/>
    </row>
    <row r="12" spans="1:9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EC9E-F87A-461D-A5AE-72FA7A62CF7E}">
  <sheetPr>
    <tabColor rgb="FFFFFF00"/>
  </sheetPr>
  <dimension ref="A3:F61"/>
  <sheetViews>
    <sheetView showGridLines="0" zoomScale="190" zoomScaleNormal="190" workbookViewId="0">
      <selection activeCell="F13" sqref="F13"/>
    </sheetView>
  </sheetViews>
  <sheetFormatPr defaultRowHeight="15" x14ac:dyDescent="0.25"/>
  <cols>
    <col min="2" max="3" width="10.42578125" bestFit="1" customWidth="1"/>
    <col min="4" max="4" width="14" bestFit="1" customWidth="1"/>
    <col min="5" max="5" width="14.42578125" bestFit="1" customWidth="1"/>
  </cols>
  <sheetData>
    <row r="3" spans="1:6" x14ac:dyDescent="0.25">
      <c r="B3" s="24" t="s">
        <v>1</v>
      </c>
      <c r="C3" s="25" t="s">
        <v>2</v>
      </c>
      <c r="D3" s="23" t="s">
        <v>8</v>
      </c>
      <c r="E3" s="27" t="s">
        <v>128</v>
      </c>
    </row>
    <row r="4" spans="1:6" x14ac:dyDescent="0.25">
      <c r="B4" s="4">
        <v>1</v>
      </c>
      <c r="C4" s="4" t="s">
        <v>17</v>
      </c>
      <c r="D4" s="4" t="s">
        <v>19</v>
      </c>
      <c r="E4" s="4" t="s">
        <v>130</v>
      </c>
    </row>
    <row r="5" spans="1:6" x14ac:dyDescent="0.25">
      <c r="B5" s="4">
        <v>2</v>
      </c>
      <c r="C5" s="4" t="s">
        <v>18</v>
      </c>
      <c r="D5" s="4" t="s">
        <v>20</v>
      </c>
      <c r="E5" s="4" t="s">
        <v>131</v>
      </c>
    </row>
    <row r="6" spans="1:6" x14ac:dyDescent="0.25">
      <c r="B6" s="4">
        <v>3</v>
      </c>
      <c r="C6" s="4" t="s">
        <v>32</v>
      </c>
      <c r="D6" s="4" t="s">
        <v>19</v>
      </c>
      <c r="E6" s="4" t="s">
        <v>131</v>
      </c>
    </row>
    <row r="7" spans="1:6" x14ac:dyDescent="0.25">
      <c r="B7" s="4">
        <v>4</v>
      </c>
      <c r="C7" s="4" t="s">
        <v>33</v>
      </c>
      <c r="D7" s="4" t="s">
        <v>19</v>
      </c>
      <c r="E7" s="4" t="s">
        <v>131</v>
      </c>
    </row>
    <row r="8" spans="1:6" x14ac:dyDescent="0.25">
      <c r="B8" s="4">
        <v>5</v>
      </c>
      <c r="C8" s="4" t="s">
        <v>36</v>
      </c>
      <c r="D8" s="4" t="s">
        <v>20</v>
      </c>
      <c r="E8" s="4" t="s">
        <v>131</v>
      </c>
    </row>
    <row r="9" spans="1:6" x14ac:dyDescent="0.25">
      <c r="A9" s="33"/>
      <c r="B9" s="34">
        <v>6</v>
      </c>
      <c r="C9" s="34" t="s">
        <v>127</v>
      </c>
      <c r="D9" s="35" t="s">
        <v>125</v>
      </c>
      <c r="E9" s="35" t="s">
        <v>129</v>
      </c>
      <c r="F9" s="33"/>
    </row>
    <row r="49" spans="2:4" x14ac:dyDescent="0.25">
      <c r="B49" s="43" t="s">
        <v>133</v>
      </c>
      <c r="C49" s="43"/>
      <c r="D49" s="43"/>
    </row>
    <row r="50" spans="2:4" x14ac:dyDescent="0.25">
      <c r="B50" s="24" t="s">
        <v>1</v>
      </c>
      <c r="C50" s="25" t="s">
        <v>2</v>
      </c>
      <c r="D50" s="23" t="s">
        <v>8</v>
      </c>
    </row>
    <row r="51" spans="2:4" x14ac:dyDescent="0.25">
      <c r="B51" s="4">
        <v>1</v>
      </c>
      <c r="C51" s="4" t="s">
        <v>17</v>
      </c>
      <c r="D51" s="4" t="s">
        <v>19</v>
      </c>
    </row>
    <row r="52" spans="2:4" x14ac:dyDescent="0.25">
      <c r="B52" s="4">
        <v>2</v>
      </c>
      <c r="C52" s="4" t="s">
        <v>18</v>
      </c>
      <c r="D52" s="4" t="s">
        <v>20</v>
      </c>
    </row>
    <row r="53" spans="2:4" x14ac:dyDescent="0.25">
      <c r="B53" s="4">
        <v>3</v>
      </c>
      <c r="C53" s="4" t="s">
        <v>32</v>
      </c>
      <c r="D53" s="4" t="s">
        <v>19</v>
      </c>
    </row>
    <row r="54" spans="2:4" x14ac:dyDescent="0.25">
      <c r="B54" s="4">
        <v>4</v>
      </c>
      <c r="C54" s="4" t="s">
        <v>33</v>
      </c>
      <c r="D54" s="4" t="s">
        <v>19</v>
      </c>
    </row>
    <row r="55" spans="2:4" x14ac:dyDescent="0.25">
      <c r="B55" s="4">
        <v>5</v>
      </c>
      <c r="C55" s="4" t="s">
        <v>36</v>
      </c>
      <c r="D55" s="4" t="s">
        <v>20</v>
      </c>
    </row>
    <row r="56" spans="2:4" x14ac:dyDescent="0.25">
      <c r="B56" s="34">
        <v>6</v>
      </c>
      <c r="C56" s="34" t="s">
        <v>127</v>
      </c>
      <c r="D56" s="35" t="s">
        <v>125</v>
      </c>
    </row>
    <row r="59" spans="2:4" x14ac:dyDescent="0.25">
      <c r="B59" s="24" t="s">
        <v>132</v>
      </c>
      <c r="C59" s="36" t="s">
        <v>128</v>
      </c>
    </row>
    <row r="60" spans="2:4" x14ac:dyDescent="0.25">
      <c r="B60" s="2">
        <v>1</v>
      </c>
      <c r="C60" s="4" t="s">
        <v>130</v>
      </c>
    </row>
    <row r="61" spans="2:4" x14ac:dyDescent="0.25">
      <c r="B61" s="2">
        <v>6</v>
      </c>
      <c r="C61" s="2" t="s">
        <v>129</v>
      </c>
    </row>
  </sheetData>
  <mergeCells count="1">
    <mergeCell ref="B49:D49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8D41-069E-4530-BE72-E57E92B4D8CC}">
  <dimension ref="B2:I57"/>
  <sheetViews>
    <sheetView showGridLines="0" tabSelected="1" topLeftCell="B43" zoomScale="265" zoomScaleNormal="265" workbookViewId="0">
      <selection activeCell="F55" sqref="F55:G55"/>
    </sheetView>
  </sheetViews>
  <sheetFormatPr defaultRowHeight="15" x14ac:dyDescent="0.25"/>
  <cols>
    <col min="3" max="3" width="9.7109375" bestFit="1" customWidth="1"/>
    <col min="4" max="4" width="13.5703125" bestFit="1" customWidth="1"/>
    <col min="5" max="5" width="9.85546875" customWidth="1"/>
    <col min="6" max="6" width="13.28515625" bestFit="1" customWidth="1"/>
    <col min="7" max="7" width="12.5703125" bestFit="1" customWidth="1"/>
    <col min="8" max="8" width="13.7109375" bestFit="1" customWidth="1"/>
  </cols>
  <sheetData>
    <row r="2" spans="3:8" x14ac:dyDescent="0.25">
      <c r="C2" t="s">
        <v>152</v>
      </c>
    </row>
    <row r="4" spans="3:8" x14ac:dyDescent="0.25">
      <c r="C4" s="42" t="s">
        <v>0</v>
      </c>
      <c r="D4" s="42"/>
      <c r="E4" s="42"/>
      <c r="F4" s="42"/>
      <c r="G4" s="42"/>
      <c r="H4" s="42"/>
    </row>
    <row r="5" spans="3:8" x14ac:dyDescent="0.25">
      <c r="C5" s="3" t="s">
        <v>1</v>
      </c>
      <c r="D5" s="2" t="s">
        <v>2</v>
      </c>
      <c r="E5" s="2" t="s">
        <v>6</v>
      </c>
      <c r="F5" s="2" t="s">
        <v>7</v>
      </c>
      <c r="G5" s="2" t="s">
        <v>5</v>
      </c>
      <c r="H5" s="2" t="s">
        <v>9</v>
      </c>
    </row>
    <row r="6" spans="3:8" x14ac:dyDescent="0.25">
      <c r="C6" s="2">
        <v>1</v>
      </c>
      <c r="D6" s="2" t="s">
        <v>17</v>
      </c>
      <c r="E6" s="21">
        <v>132465789</v>
      </c>
      <c r="F6" s="22">
        <v>4200</v>
      </c>
      <c r="G6" s="2" t="s">
        <v>138</v>
      </c>
      <c r="H6" s="2" t="s">
        <v>43</v>
      </c>
    </row>
    <row r="7" spans="3:8" x14ac:dyDescent="0.25">
      <c r="C7" s="2">
        <v>2</v>
      </c>
      <c r="D7" s="2" t="s">
        <v>18</v>
      </c>
      <c r="E7" s="21">
        <v>132465798</v>
      </c>
      <c r="F7" s="22">
        <v>5000</v>
      </c>
      <c r="G7" s="2" t="s">
        <v>139</v>
      </c>
      <c r="H7" s="2" t="s">
        <v>134</v>
      </c>
    </row>
    <row r="8" spans="3:8" x14ac:dyDescent="0.25">
      <c r="C8" s="2">
        <v>3</v>
      </c>
      <c r="D8" s="2" t="s">
        <v>32</v>
      </c>
      <c r="E8" s="21">
        <v>69587485</v>
      </c>
      <c r="F8" s="22">
        <v>12000</v>
      </c>
      <c r="G8" s="2" t="s">
        <v>140</v>
      </c>
      <c r="H8" s="2" t="s">
        <v>135</v>
      </c>
    </row>
    <row r="9" spans="3:8" x14ac:dyDescent="0.25">
      <c r="C9" s="2">
        <v>4</v>
      </c>
      <c r="D9" s="2" t="s">
        <v>33</v>
      </c>
      <c r="E9" s="21">
        <v>123465798</v>
      </c>
      <c r="F9" s="22">
        <v>6000</v>
      </c>
      <c r="G9" s="20" t="s">
        <v>141</v>
      </c>
      <c r="H9" s="20" t="s">
        <v>136</v>
      </c>
    </row>
    <row r="10" spans="3:8" x14ac:dyDescent="0.25">
      <c r="C10" s="2">
        <v>5</v>
      </c>
      <c r="D10" s="2" t="s">
        <v>36</v>
      </c>
      <c r="E10" s="21">
        <v>55566688</v>
      </c>
      <c r="F10" s="22">
        <v>12000</v>
      </c>
      <c r="G10" s="20" t="s">
        <v>142</v>
      </c>
      <c r="H10" s="20" t="s">
        <v>137</v>
      </c>
    </row>
    <row r="13" spans="3:8" x14ac:dyDescent="0.25">
      <c r="C13" t="s">
        <v>153</v>
      </c>
    </row>
    <row r="15" spans="3:8" x14ac:dyDescent="0.25">
      <c r="C15" s="44" t="s">
        <v>5</v>
      </c>
      <c r="D15" s="44" t="s">
        <v>9</v>
      </c>
      <c r="E15" s="44" t="s">
        <v>143</v>
      </c>
    </row>
    <row r="16" spans="3:8" x14ac:dyDescent="0.25">
      <c r="C16" s="2" t="s">
        <v>138</v>
      </c>
      <c r="D16" s="2" t="s">
        <v>43</v>
      </c>
      <c r="E16" s="2" t="s">
        <v>147</v>
      </c>
    </row>
    <row r="17" spans="3:5" x14ac:dyDescent="0.25">
      <c r="C17" s="2" t="s">
        <v>139</v>
      </c>
      <c r="D17" s="2" t="s">
        <v>134</v>
      </c>
      <c r="E17" s="2" t="s">
        <v>147</v>
      </c>
    </row>
    <row r="18" spans="3:5" x14ac:dyDescent="0.25">
      <c r="C18" s="2" t="s">
        <v>144</v>
      </c>
      <c r="D18" s="2" t="s">
        <v>145</v>
      </c>
      <c r="E18" s="2" t="s">
        <v>146</v>
      </c>
    </row>
    <row r="19" spans="3:5" x14ac:dyDescent="0.25">
      <c r="C19" s="20" t="s">
        <v>148</v>
      </c>
      <c r="D19" s="20" t="s">
        <v>149</v>
      </c>
      <c r="E19" s="2" t="s">
        <v>146</v>
      </c>
    </row>
    <row r="20" spans="3:5" x14ac:dyDescent="0.25">
      <c r="C20" s="20" t="s">
        <v>151</v>
      </c>
      <c r="D20" s="20" t="s">
        <v>150</v>
      </c>
      <c r="E20" s="2" t="s">
        <v>146</v>
      </c>
    </row>
    <row r="23" spans="3:5" x14ac:dyDescent="0.25">
      <c r="C23" t="s">
        <v>154</v>
      </c>
    </row>
    <row r="25" spans="3:5" x14ac:dyDescent="0.25">
      <c r="C25" s="45" t="s">
        <v>5</v>
      </c>
      <c r="D25" s="44" t="s">
        <v>9</v>
      </c>
      <c r="E25" s="44" t="s">
        <v>143</v>
      </c>
    </row>
    <row r="26" spans="3:5" x14ac:dyDescent="0.25">
      <c r="C26" s="45" t="s">
        <v>138</v>
      </c>
      <c r="D26" s="2" t="s">
        <v>43</v>
      </c>
      <c r="E26" s="2" t="s">
        <v>147</v>
      </c>
    </row>
    <row r="27" spans="3:5" x14ac:dyDescent="0.25">
      <c r="C27" s="45" t="s">
        <v>139</v>
      </c>
      <c r="D27" s="2" t="s">
        <v>134</v>
      </c>
      <c r="E27" s="2" t="s">
        <v>147</v>
      </c>
    </row>
    <row r="28" spans="3:5" x14ac:dyDescent="0.25">
      <c r="C28" s="45" t="s">
        <v>144</v>
      </c>
      <c r="D28" s="2" t="s">
        <v>145</v>
      </c>
      <c r="E28" s="2" t="s">
        <v>146</v>
      </c>
    </row>
    <row r="29" spans="3:5" x14ac:dyDescent="0.25">
      <c r="C29" s="46" t="s">
        <v>148</v>
      </c>
      <c r="D29" s="20" t="s">
        <v>149</v>
      </c>
      <c r="E29" s="2" t="s">
        <v>146</v>
      </c>
    </row>
    <row r="30" spans="3:5" x14ac:dyDescent="0.25">
      <c r="C30" s="46" t="s">
        <v>151</v>
      </c>
      <c r="D30" s="20" t="s">
        <v>150</v>
      </c>
      <c r="E30" s="2" t="s">
        <v>146</v>
      </c>
    </row>
    <row r="33" spans="2:9" x14ac:dyDescent="0.25">
      <c r="D33" s="44" t="s">
        <v>9</v>
      </c>
      <c r="E33" s="44" t="s">
        <v>143</v>
      </c>
    </row>
    <row r="34" spans="2:9" x14ac:dyDescent="0.25">
      <c r="D34" s="2" t="s">
        <v>43</v>
      </c>
      <c r="E34" s="2" t="s">
        <v>147</v>
      </c>
    </row>
    <row r="35" spans="2:9" x14ac:dyDescent="0.25">
      <c r="D35" s="2" t="s">
        <v>134</v>
      </c>
      <c r="E35" s="2" t="s">
        <v>147</v>
      </c>
    </row>
    <row r="36" spans="2:9" x14ac:dyDescent="0.25">
      <c r="D36" s="2" t="s">
        <v>145</v>
      </c>
      <c r="E36" s="2" t="s">
        <v>146</v>
      </c>
    </row>
    <row r="37" spans="2:9" x14ac:dyDescent="0.25">
      <c r="D37" s="20" t="s">
        <v>149</v>
      </c>
      <c r="E37" s="2" t="s">
        <v>146</v>
      </c>
    </row>
    <row r="38" spans="2:9" x14ac:dyDescent="0.25">
      <c r="D38" s="20" t="s">
        <v>150</v>
      </c>
      <c r="E38" s="2" t="s">
        <v>146</v>
      </c>
    </row>
    <row r="41" spans="2:9" x14ac:dyDescent="0.25">
      <c r="B41" t="s">
        <v>155</v>
      </c>
    </row>
    <row r="43" spans="2:9" x14ac:dyDescent="0.25">
      <c r="B43" s="50" t="s">
        <v>1</v>
      </c>
      <c r="C43" s="49" t="s">
        <v>2</v>
      </c>
      <c r="D43" s="49" t="s">
        <v>6</v>
      </c>
      <c r="F43" s="50" t="s">
        <v>1</v>
      </c>
      <c r="G43" s="49" t="s">
        <v>2</v>
      </c>
      <c r="H43" s="49" t="s">
        <v>6</v>
      </c>
      <c r="I43" s="51" t="s">
        <v>160</v>
      </c>
    </row>
    <row r="44" spans="2:9" x14ac:dyDescent="0.25">
      <c r="B44" s="2">
        <v>1</v>
      </c>
      <c r="C44" s="2" t="s">
        <v>17</v>
      </c>
      <c r="D44" s="21">
        <v>132465789</v>
      </c>
      <c r="F44" s="2">
        <v>1</v>
      </c>
      <c r="G44" s="2" t="s">
        <v>17</v>
      </c>
      <c r="H44" s="21">
        <v>132465789</v>
      </c>
      <c r="I44" s="48" t="s">
        <v>163</v>
      </c>
    </row>
    <row r="45" spans="2:9" x14ac:dyDescent="0.25">
      <c r="B45" s="2">
        <v>2</v>
      </c>
      <c r="C45" s="2" t="s">
        <v>18</v>
      </c>
      <c r="D45" s="21">
        <v>132465798</v>
      </c>
      <c r="F45" s="2">
        <v>2</v>
      </c>
      <c r="G45" s="2" t="s">
        <v>18</v>
      </c>
      <c r="H45" s="21">
        <v>132465798</v>
      </c>
      <c r="I45" t="s">
        <v>163</v>
      </c>
    </row>
    <row r="46" spans="2:9" x14ac:dyDescent="0.25">
      <c r="B46" s="2">
        <v>3</v>
      </c>
      <c r="C46" s="2" t="s">
        <v>32</v>
      </c>
      <c r="D46" s="21">
        <v>69587485</v>
      </c>
      <c r="F46" s="2">
        <v>3</v>
      </c>
      <c r="G46" s="2" t="s">
        <v>32</v>
      </c>
      <c r="H46" s="21">
        <v>69587485</v>
      </c>
      <c r="I46" t="s">
        <v>163</v>
      </c>
    </row>
    <row r="47" spans="2:9" x14ac:dyDescent="0.25">
      <c r="B47" s="2">
        <v>4</v>
      </c>
      <c r="C47" s="2" t="s">
        <v>33</v>
      </c>
      <c r="D47" s="21">
        <v>123465798</v>
      </c>
      <c r="F47" s="2">
        <v>4</v>
      </c>
      <c r="G47" s="2" t="s">
        <v>33</v>
      </c>
      <c r="H47" s="21">
        <v>123465798</v>
      </c>
      <c r="I47" t="s">
        <v>163</v>
      </c>
    </row>
    <row r="48" spans="2:9" x14ac:dyDescent="0.25">
      <c r="B48" s="2">
        <v>5</v>
      </c>
      <c r="C48" s="2" t="s">
        <v>36</v>
      </c>
      <c r="D48" s="21">
        <v>55566688</v>
      </c>
      <c r="F48" s="2">
        <v>5</v>
      </c>
      <c r="G48" s="2" t="s">
        <v>36</v>
      </c>
      <c r="H48" s="21">
        <v>55566688</v>
      </c>
      <c r="I48" t="s">
        <v>163</v>
      </c>
    </row>
    <row r="51" spans="3:8" x14ac:dyDescent="0.25">
      <c r="C51" s="49" t="s">
        <v>38</v>
      </c>
      <c r="D51" s="49" t="s">
        <v>156</v>
      </c>
      <c r="F51" t="s">
        <v>1</v>
      </c>
      <c r="G51" t="s">
        <v>161</v>
      </c>
      <c r="H51" t="s">
        <v>162</v>
      </c>
    </row>
    <row r="52" spans="3:8" x14ac:dyDescent="0.25">
      <c r="C52" s="2">
        <f>B44</f>
        <v>1</v>
      </c>
      <c r="D52" s="2" t="s">
        <v>25</v>
      </c>
      <c r="F52">
        <v>1</v>
      </c>
      <c r="G52" t="s">
        <v>163</v>
      </c>
      <c r="H52" t="s">
        <v>43</v>
      </c>
    </row>
    <row r="53" spans="3:8" x14ac:dyDescent="0.25">
      <c r="C53" s="2">
        <f>B44</f>
        <v>1</v>
      </c>
      <c r="D53" s="2" t="s">
        <v>158</v>
      </c>
    </row>
    <row r="54" spans="3:8" x14ac:dyDescent="0.25">
      <c r="C54" s="2">
        <f>B44</f>
        <v>1</v>
      </c>
      <c r="D54" s="2" t="s">
        <v>18</v>
      </c>
    </row>
    <row r="55" spans="3:8" x14ac:dyDescent="0.25">
      <c r="C55" s="2">
        <f>B47</f>
        <v>4</v>
      </c>
      <c r="D55" s="2" t="s">
        <v>36</v>
      </c>
      <c r="F55" t="s">
        <v>164</v>
      </c>
    </row>
    <row r="56" spans="3:8" x14ac:dyDescent="0.25">
      <c r="C56" s="2">
        <f>B48</f>
        <v>5</v>
      </c>
      <c r="D56" s="2" t="s">
        <v>157</v>
      </c>
      <c r="F56" t="s">
        <v>165</v>
      </c>
    </row>
    <row r="57" spans="3:8" x14ac:dyDescent="0.25">
      <c r="C57" s="2">
        <f>B47</f>
        <v>4</v>
      </c>
      <c r="D57" s="47" t="s">
        <v>159</v>
      </c>
    </row>
  </sheetData>
  <mergeCells count="1">
    <mergeCell ref="C4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8D76-EF0A-4131-BE9C-3441D7C404A6}">
  <sheetPr>
    <tabColor rgb="FF92D050"/>
  </sheetPr>
  <dimension ref="B2:H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  <col min="8" max="8" width="12.140625" bestFit="1" customWidth="1"/>
  </cols>
  <sheetData>
    <row r="2" spans="2:8" x14ac:dyDescent="0.25">
      <c r="B2" s="1" t="s">
        <v>0</v>
      </c>
      <c r="D2" s="1" t="s">
        <v>8</v>
      </c>
      <c r="F2" s="1" t="s">
        <v>12</v>
      </c>
      <c r="H2" s="1" t="s">
        <v>13</v>
      </c>
    </row>
    <row r="3" spans="2:8" x14ac:dyDescent="0.25">
      <c r="B3" s="3" t="s">
        <v>1</v>
      </c>
      <c r="D3" s="3" t="s">
        <v>10</v>
      </c>
      <c r="F3" s="3" t="s">
        <v>10</v>
      </c>
      <c r="H3" s="3" t="s">
        <v>16</v>
      </c>
    </row>
    <row r="4" spans="2:8" x14ac:dyDescent="0.25">
      <c r="B4" s="2" t="s">
        <v>2</v>
      </c>
      <c r="D4" s="2" t="s">
        <v>2</v>
      </c>
      <c r="F4" s="2" t="s">
        <v>2</v>
      </c>
      <c r="H4" s="4" t="s">
        <v>2</v>
      </c>
    </row>
    <row r="5" spans="2:8" x14ac:dyDescent="0.25">
      <c r="B5" s="2" t="s">
        <v>3</v>
      </c>
      <c r="D5" s="2" t="s">
        <v>11</v>
      </c>
      <c r="F5" s="2" t="s">
        <v>11</v>
      </c>
      <c r="H5" s="2" t="s">
        <v>14</v>
      </c>
    </row>
    <row r="6" spans="2:8" x14ac:dyDescent="0.25">
      <c r="B6" s="2" t="s">
        <v>4</v>
      </c>
      <c r="H6" s="2" t="s">
        <v>15</v>
      </c>
    </row>
    <row r="7" spans="2:8" x14ac:dyDescent="0.25">
      <c r="B7" s="2" t="s">
        <v>5</v>
      </c>
    </row>
    <row r="8" spans="2:8" x14ac:dyDescent="0.25">
      <c r="B8" s="2" t="s">
        <v>6</v>
      </c>
    </row>
    <row r="9" spans="2:8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1CDB-6354-4FBA-998F-83FF833777E0}">
  <sheetPr>
    <tabColor rgb="FF92D050"/>
  </sheetPr>
  <dimension ref="B1:L11"/>
  <sheetViews>
    <sheetView showGridLines="0" zoomScale="150" zoomScaleNormal="150" workbookViewId="0">
      <selection activeCell="G7" sqref="G7"/>
    </sheetView>
  </sheetViews>
  <sheetFormatPr defaultRowHeight="15" x14ac:dyDescent="0.25"/>
  <cols>
    <col min="3" max="3" width="11" bestFit="1" customWidth="1"/>
    <col min="4" max="4" width="11.5703125" customWidth="1"/>
    <col min="6" max="7" width="7.140625" customWidth="1"/>
    <col min="8" max="8" width="6.5703125" customWidth="1"/>
    <col min="11" max="11" width="11.5703125" customWidth="1"/>
    <col min="12" max="12" width="11.42578125" customWidth="1"/>
  </cols>
  <sheetData>
    <row r="1" spans="2:12" x14ac:dyDescent="0.25">
      <c r="B1" s="38" t="s">
        <v>0</v>
      </c>
      <c r="C1" s="39"/>
      <c r="D1" s="39"/>
      <c r="E1" s="39"/>
      <c r="I1" s="38" t="s">
        <v>8</v>
      </c>
      <c r="J1" s="39"/>
      <c r="K1" s="39"/>
    </row>
    <row r="2" spans="2:12" x14ac:dyDescent="0.25">
      <c r="B2" s="5" t="s">
        <v>1</v>
      </c>
      <c r="C2" s="6" t="s">
        <v>2</v>
      </c>
      <c r="D2" s="6" t="s">
        <v>6</v>
      </c>
      <c r="E2" s="6" t="s">
        <v>7</v>
      </c>
      <c r="I2" s="5" t="s">
        <v>10</v>
      </c>
      <c r="J2" s="6" t="s">
        <v>2</v>
      </c>
      <c r="K2" s="6" t="s">
        <v>11</v>
      </c>
    </row>
    <row r="3" spans="2:12" x14ac:dyDescent="0.25">
      <c r="B3">
        <v>1</v>
      </c>
      <c r="C3" t="s">
        <v>17</v>
      </c>
      <c r="D3">
        <v>132465789</v>
      </c>
      <c r="E3">
        <v>3500</v>
      </c>
      <c r="I3">
        <v>1</v>
      </c>
      <c r="J3" t="s">
        <v>19</v>
      </c>
      <c r="K3" t="s">
        <v>21</v>
      </c>
    </row>
    <row r="4" spans="2:12" x14ac:dyDescent="0.25">
      <c r="B4">
        <v>2</v>
      </c>
      <c r="C4" t="s">
        <v>18</v>
      </c>
      <c r="D4">
        <v>132465798</v>
      </c>
      <c r="E4">
        <v>5000</v>
      </c>
      <c r="I4">
        <v>2</v>
      </c>
      <c r="J4" t="s">
        <v>20</v>
      </c>
      <c r="K4" t="s">
        <v>21</v>
      </c>
    </row>
    <row r="8" spans="2:12" x14ac:dyDescent="0.25">
      <c r="B8" s="38" t="s">
        <v>12</v>
      </c>
      <c r="C8" s="39"/>
      <c r="D8" s="39"/>
      <c r="I8" s="38" t="s">
        <v>13</v>
      </c>
      <c r="J8" s="39"/>
      <c r="K8" s="39"/>
      <c r="L8" s="39"/>
    </row>
    <row r="9" spans="2:12" x14ac:dyDescent="0.25">
      <c r="B9" s="5" t="s">
        <v>10</v>
      </c>
      <c r="C9" s="6" t="s">
        <v>2</v>
      </c>
      <c r="D9" s="6" t="s">
        <v>11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2" x14ac:dyDescent="0.25">
      <c r="B10">
        <v>1</v>
      </c>
      <c r="C10" t="s">
        <v>22</v>
      </c>
      <c r="D10" t="s">
        <v>21</v>
      </c>
      <c r="I10">
        <f>B4</f>
        <v>2</v>
      </c>
      <c r="J10" t="s">
        <v>24</v>
      </c>
      <c r="K10" t="s">
        <v>26</v>
      </c>
      <c r="L10" t="s">
        <v>28</v>
      </c>
    </row>
    <row r="11" spans="2:12" x14ac:dyDescent="0.25">
      <c r="B11">
        <v>2</v>
      </c>
      <c r="C11" t="s">
        <v>23</v>
      </c>
      <c r="D11" t="s">
        <v>21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B1:E1"/>
    <mergeCell ref="I1:K1"/>
    <mergeCell ref="B8:D8"/>
    <mergeCell ref="I8:L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8668-2C3C-4377-93CE-6724331AE178}">
  <sheetPr>
    <tabColor rgb="FF92D050"/>
  </sheetPr>
  <dimension ref="B1:K11"/>
  <sheetViews>
    <sheetView showGridLines="0" zoomScale="150" zoomScaleNormal="150" workbookViewId="0">
      <selection activeCell="G16" sqref="G16"/>
    </sheetView>
  </sheetViews>
  <sheetFormatPr defaultRowHeight="15" x14ac:dyDescent="0.25"/>
  <cols>
    <col min="3" max="3" width="11" bestFit="1" customWidth="1"/>
    <col min="4" max="4" width="11.5703125" customWidth="1"/>
    <col min="6" max="6" width="7.5703125" customWidth="1"/>
    <col min="9" max="9" width="11.5703125" customWidth="1"/>
    <col min="10" max="10" width="14.42578125" bestFit="1" customWidth="1"/>
    <col min="11" max="11" width="10.7109375" bestFit="1" customWidth="1"/>
  </cols>
  <sheetData>
    <row r="1" spans="2:11" x14ac:dyDescent="0.25">
      <c r="B1" s="38" t="s">
        <v>0</v>
      </c>
      <c r="C1" s="39"/>
      <c r="D1" s="39"/>
      <c r="E1" s="39"/>
      <c r="G1" s="40" t="s">
        <v>8</v>
      </c>
      <c r="H1" s="41"/>
      <c r="I1" s="41"/>
      <c r="J1" s="41"/>
      <c r="K1" s="41"/>
    </row>
    <row r="2" spans="2:11" x14ac:dyDescent="0.25">
      <c r="B2" s="5" t="s">
        <v>1</v>
      </c>
      <c r="C2" s="6" t="s">
        <v>2</v>
      </c>
      <c r="D2" s="6" t="s">
        <v>6</v>
      </c>
      <c r="E2" s="6" t="s">
        <v>7</v>
      </c>
      <c r="G2" s="5" t="s">
        <v>10</v>
      </c>
      <c r="H2" s="6" t="s">
        <v>2</v>
      </c>
      <c r="I2" s="6" t="s">
        <v>11</v>
      </c>
      <c r="J2" s="8" t="s">
        <v>30</v>
      </c>
      <c r="K2" s="8" t="s">
        <v>31</v>
      </c>
    </row>
    <row r="3" spans="2:11" x14ac:dyDescent="0.25">
      <c r="B3">
        <v>1</v>
      </c>
      <c r="C3" t="s">
        <v>17</v>
      </c>
      <c r="D3">
        <v>132465789</v>
      </c>
      <c r="E3">
        <v>3500</v>
      </c>
      <c r="G3">
        <v>1</v>
      </c>
      <c r="H3" t="s">
        <v>19</v>
      </c>
      <c r="I3" t="s">
        <v>21</v>
      </c>
      <c r="J3">
        <f>Tabela111[[#This Row],[ID]]</f>
        <v>1</v>
      </c>
      <c r="K3" s="9">
        <v>43490</v>
      </c>
    </row>
    <row r="4" spans="2:11" x14ac:dyDescent="0.25">
      <c r="B4">
        <v>2</v>
      </c>
      <c r="C4" t="s">
        <v>18</v>
      </c>
      <c r="D4">
        <v>132465798</v>
      </c>
      <c r="E4">
        <v>5000</v>
      </c>
      <c r="G4">
        <v>2</v>
      </c>
      <c r="H4" t="s">
        <v>20</v>
      </c>
      <c r="I4" t="s">
        <v>21</v>
      </c>
      <c r="J4">
        <f>Tabela111[[#This Row],[ID]]</f>
        <v>2</v>
      </c>
      <c r="K4" s="9">
        <v>42287</v>
      </c>
    </row>
    <row r="5" spans="2:11" x14ac:dyDescent="0.25">
      <c r="B5">
        <v>3</v>
      </c>
      <c r="C5" t="s">
        <v>25</v>
      </c>
      <c r="D5">
        <v>69587485</v>
      </c>
      <c r="E5">
        <v>75000</v>
      </c>
    </row>
    <row r="8" spans="2:11" x14ac:dyDescent="0.25">
      <c r="B8" s="38" t="s">
        <v>12</v>
      </c>
      <c r="C8" s="39"/>
      <c r="D8" s="39"/>
      <c r="G8" s="38" t="s">
        <v>13</v>
      </c>
      <c r="H8" s="39"/>
      <c r="I8" s="39"/>
      <c r="J8" s="39"/>
    </row>
    <row r="9" spans="2:11" x14ac:dyDescent="0.25">
      <c r="B9" s="5" t="s">
        <v>10</v>
      </c>
      <c r="C9" s="6" t="s">
        <v>2</v>
      </c>
      <c r="D9" s="6" t="s">
        <v>11</v>
      </c>
      <c r="G9" s="5" t="s">
        <v>16</v>
      </c>
      <c r="H9" s="7" t="s">
        <v>2</v>
      </c>
      <c r="I9" s="6" t="s">
        <v>14</v>
      </c>
      <c r="J9" s="6" t="s">
        <v>15</v>
      </c>
    </row>
    <row r="10" spans="2:11" x14ac:dyDescent="0.25">
      <c r="B10">
        <v>1</v>
      </c>
      <c r="C10" t="s">
        <v>22</v>
      </c>
      <c r="D10" t="s">
        <v>21</v>
      </c>
      <c r="G10">
        <f>B4</f>
        <v>2</v>
      </c>
      <c r="H10" t="s">
        <v>24</v>
      </c>
      <c r="I10" t="s">
        <v>26</v>
      </c>
      <c r="J10" t="s">
        <v>28</v>
      </c>
    </row>
    <row r="11" spans="2:11" x14ac:dyDescent="0.25">
      <c r="B11">
        <v>2</v>
      </c>
      <c r="C11" t="s">
        <v>23</v>
      </c>
      <c r="D11" t="s">
        <v>21</v>
      </c>
      <c r="G11">
        <f>B4</f>
        <v>2</v>
      </c>
      <c r="H11" t="s">
        <v>25</v>
      </c>
      <c r="I11" t="s">
        <v>27</v>
      </c>
      <c r="J11" t="s">
        <v>29</v>
      </c>
    </row>
  </sheetData>
  <mergeCells count="4">
    <mergeCell ref="B1:E1"/>
    <mergeCell ref="G1:K1"/>
    <mergeCell ref="B8:D8"/>
    <mergeCell ref="G8:J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2A2A-3800-45B7-BCC2-8915118C8301}">
  <sheetPr>
    <tabColor rgb="FF92D050"/>
  </sheetPr>
  <dimension ref="B1:M11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40" t="s">
        <v>0</v>
      </c>
      <c r="C1" s="41"/>
      <c r="D1" s="41"/>
      <c r="E1" s="41"/>
      <c r="F1" s="41"/>
      <c r="G1" s="10"/>
      <c r="I1" s="40" t="s">
        <v>8</v>
      </c>
      <c r="J1" s="41"/>
      <c r="K1" s="41"/>
      <c r="L1" s="41"/>
      <c r="M1" s="41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1"/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Tabela2[[#This Row],[Numero]]</f>
        <v>1</v>
      </c>
      <c r="I3">
        <v>1</v>
      </c>
      <c r="J3" t="s">
        <v>19</v>
      </c>
      <c r="K3" t="s">
        <v>21</v>
      </c>
      <c r="L3">
        <f>Tabela1[[#This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Tabela2[[#This Row],[Numero]]</f>
        <v>2</v>
      </c>
      <c r="I4">
        <v>2</v>
      </c>
      <c r="J4" t="s">
        <v>20</v>
      </c>
      <c r="K4" t="s">
        <v>21</v>
      </c>
      <c r="L4">
        <f>Tabela1[[#This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</row>
    <row r="6" spans="2:13" x14ac:dyDescent="0.25">
      <c r="B6">
        <v>4</v>
      </c>
      <c r="C6" t="s">
        <v>33</v>
      </c>
      <c r="D6">
        <v>123465798</v>
      </c>
      <c r="F6" s="12">
        <f>I3</f>
        <v>1</v>
      </c>
      <c r="G6" s="12"/>
    </row>
    <row r="8" spans="2:13" x14ac:dyDescent="0.25">
      <c r="B8" s="40" t="s">
        <v>12</v>
      </c>
      <c r="C8" s="41"/>
      <c r="D8" s="41"/>
      <c r="E8" s="41"/>
      <c r="I8" s="38" t="s">
        <v>13</v>
      </c>
      <c r="J8" s="39"/>
      <c r="K8" s="39"/>
      <c r="L8" s="39"/>
    </row>
    <row r="9" spans="2:13" x14ac:dyDescent="0.25">
      <c r="B9" s="5" t="s">
        <v>10</v>
      </c>
      <c r="C9" s="6" t="s">
        <v>2</v>
      </c>
      <c r="D9" s="6" t="s">
        <v>11</v>
      </c>
      <c r="E9" s="8" t="s">
        <v>34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3" x14ac:dyDescent="0.25">
      <c r="B10">
        <v>1</v>
      </c>
      <c r="C10" t="s">
        <v>22</v>
      </c>
      <c r="D10" t="s">
        <v>21</v>
      </c>
      <c r="E10">
        <f>I3</f>
        <v>1</v>
      </c>
      <c r="I10">
        <f>B4</f>
        <v>2</v>
      </c>
      <c r="J10" t="s">
        <v>24</v>
      </c>
      <c r="K10" t="s">
        <v>26</v>
      </c>
      <c r="L10" t="s">
        <v>28</v>
      </c>
    </row>
    <row r="11" spans="2:13" x14ac:dyDescent="0.25">
      <c r="B11">
        <v>2</v>
      </c>
      <c r="C11" t="s">
        <v>23</v>
      </c>
      <c r="D11" t="s">
        <v>21</v>
      </c>
      <c r="E11">
        <f t="shared" ref="E11" si="0">I3</f>
        <v>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I8:L8"/>
    <mergeCell ref="I1:M1"/>
    <mergeCell ref="B1:F1"/>
    <mergeCell ref="B8:E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5A40-8B77-4206-B013-C4F752B71AB4}">
  <sheetPr>
    <tabColor rgb="FF92D050"/>
  </sheetPr>
  <dimension ref="B1:M12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40" t="s">
        <v>0</v>
      </c>
      <c r="C1" s="41"/>
      <c r="D1" s="41"/>
      <c r="E1" s="41"/>
      <c r="F1" s="41"/>
      <c r="G1" s="10"/>
      <c r="I1" s="40" t="s">
        <v>8</v>
      </c>
      <c r="J1" s="41"/>
      <c r="K1" s="41"/>
      <c r="L1" s="41"/>
      <c r="M1" s="41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3" t="s">
        <v>35</v>
      </c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Tabela216[[#This Row],[Numero]]</f>
        <v>1</v>
      </c>
      <c r="G3">
        <v>5</v>
      </c>
      <c r="I3">
        <v>1</v>
      </c>
      <c r="J3" t="s">
        <v>19</v>
      </c>
      <c r="K3" t="s">
        <v>21</v>
      </c>
      <c r="L3">
        <f>Tabela115[[#This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Tabela216[[#This Row],[Numero]]</f>
        <v>2</v>
      </c>
      <c r="G4">
        <v>5</v>
      </c>
      <c r="I4">
        <v>2</v>
      </c>
      <c r="J4" t="s">
        <v>20</v>
      </c>
      <c r="K4" t="s">
        <v>21</v>
      </c>
      <c r="L4">
        <f>Tabela115[[#This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  <c r="G5">
        <v>5</v>
      </c>
    </row>
    <row r="6" spans="2:13" x14ac:dyDescent="0.25">
      <c r="B6">
        <v>4</v>
      </c>
      <c r="C6" t="s">
        <v>33</v>
      </c>
      <c r="D6">
        <v>123465798</v>
      </c>
      <c r="E6">
        <v>6000</v>
      </c>
      <c r="F6" s="12">
        <f>I3</f>
        <v>1</v>
      </c>
      <c r="G6" s="12">
        <v>5</v>
      </c>
    </row>
    <row r="7" spans="2:13" x14ac:dyDescent="0.25">
      <c r="B7">
        <v>5</v>
      </c>
      <c r="C7" t="s">
        <v>36</v>
      </c>
      <c r="D7">
        <v>55566688</v>
      </c>
      <c r="E7">
        <v>12000</v>
      </c>
      <c r="F7" s="12" t="s">
        <v>21</v>
      </c>
      <c r="G7" s="12" t="s">
        <v>21</v>
      </c>
    </row>
    <row r="8" spans="2:13" x14ac:dyDescent="0.25">
      <c r="F8" s="12" t="e">
        <f>Tabela216[[#This Row],[Numero]]</f>
        <v>#VALUE!</v>
      </c>
    </row>
    <row r="9" spans="2:13" x14ac:dyDescent="0.25">
      <c r="B9" s="40" t="s">
        <v>12</v>
      </c>
      <c r="C9" s="41"/>
      <c r="D9" s="41"/>
      <c r="E9" s="41"/>
      <c r="I9" s="38" t="s">
        <v>13</v>
      </c>
      <c r="J9" s="39"/>
      <c r="K9" s="39"/>
      <c r="L9" s="39"/>
    </row>
    <row r="10" spans="2:13" x14ac:dyDescent="0.25">
      <c r="B10" s="5" t="s">
        <v>10</v>
      </c>
      <c r="C10" s="6" t="s">
        <v>2</v>
      </c>
      <c r="D10" s="6" t="s">
        <v>11</v>
      </c>
      <c r="E10" s="8" t="s">
        <v>34</v>
      </c>
      <c r="I10" s="5" t="s">
        <v>16</v>
      </c>
      <c r="J10" s="7" t="s">
        <v>2</v>
      </c>
      <c r="K10" s="6" t="s">
        <v>14</v>
      </c>
      <c r="L10" s="6" t="s">
        <v>15</v>
      </c>
    </row>
    <row r="11" spans="2:13" x14ac:dyDescent="0.25">
      <c r="B11">
        <v>1</v>
      </c>
      <c r="C11" t="s">
        <v>22</v>
      </c>
      <c r="D11" t="s">
        <v>21</v>
      </c>
      <c r="E11">
        <f>I3</f>
        <v>1</v>
      </c>
      <c r="I11">
        <f>B4</f>
        <v>2</v>
      </c>
      <c r="J11" t="s">
        <v>24</v>
      </c>
      <c r="K11" t="s">
        <v>26</v>
      </c>
      <c r="L11" t="s">
        <v>28</v>
      </c>
    </row>
    <row r="12" spans="2:13" x14ac:dyDescent="0.25">
      <c r="B12">
        <v>2</v>
      </c>
      <c r="C12" t="s">
        <v>23</v>
      </c>
      <c r="D12" t="s">
        <v>21</v>
      </c>
      <c r="E12">
        <f t="shared" ref="E12" si="0">I3</f>
        <v>1</v>
      </c>
      <c r="I12">
        <f>B4</f>
        <v>2</v>
      </c>
      <c r="J12" t="s">
        <v>25</v>
      </c>
      <c r="K12" t="s">
        <v>27</v>
      </c>
      <c r="L12" t="s">
        <v>29</v>
      </c>
    </row>
  </sheetData>
  <mergeCells count="4">
    <mergeCell ref="B1:F1"/>
    <mergeCell ref="I1:M1"/>
    <mergeCell ref="B9:E9"/>
    <mergeCell ref="I9:L9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FB72-0ADC-4E3A-AC24-94BB4031F169}">
  <sheetPr>
    <tabColor rgb="FF92D050"/>
  </sheetPr>
  <dimension ref="A2:M25"/>
  <sheetViews>
    <sheetView showGridLines="0" topLeftCell="B1" zoomScale="130" zoomScaleNormal="130" workbookViewId="0">
      <selection activeCell="E16" sqref="E16"/>
    </sheetView>
  </sheetViews>
  <sheetFormatPr defaultRowHeight="15" x14ac:dyDescent="0.25"/>
  <cols>
    <col min="2" max="2" width="9.28515625" customWidth="1"/>
    <col min="3" max="3" width="16.140625" customWidth="1"/>
    <col min="4" max="4" width="11.5703125" customWidth="1"/>
    <col min="5" max="5" width="14.7109375" bestFit="1" customWidth="1"/>
    <col min="8" max="8" width="3.140625" customWidth="1"/>
    <col min="9" max="9" width="16" bestFit="1" customWidth="1"/>
    <col min="11" max="11" width="11.5703125" customWidth="1"/>
    <col min="12" max="12" width="14.42578125" bestFit="1" customWidth="1"/>
    <col min="13" max="13" width="11.28515625" bestFit="1" customWidth="1"/>
  </cols>
  <sheetData>
    <row r="2" spans="1:13" x14ac:dyDescent="0.25">
      <c r="B2" s="40" t="s">
        <v>0</v>
      </c>
      <c r="C2" s="41"/>
      <c r="D2" s="41"/>
      <c r="E2" s="41"/>
      <c r="F2" s="41"/>
      <c r="G2" s="10"/>
      <c r="I2" s="40" t="s">
        <v>8</v>
      </c>
      <c r="J2" s="41"/>
      <c r="K2" s="41"/>
      <c r="L2" s="41"/>
      <c r="M2" s="41"/>
    </row>
    <row r="3" spans="1:13" x14ac:dyDescent="0.25">
      <c r="B3" s="5" t="s">
        <v>1</v>
      </c>
      <c r="C3" s="6" t="s">
        <v>2</v>
      </c>
      <c r="D3" s="6" t="s">
        <v>6</v>
      </c>
      <c r="E3" s="6" t="s">
        <v>7</v>
      </c>
      <c r="F3" s="6" t="s">
        <v>10</v>
      </c>
      <c r="G3" s="13" t="s">
        <v>35</v>
      </c>
      <c r="I3" s="5" t="s">
        <v>10</v>
      </c>
      <c r="J3" s="6" t="s">
        <v>2</v>
      </c>
      <c r="K3" s="6" t="s">
        <v>11</v>
      </c>
      <c r="L3" s="8" t="s">
        <v>30</v>
      </c>
      <c r="M3" s="8" t="s">
        <v>31</v>
      </c>
    </row>
    <row r="4" spans="1:13" x14ac:dyDescent="0.25">
      <c r="B4">
        <v>1</v>
      </c>
      <c r="C4" t="s">
        <v>17</v>
      </c>
      <c r="D4">
        <v>132465789</v>
      </c>
      <c r="E4">
        <v>4200</v>
      </c>
      <c r="F4">
        <f>Tabela21620[[#This Row],[Numero]]</f>
        <v>1</v>
      </c>
      <c r="G4">
        <v>5</v>
      </c>
      <c r="I4">
        <v>1</v>
      </c>
      <c r="J4" t="s">
        <v>19</v>
      </c>
      <c r="K4" t="s">
        <v>21</v>
      </c>
      <c r="L4">
        <f>Tabela11519[[#This Row],[ID]]</f>
        <v>1</v>
      </c>
      <c r="M4" s="9">
        <v>43490</v>
      </c>
    </row>
    <row r="5" spans="1:13" x14ac:dyDescent="0.25">
      <c r="B5">
        <v>2</v>
      </c>
      <c r="C5" t="s">
        <v>18</v>
      </c>
      <c r="D5">
        <v>132465798</v>
      </c>
      <c r="E5">
        <v>5000</v>
      </c>
      <c r="F5">
        <f>Tabela21620[[#This Row],[Numero]]</f>
        <v>2</v>
      </c>
      <c r="G5">
        <v>5</v>
      </c>
      <c r="I5">
        <v>2</v>
      </c>
      <c r="J5" t="s">
        <v>20</v>
      </c>
      <c r="K5" t="s">
        <v>21</v>
      </c>
      <c r="L5">
        <f>Tabela11519[[#This Row],[ID]]</f>
        <v>2</v>
      </c>
      <c r="M5" s="9">
        <v>42287</v>
      </c>
    </row>
    <row r="6" spans="1:13" x14ac:dyDescent="0.25">
      <c r="B6">
        <v>3</v>
      </c>
      <c r="C6" t="s">
        <v>32</v>
      </c>
      <c r="D6">
        <v>69587485</v>
      </c>
      <c r="E6">
        <v>12000</v>
      </c>
      <c r="F6">
        <f>I4</f>
        <v>1</v>
      </c>
      <c r="G6">
        <v>5</v>
      </c>
    </row>
    <row r="7" spans="1:13" x14ac:dyDescent="0.25">
      <c r="B7">
        <v>4</v>
      </c>
      <c r="C7" t="s">
        <v>33</v>
      </c>
      <c r="D7">
        <v>123465798</v>
      </c>
      <c r="E7">
        <v>6000</v>
      </c>
      <c r="F7" s="12">
        <f>I4</f>
        <v>1</v>
      </c>
      <c r="G7" s="12">
        <v>5</v>
      </c>
    </row>
    <row r="8" spans="1:13" x14ac:dyDescent="0.25">
      <c r="B8">
        <v>5</v>
      </c>
      <c r="C8" t="s">
        <v>36</v>
      </c>
      <c r="D8">
        <v>55566688</v>
      </c>
      <c r="E8">
        <v>12000</v>
      </c>
      <c r="F8" s="12" t="s">
        <v>21</v>
      </c>
      <c r="G8" s="12" t="s">
        <v>21</v>
      </c>
    </row>
    <row r="9" spans="1:13" x14ac:dyDescent="0.25">
      <c r="A9" s="11"/>
      <c r="B9" s="11"/>
      <c r="C9" s="11"/>
      <c r="D9" s="11"/>
      <c r="E9" s="11"/>
      <c r="F9" s="37"/>
      <c r="G9" s="37"/>
      <c r="H9" s="11"/>
    </row>
    <row r="10" spans="1:13" x14ac:dyDescent="0.25">
      <c r="A10" s="11"/>
      <c r="B10" s="11"/>
      <c r="C10" s="11"/>
      <c r="D10" s="11"/>
      <c r="E10" s="11"/>
      <c r="F10" s="11"/>
      <c r="G10" s="11"/>
      <c r="H10" s="11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</row>
    <row r="12" spans="1:13" x14ac:dyDescent="0.25">
      <c r="B12" s="40" t="s">
        <v>12</v>
      </c>
      <c r="C12" s="41"/>
      <c r="D12" s="41"/>
      <c r="E12" s="41"/>
      <c r="I12" s="38" t="s">
        <v>13</v>
      </c>
      <c r="J12" s="39"/>
      <c r="K12" s="39"/>
      <c r="L12" s="39"/>
    </row>
    <row r="13" spans="1:13" x14ac:dyDescent="0.25">
      <c r="B13" s="5" t="s">
        <v>10</v>
      </c>
      <c r="C13" s="6" t="s">
        <v>2</v>
      </c>
      <c r="D13" s="6" t="s">
        <v>11</v>
      </c>
      <c r="E13" s="8" t="s">
        <v>34</v>
      </c>
      <c r="I13" s="5" t="s">
        <v>16</v>
      </c>
      <c r="J13" s="7" t="s">
        <v>2</v>
      </c>
      <c r="K13" s="6" t="s">
        <v>14</v>
      </c>
      <c r="L13" s="6" t="s">
        <v>15</v>
      </c>
    </row>
    <row r="14" spans="1:13" x14ac:dyDescent="0.25">
      <c r="B14">
        <v>1</v>
      </c>
      <c r="C14" t="s">
        <v>22</v>
      </c>
      <c r="D14" t="s">
        <v>21</v>
      </c>
      <c r="E14">
        <f>I4</f>
        <v>1</v>
      </c>
      <c r="I14">
        <f>B5</f>
        <v>2</v>
      </c>
      <c r="J14" t="s">
        <v>24</v>
      </c>
      <c r="K14" t="s">
        <v>26</v>
      </c>
      <c r="L14" t="s">
        <v>28</v>
      </c>
    </row>
    <row r="15" spans="1:13" x14ac:dyDescent="0.25">
      <c r="B15">
        <v>2</v>
      </c>
      <c r="C15" t="s">
        <v>23</v>
      </c>
      <c r="D15" t="s">
        <v>21</v>
      </c>
      <c r="E15">
        <f t="shared" ref="E15" si="0">I4</f>
        <v>1</v>
      </c>
      <c r="I15">
        <f>B5</f>
        <v>2</v>
      </c>
      <c r="J15" t="s">
        <v>25</v>
      </c>
      <c r="K15" t="s">
        <v>27</v>
      </c>
      <c r="L15" t="s">
        <v>29</v>
      </c>
    </row>
    <row r="19" spans="2:10" x14ac:dyDescent="0.25">
      <c r="B19" s="40" t="s">
        <v>37</v>
      </c>
      <c r="C19" s="41"/>
      <c r="D19" s="41"/>
      <c r="E19" s="15"/>
      <c r="I19" s="38" t="s">
        <v>11</v>
      </c>
      <c r="J19" s="39"/>
    </row>
    <row r="20" spans="2:10" x14ac:dyDescent="0.25">
      <c r="B20" s="14" t="s">
        <v>38</v>
      </c>
      <c r="C20" s="14" t="s">
        <v>39</v>
      </c>
      <c r="D20" t="s">
        <v>40</v>
      </c>
      <c r="I20" s="5" t="s">
        <v>41</v>
      </c>
      <c r="J20" s="7" t="s">
        <v>42</v>
      </c>
    </row>
    <row r="21" spans="2:10" x14ac:dyDescent="0.25">
      <c r="B21">
        <v>1</v>
      </c>
      <c r="C21">
        <v>1</v>
      </c>
      <c r="D21" s="12">
        <v>160</v>
      </c>
      <c r="I21">
        <f>I4</f>
        <v>1</v>
      </c>
      <c r="J21" t="s">
        <v>43</v>
      </c>
    </row>
    <row r="22" spans="2:10" x14ac:dyDescent="0.25">
      <c r="B22">
        <v>4</v>
      </c>
      <c r="C22">
        <v>2</v>
      </c>
      <c r="D22" s="12">
        <v>80</v>
      </c>
      <c r="I22">
        <f>I4</f>
        <v>1</v>
      </c>
      <c r="J22" t="s">
        <v>44</v>
      </c>
    </row>
    <row r="23" spans="2:10" x14ac:dyDescent="0.25">
      <c r="I23" s="12">
        <v>1</v>
      </c>
      <c r="J23" t="s">
        <v>45</v>
      </c>
    </row>
    <row r="24" spans="2:10" x14ac:dyDescent="0.25">
      <c r="I24" s="12">
        <v>1</v>
      </c>
      <c r="J24" t="s">
        <v>46</v>
      </c>
    </row>
    <row r="25" spans="2:10" x14ac:dyDescent="0.25">
      <c r="I25" s="12">
        <v>2</v>
      </c>
      <c r="J25" t="s">
        <v>43</v>
      </c>
    </row>
  </sheetData>
  <mergeCells count="6">
    <mergeCell ref="B2:F2"/>
    <mergeCell ref="I2:M2"/>
    <mergeCell ref="B12:E12"/>
    <mergeCell ref="I12:L12"/>
    <mergeCell ref="I19:J19"/>
    <mergeCell ref="B19:D19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8C83-847A-4BD3-A15C-05BED0C83022}">
  <sheetPr>
    <tabColor rgb="FF92D050"/>
  </sheetPr>
  <dimension ref="C2:H47"/>
  <sheetViews>
    <sheetView showGridLines="0" zoomScale="115" zoomScaleNormal="115" workbookViewId="0">
      <selection activeCell="J10" sqref="J10"/>
    </sheetView>
  </sheetViews>
  <sheetFormatPr defaultRowHeight="15" x14ac:dyDescent="0.25"/>
  <cols>
    <col min="3" max="3" width="20.85546875" customWidth="1"/>
    <col min="7" max="7" width="12.28515625" bestFit="1" customWidth="1"/>
    <col min="8" max="8" width="16.42578125" bestFit="1" customWidth="1"/>
  </cols>
  <sheetData>
    <row r="2" spans="3:8" x14ac:dyDescent="0.25">
      <c r="C2" s="16" t="s">
        <v>0</v>
      </c>
      <c r="D2" s="17" t="s">
        <v>47</v>
      </c>
      <c r="E2" s="17" t="s">
        <v>48</v>
      </c>
      <c r="F2" s="17" t="s">
        <v>49</v>
      </c>
      <c r="G2" s="17" t="s">
        <v>50</v>
      </c>
      <c r="H2" s="17" t="s">
        <v>51</v>
      </c>
    </row>
    <row r="3" spans="3:8" x14ac:dyDescent="0.25">
      <c r="C3" s="18" t="s">
        <v>52</v>
      </c>
      <c r="D3" s="2" t="s">
        <v>53</v>
      </c>
      <c r="E3" s="2" t="s">
        <v>21</v>
      </c>
      <c r="F3" s="2" t="s">
        <v>54</v>
      </c>
      <c r="G3" s="2" t="s">
        <v>21</v>
      </c>
      <c r="H3" s="2" t="s">
        <v>21</v>
      </c>
    </row>
    <row r="4" spans="3:8" x14ac:dyDescent="0.25">
      <c r="C4" s="2" t="s">
        <v>2</v>
      </c>
      <c r="D4" s="2" t="s">
        <v>55</v>
      </c>
      <c r="E4" s="2">
        <v>50</v>
      </c>
      <c r="F4" s="2" t="s">
        <v>54</v>
      </c>
      <c r="G4" s="2" t="s">
        <v>21</v>
      </c>
      <c r="H4" s="2" t="s">
        <v>21</v>
      </c>
    </row>
    <row r="5" spans="3:8" x14ac:dyDescent="0.25">
      <c r="C5" s="2" t="s">
        <v>56</v>
      </c>
      <c r="D5" s="2" t="s">
        <v>55</v>
      </c>
      <c r="E5" s="2">
        <v>50</v>
      </c>
      <c r="F5" s="2" t="s">
        <v>54</v>
      </c>
      <c r="G5" s="2" t="s">
        <v>21</v>
      </c>
      <c r="H5" s="2" t="s">
        <v>21</v>
      </c>
    </row>
    <row r="6" spans="3:8" x14ac:dyDescent="0.25">
      <c r="C6" s="2" t="s">
        <v>57</v>
      </c>
      <c r="D6" s="2" t="s">
        <v>55</v>
      </c>
      <c r="E6" s="2">
        <v>50</v>
      </c>
      <c r="F6" s="2" t="s">
        <v>54</v>
      </c>
      <c r="G6" s="2" t="s">
        <v>21</v>
      </c>
      <c r="H6" s="2" t="s">
        <v>21</v>
      </c>
    </row>
    <row r="7" spans="3:8" x14ac:dyDescent="0.25">
      <c r="C7" s="2" t="s">
        <v>58</v>
      </c>
      <c r="D7" s="2" t="s">
        <v>55</v>
      </c>
      <c r="E7" s="2">
        <v>50</v>
      </c>
      <c r="F7" s="2" t="s">
        <v>54</v>
      </c>
      <c r="G7" s="2" t="s">
        <v>21</v>
      </c>
      <c r="H7" s="2" t="s">
        <v>21</v>
      </c>
    </row>
    <row r="8" spans="3:8" x14ac:dyDescent="0.25">
      <c r="C8" s="2" t="s">
        <v>59</v>
      </c>
      <c r="D8" s="2" t="s">
        <v>55</v>
      </c>
      <c r="E8" s="2">
        <v>50</v>
      </c>
      <c r="F8" s="2" t="s">
        <v>54</v>
      </c>
      <c r="G8" s="2" t="s">
        <v>21</v>
      </c>
      <c r="H8" s="2" t="s">
        <v>21</v>
      </c>
    </row>
    <row r="9" spans="3:8" x14ac:dyDescent="0.25">
      <c r="C9" s="2" t="s">
        <v>60</v>
      </c>
      <c r="D9" s="2" t="s">
        <v>55</v>
      </c>
      <c r="E9" s="2">
        <v>50</v>
      </c>
      <c r="F9" s="2" t="s">
        <v>61</v>
      </c>
      <c r="G9" s="2" t="s">
        <v>21</v>
      </c>
      <c r="H9" s="2" t="s">
        <v>21</v>
      </c>
    </row>
    <row r="10" spans="3:8" x14ac:dyDescent="0.25">
      <c r="C10" s="2" t="s">
        <v>62</v>
      </c>
      <c r="D10" s="2" t="s">
        <v>55</v>
      </c>
      <c r="E10" s="2">
        <v>50</v>
      </c>
      <c r="F10" s="2" t="s">
        <v>54</v>
      </c>
      <c r="G10" s="2" t="s">
        <v>21</v>
      </c>
      <c r="H10" s="2" t="s">
        <v>21</v>
      </c>
    </row>
    <row r="11" spans="3:8" x14ac:dyDescent="0.25">
      <c r="C11" s="2" t="s">
        <v>5</v>
      </c>
      <c r="D11" s="2" t="s">
        <v>55</v>
      </c>
      <c r="E11" s="2">
        <v>50</v>
      </c>
      <c r="F11" s="2" t="s">
        <v>61</v>
      </c>
      <c r="G11" s="2" t="s">
        <v>21</v>
      </c>
      <c r="H11" s="2" t="s">
        <v>21</v>
      </c>
    </row>
    <row r="12" spans="3:8" x14ac:dyDescent="0.25">
      <c r="C12" s="2" t="s">
        <v>9</v>
      </c>
      <c r="D12" s="2" t="s">
        <v>55</v>
      </c>
      <c r="E12" s="2">
        <v>50</v>
      </c>
      <c r="F12" s="2" t="s">
        <v>61</v>
      </c>
      <c r="G12" s="2" t="s">
        <v>21</v>
      </c>
      <c r="H12" s="2" t="s">
        <v>21</v>
      </c>
    </row>
    <row r="13" spans="3:8" x14ac:dyDescent="0.25">
      <c r="C13" s="2" t="s">
        <v>63</v>
      </c>
      <c r="D13" s="2" t="s">
        <v>53</v>
      </c>
      <c r="E13" s="2" t="s">
        <v>21</v>
      </c>
      <c r="F13" s="2" t="s">
        <v>54</v>
      </c>
      <c r="G13" s="2" t="s">
        <v>21</v>
      </c>
      <c r="H13" s="2" t="s">
        <v>21</v>
      </c>
    </row>
    <row r="14" spans="3:8" x14ac:dyDescent="0.25">
      <c r="C14" s="2" t="s">
        <v>64</v>
      </c>
      <c r="D14" s="2" t="s">
        <v>53</v>
      </c>
      <c r="E14" s="2" t="s">
        <v>21</v>
      </c>
      <c r="F14" s="2" t="s">
        <v>54</v>
      </c>
      <c r="G14" s="2" t="s">
        <v>21</v>
      </c>
      <c r="H14" s="2" t="s">
        <v>21</v>
      </c>
    </row>
    <row r="17" spans="3:8" x14ac:dyDescent="0.25">
      <c r="C17" s="16" t="s">
        <v>8</v>
      </c>
      <c r="D17" s="16" t="s">
        <v>47</v>
      </c>
      <c r="E17" s="16" t="s">
        <v>48</v>
      </c>
      <c r="F17" s="16" t="s">
        <v>49</v>
      </c>
      <c r="G17" s="16" t="s">
        <v>50</v>
      </c>
      <c r="H17" s="16" t="s">
        <v>51</v>
      </c>
    </row>
    <row r="18" spans="3:8" x14ac:dyDescent="0.25">
      <c r="C18" s="2" t="s">
        <v>10</v>
      </c>
      <c r="D18" s="2" t="s">
        <v>53</v>
      </c>
      <c r="E18" s="2" t="s">
        <v>21</v>
      </c>
      <c r="F18" s="2" t="s">
        <v>54</v>
      </c>
      <c r="G18" s="2" t="s">
        <v>21</v>
      </c>
      <c r="H18" s="2" t="s">
        <v>21</v>
      </c>
    </row>
    <row r="19" spans="3:8" x14ac:dyDescent="0.25">
      <c r="C19" s="2" t="s">
        <v>2</v>
      </c>
      <c r="D19" s="2" t="s">
        <v>55</v>
      </c>
      <c r="E19" s="2">
        <v>50</v>
      </c>
      <c r="F19" s="2" t="s">
        <v>54</v>
      </c>
      <c r="G19" s="2" t="s">
        <v>21</v>
      </c>
      <c r="H19" s="2" t="s">
        <v>21</v>
      </c>
    </row>
    <row r="20" spans="3:8" x14ac:dyDescent="0.25">
      <c r="C20" s="2" t="s">
        <v>11</v>
      </c>
      <c r="D20" s="2" t="s">
        <v>55</v>
      </c>
      <c r="E20" s="2">
        <v>50</v>
      </c>
      <c r="F20" s="2" t="s">
        <v>54</v>
      </c>
      <c r="G20" s="2" t="s">
        <v>21</v>
      </c>
      <c r="H20" s="2" t="s">
        <v>21</v>
      </c>
    </row>
    <row r="21" spans="3:8" x14ac:dyDescent="0.25">
      <c r="C21" s="2" t="s">
        <v>65</v>
      </c>
      <c r="D21" s="2" t="s">
        <v>53</v>
      </c>
      <c r="E21" s="2" t="s">
        <v>21</v>
      </c>
      <c r="F21" s="2" t="s">
        <v>54</v>
      </c>
      <c r="G21" s="2" t="s">
        <v>21</v>
      </c>
      <c r="H21" s="2" t="s">
        <v>21</v>
      </c>
    </row>
    <row r="22" spans="3:8" x14ac:dyDescent="0.25">
      <c r="C22" s="2" t="s">
        <v>66</v>
      </c>
      <c r="D22" s="2" t="s">
        <v>67</v>
      </c>
      <c r="E22" s="2" t="s">
        <v>21</v>
      </c>
      <c r="F22" s="2" t="s">
        <v>54</v>
      </c>
      <c r="G22" s="2" t="s">
        <v>21</v>
      </c>
      <c r="H22" s="2" t="s">
        <v>21</v>
      </c>
    </row>
    <row r="25" spans="3:8" x14ac:dyDescent="0.25">
      <c r="C25" s="16" t="s">
        <v>12</v>
      </c>
      <c r="D25" s="16" t="s">
        <v>47</v>
      </c>
      <c r="E25" s="16" t="s">
        <v>48</v>
      </c>
      <c r="F25" s="16" t="s">
        <v>49</v>
      </c>
      <c r="G25" s="16" t="s">
        <v>50</v>
      </c>
      <c r="H25" s="16" t="s">
        <v>51</v>
      </c>
    </row>
    <row r="26" spans="3:8" x14ac:dyDescent="0.25">
      <c r="C26" s="2" t="s">
        <v>10</v>
      </c>
      <c r="D26" s="2" t="s">
        <v>53</v>
      </c>
      <c r="E26" s="2" t="s">
        <v>21</v>
      </c>
      <c r="F26" s="2" t="s">
        <v>54</v>
      </c>
      <c r="G26" s="2" t="s">
        <v>21</v>
      </c>
      <c r="H26" s="2" t="s">
        <v>21</v>
      </c>
    </row>
    <row r="27" spans="3:8" x14ac:dyDescent="0.25">
      <c r="C27" s="2" t="s">
        <v>2</v>
      </c>
      <c r="D27" s="2" t="s">
        <v>55</v>
      </c>
      <c r="E27" s="2"/>
      <c r="F27" s="2"/>
      <c r="G27" s="2"/>
      <c r="H27" s="2"/>
    </row>
    <row r="28" spans="3:8" x14ac:dyDescent="0.25">
      <c r="C28" s="2" t="s">
        <v>11</v>
      </c>
      <c r="E28" s="2"/>
      <c r="F28" s="2"/>
      <c r="G28" s="2"/>
      <c r="H28" s="2"/>
    </row>
    <row r="29" spans="3:8" x14ac:dyDescent="0.25">
      <c r="C29" s="2" t="s">
        <v>68</v>
      </c>
      <c r="D29" s="2"/>
      <c r="E29" s="2"/>
      <c r="F29" s="2"/>
      <c r="G29" s="2"/>
      <c r="H29" s="2"/>
    </row>
    <row r="32" spans="3:8" x14ac:dyDescent="0.25">
      <c r="C32" s="16" t="s">
        <v>13</v>
      </c>
      <c r="D32" s="16" t="s">
        <v>47</v>
      </c>
      <c r="E32" s="16" t="s">
        <v>48</v>
      </c>
      <c r="F32" s="16" t="s">
        <v>49</v>
      </c>
      <c r="G32" s="16" t="s">
        <v>50</v>
      </c>
      <c r="H32" s="16" t="s">
        <v>51</v>
      </c>
    </row>
    <row r="33" spans="3:8" x14ac:dyDescent="0.25">
      <c r="C33" s="2" t="s">
        <v>30</v>
      </c>
      <c r="D33" s="2" t="s">
        <v>53</v>
      </c>
      <c r="E33" s="2" t="s">
        <v>21</v>
      </c>
      <c r="F33" s="2" t="s">
        <v>54</v>
      </c>
      <c r="G33" s="2" t="s">
        <v>21</v>
      </c>
      <c r="H33" s="2" t="s">
        <v>21</v>
      </c>
    </row>
    <row r="34" spans="3:8" x14ac:dyDescent="0.25">
      <c r="C34" s="2" t="s">
        <v>2</v>
      </c>
      <c r="D34" s="2"/>
      <c r="E34" s="2"/>
      <c r="F34" s="2"/>
      <c r="G34" s="2"/>
      <c r="H34" s="2"/>
    </row>
    <row r="35" spans="3:8" x14ac:dyDescent="0.25">
      <c r="C35" s="2" t="s">
        <v>14</v>
      </c>
      <c r="D35" s="2"/>
      <c r="E35" s="2"/>
      <c r="F35" s="2"/>
      <c r="G35" s="2"/>
      <c r="H35" s="2"/>
    </row>
    <row r="36" spans="3:8" x14ac:dyDescent="0.25">
      <c r="C36" s="2" t="s">
        <v>69</v>
      </c>
      <c r="D36" s="2"/>
      <c r="E36" s="2"/>
      <c r="F36" s="2"/>
      <c r="G36" s="2"/>
      <c r="H36" s="2"/>
    </row>
    <row r="39" spans="3:8" x14ac:dyDescent="0.25">
      <c r="C39" s="16" t="s">
        <v>70</v>
      </c>
      <c r="D39" s="16" t="s">
        <v>47</v>
      </c>
      <c r="E39" s="16" t="s">
        <v>48</v>
      </c>
      <c r="F39" s="16" t="s">
        <v>49</v>
      </c>
      <c r="G39" s="16" t="s">
        <v>50</v>
      </c>
      <c r="H39" s="16" t="s">
        <v>51</v>
      </c>
    </row>
    <row r="40" spans="3:8" x14ac:dyDescent="0.25">
      <c r="C40" s="2" t="s">
        <v>30</v>
      </c>
      <c r="D40" s="2" t="s">
        <v>53</v>
      </c>
      <c r="E40" s="2" t="s">
        <v>21</v>
      </c>
      <c r="F40" s="2" t="s">
        <v>54</v>
      </c>
      <c r="G40" s="2" t="s">
        <v>21</v>
      </c>
      <c r="H40" s="2" t="s">
        <v>21</v>
      </c>
    </row>
    <row r="41" spans="3:8" x14ac:dyDescent="0.25">
      <c r="C41" s="2" t="s">
        <v>71</v>
      </c>
      <c r="D41" s="2" t="s">
        <v>53</v>
      </c>
      <c r="E41" s="2" t="s">
        <v>21</v>
      </c>
      <c r="F41" s="2" t="s">
        <v>54</v>
      </c>
      <c r="G41" s="2" t="s">
        <v>21</v>
      </c>
      <c r="H41" s="2" t="s">
        <v>21</v>
      </c>
    </row>
    <row r="42" spans="3:8" x14ac:dyDescent="0.25">
      <c r="C42" s="2" t="s">
        <v>40</v>
      </c>
      <c r="D42" s="2" t="s">
        <v>67</v>
      </c>
      <c r="E42" s="2" t="s">
        <v>21</v>
      </c>
      <c r="F42" s="2" t="s">
        <v>54</v>
      </c>
      <c r="G42" s="2" t="s">
        <v>21</v>
      </c>
      <c r="H42" s="2" t="s">
        <v>21</v>
      </c>
    </row>
    <row r="45" spans="3:8" x14ac:dyDescent="0.25">
      <c r="C45" s="16" t="s">
        <v>11</v>
      </c>
      <c r="D45" s="16" t="s">
        <v>47</v>
      </c>
      <c r="E45" s="16" t="s">
        <v>48</v>
      </c>
      <c r="F45" s="16" t="s">
        <v>49</v>
      </c>
      <c r="G45" s="16" t="s">
        <v>50</v>
      </c>
      <c r="H45" s="16" t="s">
        <v>51</v>
      </c>
    </row>
    <row r="46" spans="3:8" x14ac:dyDescent="0.25">
      <c r="C46" s="2" t="s">
        <v>41</v>
      </c>
      <c r="D46" s="2" t="s">
        <v>53</v>
      </c>
      <c r="E46" s="2" t="s">
        <v>21</v>
      </c>
      <c r="F46" s="2" t="s">
        <v>54</v>
      </c>
      <c r="G46" s="2" t="s">
        <v>21</v>
      </c>
      <c r="H46" s="2" t="s">
        <v>21</v>
      </c>
    </row>
    <row r="47" spans="3:8" x14ac:dyDescent="0.25">
      <c r="C47" s="2" t="s">
        <v>42</v>
      </c>
      <c r="D47" s="2"/>
      <c r="E47" s="2"/>
      <c r="F47" s="2"/>
      <c r="G47" s="2"/>
      <c r="H47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F441-783D-49E0-98E7-C75157660D69}">
  <sheetPr>
    <tabColor rgb="FF92D050"/>
  </sheetPr>
  <dimension ref="B2:G32"/>
  <sheetViews>
    <sheetView showGridLines="0" workbookViewId="0">
      <selection activeCell="I16" sqref="E16:I16"/>
    </sheetView>
  </sheetViews>
  <sheetFormatPr defaultRowHeight="15" x14ac:dyDescent="0.25"/>
  <cols>
    <col min="2" max="2" width="16.42578125" bestFit="1" customWidth="1"/>
    <col min="3" max="3" width="37.5703125" bestFit="1" customWidth="1"/>
    <col min="4" max="4" width="29.7109375" bestFit="1" customWidth="1"/>
    <col min="7" max="7" width="16.42578125" bestFit="1" customWidth="1"/>
  </cols>
  <sheetData>
    <row r="2" spans="2:7" ht="15.75" x14ac:dyDescent="0.25">
      <c r="B2" s="19" t="s">
        <v>116</v>
      </c>
      <c r="C2" s="19" t="s">
        <v>72</v>
      </c>
      <c r="D2" s="19" t="s">
        <v>73</v>
      </c>
    </row>
    <row r="3" spans="2:7" x14ac:dyDescent="0.25">
      <c r="B3" s="2">
        <f>F5</f>
        <v>1</v>
      </c>
      <c r="C3" s="2" t="s">
        <v>74</v>
      </c>
      <c r="D3" s="2" t="s">
        <v>75</v>
      </c>
    </row>
    <row r="4" spans="2:7" ht="15.75" x14ac:dyDescent="0.25">
      <c r="B4" s="2">
        <f>F5</f>
        <v>1</v>
      </c>
      <c r="C4" s="2" t="s">
        <v>76</v>
      </c>
      <c r="D4" s="2" t="s">
        <v>75</v>
      </c>
      <c r="F4" s="19" t="s">
        <v>123</v>
      </c>
      <c r="G4" s="19" t="s">
        <v>116</v>
      </c>
    </row>
    <row r="5" spans="2:7" x14ac:dyDescent="0.25">
      <c r="B5" s="2">
        <f>F6</f>
        <v>2</v>
      </c>
      <c r="C5" s="2" t="s">
        <v>77</v>
      </c>
      <c r="D5" s="2" t="s">
        <v>77</v>
      </c>
      <c r="F5" s="2">
        <v>1</v>
      </c>
      <c r="G5" s="2" t="s">
        <v>118</v>
      </c>
    </row>
    <row r="6" spans="2:7" x14ac:dyDescent="0.25">
      <c r="B6" s="2" t="s">
        <v>118</v>
      </c>
      <c r="C6" s="2" t="s">
        <v>78</v>
      </c>
      <c r="D6" s="2" t="s">
        <v>79</v>
      </c>
      <c r="F6" s="2">
        <v>2</v>
      </c>
      <c r="G6" s="2" t="s">
        <v>121</v>
      </c>
    </row>
    <row r="7" spans="2:7" x14ac:dyDescent="0.25">
      <c r="B7" s="2" t="s">
        <v>117</v>
      </c>
      <c r="C7" s="2" t="s">
        <v>67</v>
      </c>
      <c r="D7" s="2" t="s">
        <v>80</v>
      </c>
      <c r="F7" s="2">
        <v>3</v>
      </c>
      <c r="G7" s="2" t="s">
        <v>117</v>
      </c>
    </row>
    <row r="8" spans="2:7" x14ac:dyDescent="0.25">
      <c r="B8" s="2" t="s">
        <v>120</v>
      </c>
      <c r="C8" s="2" t="s">
        <v>81</v>
      </c>
      <c r="D8" s="2" t="s">
        <v>81</v>
      </c>
      <c r="F8" s="2">
        <v>4</v>
      </c>
      <c r="G8" s="2" t="s">
        <v>120</v>
      </c>
    </row>
    <row r="9" spans="2:7" x14ac:dyDescent="0.25">
      <c r="B9" s="2" t="s">
        <v>120</v>
      </c>
      <c r="C9" s="2" t="s">
        <v>82</v>
      </c>
      <c r="D9" s="2" t="s">
        <v>82</v>
      </c>
      <c r="F9" s="2">
        <v>5</v>
      </c>
      <c r="G9" s="2" t="s">
        <v>119</v>
      </c>
    </row>
    <row r="10" spans="2:7" x14ac:dyDescent="0.25">
      <c r="B10" s="2" t="s">
        <v>120</v>
      </c>
      <c r="C10" s="2" t="s">
        <v>83</v>
      </c>
      <c r="D10" s="2" t="s">
        <v>81</v>
      </c>
      <c r="F10" s="2">
        <v>6</v>
      </c>
      <c r="G10" s="2" t="s">
        <v>122</v>
      </c>
    </row>
    <row r="11" spans="2:7" x14ac:dyDescent="0.25">
      <c r="B11" s="2" t="s">
        <v>119</v>
      </c>
      <c r="C11" s="2" t="s">
        <v>84</v>
      </c>
      <c r="D11" s="2" t="s">
        <v>85</v>
      </c>
    </row>
    <row r="12" spans="2:7" x14ac:dyDescent="0.25">
      <c r="B12" s="2" t="s">
        <v>117</v>
      </c>
      <c r="C12" s="2" t="s">
        <v>86</v>
      </c>
      <c r="D12" s="2" t="s">
        <v>80</v>
      </c>
    </row>
    <row r="13" spans="2:7" x14ac:dyDescent="0.25">
      <c r="B13" s="2" t="s">
        <v>118</v>
      </c>
      <c r="C13" s="2" t="s">
        <v>87</v>
      </c>
      <c r="D13" s="2" t="s">
        <v>79</v>
      </c>
    </row>
    <row r="14" spans="2:7" x14ac:dyDescent="0.25">
      <c r="B14" s="2" t="s">
        <v>122</v>
      </c>
      <c r="C14" s="2" t="s">
        <v>88</v>
      </c>
      <c r="D14" s="2" t="s">
        <v>89</v>
      </c>
    </row>
    <row r="15" spans="2:7" x14ac:dyDescent="0.25">
      <c r="B15" s="2" t="s">
        <v>118</v>
      </c>
      <c r="C15" s="2" t="s">
        <v>90</v>
      </c>
      <c r="D15" s="2" t="s">
        <v>90</v>
      </c>
    </row>
    <row r="16" spans="2:7" x14ac:dyDescent="0.25">
      <c r="B16" s="2" t="s">
        <v>118</v>
      </c>
      <c r="C16" s="2" t="s">
        <v>91</v>
      </c>
      <c r="D16" s="2" t="s">
        <v>92</v>
      </c>
    </row>
    <row r="17" spans="2:4" x14ac:dyDescent="0.25">
      <c r="B17" s="2" t="s">
        <v>120</v>
      </c>
      <c r="C17" s="2" t="s">
        <v>93</v>
      </c>
      <c r="D17" s="2" t="s">
        <v>81</v>
      </c>
    </row>
    <row r="18" spans="2:4" x14ac:dyDescent="0.25">
      <c r="B18" s="2" t="s">
        <v>120</v>
      </c>
      <c r="C18" s="2" t="s">
        <v>94</v>
      </c>
      <c r="D18" s="2" t="s">
        <v>95</v>
      </c>
    </row>
    <row r="19" spans="2:4" x14ac:dyDescent="0.25">
      <c r="B19" s="2" t="s">
        <v>120</v>
      </c>
      <c r="C19" s="2" t="s">
        <v>96</v>
      </c>
      <c r="D19" s="2" t="s">
        <v>97</v>
      </c>
    </row>
    <row r="20" spans="2:4" x14ac:dyDescent="0.25">
      <c r="B20" s="2" t="s">
        <v>118</v>
      </c>
      <c r="C20" s="2" t="s">
        <v>98</v>
      </c>
      <c r="D20" s="2" t="s">
        <v>99</v>
      </c>
    </row>
    <row r="21" spans="2:4" x14ac:dyDescent="0.25">
      <c r="B21" s="2" t="s">
        <v>118</v>
      </c>
      <c r="C21" s="2" t="s">
        <v>100</v>
      </c>
      <c r="D21" s="2" t="s">
        <v>101</v>
      </c>
    </row>
    <row r="22" spans="2:4" x14ac:dyDescent="0.25">
      <c r="B22" s="2" t="s">
        <v>120</v>
      </c>
      <c r="C22" s="2" t="s">
        <v>102</v>
      </c>
      <c r="D22" s="2" t="s">
        <v>81</v>
      </c>
    </row>
    <row r="23" spans="2:4" x14ac:dyDescent="0.25">
      <c r="B23" s="2" t="s">
        <v>121</v>
      </c>
      <c r="C23" s="2" t="s">
        <v>103</v>
      </c>
      <c r="D23" s="2" t="s">
        <v>104</v>
      </c>
    </row>
    <row r="24" spans="2:4" x14ac:dyDescent="0.25">
      <c r="B24" s="2" t="s">
        <v>117</v>
      </c>
      <c r="C24" s="2" t="s">
        <v>105</v>
      </c>
      <c r="D24" s="2" t="s">
        <v>80</v>
      </c>
    </row>
    <row r="25" spans="2:4" x14ac:dyDescent="0.25">
      <c r="B25" s="2" t="s">
        <v>117</v>
      </c>
      <c r="C25" s="2" t="s">
        <v>106</v>
      </c>
      <c r="D25" s="2" t="s">
        <v>80</v>
      </c>
    </row>
    <row r="26" spans="2:4" x14ac:dyDescent="0.25">
      <c r="B26" s="2" t="s">
        <v>117</v>
      </c>
      <c r="C26" s="2" t="s">
        <v>107</v>
      </c>
      <c r="D26" s="2" t="s">
        <v>80</v>
      </c>
    </row>
    <row r="27" spans="2:4" x14ac:dyDescent="0.25">
      <c r="B27" s="2" t="s">
        <v>117</v>
      </c>
      <c r="C27" s="2" t="s">
        <v>108</v>
      </c>
      <c r="D27" s="2" t="s">
        <v>109</v>
      </c>
    </row>
    <row r="28" spans="2:4" x14ac:dyDescent="0.25">
      <c r="B28" s="2" t="s">
        <v>117</v>
      </c>
      <c r="C28" s="2" t="s">
        <v>110</v>
      </c>
      <c r="D28" s="2" t="s">
        <v>109</v>
      </c>
    </row>
    <row r="29" spans="2:4" x14ac:dyDescent="0.25">
      <c r="B29" s="2" t="s">
        <v>117</v>
      </c>
      <c r="C29" s="2" t="s">
        <v>111</v>
      </c>
      <c r="D29" s="2" t="s">
        <v>109</v>
      </c>
    </row>
    <row r="30" spans="2:4" x14ac:dyDescent="0.25">
      <c r="B30" s="2" t="s">
        <v>117</v>
      </c>
      <c r="C30" s="2" t="s">
        <v>112</v>
      </c>
      <c r="D30" s="2" t="s">
        <v>109</v>
      </c>
    </row>
    <row r="31" spans="2:4" x14ac:dyDescent="0.25">
      <c r="B31" s="2" t="s">
        <v>121</v>
      </c>
      <c r="C31" s="2" t="s">
        <v>113</v>
      </c>
      <c r="D31" s="2" t="s">
        <v>104</v>
      </c>
    </row>
    <row r="32" spans="2:4" x14ac:dyDescent="0.25">
      <c r="B32" s="2" t="s">
        <v>118</v>
      </c>
      <c r="C32" s="2" t="s">
        <v>114</v>
      </c>
      <c r="D32" s="2" t="s">
        <v>115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Entidades fortes</vt:lpstr>
      <vt:lpstr>Entidades fracas</vt:lpstr>
      <vt:lpstr>Entidades Fracas 2</vt:lpstr>
      <vt:lpstr>Cardinalidade 1 p 1 a (2)</vt:lpstr>
      <vt:lpstr>Cardinalidade 1 p N</vt:lpstr>
      <vt:lpstr>Cardinalidade 1 p N (Recursivo)</vt:lpstr>
      <vt:lpstr>Cardinalidade N p N</vt:lpstr>
      <vt:lpstr>Apresentando Dominio 1</vt:lpstr>
      <vt:lpstr>Tipos de dados</vt:lpstr>
      <vt:lpstr>Diretriz 1</vt:lpstr>
      <vt:lpstr>Diretriz 2</vt:lpstr>
      <vt:lpstr>Anomalia insercao (2)</vt:lpstr>
      <vt:lpstr>Anomalia exclusao</vt:lpstr>
      <vt:lpstr>Anomalia modificacao</vt:lpstr>
      <vt:lpstr>Diretriz 3</vt:lpstr>
      <vt:lpstr>Dependência Funcional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</cp:lastModifiedBy>
  <dcterms:created xsi:type="dcterms:W3CDTF">2021-04-19T23:10:33Z</dcterms:created>
  <dcterms:modified xsi:type="dcterms:W3CDTF">2021-05-04T01:52:11Z</dcterms:modified>
</cp:coreProperties>
</file>