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87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3" i="1"/>
  <c r="G25"/>
  <c r="G23"/>
  <c r="G31"/>
  <c r="G15"/>
  <c r="G18"/>
  <c r="G13"/>
  <c r="G4"/>
  <c r="G7"/>
  <c r="G9" s="1"/>
  <c r="G6"/>
  <c r="B14"/>
  <c r="C14"/>
  <c r="C12"/>
  <c r="C10"/>
  <c r="C6"/>
</calcChain>
</file>

<file path=xl/sharedStrings.xml><?xml version="1.0" encoding="utf-8"?>
<sst xmlns="http://schemas.openxmlformats.org/spreadsheetml/2006/main" count="40" uniqueCount="33">
  <si>
    <t>f=</t>
  </si>
  <si>
    <t>e/D=</t>
  </si>
  <si>
    <t>Re=</t>
  </si>
  <si>
    <t>e/D+(9.35/(Rexsqrt(f)))</t>
  </si>
  <si>
    <t>Ecuación de COLEBROOK-WHITE Formula</t>
  </si>
  <si>
    <t>Perímetro mojado</t>
  </si>
  <si>
    <t>m2</t>
  </si>
  <si>
    <t>Dia.Hidraulico</t>
  </si>
  <si>
    <t>m</t>
  </si>
  <si>
    <t>Cálculo del Número de Reynolds</t>
  </si>
  <si>
    <t>Diametero interior</t>
  </si>
  <si>
    <t>Area transversal del fluido</t>
  </si>
  <si>
    <t>Densidad</t>
  </si>
  <si>
    <t>kg/m3</t>
  </si>
  <si>
    <t>Velocidad</t>
  </si>
  <si>
    <t>m/sg</t>
  </si>
  <si>
    <t>Dynamic Viscosity</t>
  </si>
  <si>
    <t>Nº Reynolds</t>
  </si>
  <si>
    <t>(1 Centipoise = 10-3 Kg/m.sg =Pa.sg)</t>
  </si>
  <si>
    <t>Pressure Losses Calculation</t>
  </si>
  <si>
    <t>Ah= K x (v2/2g)</t>
  </si>
  <si>
    <t>K = f x (L/D)</t>
  </si>
  <si>
    <t>AP= rho x gravity x Ah</t>
  </si>
  <si>
    <t>N/m2 = Pa</t>
  </si>
  <si>
    <t>Cálculo de la Velocidad</t>
  </si>
  <si>
    <t>Diametro interior</t>
  </si>
  <si>
    <t>Area transversal</t>
  </si>
  <si>
    <t xml:space="preserve">Caudal másico </t>
  </si>
  <si>
    <t>Kgr/sg</t>
  </si>
  <si>
    <t>Kg/m3</t>
  </si>
  <si>
    <t>Caudal volumétrico</t>
  </si>
  <si>
    <t>m3/sg</t>
  </si>
  <si>
    <t>Ah= (f x (L/D)) x (v2/2g)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</si>
</sst>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3"/>
  <sheetViews>
    <sheetView tabSelected="1" workbookViewId="0">
      <selection activeCell="B26" sqref="B26"/>
    </sheetView>
  </sheetViews>
  <sheetFormatPr baseColWidth="10" defaultRowHeight="12.75"/>
  <cols>
    <col min="2" max="2" width="19.85546875" customWidth="1"/>
    <col min="3" max="3" width="12.42578125" bestFit="1" customWidth="1"/>
    <col min="6" max="6" width="22.28515625" customWidth="1"/>
  </cols>
  <sheetData>
    <row r="2" spans="2:8">
      <c r="B2" s="3" t="s">
        <v>4</v>
      </c>
      <c r="F2" s="3" t="s">
        <v>9</v>
      </c>
    </row>
    <row r="4" spans="2:8">
      <c r="B4" s="1" t="s">
        <v>0</v>
      </c>
      <c r="C4" s="1">
        <v>2.5000000000000001E-2</v>
      </c>
      <c r="F4" t="s">
        <v>10</v>
      </c>
      <c r="G4">
        <f>0.102261</f>
        <v>0.102261</v>
      </c>
    </row>
    <row r="6" spans="2:8">
      <c r="B6" t="s">
        <v>1</v>
      </c>
      <c r="C6">
        <f>0.046/25</f>
        <v>1.8400000000000001E-3</v>
      </c>
      <c r="F6" t="s">
        <v>11</v>
      </c>
      <c r="G6">
        <f>3.1416*G4*G4/4</f>
        <v>8.2131729398334016E-3</v>
      </c>
      <c r="H6" t="s">
        <v>6</v>
      </c>
    </row>
    <row r="7" spans="2:8">
      <c r="F7" t="s">
        <v>5</v>
      </c>
      <c r="G7">
        <f>3.1416*G4</f>
        <v>0.32126315760000002</v>
      </c>
    </row>
    <row r="8" spans="2:8">
      <c r="B8" t="s">
        <v>2</v>
      </c>
      <c r="C8">
        <v>84544</v>
      </c>
    </row>
    <row r="9" spans="2:8">
      <c r="F9" s="2" t="s">
        <v>7</v>
      </c>
      <c r="G9">
        <f>4*G6/G7</f>
        <v>0.10226100000000002</v>
      </c>
      <c r="H9" t="s">
        <v>8</v>
      </c>
    </row>
    <row r="10" spans="2:8">
      <c r="B10" t="s">
        <v>3</v>
      </c>
      <c r="C10">
        <f>(9.35/(C8*(C4^0.5)))+C6</f>
        <v>2.5394534472599913E-3</v>
      </c>
    </row>
    <row r="11" spans="2:8">
      <c r="F11" t="s">
        <v>12</v>
      </c>
      <c r="G11">
        <v>998</v>
      </c>
      <c r="H11" t="s">
        <v>13</v>
      </c>
    </row>
    <row r="12" spans="2:8">
      <c r="C12">
        <f>-2*LOG10(C10)</f>
        <v>5.1905194883196462</v>
      </c>
    </row>
    <row r="13" spans="2:8">
      <c r="F13" t="s">
        <v>14</v>
      </c>
      <c r="G13" s="5">
        <f>12.176</f>
        <v>12.176</v>
      </c>
      <c r="H13" t="s">
        <v>15</v>
      </c>
    </row>
    <row r="14" spans="2:8">
      <c r="B14" s="1">
        <f>1/(C4^0.5)</f>
        <v>6.3245553203367582</v>
      </c>
      <c r="C14" s="1">
        <f>1.14+C12</f>
        <v>6.3305194883196458</v>
      </c>
    </row>
    <row r="15" spans="2:8">
      <c r="B15" s="4"/>
      <c r="C15" s="4"/>
      <c r="F15" t="s">
        <v>16</v>
      </c>
      <c r="G15">
        <f>1.004/1000</f>
        <v>1.0039999999999999E-3</v>
      </c>
      <c r="H15" t="s">
        <v>18</v>
      </c>
    </row>
    <row r="16" spans="2:8">
      <c r="B16" s="4"/>
      <c r="C16" s="4"/>
    </row>
    <row r="18" spans="2:8">
      <c r="F18" s="1" t="s">
        <v>17</v>
      </c>
      <c r="G18" s="1">
        <f>G9*G11*G13/G15</f>
        <v>1237688.9204462154</v>
      </c>
    </row>
    <row r="21" spans="2:8">
      <c r="B21" s="3" t="s">
        <v>19</v>
      </c>
      <c r="F21" s="3" t="s">
        <v>24</v>
      </c>
    </row>
    <row r="23" spans="2:8">
      <c r="B23" t="s">
        <v>21</v>
      </c>
      <c r="F23" t="s">
        <v>25</v>
      </c>
      <c r="G23">
        <f>0.102261</f>
        <v>0.102261</v>
      </c>
      <c r="H23" t="s">
        <v>8</v>
      </c>
    </row>
    <row r="24" spans="2:8">
      <c r="B24" t="s">
        <v>20</v>
      </c>
      <c r="C24" t="s">
        <v>8</v>
      </c>
    </row>
    <row r="25" spans="2:8">
      <c r="B25" t="s">
        <v>32</v>
      </c>
      <c r="C25" t="s">
        <v>8</v>
      </c>
      <c r="F25" t="s">
        <v>26</v>
      </c>
      <c r="G25">
        <f>3.1416*G23*G23/4</f>
        <v>8.2131729398334016E-3</v>
      </c>
      <c r="H25" t="s">
        <v>6</v>
      </c>
    </row>
    <row r="27" spans="2:8">
      <c r="B27" t="s">
        <v>22</v>
      </c>
      <c r="C27" t="s">
        <v>23</v>
      </c>
      <c r="F27" t="s">
        <v>27</v>
      </c>
      <c r="G27">
        <v>23.65</v>
      </c>
      <c r="H27" t="s">
        <v>28</v>
      </c>
    </row>
    <row r="29" spans="2:8">
      <c r="F29" t="s">
        <v>12</v>
      </c>
      <c r="G29">
        <v>998</v>
      </c>
      <c r="H29" t="s">
        <v>29</v>
      </c>
    </row>
    <row r="31" spans="2:8">
      <c r="F31" t="s">
        <v>30</v>
      </c>
      <c r="G31">
        <f>G27/G29</f>
        <v>2.3697394789579156E-2</v>
      </c>
      <c r="H31" t="s">
        <v>31</v>
      </c>
    </row>
    <row r="33" spans="6:8">
      <c r="F33" s="1" t="s">
        <v>14</v>
      </c>
      <c r="G33" s="1">
        <f>G31/G25</f>
        <v>2.8852911004282151</v>
      </c>
      <c r="H33" s="1" t="s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IBERDROLA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x003222</dc:creator>
  <cp:lastModifiedBy>x003222</cp:lastModifiedBy>
  <dcterms:created xsi:type="dcterms:W3CDTF">2011-02-22T11:16:44Z</dcterms:created>
  <dcterms:modified xsi:type="dcterms:W3CDTF">2011-02-22T13:33:45Z</dcterms:modified>
</cp:coreProperties>
</file>