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2855" windowHeight="408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G6" i="1"/>
  <c r="G14"/>
  <c r="G15" s="1"/>
  <c r="H4"/>
  <c r="G18"/>
  <c r="G4"/>
  <c r="G3"/>
  <c r="D2"/>
  <c r="H15"/>
  <c r="D9"/>
  <c r="D13"/>
  <c r="D15"/>
  <c r="D11"/>
  <c r="D12" s="1"/>
  <c r="D17" s="1"/>
  <c r="D18" s="1"/>
  <c r="D8"/>
  <c r="D5"/>
  <c r="D4"/>
  <c r="D3"/>
  <c r="H8" l="1"/>
</calcChain>
</file>

<file path=xl/sharedStrings.xml><?xml version="1.0" encoding="utf-8"?>
<sst xmlns="http://schemas.openxmlformats.org/spreadsheetml/2006/main" count="28" uniqueCount="26">
  <si>
    <t>T1</t>
  </si>
  <si>
    <t>T2</t>
  </si>
  <si>
    <t>TR</t>
  </si>
  <si>
    <t>ºF</t>
  </si>
  <si>
    <t>Cp</t>
  </si>
  <si>
    <t>SG</t>
  </si>
  <si>
    <t xml:space="preserve">Velocity Calculation Vw </t>
  </si>
  <si>
    <t>(HEI 9th Edition)</t>
  </si>
  <si>
    <t>Q</t>
  </si>
  <si>
    <t>BTU/Hr</t>
  </si>
  <si>
    <t>Wg</t>
  </si>
  <si>
    <t>gpm</t>
  </si>
  <si>
    <t>At</t>
  </si>
  <si>
    <t>Dia.Ext.</t>
  </si>
  <si>
    <t xml:space="preserve">ft </t>
  </si>
  <si>
    <t>Gauge</t>
  </si>
  <si>
    <t>ft</t>
  </si>
  <si>
    <t>ft3/sg</t>
  </si>
  <si>
    <t>Vw</t>
  </si>
  <si>
    <t>ft/sg</t>
  </si>
  <si>
    <t>BTU/Lb ºF</t>
  </si>
  <si>
    <t>m/sg</t>
  </si>
  <si>
    <t>ft2/pass</t>
  </si>
  <si>
    <t>ITD</t>
  </si>
  <si>
    <t>TTD</t>
  </si>
  <si>
    <t>Ts</t>
  </si>
</sst>
</file>

<file path=xl/styles.xml><?xml version="1.0" encoding="utf-8"?>
<styleSheet xmlns="http://schemas.openxmlformats.org/spreadsheetml/2006/main">
  <numFmts count="3">
    <numFmt numFmtId="174" formatCode="#.##0"/>
    <numFmt numFmtId="175" formatCode="0.000"/>
    <numFmt numFmtId="176" formatCode="0.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18"/>
  <sheetViews>
    <sheetView tabSelected="1" workbookViewId="0">
      <selection activeCell="G7" sqref="G7"/>
    </sheetView>
  </sheetViews>
  <sheetFormatPr baseColWidth="10" defaultRowHeight="15"/>
  <sheetData>
    <row r="1" spans="3:8">
      <c r="C1" t="s">
        <v>6</v>
      </c>
      <c r="E1" t="s">
        <v>7</v>
      </c>
    </row>
    <row r="2" spans="3:8">
      <c r="C2" t="s">
        <v>25</v>
      </c>
      <c r="D2" s="2">
        <f>104.793</f>
        <v>104.79300000000001</v>
      </c>
    </row>
    <row r="3" spans="3:8">
      <c r="C3" t="s">
        <v>0</v>
      </c>
      <c r="D3">
        <f>28*1.8+32</f>
        <v>82.4</v>
      </c>
      <c r="E3" t="s">
        <v>3</v>
      </c>
      <c r="F3" t="s">
        <v>23</v>
      </c>
      <c r="G3" s="3">
        <f>D2-D3</f>
        <v>22.393000000000001</v>
      </c>
    </row>
    <row r="4" spans="3:8">
      <c r="C4" t="s">
        <v>1</v>
      </c>
      <c r="D4">
        <f>34.5834*1.8+32</f>
        <v>94.250119999999995</v>
      </c>
      <c r="E4" t="s">
        <v>3</v>
      </c>
      <c r="F4" t="s">
        <v>24</v>
      </c>
      <c r="G4" s="4">
        <f>D2-D4</f>
        <v>10.542880000000011</v>
      </c>
      <c r="H4">
        <f>D5/(LN(G3/G4))</f>
        <v>15.730992724199682</v>
      </c>
    </row>
    <row r="5" spans="3:8">
      <c r="C5" t="s">
        <v>2</v>
      </c>
      <c r="D5">
        <f>D4-D3</f>
        <v>11.85011999999999</v>
      </c>
      <c r="E5" t="s">
        <v>3</v>
      </c>
    </row>
    <row r="6" spans="3:8">
      <c r="G6">
        <f>D9/(D13*25707.5*3600*62.4*D8*D7*D5)</f>
        <v>7.2726971026183165</v>
      </c>
    </row>
    <row r="7" spans="3:8">
      <c r="C7" t="s">
        <v>4</v>
      </c>
      <c r="D7">
        <v>0.99750000000000005</v>
      </c>
      <c r="E7" t="s">
        <v>20</v>
      </c>
    </row>
    <row r="8" spans="3:8">
      <c r="C8" t="s">
        <v>5</v>
      </c>
      <c r="D8">
        <f>64.11352/62.4</f>
        <v>1.0274602564102564</v>
      </c>
      <c r="H8">
        <f>H4*G15*H15</f>
        <v>2661229294.1118321</v>
      </c>
    </row>
    <row r="9" spans="3:8">
      <c r="C9" t="s">
        <v>8</v>
      </c>
      <c r="D9" s="1">
        <f>2563976*1000</f>
        <v>2563976000</v>
      </c>
      <c r="E9" t="s">
        <v>9</v>
      </c>
    </row>
    <row r="11" spans="3:8">
      <c r="C11" t="s">
        <v>10</v>
      </c>
      <c r="D11">
        <f>D9/(500*D8*D7*D5)</f>
        <v>422224.34142949642</v>
      </c>
      <c r="E11" t="s">
        <v>11</v>
      </c>
    </row>
    <row r="12" spans="3:8">
      <c r="D12">
        <f>0.002228009*D11</f>
        <v>940.71963272399091</v>
      </c>
      <c r="E12" t="s">
        <v>17</v>
      </c>
    </row>
    <row r="13" spans="3:8">
      <c r="C13" t="s">
        <v>12</v>
      </c>
      <c r="D13">
        <f>3.1416*(D14-(2*D15))*(D14-(2*D15))/4</f>
        <v>5.0265595978752076E-3</v>
      </c>
      <c r="E13" t="s">
        <v>22</v>
      </c>
    </row>
    <row r="14" spans="3:8">
      <c r="C14" t="s">
        <v>13</v>
      </c>
      <c r="D14">
        <v>8.3333329999999997E-2</v>
      </c>
      <c r="E14" t="s">
        <v>14</v>
      </c>
      <c r="G14">
        <f>G6^0.5</f>
        <v>2.6967938561592573</v>
      </c>
    </row>
    <row r="15" spans="3:8">
      <c r="C15" t="s">
        <v>15</v>
      </c>
      <c r="D15">
        <f>0.02*0.08333333</f>
        <v>1.6666666E-3</v>
      </c>
      <c r="E15" t="s">
        <v>16</v>
      </c>
      <c r="G15">
        <f>G14*263*0.95*0.935*1.05</f>
        <v>661.49720546584513</v>
      </c>
      <c r="H15">
        <f>255739.7</f>
        <v>255739.7</v>
      </c>
    </row>
    <row r="17" spans="3:7">
      <c r="C17" t="s">
        <v>18</v>
      </c>
      <c r="D17">
        <f>D13*D12</f>
        <v>4.7285832987784167</v>
      </c>
      <c r="E17" t="s">
        <v>19</v>
      </c>
    </row>
    <row r="18" spans="3:7">
      <c r="D18">
        <f>D17*0.3048</f>
        <v>1.4412721894676614</v>
      </c>
      <c r="E18" t="s">
        <v>21</v>
      </c>
      <c r="G18">
        <f>D17^0.5*263</f>
        <v>571.90154589160215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LUISCOCO</dc:creator>
  <cp:lastModifiedBy>LUISCOCO</cp:lastModifiedBy>
  <dcterms:created xsi:type="dcterms:W3CDTF">2011-02-18T15:39:15Z</dcterms:created>
  <dcterms:modified xsi:type="dcterms:W3CDTF">2011-02-18T16:28:46Z</dcterms:modified>
</cp:coreProperties>
</file>