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Revised Paper\"/>
    </mc:Choice>
  </mc:AlternateContent>
  <xr:revisionPtr revIDLastSave="0" documentId="13_ncr:1_{84524FAE-B5CA-44FC-BB70-D7A51915CF9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sumptions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5" i="2" l="1"/>
  <c r="K39" i="2"/>
  <c r="K26" i="2"/>
  <c r="K117" i="2"/>
  <c r="A117" i="2"/>
  <c r="K116" i="2"/>
  <c r="A116" i="2"/>
  <c r="K115" i="2"/>
  <c r="A115" i="2"/>
  <c r="K114" i="2"/>
  <c r="A114" i="2"/>
  <c r="K113" i="2"/>
  <c r="A113" i="2"/>
  <c r="K112" i="2"/>
  <c r="A112" i="2"/>
  <c r="K111" i="2"/>
  <c r="A111" i="2"/>
  <c r="K110" i="2"/>
  <c r="A110" i="2"/>
  <c r="K109" i="2"/>
  <c r="A109" i="2"/>
  <c r="K108" i="2"/>
  <c r="A108" i="2"/>
  <c r="K107" i="2"/>
  <c r="A107" i="2"/>
  <c r="A11" i="2"/>
  <c r="K104" i="2"/>
  <c r="A104" i="2"/>
  <c r="K103" i="2"/>
  <c r="A103" i="2"/>
  <c r="K102" i="2"/>
  <c r="A102" i="2"/>
  <c r="K101" i="2"/>
  <c r="A101" i="2"/>
  <c r="K100" i="2"/>
  <c r="A100" i="2"/>
  <c r="K99" i="2"/>
  <c r="A99" i="2"/>
  <c r="K98" i="2"/>
  <c r="A98" i="2"/>
  <c r="K97" i="2"/>
  <c r="A97" i="2"/>
  <c r="K96" i="2"/>
  <c r="A96" i="2"/>
  <c r="K95" i="2"/>
  <c r="A95" i="2"/>
  <c r="K94" i="2"/>
  <c r="A94" i="2"/>
  <c r="K91" i="2"/>
  <c r="A91" i="2"/>
  <c r="K90" i="2"/>
  <c r="A90" i="2"/>
  <c r="K89" i="2"/>
  <c r="A89" i="2"/>
  <c r="K88" i="2"/>
  <c r="A88" i="2"/>
  <c r="K87" i="2"/>
  <c r="A87" i="2"/>
  <c r="K86" i="2"/>
  <c r="A86" i="2"/>
  <c r="K85" i="2"/>
  <c r="A85" i="2"/>
  <c r="K84" i="2"/>
  <c r="A84" i="2"/>
  <c r="K83" i="2"/>
  <c r="A83" i="2"/>
  <c r="K82" i="2"/>
  <c r="A82" i="2"/>
  <c r="K81" i="2"/>
  <c r="A81" i="2"/>
  <c r="K78" i="2"/>
  <c r="A78" i="2"/>
  <c r="K77" i="2"/>
  <c r="A77" i="2"/>
  <c r="K76" i="2"/>
  <c r="A76" i="2"/>
  <c r="K75" i="2"/>
  <c r="A75" i="2"/>
  <c r="K74" i="2"/>
  <c r="A74" i="2"/>
  <c r="K73" i="2"/>
  <c r="A73" i="2"/>
  <c r="K72" i="2"/>
  <c r="A72" i="2"/>
  <c r="K71" i="2"/>
  <c r="A71" i="2"/>
  <c r="K70" i="2"/>
  <c r="A70" i="2"/>
  <c r="K69" i="2"/>
  <c r="A69" i="2"/>
  <c r="K68" i="2"/>
  <c r="A68" i="2"/>
  <c r="K64" i="2"/>
  <c r="A65" i="2"/>
  <c r="A39" i="2"/>
  <c r="K52" i="2"/>
  <c r="K51" i="2"/>
  <c r="K38" i="2"/>
  <c r="K55" i="2"/>
  <c r="A55" i="2"/>
  <c r="K42" i="2"/>
  <c r="A42" i="2"/>
  <c r="K29" i="2"/>
  <c r="A29" i="2"/>
  <c r="A13" i="2"/>
  <c r="A12" i="2"/>
  <c r="A10" i="2"/>
  <c r="A9" i="2"/>
  <c r="A8" i="2"/>
  <c r="A7" i="2"/>
  <c r="A6" i="2"/>
  <c r="A5" i="2"/>
  <c r="A4" i="2"/>
  <c r="K3" i="2"/>
  <c r="A3" i="2"/>
  <c r="K37" i="2"/>
  <c r="K36" i="2"/>
  <c r="K35" i="2"/>
  <c r="K34" i="2"/>
  <c r="K33" i="2"/>
  <c r="K32" i="2"/>
  <c r="K50" i="2"/>
  <c r="K49" i="2"/>
  <c r="K48" i="2"/>
  <c r="K47" i="2"/>
  <c r="K46" i="2"/>
  <c r="K45" i="2"/>
  <c r="K63" i="2"/>
  <c r="K62" i="2"/>
  <c r="K61" i="2"/>
  <c r="K60" i="2"/>
  <c r="K59" i="2"/>
  <c r="K58" i="2"/>
  <c r="K57" i="2"/>
  <c r="K44" i="2"/>
  <c r="K31" i="2"/>
  <c r="K30" i="2"/>
  <c r="A64" i="2"/>
  <c r="A63" i="2"/>
  <c r="A62" i="2"/>
  <c r="A61" i="2"/>
  <c r="A60" i="2"/>
  <c r="A59" i="2"/>
  <c r="A58" i="2"/>
  <c r="A57" i="2"/>
  <c r="K56" i="2"/>
  <c r="A56" i="2"/>
  <c r="A52" i="2"/>
  <c r="A51" i="2"/>
  <c r="A50" i="2"/>
  <c r="A49" i="2"/>
  <c r="A48" i="2"/>
  <c r="A47" i="2"/>
  <c r="A46" i="2"/>
  <c r="A45" i="2"/>
  <c r="A44" i="2"/>
  <c r="K43" i="2"/>
  <c r="A43" i="2"/>
  <c r="K25" i="2"/>
  <c r="K24" i="2"/>
  <c r="K23" i="2"/>
  <c r="K22" i="2"/>
  <c r="K21" i="2"/>
  <c r="K20" i="2"/>
  <c r="K19" i="2"/>
  <c r="K18" i="2"/>
  <c r="K17" i="2"/>
  <c r="A38" i="2"/>
  <c r="A37" i="2"/>
  <c r="A36" i="2"/>
  <c r="A35" i="2"/>
  <c r="A34" i="2"/>
  <c r="A33" i="2"/>
  <c r="A32" i="2"/>
  <c r="A31" i="2"/>
  <c r="A30" i="2"/>
  <c r="K16" i="2"/>
  <c r="A26" i="2"/>
  <c r="A25" i="2"/>
  <c r="A24" i="2"/>
  <c r="A23" i="2"/>
  <c r="A22" i="2"/>
  <c r="A21" i="2"/>
  <c r="A20" i="2"/>
  <c r="A19" i="2"/>
  <c r="A18" i="2"/>
  <c r="A17" i="2"/>
  <c r="A16" i="2"/>
  <c r="C4" i="1"/>
</calcChain>
</file>

<file path=xl/sharedStrings.xml><?xml version="1.0" encoding="utf-8"?>
<sst xmlns="http://schemas.openxmlformats.org/spreadsheetml/2006/main" count="236" uniqueCount="52">
  <si>
    <t>100%CO2</t>
  </si>
  <si>
    <t>90%CO2+10%CF4</t>
  </si>
  <si>
    <t>80%CO2+20%CF4</t>
  </si>
  <si>
    <t>70%CO2+30%CF4</t>
  </si>
  <si>
    <t>60%CO2+40%CF4</t>
  </si>
  <si>
    <t>50%CO2+50%CF4</t>
  </si>
  <si>
    <t>40%CO2+60%CF4</t>
  </si>
  <si>
    <t>10%CO2+90%CF4</t>
  </si>
  <si>
    <t>100%CF4</t>
  </si>
  <si>
    <t>P_mc_out</t>
  </si>
  <si>
    <t>TIT</t>
  </si>
  <si>
    <t>UA_LT</t>
  </si>
  <si>
    <t>UA_HT</t>
  </si>
  <si>
    <t>Recomp. Effic.</t>
  </si>
  <si>
    <t>Turbine Effic.</t>
  </si>
  <si>
    <t>Comp. Effic.</t>
  </si>
  <si>
    <t>Recomp. Fraction</t>
  </si>
  <si>
    <t>K</t>
  </si>
  <si>
    <t>kPa</t>
  </si>
  <si>
    <t>kW/K</t>
  </si>
  <si>
    <t>kW</t>
  </si>
  <si>
    <t>Generator Effic.</t>
  </si>
  <si>
    <t>%</t>
  </si>
  <si>
    <t>W_net</t>
  </si>
  <si>
    <t>W_out</t>
  </si>
  <si>
    <t>DP_LT_Cold</t>
  </si>
  <si>
    <t>DP_LT_Hot</t>
  </si>
  <si>
    <t>DP_HT_Cold</t>
  </si>
  <si>
    <t>DP_HT_Hot</t>
  </si>
  <si>
    <t>DP_PC</t>
  </si>
  <si>
    <t>DP_PHX</t>
  </si>
  <si>
    <t>Cycle Efficiency   (%)</t>
  </si>
  <si>
    <t>Working Fluid</t>
  </si>
  <si>
    <t>T8-T4</t>
  </si>
  <si>
    <t>T9-T2</t>
  </si>
  <si>
    <t>CIT 
(ºC)</t>
  </si>
  <si>
    <t>HT Pinch Point 
(K)</t>
  </si>
  <si>
    <t>LT Pinch Point 
(K)</t>
  </si>
  <si>
    <t>UA_LT (kW/K)</t>
  </si>
  <si>
    <t>UA_HT (kW/K)</t>
  </si>
  <si>
    <t>UA_Total (kW/K)</t>
  </si>
  <si>
    <r>
      <t xml:space="preserve">CIT 
</t>
    </r>
    <r>
      <rPr>
        <sz val="11"/>
        <color theme="1"/>
        <rFont val="Calibri"/>
        <family val="2"/>
        <scheme val="minor"/>
      </rPr>
      <t>(ºC)</t>
    </r>
  </si>
  <si>
    <r>
      <t xml:space="preserve">Cycle Efficiency   </t>
    </r>
    <r>
      <rPr>
        <sz val="11"/>
        <color theme="1"/>
        <rFont val="Calibri"/>
        <family val="2"/>
        <scheme val="minor"/>
      </rPr>
      <t>(%)</t>
    </r>
  </si>
  <si>
    <r>
      <t xml:space="preserve">HT Pinch Point 
</t>
    </r>
    <r>
      <rPr>
        <sz val="11"/>
        <color theme="1"/>
        <rFont val="Calibri"/>
        <family val="2"/>
        <scheme val="minor"/>
      </rPr>
      <t>(K)</t>
    </r>
  </si>
  <si>
    <r>
      <t xml:space="preserve">LT Pinch Point 
</t>
    </r>
    <r>
      <rPr>
        <sz val="11"/>
        <color theme="1"/>
        <rFont val="Calibri"/>
        <family val="2"/>
        <scheme val="minor"/>
      </rPr>
      <t>(K)</t>
    </r>
  </si>
  <si>
    <r>
      <t xml:space="preserve">UA_LT </t>
    </r>
    <r>
      <rPr>
        <sz val="11"/>
        <color theme="1"/>
        <rFont val="Calibri"/>
        <family val="2"/>
        <scheme val="minor"/>
      </rPr>
      <t>(kW/K)</t>
    </r>
  </si>
  <si>
    <r>
      <t xml:space="preserve">UA_HT </t>
    </r>
    <r>
      <rPr>
        <sz val="11"/>
        <color theme="1"/>
        <rFont val="Calibri"/>
        <family val="2"/>
        <scheme val="minor"/>
      </rPr>
      <t>(kW/K)</t>
    </r>
  </si>
  <si>
    <r>
      <t xml:space="preserve">UA_Total </t>
    </r>
    <r>
      <rPr>
        <sz val="11"/>
        <color theme="1"/>
        <rFont val="Calibri"/>
        <family val="2"/>
        <scheme val="minor"/>
      </rPr>
      <t>(kW/K)</t>
    </r>
  </si>
  <si>
    <t>21%CO2+79%CF4</t>
  </si>
  <si>
    <t xml:space="preserve">
CIT 
(K)
</t>
  </si>
  <si>
    <t>CIP 
(kPa)</t>
  </si>
  <si>
    <t>29%CO2+71%CF4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</si>
</sst>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##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0" fontId="1" fillId="0" borderId="2" xfId="0" applyFont="1" applyBorder="1"/>
    <xf numFmtId="0" fontId="1" fillId="0" borderId="3" xfId="0" applyFont="1" applyBorder="1"/>
    <xf numFmtId="2" fontId="1" fillId="0" borderId="5" xfId="0" applyNumberFormat="1" applyFont="1" applyFill="1" applyBorder="1"/>
    <xf numFmtId="2" fontId="0" fillId="0" borderId="3" xfId="0" applyNumberFormat="1" applyFill="1" applyBorder="1"/>
    <xf numFmtId="0" fontId="0" fillId="0" borderId="3" xfId="0" applyFill="1" applyBorder="1"/>
    <xf numFmtId="2" fontId="0" fillId="0" borderId="4" xfId="0" applyNumberFormat="1" applyFill="1" applyBorder="1"/>
    <xf numFmtId="0" fontId="0" fillId="0" borderId="4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/>
    <xf numFmtId="1" fontId="1" fillId="0" borderId="5" xfId="0" applyNumberFormat="1" applyFont="1" applyFill="1" applyBorder="1"/>
    <xf numFmtId="2" fontId="0" fillId="0" borderId="7" xfId="0" applyNumberFormat="1" applyFill="1" applyBorder="1"/>
    <xf numFmtId="0" fontId="0" fillId="0" borderId="2" xfId="0" applyFill="1" applyBorder="1"/>
    <xf numFmtId="164" fontId="0" fillId="0" borderId="2" xfId="0" applyNumberFormat="1" applyFill="1" applyBorder="1"/>
    <xf numFmtId="2" fontId="0" fillId="0" borderId="2" xfId="0" applyNumberFormat="1" applyFill="1" applyBorder="1"/>
    <xf numFmtId="1" fontId="0" fillId="0" borderId="2" xfId="0" applyNumberFormat="1" applyFill="1" applyBorder="1"/>
    <xf numFmtId="1" fontId="0" fillId="0" borderId="3" xfId="0" applyNumberFormat="1" applyFill="1" applyBorder="1"/>
    <xf numFmtId="1" fontId="0" fillId="0" borderId="8" xfId="0" applyNumberFormat="1" applyFill="1" applyBorder="1"/>
    <xf numFmtId="2" fontId="0" fillId="0" borderId="8" xfId="0" applyNumberFormat="1" applyFill="1" applyBorder="1"/>
    <xf numFmtId="0" fontId="1" fillId="0" borderId="6" xfId="0" applyFont="1" applyFill="1" applyBorder="1"/>
    <xf numFmtId="2" fontId="1" fillId="0" borderId="6" xfId="0" applyNumberFormat="1" applyFont="1" applyFill="1" applyBorder="1"/>
    <xf numFmtId="1" fontId="1" fillId="0" borderId="1" xfId="0" applyNumberFormat="1" applyFont="1" applyFill="1" applyBorder="1"/>
    <xf numFmtId="2" fontId="1" fillId="0" borderId="1" xfId="0" applyNumberFormat="1" applyFont="1" applyFill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1" fontId="0" fillId="0" borderId="7" xfId="0" applyNumberFormat="1" applyFill="1" applyBorder="1"/>
    <xf numFmtId="1" fontId="0" fillId="0" borderId="4" xfId="0" applyNumberFormat="1" applyFill="1" applyBorder="1"/>
    <xf numFmtId="165" fontId="1" fillId="0" borderId="5" xfId="0" applyNumberFormat="1" applyFont="1" applyFill="1" applyBorder="1"/>
    <xf numFmtId="0" fontId="0" fillId="2" borderId="3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cap="none" baseline="0">
                <a:solidFill>
                  <a:schemeClr val="tx1"/>
                </a:solidFill>
              </a:rPr>
              <a:t>Recompression Brayton Power Cycle Efficiency vs %mol CF4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UA 3500(kW/K)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>
                    <a:lumMod val="60000"/>
                  </a:schemeClr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71</c:v>
                </c:pt>
                <c:pt idx="7">
                  <c:v>79</c:v>
                </c:pt>
                <c:pt idx="8">
                  <c:v>90</c:v>
                </c:pt>
              </c:numCache>
            </c:numRef>
          </c:xVal>
          <c:yVal>
            <c:numRef>
              <c:f>Results!$F$4:$F$12</c:f>
              <c:numCache>
                <c:formatCode>General</c:formatCode>
                <c:ptCount val="9"/>
                <c:pt idx="0">
                  <c:v>47.18</c:v>
                </c:pt>
                <c:pt idx="1">
                  <c:v>47.66</c:v>
                </c:pt>
                <c:pt idx="2">
                  <c:v>48.09</c:v>
                </c:pt>
                <c:pt idx="3">
                  <c:v>48.82</c:v>
                </c:pt>
                <c:pt idx="4">
                  <c:v>49.57</c:v>
                </c:pt>
                <c:pt idx="5" formatCode="0.00">
                  <c:v>49.95</c:v>
                </c:pt>
                <c:pt idx="6">
                  <c:v>50.06</c:v>
                </c:pt>
                <c:pt idx="7">
                  <c:v>49.5</c:v>
                </c:pt>
                <c:pt idx="8">
                  <c:v>48.48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5AF-4085-BA5A-E7AFDE04A32A}"/>
            </c:ext>
          </c:extLst>
        </c:ser>
        <c:ser>
          <c:idx val="0"/>
          <c:order val="1"/>
          <c:tx>
            <c:v>UA 3750(kW/K)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71</c:v>
                </c:pt>
                <c:pt idx="7">
                  <c:v>79</c:v>
                </c:pt>
                <c:pt idx="8">
                  <c:v>90</c:v>
                </c:pt>
              </c:numCache>
            </c:numRef>
          </c:xVal>
          <c:yVal>
            <c:numRef>
              <c:f>Results!$F$17:$F$25</c:f>
              <c:numCache>
                <c:formatCode>General</c:formatCode>
                <c:ptCount val="9"/>
                <c:pt idx="0">
                  <c:v>47.44</c:v>
                </c:pt>
                <c:pt idx="1">
                  <c:v>47.93</c:v>
                </c:pt>
                <c:pt idx="2">
                  <c:v>48.36</c:v>
                </c:pt>
                <c:pt idx="3">
                  <c:v>49.07</c:v>
                </c:pt>
                <c:pt idx="4">
                  <c:v>49.85</c:v>
                </c:pt>
                <c:pt idx="5" formatCode="0.00">
                  <c:v>50.31</c:v>
                </c:pt>
                <c:pt idx="6" formatCode="0.00">
                  <c:v>50.33</c:v>
                </c:pt>
                <c:pt idx="7">
                  <c:v>49.92</c:v>
                </c:pt>
                <c:pt idx="8">
                  <c:v>48.77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4-435F-B219-C1A2A6998B3E}"/>
            </c:ext>
          </c:extLst>
        </c:ser>
        <c:ser>
          <c:idx val="1"/>
          <c:order val="2"/>
          <c:tx>
            <c:v>UA 4750(kW/K)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71</c:v>
                </c:pt>
                <c:pt idx="7">
                  <c:v>79</c:v>
                </c:pt>
                <c:pt idx="8">
                  <c:v>90</c:v>
                </c:pt>
              </c:numCache>
            </c:numRef>
          </c:xVal>
          <c:yVal>
            <c:numRef>
              <c:f>Results!$F$30:$F$38</c:f>
              <c:numCache>
                <c:formatCode>General</c:formatCode>
                <c:ptCount val="9"/>
                <c:pt idx="0">
                  <c:v>48.22</c:v>
                </c:pt>
                <c:pt idx="1">
                  <c:v>49.09</c:v>
                </c:pt>
                <c:pt idx="2">
                  <c:v>49.97</c:v>
                </c:pt>
                <c:pt idx="3">
                  <c:v>50.96</c:v>
                </c:pt>
                <c:pt idx="4">
                  <c:v>51.79</c:v>
                </c:pt>
                <c:pt idx="5" formatCode="0.00">
                  <c:v>52.43</c:v>
                </c:pt>
                <c:pt idx="6">
                  <c:v>52.6</c:v>
                </c:pt>
                <c:pt idx="7">
                  <c:v>52.36</c:v>
                </c:pt>
                <c:pt idx="8">
                  <c:v>51.31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A4-435F-B219-C1A2A6998B3E}"/>
            </c:ext>
          </c:extLst>
        </c:ser>
        <c:ser>
          <c:idx val="2"/>
          <c:order val="3"/>
          <c:tx>
            <c:v>UA 5750(kW/K)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71</c:v>
                </c:pt>
                <c:pt idx="7">
                  <c:v>79</c:v>
                </c:pt>
                <c:pt idx="8">
                  <c:v>90</c:v>
                </c:pt>
              </c:numCache>
            </c:numRef>
          </c:xVal>
          <c:yVal>
            <c:numRef>
              <c:f>Results!$F$43:$F$51</c:f>
              <c:numCache>
                <c:formatCode>General</c:formatCode>
                <c:ptCount val="9"/>
                <c:pt idx="0">
                  <c:v>48.64</c:v>
                </c:pt>
                <c:pt idx="1">
                  <c:v>49.8</c:v>
                </c:pt>
                <c:pt idx="2" formatCode="0.00">
                  <c:v>50.92</c:v>
                </c:pt>
                <c:pt idx="3">
                  <c:v>52.09</c:v>
                </c:pt>
                <c:pt idx="4">
                  <c:v>53.23</c:v>
                </c:pt>
                <c:pt idx="5" formatCode="0.00">
                  <c:v>54.01</c:v>
                </c:pt>
                <c:pt idx="6" formatCode="0.00">
                  <c:v>54.24</c:v>
                </c:pt>
                <c:pt idx="7">
                  <c:v>54.02</c:v>
                </c:pt>
                <c:pt idx="8">
                  <c:v>53.2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A4-435F-B219-C1A2A6998B3E}"/>
            </c:ext>
          </c:extLst>
        </c:ser>
        <c:ser>
          <c:idx val="3"/>
          <c:order val="4"/>
          <c:tx>
            <c:v>UA 6750(kW/K)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71</c:v>
                </c:pt>
                <c:pt idx="7">
                  <c:v>79</c:v>
                </c:pt>
                <c:pt idx="8">
                  <c:v>90</c:v>
                </c:pt>
              </c:numCache>
            </c:numRef>
          </c:xVal>
          <c:yVal>
            <c:numRef>
              <c:f>Results!$F$56:$F$64</c:f>
              <c:numCache>
                <c:formatCode>General</c:formatCode>
                <c:ptCount val="9"/>
                <c:pt idx="0">
                  <c:v>48.86</c:v>
                </c:pt>
                <c:pt idx="1">
                  <c:v>50.26</c:v>
                </c:pt>
                <c:pt idx="2">
                  <c:v>51.49</c:v>
                </c:pt>
                <c:pt idx="3">
                  <c:v>52.85</c:v>
                </c:pt>
                <c:pt idx="4">
                  <c:v>54.1</c:v>
                </c:pt>
                <c:pt idx="5" formatCode="0.00">
                  <c:v>55.01</c:v>
                </c:pt>
                <c:pt idx="6">
                  <c:v>55.39</c:v>
                </c:pt>
                <c:pt idx="7">
                  <c:v>55.31</c:v>
                </c:pt>
                <c:pt idx="8">
                  <c:v>54.65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A4-435F-B219-C1A2A6998B3E}"/>
            </c:ext>
          </c:extLst>
        </c:ser>
        <c:ser>
          <c:idx val="4"/>
          <c:order val="5"/>
          <c:tx>
            <c:v>UA 7750(kW/K)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71</c:v>
                </c:pt>
                <c:pt idx="7">
                  <c:v>79</c:v>
                </c:pt>
                <c:pt idx="8">
                  <c:v>90</c:v>
                </c:pt>
              </c:numCache>
            </c:numRef>
          </c:xVal>
          <c:yVal>
            <c:numRef>
              <c:f>Results!$F$69:$F$77</c:f>
              <c:numCache>
                <c:formatCode>General</c:formatCode>
                <c:ptCount val="9"/>
                <c:pt idx="0">
                  <c:v>49.01</c:v>
                </c:pt>
                <c:pt idx="1">
                  <c:v>50.36</c:v>
                </c:pt>
                <c:pt idx="2">
                  <c:v>51.78</c:v>
                </c:pt>
                <c:pt idx="3">
                  <c:v>53.31</c:v>
                </c:pt>
                <c:pt idx="4">
                  <c:v>54.67</c:v>
                </c:pt>
                <c:pt idx="5" formatCode="0.00">
                  <c:v>55.66</c:v>
                </c:pt>
                <c:pt idx="6">
                  <c:v>56.23</c:v>
                </c:pt>
                <c:pt idx="7">
                  <c:v>56.24</c:v>
                </c:pt>
                <c:pt idx="8">
                  <c:v>55.68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6A4-435F-B219-C1A2A6998B3E}"/>
            </c:ext>
          </c:extLst>
        </c:ser>
        <c:ser>
          <c:idx val="5"/>
          <c:order val="6"/>
          <c:tx>
            <c:v>UA 8750(kW/K)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71</c:v>
                </c:pt>
                <c:pt idx="7">
                  <c:v>79</c:v>
                </c:pt>
                <c:pt idx="8">
                  <c:v>90</c:v>
                </c:pt>
              </c:numCache>
            </c:numRef>
          </c:xVal>
          <c:yVal>
            <c:numRef>
              <c:f>Results!$F$82:$F$90</c:f>
              <c:numCache>
                <c:formatCode>General</c:formatCode>
                <c:ptCount val="9"/>
                <c:pt idx="0">
                  <c:v>49.1</c:v>
                </c:pt>
                <c:pt idx="1">
                  <c:v>50.46</c:v>
                </c:pt>
                <c:pt idx="2">
                  <c:v>51.96</c:v>
                </c:pt>
                <c:pt idx="3">
                  <c:v>53.56</c:v>
                </c:pt>
                <c:pt idx="4">
                  <c:v>55.02</c:v>
                </c:pt>
                <c:pt idx="5" formatCode="0.00">
                  <c:v>56.1</c:v>
                </c:pt>
                <c:pt idx="6">
                  <c:v>56.82</c:v>
                </c:pt>
                <c:pt idx="7">
                  <c:v>56.92</c:v>
                </c:pt>
                <c:pt idx="8">
                  <c:v>56.51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6A4-435F-B219-C1A2A6998B3E}"/>
            </c:ext>
          </c:extLst>
        </c:ser>
        <c:ser>
          <c:idx val="6"/>
          <c:order val="7"/>
          <c:tx>
            <c:v>UA 9750(kW/K)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71</c:v>
                </c:pt>
                <c:pt idx="7">
                  <c:v>79</c:v>
                </c:pt>
                <c:pt idx="8">
                  <c:v>90</c:v>
                </c:pt>
              </c:numCache>
            </c:numRef>
          </c:xVal>
          <c:yVal>
            <c:numRef>
              <c:f>Results!$F$95:$F$103</c:f>
              <c:numCache>
                <c:formatCode>General</c:formatCode>
                <c:ptCount val="9"/>
                <c:pt idx="0">
                  <c:v>49.16</c:v>
                </c:pt>
                <c:pt idx="1">
                  <c:v>50.51</c:v>
                </c:pt>
                <c:pt idx="2">
                  <c:v>52.05</c:v>
                </c:pt>
                <c:pt idx="3">
                  <c:v>53.69</c:v>
                </c:pt>
                <c:pt idx="4">
                  <c:v>55.21</c:v>
                </c:pt>
                <c:pt idx="5" formatCode="0.00">
                  <c:v>56.39</c:v>
                </c:pt>
                <c:pt idx="6">
                  <c:v>57.17</c:v>
                </c:pt>
                <c:pt idx="7">
                  <c:v>57.42</c:v>
                </c:pt>
                <c:pt idx="8">
                  <c:v>57.13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6A4-435F-B219-C1A2A6998B3E}"/>
            </c:ext>
          </c:extLst>
        </c:ser>
        <c:ser>
          <c:idx val="7"/>
          <c:order val="8"/>
          <c:tx>
            <c:v>UA 10750(kW/K)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Results!$C$4:$C$12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71</c:v>
                </c:pt>
                <c:pt idx="7">
                  <c:v>79</c:v>
                </c:pt>
                <c:pt idx="8">
                  <c:v>90</c:v>
                </c:pt>
              </c:numCache>
            </c:numRef>
          </c:xVal>
          <c:yVal>
            <c:numRef>
              <c:f>Results!$F$108:$F$116</c:f>
              <c:numCache>
                <c:formatCode>General</c:formatCode>
                <c:ptCount val="9"/>
                <c:pt idx="0">
                  <c:v>49.19</c:v>
                </c:pt>
                <c:pt idx="1">
                  <c:v>50.54</c:v>
                </c:pt>
                <c:pt idx="2">
                  <c:v>52.08</c:v>
                </c:pt>
                <c:pt idx="3">
                  <c:v>53.76</c:v>
                </c:pt>
                <c:pt idx="4">
                  <c:v>55.31</c:v>
                </c:pt>
                <c:pt idx="5" formatCode="0.00">
                  <c:v>56.54</c:v>
                </c:pt>
                <c:pt idx="6">
                  <c:v>57.43</c:v>
                </c:pt>
                <c:pt idx="7">
                  <c:v>57.7</c:v>
                </c:pt>
                <c:pt idx="8">
                  <c:v>57.59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6A4-435F-B219-C1A2A6998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47472"/>
        <c:axId val="1483954192"/>
      </c:scatterChart>
      <c:valAx>
        <c:axId val="1483947472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 cap="none" baseline="0">
                    <a:solidFill>
                      <a:schemeClr val="tx1"/>
                    </a:solidFill>
                  </a:rPr>
                  <a:t>%mol CF4</a:t>
                </a:r>
              </a:p>
            </c:rich>
          </c:tx>
          <c:layout>
            <c:manualLayout>
              <c:xMode val="edge"/>
              <c:yMode val="edge"/>
              <c:x val="0.40982442663216523"/>
              <c:y val="0.9297003383276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54192"/>
        <c:crosses val="autoZero"/>
        <c:crossBetween val="midCat"/>
      </c:valAx>
      <c:valAx>
        <c:axId val="1483954192"/>
        <c:scaling>
          <c:orientation val="minMax"/>
          <c:max val="6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 cap="none" baseline="0">
                    <a:solidFill>
                      <a:schemeClr val="tx1"/>
                    </a:solidFill>
                  </a:rPr>
                  <a:t>Efficiency %</a:t>
                </a:r>
              </a:p>
            </c:rich>
          </c:tx>
          <c:layout>
            <c:manualLayout>
              <c:xMode val="edge"/>
              <c:yMode val="edge"/>
              <c:x val="7.7021822849807449E-3"/>
              <c:y val="0.38163554229476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474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94825</xdr:colOff>
      <xdr:row>1</xdr:row>
      <xdr:rowOff>5081</xdr:rowOff>
    </xdr:from>
    <xdr:to>
      <xdr:col>25</xdr:col>
      <xdr:colOff>666325</xdr:colOff>
      <xdr:row>24</xdr:row>
      <xdr:rowOff>27941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3B52A5-DCDD-7AD2-AE74-9AA2FCF84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8"/>
  <sheetViews>
    <sheetView workbookViewId="0">
      <selection activeCell="J10" sqref="J10"/>
    </sheetView>
  </sheetViews>
  <sheetFormatPr baseColWidth="10" defaultColWidth="8.88671875" defaultRowHeight="14.4" x14ac:dyDescent="0.3"/>
  <cols>
    <col min="1" max="1" width="9.5546875" bestFit="1" customWidth="1"/>
    <col min="2" max="2" width="17.33203125" customWidth="1"/>
    <col min="3" max="3" width="9.109375" bestFit="1" customWidth="1"/>
    <col min="5" max="5" width="9.6640625" customWidth="1"/>
    <col min="12" max="12" width="8.88671875" customWidth="1"/>
  </cols>
  <sheetData>
    <row r="1" spans="2:4" ht="15" thickBot="1" x14ac:dyDescent="0.35"/>
    <row r="2" spans="2:4" x14ac:dyDescent="0.3">
      <c r="B2" s="5" t="s">
        <v>23</v>
      </c>
      <c r="C2" s="1">
        <v>10455</v>
      </c>
      <c r="D2" s="1" t="s">
        <v>20</v>
      </c>
    </row>
    <row r="3" spans="2:4" x14ac:dyDescent="0.3">
      <c r="B3" s="6" t="s">
        <v>21</v>
      </c>
      <c r="C3" s="2">
        <v>96</v>
      </c>
      <c r="D3" s="2" t="s">
        <v>22</v>
      </c>
    </row>
    <row r="4" spans="2:4" x14ac:dyDescent="0.3">
      <c r="B4" s="6" t="s">
        <v>24</v>
      </c>
      <c r="C4" s="2">
        <f>C2*C3/100</f>
        <v>10036.799999999999</v>
      </c>
      <c r="D4" s="2" t="s">
        <v>20</v>
      </c>
    </row>
    <row r="5" spans="2:4" x14ac:dyDescent="0.3">
      <c r="B5" s="6" t="s">
        <v>10</v>
      </c>
      <c r="C5" s="2">
        <v>988.15</v>
      </c>
      <c r="D5" s="2" t="s">
        <v>17</v>
      </c>
    </row>
    <row r="6" spans="2:4" x14ac:dyDescent="0.3">
      <c r="B6" s="6" t="s">
        <v>9</v>
      </c>
      <c r="C6" s="2">
        <v>26500</v>
      </c>
      <c r="D6" s="2" t="s">
        <v>18</v>
      </c>
    </row>
    <row r="7" spans="2:4" x14ac:dyDescent="0.3">
      <c r="B7" s="6" t="s">
        <v>11</v>
      </c>
      <c r="C7" s="2">
        <v>1550</v>
      </c>
      <c r="D7" s="2" t="s">
        <v>19</v>
      </c>
    </row>
    <row r="8" spans="2:4" x14ac:dyDescent="0.3">
      <c r="B8" s="6" t="s">
        <v>12</v>
      </c>
      <c r="C8" s="2">
        <v>1950</v>
      </c>
      <c r="D8" s="2" t="s">
        <v>19</v>
      </c>
    </row>
    <row r="9" spans="2:4" x14ac:dyDescent="0.3">
      <c r="B9" s="6" t="s">
        <v>13</v>
      </c>
      <c r="C9" s="2">
        <v>0.8</v>
      </c>
      <c r="D9" s="2"/>
    </row>
    <row r="10" spans="2:4" x14ac:dyDescent="0.3">
      <c r="B10" s="6" t="s">
        <v>15</v>
      </c>
      <c r="C10" s="2">
        <v>0.71</v>
      </c>
      <c r="D10" s="2"/>
    </row>
    <row r="11" spans="2:4" x14ac:dyDescent="0.3">
      <c r="B11" s="6" t="s">
        <v>14</v>
      </c>
      <c r="C11" s="2">
        <v>0.85</v>
      </c>
      <c r="D11" s="2"/>
    </row>
    <row r="12" spans="2:4" x14ac:dyDescent="0.3">
      <c r="B12" s="6" t="s">
        <v>16</v>
      </c>
      <c r="C12" s="2">
        <v>0.31</v>
      </c>
      <c r="D12" s="2"/>
    </row>
    <row r="13" spans="2:4" x14ac:dyDescent="0.3">
      <c r="B13" s="6" t="s">
        <v>25</v>
      </c>
      <c r="C13" s="2">
        <v>1.1299999999999999E-2</v>
      </c>
      <c r="D13" s="2"/>
    </row>
    <row r="14" spans="2:4" x14ac:dyDescent="0.3">
      <c r="B14" s="6" t="s">
        <v>26</v>
      </c>
      <c r="C14" s="2">
        <v>2.2499999999999999E-2</v>
      </c>
      <c r="D14" s="2"/>
    </row>
    <row r="15" spans="2:4" x14ac:dyDescent="0.3">
      <c r="B15" s="6" t="s">
        <v>27</v>
      </c>
      <c r="C15" s="2">
        <v>1.5285E-2</v>
      </c>
      <c r="D15" s="2"/>
    </row>
    <row r="16" spans="2:4" x14ac:dyDescent="0.3">
      <c r="B16" s="6" t="s">
        <v>28</v>
      </c>
      <c r="C16" s="2">
        <v>3.2599999999999997E-2</v>
      </c>
      <c r="D16" s="2"/>
    </row>
    <row r="17" spans="2:4" x14ac:dyDescent="0.3">
      <c r="B17" s="6" t="s">
        <v>29</v>
      </c>
      <c r="C17" s="2">
        <v>2.3E-2</v>
      </c>
      <c r="D17" s="2"/>
    </row>
    <row r="18" spans="2:4" ht="15" thickBot="1" x14ac:dyDescent="0.35">
      <c r="B18" s="4" t="s">
        <v>30</v>
      </c>
      <c r="C18" s="3">
        <v>3.1E-2</v>
      </c>
      <c r="D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CA6C-6CB1-4F33-9D66-D3B8AA1F8E9B}">
  <dimension ref="A1:L117"/>
  <sheetViews>
    <sheetView tabSelected="1" zoomScale="90" zoomScaleNormal="90" workbookViewId="0">
      <selection activeCell="H6" sqref="H6"/>
    </sheetView>
  </sheetViews>
  <sheetFormatPr baseColWidth="10" defaultRowHeight="14.4" x14ac:dyDescent="0.3"/>
  <cols>
    <col min="1" max="1" width="7.77734375" style="27" customWidth="1"/>
    <col min="2" max="2" width="17.77734375" style="27" customWidth="1"/>
    <col min="3" max="3" width="6.33203125" style="27" customWidth="1"/>
    <col min="4" max="5" width="11.5546875" style="27"/>
    <col min="6" max="6" width="9.6640625" style="27" customWidth="1"/>
    <col min="7" max="7" width="10.109375" style="27" customWidth="1"/>
    <col min="8" max="12" width="8.77734375" style="27" customWidth="1"/>
    <col min="14" max="14" width="15.6640625" bestFit="1" customWidth="1"/>
    <col min="17" max="17" width="9.6640625" customWidth="1"/>
    <col min="18" max="23" width="8.77734375" customWidth="1"/>
  </cols>
  <sheetData>
    <row r="1" spans="1:12" ht="15.6" customHeight="1" thickBot="1" x14ac:dyDescent="0.35">
      <c r="G1" s="28" t="s">
        <v>33</v>
      </c>
      <c r="H1" s="28" t="s">
        <v>34</v>
      </c>
    </row>
    <row r="2" spans="1:12" ht="50.4" customHeight="1" thickBot="1" x14ac:dyDescent="0.35">
      <c r="A2" s="12" t="s">
        <v>35</v>
      </c>
      <c r="B2" s="12" t="s">
        <v>32</v>
      </c>
      <c r="C2" s="12"/>
      <c r="D2" s="12" t="s">
        <v>49</v>
      </c>
      <c r="E2" s="12" t="s">
        <v>50</v>
      </c>
      <c r="F2" s="12" t="s">
        <v>31</v>
      </c>
      <c r="G2" s="12" t="s">
        <v>36</v>
      </c>
      <c r="H2" s="12" t="s">
        <v>37</v>
      </c>
      <c r="I2" s="12" t="s">
        <v>38</v>
      </c>
      <c r="J2" s="12" t="s">
        <v>39</v>
      </c>
      <c r="K2" s="12" t="s">
        <v>40</v>
      </c>
      <c r="L2" s="12" t="s">
        <v>16</v>
      </c>
    </row>
    <row r="3" spans="1:12" ht="15" thickBot="1" x14ac:dyDescent="0.35">
      <c r="A3" s="13">
        <f>D3-273.15</f>
        <v>35</v>
      </c>
      <c r="B3" s="13" t="s">
        <v>0</v>
      </c>
      <c r="C3" s="13"/>
      <c r="D3" s="13">
        <v>308.14999999999998</v>
      </c>
      <c r="E3" s="13">
        <v>8500</v>
      </c>
      <c r="F3" s="13">
        <v>45.68</v>
      </c>
      <c r="G3" s="7">
        <v>3.97</v>
      </c>
      <c r="H3" s="7">
        <v>6.17</v>
      </c>
      <c r="I3" s="14">
        <v>1550</v>
      </c>
      <c r="J3" s="14">
        <v>1950</v>
      </c>
      <c r="K3" s="14">
        <f>I3+J3</f>
        <v>3500</v>
      </c>
      <c r="L3" s="7">
        <v>0.31</v>
      </c>
    </row>
    <row r="4" spans="1:12" x14ac:dyDescent="0.3">
      <c r="A4" s="15">
        <f>D4-273.15</f>
        <v>23.810000000000002</v>
      </c>
      <c r="B4" s="16" t="s">
        <v>1</v>
      </c>
      <c r="C4" s="16">
        <v>10</v>
      </c>
      <c r="D4" s="17">
        <v>296.95999999999998</v>
      </c>
      <c r="E4" s="16">
        <v>7882.69</v>
      </c>
      <c r="F4" s="16">
        <v>47.18</v>
      </c>
      <c r="G4" s="18">
        <v>9.77</v>
      </c>
      <c r="H4" s="18">
        <v>10.199999999999999</v>
      </c>
      <c r="I4" s="19">
        <v>1550</v>
      </c>
      <c r="J4" s="19">
        <v>1950</v>
      </c>
      <c r="K4" s="19">
        <v>3500</v>
      </c>
      <c r="L4" s="18">
        <v>0.31</v>
      </c>
    </row>
    <row r="5" spans="1:12" x14ac:dyDescent="0.3">
      <c r="A5" s="9">
        <f t="shared" ref="A5:A8" si="0">D5-273.15</f>
        <v>13.810000000000002</v>
      </c>
      <c r="B5" s="9" t="s">
        <v>2</v>
      </c>
      <c r="C5" s="9">
        <v>20</v>
      </c>
      <c r="D5" s="9">
        <v>286.95999999999998</v>
      </c>
      <c r="E5" s="9">
        <v>7782.63</v>
      </c>
      <c r="F5" s="9">
        <v>47.66</v>
      </c>
      <c r="G5" s="8">
        <v>15.48</v>
      </c>
      <c r="H5" s="8">
        <v>17.399999999999999</v>
      </c>
      <c r="I5" s="20">
        <v>1550</v>
      </c>
      <c r="J5" s="20">
        <v>1950</v>
      </c>
      <c r="K5" s="20">
        <v>3500</v>
      </c>
      <c r="L5" s="8">
        <v>0.31</v>
      </c>
    </row>
    <row r="6" spans="1:12" x14ac:dyDescent="0.3">
      <c r="A6" s="9">
        <f t="shared" si="0"/>
        <v>3.1700000000000159</v>
      </c>
      <c r="B6" s="9" t="s">
        <v>3</v>
      </c>
      <c r="C6" s="9">
        <v>30</v>
      </c>
      <c r="D6" s="9">
        <v>276.32</v>
      </c>
      <c r="E6" s="9">
        <v>7399.22</v>
      </c>
      <c r="F6" s="9">
        <v>48.09</v>
      </c>
      <c r="G6" s="8">
        <v>20.49</v>
      </c>
      <c r="H6" s="8">
        <v>25.06</v>
      </c>
      <c r="I6" s="20">
        <v>1550</v>
      </c>
      <c r="J6" s="20">
        <v>1950</v>
      </c>
      <c r="K6" s="20">
        <v>3500</v>
      </c>
      <c r="L6" s="8">
        <v>0.31</v>
      </c>
    </row>
    <row r="7" spans="1:12" x14ac:dyDescent="0.3">
      <c r="A7" s="9">
        <f t="shared" si="0"/>
        <v>-7.4799999999999613</v>
      </c>
      <c r="B7" s="9" t="s">
        <v>4</v>
      </c>
      <c r="C7" s="9">
        <v>40</v>
      </c>
      <c r="D7" s="9">
        <v>265.67</v>
      </c>
      <c r="E7" s="8">
        <v>6790.9</v>
      </c>
      <c r="F7" s="9">
        <v>48.82</v>
      </c>
      <c r="G7" s="8">
        <v>23.82</v>
      </c>
      <c r="H7" s="8">
        <v>32.159999999999997</v>
      </c>
      <c r="I7" s="20">
        <v>1550</v>
      </c>
      <c r="J7" s="20">
        <v>1950</v>
      </c>
      <c r="K7" s="20">
        <v>3500</v>
      </c>
      <c r="L7" s="8">
        <v>0.31</v>
      </c>
    </row>
    <row r="8" spans="1:12" x14ac:dyDescent="0.3">
      <c r="A8" s="9">
        <f t="shared" si="0"/>
        <v>-17.379999999999967</v>
      </c>
      <c r="B8" s="9" t="s">
        <v>5</v>
      </c>
      <c r="C8" s="9">
        <v>50</v>
      </c>
      <c r="D8" s="9">
        <v>255.77</v>
      </c>
      <c r="E8" s="9">
        <v>6072.33</v>
      </c>
      <c r="F8" s="9">
        <v>49.57</v>
      </c>
      <c r="G8" s="8">
        <v>25.98</v>
      </c>
      <c r="H8" s="8">
        <v>39.46</v>
      </c>
      <c r="I8" s="20">
        <v>1550</v>
      </c>
      <c r="J8" s="20">
        <v>1950</v>
      </c>
      <c r="K8" s="20">
        <v>3500</v>
      </c>
      <c r="L8" s="8">
        <v>0.31</v>
      </c>
    </row>
    <row r="9" spans="1:12" x14ac:dyDescent="0.3">
      <c r="A9" s="9">
        <f>D9-273.15</f>
        <v>-26.119999999999976</v>
      </c>
      <c r="B9" s="9" t="s">
        <v>6</v>
      </c>
      <c r="C9" s="9">
        <v>60</v>
      </c>
      <c r="D9" s="8">
        <v>247.03</v>
      </c>
      <c r="E9" s="9">
        <v>5376.98</v>
      </c>
      <c r="F9" s="8">
        <v>49.95</v>
      </c>
      <c r="G9" s="8">
        <v>28.12</v>
      </c>
      <c r="H9" s="8">
        <v>48.02</v>
      </c>
      <c r="I9" s="20">
        <v>1550</v>
      </c>
      <c r="J9" s="20">
        <v>1950</v>
      </c>
      <c r="K9" s="20">
        <v>3500</v>
      </c>
      <c r="L9" s="8">
        <v>0.31</v>
      </c>
    </row>
    <row r="10" spans="1:12" x14ac:dyDescent="0.3">
      <c r="A10" s="9">
        <f>D10-273.15</f>
        <v>-34.069999999999965</v>
      </c>
      <c r="B10" s="32" t="s">
        <v>51</v>
      </c>
      <c r="C10" s="32">
        <v>71</v>
      </c>
      <c r="D10" s="9">
        <v>239.08</v>
      </c>
      <c r="E10" s="9">
        <v>4748.51</v>
      </c>
      <c r="F10" s="9">
        <v>50.06</v>
      </c>
      <c r="G10" s="8">
        <v>29.97</v>
      </c>
      <c r="H10" s="8">
        <v>57.39</v>
      </c>
      <c r="I10" s="20">
        <v>1550</v>
      </c>
      <c r="J10" s="20">
        <v>1950</v>
      </c>
      <c r="K10" s="20">
        <v>3500</v>
      </c>
      <c r="L10" s="8">
        <v>0.31</v>
      </c>
    </row>
    <row r="11" spans="1:12" x14ac:dyDescent="0.3">
      <c r="A11" s="9">
        <f>D11-273.15</f>
        <v>-38.46999999999997</v>
      </c>
      <c r="B11" s="32" t="s">
        <v>48</v>
      </c>
      <c r="C11" s="32">
        <v>79</v>
      </c>
      <c r="D11" s="9">
        <v>234.68</v>
      </c>
      <c r="E11" s="9">
        <v>4415.41</v>
      </c>
      <c r="F11" s="33">
        <v>49.5</v>
      </c>
      <c r="G11" s="8">
        <v>31.94</v>
      </c>
      <c r="H11" s="8">
        <v>65.05</v>
      </c>
      <c r="I11" s="20">
        <v>1550</v>
      </c>
      <c r="J11" s="20">
        <v>1950</v>
      </c>
      <c r="K11" s="20">
        <v>3500</v>
      </c>
      <c r="L11" s="8">
        <v>0.31</v>
      </c>
    </row>
    <row r="12" spans="1:12" ht="15" thickBot="1" x14ac:dyDescent="0.35">
      <c r="A12" s="10">
        <f>D12-273.15</f>
        <v>-42.399999999999977</v>
      </c>
      <c r="B12" s="11" t="s">
        <v>7</v>
      </c>
      <c r="C12" s="11">
        <v>90</v>
      </c>
      <c r="D12" s="11">
        <v>230.75</v>
      </c>
      <c r="E12" s="11">
        <v>4121.62</v>
      </c>
      <c r="F12" s="11">
        <v>48.48</v>
      </c>
      <c r="G12" s="10">
        <v>35.340000000000003</v>
      </c>
      <c r="H12" s="10">
        <v>76.28</v>
      </c>
      <c r="I12" s="21">
        <v>1550</v>
      </c>
      <c r="J12" s="21">
        <v>1950</v>
      </c>
      <c r="K12" s="21">
        <v>3500</v>
      </c>
      <c r="L12" s="22">
        <v>0.31</v>
      </c>
    </row>
    <row r="13" spans="1:12" ht="15" thickBot="1" x14ac:dyDescent="0.35">
      <c r="A13" s="23">
        <f>D13-273.15</f>
        <v>-43.45999999999998</v>
      </c>
      <c r="B13" s="23" t="s">
        <v>8</v>
      </c>
      <c r="C13" s="23"/>
      <c r="D13" s="23">
        <v>229.69</v>
      </c>
      <c r="E13" s="23">
        <v>3950</v>
      </c>
      <c r="F13" s="23">
        <v>44.7</v>
      </c>
      <c r="G13" s="24">
        <v>38.53</v>
      </c>
      <c r="H13" s="24">
        <v>93.26</v>
      </c>
      <c r="I13" s="25">
        <v>1550</v>
      </c>
      <c r="J13" s="25">
        <v>1950</v>
      </c>
      <c r="K13" s="25">
        <v>3500</v>
      </c>
      <c r="L13" s="26">
        <v>0.31</v>
      </c>
    </row>
    <row r="14" spans="1:12" ht="15.6" customHeight="1" thickBot="1" x14ac:dyDescent="0.35">
      <c r="G14" s="28" t="s">
        <v>33</v>
      </c>
      <c r="H14" s="28" t="s">
        <v>34</v>
      </c>
    </row>
    <row r="15" spans="1:12" ht="49.8" customHeight="1" thickBot="1" x14ac:dyDescent="0.35">
      <c r="A15" s="12" t="s">
        <v>41</v>
      </c>
      <c r="B15" s="12" t="s">
        <v>32</v>
      </c>
      <c r="C15" s="12"/>
      <c r="D15" s="12" t="s">
        <v>49</v>
      </c>
      <c r="E15" s="12" t="s">
        <v>50</v>
      </c>
      <c r="F15" s="12" t="s">
        <v>42</v>
      </c>
      <c r="G15" s="12" t="s">
        <v>43</v>
      </c>
      <c r="H15" s="12" t="s">
        <v>44</v>
      </c>
      <c r="I15" s="12" t="s">
        <v>45</v>
      </c>
      <c r="J15" s="12" t="s">
        <v>46</v>
      </c>
      <c r="K15" s="12" t="s">
        <v>47</v>
      </c>
      <c r="L15" s="12" t="s">
        <v>16</v>
      </c>
    </row>
    <row r="16" spans="1:12" ht="15" thickBot="1" x14ac:dyDescent="0.35">
      <c r="A16" s="13">
        <f>D16-273.15</f>
        <v>35</v>
      </c>
      <c r="B16" s="13" t="s">
        <v>0</v>
      </c>
      <c r="C16" s="13"/>
      <c r="D16" s="13">
        <v>308.14999999999998</v>
      </c>
      <c r="E16" s="13">
        <v>8500</v>
      </c>
      <c r="F16" s="13">
        <v>45.89</v>
      </c>
      <c r="G16" s="7">
        <v>3.63</v>
      </c>
      <c r="H16" s="7">
        <v>5.41</v>
      </c>
      <c r="I16" s="14">
        <v>1750</v>
      </c>
      <c r="J16" s="14">
        <v>2000</v>
      </c>
      <c r="K16" s="14">
        <f t="shared" ref="K16:K25" si="1">I16+J16</f>
        <v>3750</v>
      </c>
      <c r="L16" s="7">
        <v>0.31</v>
      </c>
    </row>
    <row r="17" spans="1:12" x14ac:dyDescent="0.3">
      <c r="A17" s="15">
        <f>D17-273.15</f>
        <v>23.810000000000002</v>
      </c>
      <c r="B17" s="16" t="s">
        <v>1</v>
      </c>
      <c r="C17" s="16">
        <v>10</v>
      </c>
      <c r="D17" s="17">
        <v>296.95999999999998</v>
      </c>
      <c r="E17" s="16">
        <v>7882.69</v>
      </c>
      <c r="F17" s="16">
        <v>47.44</v>
      </c>
      <c r="G17" s="18">
        <v>9.15</v>
      </c>
      <c r="H17" s="18">
        <v>9.18</v>
      </c>
      <c r="I17" s="19">
        <v>1750</v>
      </c>
      <c r="J17" s="19">
        <v>2000</v>
      </c>
      <c r="K17" s="29">
        <f t="shared" si="1"/>
        <v>3750</v>
      </c>
      <c r="L17" s="18">
        <v>0.31</v>
      </c>
    </row>
    <row r="18" spans="1:12" x14ac:dyDescent="0.3">
      <c r="A18" s="9">
        <f t="shared" ref="A18:A21" si="2">D18-273.15</f>
        <v>13.810000000000002</v>
      </c>
      <c r="B18" s="9" t="s">
        <v>2</v>
      </c>
      <c r="C18" s="9">
        <v>20</v>
      </c>
      <c r="D18" s="9">
        <v>286.95999999999998</v>
      </c>
      <c r="E18" s="9">
        <v>7782.63</v>
      </c>
      <c r="F18" s="9">
        <v>47.93</v>
      </c>
      <c r="G18" s="8">
        <v>14.63</v>
      </c>
      <c r="H18" s="8">
        <v>16.3</v>
      </c>
      <c r="I18" s="20">
        <v>1750</v>
      </c>
      <c r="J18" s="20">
        <v>2000</v>
      </c>
      <c r="K18" s="20">
        <f t="shared" si="1"/>
        <v>3750</v>
      </c>
      <c r="L18" s="8">
        <v>0.31</v>
      </c>
    </row>
    <row r="19" spans="1:12" x14ac:dyDescent="0.3">
      <c r="A19" s="9">
        <f t="shared" si="2"/>
        <v>3.1700000000000159</v>
      </c>
      <c r="B19" s="9" t="s">
        <v>3</v>
      </c>
      <c r="C19" s="9">
        <v>30</v>
      </c>
      <c r="D19" s="9">
        <v>276.32</v>
      </c>
      <c r="E19" s="9">
        <v>7399.22</v>
      </c>
      <c r="F19" s="9">
        <v>48.36</v>
      </c>
      <c r="G19" s="8">
        <v>19.59</v>
      </c>
      <c r="H19" s="8">
        <v>23.94</v>
      </c>
      <c r="I19" s="20">
        <v>1750</v>
      </c>
      <c r="J19" s="20">
        <v>2000</v>
      </c>
      <c r="K19" s="20">
        <f t="shared" si="1"/>
        <v>3750</v>
      </c>
      <c r="L19" s="8">
        <v>0.31</v>
      </c>
    </row>
    <row r="20" spans="1:12" x14ac:dyDescent="0.3">
      <c r="A20" s="9">
        <f t="shared" si="2"/>
        <v>-7.4799999999999613</v>
      </c>
      <c r="B20" s="9" t="s">
        <v>4</v>
      </c>
      <c r="C20" s="9">
        <v>40</v>
      </c>
      <c r="D20" s="9">
        <v>265.67</v>
      </c>
      <c r="E20" s="8">
        <v>6790.9</v>
      </c>
      <c r="F20" s="9">
        <v>49.07</v>
      </c>
      <c r="G20" s="8">
        <v>22.92</v>
      </c>
      <c r="H20" s="8">
        <v>31.02</v>
      </c>
      <c r="I20" s="20">
        <v>1750</v>
      </c>
      <c r="J20" s="20">
        <v>2000</v>
      </c>
      <c r="K20" s="20">
        <f t="shared" si="1"/>
        <v>3750</v>
      </c>
      <c r="L20" s="8">
        <v>0.31</v>
      </c>
    </row>
    <row r="21" spans="1:12" x14ac:dyDescent="0.3">
      <c r="A21" s="9">
        <f t="shared" si="2"/>
        <v>-17.379999999999967</v>
      </c>
      <c r="B21" s="9" t="s">
        <v>5</v>
      </c>
      <c r="C21" s="9">
        <v>50</v>
      </c>
      <c r="D21" s="9">
        <v>255.77</v>
      </c>
      <c r="E21" s="9">
        <v>6072.33</v>
      </c>
      <c r="F21" s="9">
        <v>49.85</v>
      </c>
      <c r="G21" s="8">
        <v>24.97</v>
      </c>
      <c r="H21" s="8">
        <v>38.090000000000003</v>
      </c>
      <c r="I21" s="20">
        <v>1750</v>
      </c>
      <c r="J21" s="20">
        <v>2000</v>
      </c>
      <c r="K21" s="20">
        <f t="shared" si="1"/>
        <v>3750</v>
      </c>
      <c r="L21" s="8">
        <v>0.31</v>
      </c>
    </row>
    <row r="22" spans="1:12" x14ac:dyDescent="0.3">
      <c r="A22" s="9">
        <f>D22-273.15</f>
        <v>-26.119999999999976</v>
      </c>
      <c r="B22" s="9" t="s">
        <v>6</v>
      </c>
      <c r="C22" s="9">
        <v>60</v>
      </c>
      <c r="D22" s="8">
        <v>247.03</v>
      </c>
      <c r="E22" s="9">
        <v>5376.98</v>
      </c>
      <c r="F22" s="8">
        <v>50.31</v>
      </c>
      <c r="G22" s="8">
        <v>26.87</v>
      </c>
      <c r="H22" s="8">
        <v>46.18</v>
      </c>
      <c r="I22" s="20">
        <v>1750</v>
      </c>
      <c r="J22" s="20">
        <v>2000</v>
      </c>
      <c r="K22" s="20">
        <f t="shared" si="1"/>
        <v>3750</v>
      </c>
      <c r="L22" s="8">
        <v>0.31</v>
      </c>
    </row>
    <row r="23" spans="1:12" x14ac:dyDescent="0.3">
      <c r="A23" s="9">
        <f>D23-273.15</f>
        <v>-34.069999999999965</v>
      </c>
      <c r="B23" s="32" t="s">
        <v>51</v>
      </c>
      <c r="C23" s="32">
        <v>71</v>
      </c>
      <c r="D23" s="9">
        <v>239.08</v>
      </c>
      <c r="E23" s="9">
        <v>4748.51</v>
      </c>
      <c r="F23" s="8">
        <v>50.33</v>
      </c>
      <c r="G23" s="8">
        <v>29.05</v>
      </c>
      <c r="H23" s="8">
        <v>55.89</v>
      </c>
      <c r="I23" s="20">
        <v>1750</v>
      </c>
      <c r="J23" s="20">
        <v>2000</v>
      </c>
      <c r="K23" s="20">
        <f t="shared" si="1"/>
        <v>3750</v>
      </c>
      <c r="L23" s="8">
        <v>0.31</v>
      </c>
    </row>
    <row r="24" spans="1:12" x14ac:dyDescent="0.3">
      <c r="A24" s="9">
        <f>D24-273.15</f>
        <v>-38.46999999999997</v>
      </c>
      <c r="B24" s="32" t="s">
        <v>48</v>
      </c>
      <c r="C24" s="32">
        <v>79</v>
      </c>
      <c r="D24" s="9">
        <v>234.68</v>
      </c>
      <c r="E24" s="9">
        <v>4415.41</v>
      </c>
      <c r="F24" s="9">
        <v>49.92</v>
      </c>
      <c r="G24" s="8">
        <v>31.09</v>
      </c>
      <c r="H24" s="8">
        <v>63.57</v>
      </c>
      <c r="I24" s="20">
        <v>1750</v>
      </c>
      <c r="J24" s="20">
        <v>2000</v>
      </c>
      <c r="K24" s="20">
        <f t="shared" si="1"/>
        <v>3750</v>
      </c>
      <c r="L24" s="8">
        <v>0.31</v>
      </c>
    </row>
    <row r="25" spans="1:12" ht="15" thickBot="1" x14ac:dyDescent="0.35">
      <c r="A25" s="10">
        <f>D25-273.15</f>
        <v>-42.399999999999977</v>
      </c>
      <c r="B25" s="11" t="s">
        <v>7</v>
      </c>
      <c r="C25" s="11">
        <v>90</v>
      </c>
      <c r="D25" s="11">
        <v>230.75</v>
      </c>
      <c r="E25" s="11">
        <v>4121.62</v>
      </c>
      <c r="F25" s="11">
        <v>48.77</v>
      </c>
      <c r="G25" s="10">
        <v>34.450000000000003</v>
      </c>
      <c r="H25" s="10">
        <v>74.58</v>
      </c>
      <c r="I25" s="21">
        <v>1750</v>
      </c>
      <c r="J25" s="21">
        <v>2000</v>
      </c>
      <c r="K25" s="21">
        <f t="shared" si="1"/>
        <v>3750</v>
      </c>
      <c r="L25" s="22">
        <v>0.31</v>
      </c>
    </row>
    <row r="26" spans="1:12" ht="15" thickBot="1" x14ac:dyDescent="0.35">
      <c r="A26" s="23">
        <f>D26-273.15</f>
        <v>-43.45999999999998</v>
      </c>
      <c r="B26" s="23" t="s">
        <v>8</v>
      </c>
      <c r="C26" s="23"/>
      <c r="D26" s="23">
        <v>229.69</v>
      </c>
      <c r="E26" s="23">
        <v>3950</v>
      </c>
      <c r="F26" s="24">
        <v>45.01</v>
      </c>
      <c r="G26" s="24">
        <v>37.700000000000003</v>
      </c>
      <c r="H26" s="24">
        <v>91.38</v>
      </c>
      <c r="I26" s="25">
        <v>1750</v>
      </c>
      <c r="J26" s="25">
        <v>2000</v>
      </c>
      <c r="K26" s="25">
        <f t="shared" ref="K26" si="3">I26+J26</f>
        <v>3750</v>
      </c>
      <c r="L26" s="26">
        <v>0.31</v>
      </c>
    </row>
    <row r="27" spans="1:12" ht="15" thickBot="1" x14ac:dyDescent="0.35">
      <c r="G27" s="28" t="s">
        <v>33</v>
      </c>
      <c r="H27" s="28" t="s">
        <v>34</v>
      </c>
    </row>
    <row r="28" spans="1:12" ht="58.2" thickBot="1" x14ac:dyDescent="0.35">
      <c r="A28" s="12" t="s">
        <v>41</v>
      </c>
      <c r="B28" s="12" t="s">
        <v>32</v>
      </c>
      <c r="C28" s="12"/>
      <c r="D28" s="12" t="s">
        <v>49</v>
      </c>
      <c r="E28" s="12" t="s">
        <v>50</v>
      </c>
      <c r="F28" s="12" t="s">
        <v>42</v>
      </c>
      <c r="G28" s="12" t="s">
        <v>43</v>
      </c>
      <c r="H28" s="12" t="s">
        <v>44</v>
      </c>
      <c r="I28" s="12" t="s">
        <v>45</v>
      </c>
      <c r="J28" s="12" t="s">
        <v>46</v>
      </c>
      <c r="K28" s="12" t="s">
        <v>47</v>
      </c>
      <c r="L28" s="12" t="s">
        <v>16</v>
      </c>
    </row>
    <row r="29" spans="1:12" ht="15" thickBot="1" x14ac:dyDescent="0.35">
      <c r="A29" s="13">
        <f>D29-273.15</f>
        <v>35</v>
      </c>
      <c r="B29" s="13" t="s">
        <v>0</v>
      </c>
      <c r="C29" s="13"/>
      <c r="D29" s="13">
        <v>308.14999999999998</v>
      </c>
      <c r="E29" s="13">
        <v>8500</v>
      </c>
      <c r="F29" s="13">
        <v>46.29</v>
      </c>
      <c r="G29" s="7">
        <v>1.3</v>
      </c>
      <c r="H29" s="7">
        <v>4.0599999999999996</v>
      </c>
      <c r="I29" s="14">
        <v>2250</v>
      </c>
      <c r="J29" s="14">
        <v>2500</v>
      </c>
      <c r="K29" s="14">
        <f>I29+J29</f>
        <v>4750</v>
      </c>
      <c r="L29" s="7">
        <v>0.31</v>
      </c>
    </row>
    <row r="30" spans="1:12" x14ac:dyDescent="0.3">
      <c r="A30" s="15">
        <f>D30-273.15</f>
        <v>23.810000000000002</v>
      </c>
      <c r="B30" s="16" t="s">
        <v>1</v>
      </c>
      <c r="C30" s="16">
        <v>10</v>
      </c>
      <c r="D30" s="17">
        <v>296.95999999999998</v>
      </c>
      <c r="E30" s="16">
        <v>7882.69</v>
      </c>
      <c r="F30" s="16">
        <v>48.22</v>
      </c>
      <c r="G30" s="18">
        <v>4.6100000000000003</v>
      </c>
      <c r="H30" s="18">
        <v>6.13</v>
      </c>
      <c r="I30" s="29">
        <v>2250</v>
      </c>
      <c r="J30" s="29">
        <v>2500</v>
      </c>
      <c r="K30" s="29">
        <f>I30+J30</f>
        <v>4750</v>
      </c>
      <c r="L30" s="15">
        <v>0.31</v>
      </c>
    </row>
    <row r="31" spans="1:12" x14ac:dyDescent="0.3">
      <c r="A31" s="9">
        <f t="shared" ref="A31:A34" si="4">D31-273.15</f>
        <v>13.810000000000002</v>
      </c>
      <c r="B31" s="9" t="s">
        <v>2</v>
      </c>
      <c r="C31" s="9">
        <v>20</v>
      </c>
      <c r="D31" s="9">
        <v>286.95999999999998</v>
      </c>
      <c r="E31" s="9">
        <v>7782.63</v>
      </c>
      <c r="F31" s="9">
        <v>49.09</v>
      </c>
      <c r="G31" s="8">
        <v>8.58</v>
      </c>
      <c r="H31" s="8">
        <v>11.77</v>
      </c>
      <c r="I31" s="20">
        <v>2250</v>
      </c>
      <c r="J31" s="20">
        <v>2500</v>
      </c>
      <c r="K31" s="20">
        <f>I31+J31</f>
        <v>4750</v>
      </c>
      <c r="L31" s="8">
        <v>0.31</v>
      </c>
    </row>
    <row r="32" spans="1:12" x14ac:dyDescent="0.3">
      <c r="A32" s="9">
        <f t="shared" si="4"/>
        <v>3.1700000000000159</v>
      </c>
      <c r="B32" s="9" t="s">
        <v>3</v>
      </c>
      <c r="C32" s="9">
        <v>30</v>
      </c>
      <c r="D32" s="9">
        <v>276.32</v>
      </c>
      <c r="E32" s="9">
        <v>7399.22</v>
      </c>
      <c r="F32" s="9">
        <v>49.97</v>
      </c>
      <c r="G32" s="8">
        <v>11.96</v>
      </c>
      <c r="H32" s="8">
        <v>17.38</v>
      </c>
      <c r="I32" s="20">
        <v>2250</v>
      </c>
      <c r="J32" s="20">
        <v>2500</v>
      </c>
      <c r="K32" s="20">
        <f t="shared" ref="K32:K37" si="5">I32+J32</f>
        <v>4750</v>
      </c>
      <c r="L32" s="8">
        <v>0.31</v>
      </c>
    </row>
    <row r="33" spans="1:12" x14ac:dyDescent="0.3">
      <c r="A33" s="9">
        <f t="shared" si="4"/>
        <v>-7.4799999999999613</v>
      </c>
      <c r="B33" s="9" t="s">
        <v>4</v>
      </c>
      <c r="C33" s="9">
        <v>40</v>
      </c>
      <c r="D33" s="9">
        <v>265.67</v>
      </c>
      <c r="E33" s="8">
        <v>6790.9</v>
      </c>
      <c r="F33" s="9">
        <v>50.96</v>
      </c>
      <c r="G33" s="8">
        <v>14.71</v>
      </c>
      <c r="H33" s="8">
        <v>22.85</v>
      </c>
      <c r="I33" s="20">
        <v>2250</v>
      </c>
      <c r="J33" s="20">
        <v>2500</v>
      </c>
      <c r="K33" s="20">
        <f t="shared" si="5"/>
        <v>4750</v>
      </c>
      <c r="L33" s="8">
        <v>0.31</v>
      </c>
    </row>
    <row r="34" spans="1:12" x14ac:dyDescent="0.3">
      <c r="A34" s="9">
        <f t="shared" si="4"/>
        <v>-17.379999999999967</v>
      </c>
      <c r="B34" s="9" t="s">
        <v>5</v>
      </c>
      <c r="C34" s="9">
        <v>50</v>
      </c>
      <c r="D34" s="9">
        <v>255.77</v>
      </c>
      <c r="E34" s="9">
        <v>6072.33</v>
      </c>
      <c r="F34" s="9">
        <v>51.79</v>
      </c>
      <c r="G34" s="8">
        <v>17.149999999999999</v>
      </c>
      <c r="H34" s="8">
        <v>29.07</v>
      </c>
      <c r="I34" s="20">
        <v>2250</v>
      </c>
      <c r="J34" s="20">
        <v>2500</v>
      </c>
      <c r="K34" s="20">
        <f t="shared" si="5"/>
        <v>4750</v>
      </c>
      <c r="L34" s="8">
        <v>0.31</v>
      </c>
    </row>
    <row r="35" spans="1:12" x14ac:dyDescent="0.3">
      <c r="A35" s="9">
        <f>D35-273.15</f>
        <v>-26.119999999999976</v>
      </c>
      <c r="B35" s="9" t="s">
        <v>6</v>
      </c>
      <c r="C35" s="9">
        <v>60</v>
      </c>
      <c r="D35" s="8">
        <v>247.03</v>
      </c>
      <c r="E35" s="9">
        <v>5376.98</v>
      </c>
      <c r="F35" s="8">
        <v>52.43</v>
      </c>
      <c r="G35" s="8">
        <v>18.809999999999999</v>
      </c>
      <c r="H35" s="8">
        <v>35.619999999999997</v>
      </c>
      <c r="I35" s="20">
        <v>2250</v>
      </c>
      <c r="J35" s="20">
        <v>2500</v>
      </c>
      <c r="K35" s="20">
        <f t="shared" si="5"/>
        <v>4750</v>
      </c>
      <c r="L35" s="8">
        <v>0.31</v>
      </c>
    </row>
    <row r="36" spans="1:12" x14ac:dyDescent="0.3">
      <c r="A36" s="9">
        <f>D36-273.15</f>
        <v>-34.069999999999965</v>
      </c>
      <c r="B36" s="32" t="s">
        <v>51</v>
      </c>
      <c r="C36" s="32">
        <v>71</v>
      </c>
      <c r="D36" s="9">
        <v>239.08</v>
      </c>
      <c r="E36" s="9">
        <v>4748.51</v>
      </c>
      <c r="F36" s="9">
        <v>52.6</v>
      </c>
      <c r="G36" s="8">
        <v>20.94</v>
      </c>
      <c r="H36" s="8">
        <v>43.92</v>
      </c>
      <c r="I36" s="20">
        <v>2250</v>
      </c>
      <c r="J36" s="20">
        <v>2500</v>
      </c>
      <c r="K36" s="20">
        <f t="shared" si="5"/>
        <v>4750</v>
      </c>
      <c r="L36" s="8">
        <v>0.31</v>
      </c>
    </row>
    <row r="37" spans="1:12" x14ac:dyDescent="0.3">
      <c r="A37" s="9">
        <f>D37-273.15</f>
        <v>-38.46999999999997</v>
      </c>
      <c r="B37" s="32" t="s">
        <v>48</v>
      </c>
      <c r="C37" s="32">
        <v>79</v>
      </c>
      <c r="D37" s="9">
        <v>234.68</v>
      </c>
      <c r="E37" s="9">
        <v>4415.41</v>
      </c>
      <c r="F37" s="9">
        <v>52.36</v>
      </c>
      <c r="G37" s="8">
        <v>22.72</v>
      </c>
      <c r="H37" s="8">
        <v>50.27</v>
      </c>
      <c r="I37" s="20">
        <v>2250</v>
      </c>
      <c r="J37" s="20">
        <v>2500</v>
      </c>
      <c r="K37" s="20">
        <f t="shared" si="5"/>
        <v>4750</v>
      </c>
      <c r="L37" s="8">
        <v>0.31</v>
      </c>
    </row>
    <row r="38" spans="1:12" ht="15" thickBot="1" x14ac:dyDescent="0.35">
      <c r="A38" s="10">
        <f>D38-273.15</f>
        <v>-42.399999999999977</v>
      </c>
      <c r="B38" s="11" t="s">
        <v>7</v>
      </c>
      <c r="C38" s="11">
        <v>90</v>
      </c>
      <c r="D38" s="11">
        <v>230.75</v>
      </c>
      <c r="E38" s="11">
        <v>4121.62</v>
      </c>
      <c r="F38" s="11">
        <v>51.31</v>
      </c>
      <c r="G38" s="10">
        <v>26.24</v>
      </c>
      <c r="H38" s="10">
        <v>60.24</v>
      </c>
      <c r="I38" s="30">
        <v>2250</v>
      </c>
      <c r="J38" s="30">
        <v>2500</v>
      </c>
      <c r="K38" s="30">
        <f t="shared" ref="K38" si="6">I38+J38</f>
        <v>4750</v>
      </c>
      <c r="L38" s="10">
        <v>0.31</v>
      </c>
    </row>
    <row r="39" spans="1:12" ht="15" thickBot="1" x14ac:dyDescent="0.35">
      <c r="A39" s="23">
        <f>D39-273.15</f>
        <v>-43.45999999999998</v>
      </c>
      <c r="B39" s="23" t="s">
        <v>8</v>
      </c>
      <c r="C39" s="23"/>
      <c r="D39" s="23">
        <v>229.69</v>
      </c>
      <c r="E39" s="23">
        <v>3950</v>
      </c>
      <c r="F39" s="24">
        <v>47.51</v>
      </c>
      <c r="G39" s="24">
        <v>30.43</v>
      </c>
      <c r="H39" s="24">
        <v>76.540000000000006</v>
      </c>
      <c r="I39" s="25">
        <v>2250</v>
      </c>
      <c r="J39" s="25">
        <v>2500</v>
      </c>
      <c r="K39" s="25">
        <f>I39+J39</f>
        <v>4750</v>
      </c>
      <c r="L39" s="26">
        <v>0.31</v>
      </c>
    </row>
    <row r="40" spans="1:12" ht="15" thickBot="1" x14ac:dyDescent="0.35">
      <c r="G40" s="28" t="s">
        <v>33</v>
      </c>
      <c r="H40" s="28" t="s">
        <v>34</v>
      </c>
    </row>
    <row r="41" spans="1:12" ht="58.2" thickBot="1" x14ac:dyDescent="0.35">
      <c r="A41" s="12" t="s">
        <v>41</v>
      </c>
      <c r="B41" s="12" t="s">
        <v>32</v>
      </c>
      <c r="C41" s="12"/>
      <c r="D41" s="12" t="s">
        <v>49</v>
      </c>
      <c r="E41" s="12" t="s">
        <v>50</v>
      </c>
      <c r="F41" s="12" t="s">
        <v>42</v>
      </c>
      <c r="G41" s="12" t="s">
        <v>43</v>
      </c>
      <c r="H41" s="12" t="s">
        <v>44</v>
      </c>
      <c r="I41" s="12" t="s">
        <v>45</v>
      </c>
      <c r="J41" s="12" t="s">
        <v>46</v>
      </c>
      <c r="K41" s="12" t="s">
        <v>47</v>
      </c>
      <c r="L41" s="12" t="s">
        <v>16</v>
      </c>
    </row>
    <row r="42" spans="1:12" ht="15" thickBot="1" x14ac:dyDescent="0.35">
      <c r="A42" s="13">
        <f>D42-273.15</f>
        <v>35</v>
      </c>
      <c r="B42" s="13" t="s">
        <v>0</v>
      </c>
      <c r="C42" s="13"/>
      <c r="D42" s="13">
        <v>308.14999999999998</v>
      </c>
      <c r="E42" s="13">
        <v>8500</v>
      </c>
      <c r="F42" s="13">
        <v>46.53</v>
      </c>
      <c r="G42" s="7">
        <v>0.43</v>
      </c>
      <c r="H42" s="7">
        <v>3.22</v>
      </c>
      <c r="I42" s="14">
        <v>2750</v>
      </c>
      <c r="J42" s="14">
        <v>3000</v>
      </c>
      <c r="K42" s="14">
        <f>I42+J42</f>
        <v>5750</v>
      </c>
      <c r="L42" s="7">
        <v>0.31</v>
      </c>
    </row>
    <row r="43" spans="1:12" x14ac:dyDescent="0.3">
      <c r="A43" s="15">
        <f>D43-273.15</f>
        <v>23.810000000000002</v>
      </c>
      <c r="B43" s="16" t="s">
        <v>1</v>
      </c>
      <c r="C43" s="16">
        <v>10</v>
      </c>
      <c r="D43" s="17">
        <v>296.95999999999998</v>
      </c>
      <c r="E43" s="16">
        <v>7882.69</v>
      </c>
      <c r="F43" s="16">
        <v>48.64</v>
      </c>
      <c r="G43" s="18">
        <v>2.16</v>
      </c>
      <c r="H43" s="18">
        <v>4.55</v>
      </c>
      <c r="I43" s="29">
        <v>2750</v>
      </c>
      <c r="J43" s="29">
        <v>3000</v>
      </c>
      <c r="K43" s="29">
        <f>I43+J43</f>
        <v>5750</v>
      </c>
      <c r="L43" s="18">
        <v>0.31</v>
      </c>
    </row>
    <row r="44" spans="1:12" x14ac:dyDescent="0.3">
      <c r="A44" s="9">
        <f t="shared" ref="A44:A47" si="7">D44-273.15</f>
        <v>13.810000000000002</v>
      </c>
      <c r="B44" s="9" t="s">
        <v>2</v>
      </c>
      <c r="C44" s="9">
        <v>20</v>
      </c>
      <c r="D44" s="9">
        <v>286.95999999999998</v>
      </c>
      <c r="E44" s="9">
        <v>7782.63</v>
      </c>
      <c r="F44" s="9">
        <v>49.8</v>
      </c>
      <c r="G44" s="8">
        <v>4.47</v>
      </c>
      <c r="H44" s="8">
        <v>9.1199999999999992</v>
      </c>
      <c r="I44" s="20">
        <v>2750</v>
      </c>
      <c r="J44" s="20">
        <v>3000</v>
      </c>
      <c r="K44" s="20">
        <f>I44+J44</f>
        <v>5750</v>
      </c>
      <c r="L44" s="8">
        <v>0.31</v>
      </c>
    </row>
    <row r="45" spans="1:12" x14ac:dyDescent="0.3">
      <c r="A45" s="9">
        <f t="shared" si="7"/>
        <v>3.1700000000000159</v>
      </c>
      <c r="B45" s="9" t="s">
        <v>3</v>
      </c>
      <c r="C45" s="9">
        <v>30</v>
      </c>
      <c r="D45" s="9">
        <v>276.32</v>
      </c>
      <c r="E45" s="9">
        <v>7399.22</v>
      </c>
      <c r="F45" s="8">
        <v>50.92</v>
      </c>
      <c r="G45" s="8">
        <v>7.04</v>
      </c>
      <c r="H45" s="8">
        <v>13.73</v>
      </c>
      <c r="I45" s="20">
        <v>2750</v>
      </c>
      <c r="J45" s="20">
        <v>3000</v>
      </c>
      <c r="K45" s="20">
        <f t="shared" ref="K45:K50" si="8">I45+J45</f>
        <v>5750</v>
      </c>
      <c r="L45" s="8">
        <v>0.31</v>
      </c>
    </row>
    <row r="46" spans="1:12" x14ac:dyDescent="0.3">
      <c r="A46" s="9">
        <f t="shared" si="7"/>
        <v>-7.4799999999999613</v>
      </c>
      <c r="B46" s="9" t="s">
        <v>4</v>
      </c>
      <c r="C46" s="9">
        <v>40</v>
      </c>
      <c r="D46" s="9">
        <v>265.67</v>
      </c>
      <c r="E46" s="8">
        <v>6790.9</v>
      </c>
      <c r="F46" s="9">
        <v>52.09</v>
      </c>
      <c r="G46" s="8">
        <v>9.36</v>
      </c>
      <c r="H46" s="8">
        <v>18.25</v>
      </c>
      <c r="I46" s="20">
        <v>2750</v>
      </c>
      <c r="J46" s="20">
        <v>3000</v>
      </c>
      <c r="K46" s="20">
        <f t="shared" si="8"/>
        <v>5750</v>
      </c>
      <c r="L46" s="8">
        <v>0.31</v>
      </c>
    </row>
    <row r="47" spans="1:12" x14ac:dyDescent="0.3">
      <c r="A47" s="9">
        <f t="shared" si="7"/>
        <v>-17.379999999999967</v>
      </c>
      <c r="B47" s="9" t="s">
        <v>5</v>
      </c>
      <c r="C47" s="9">
        <v>50</v>
      </c>
      <c r="D47" s="9">
        <v>255.77</v>
      </c>
      <c r="E47" s="9">
        <v>6072.33</v>
      </c>
      <c r="F47" s="9">
        <v>53.23</v>
      </c>
      <c r="G47" s="8">
        <v>10.86</v>
      </c>
      <c r="H47" s="8">
        <v>22.78</v>
      </c>
      <c r="I47" s="20">
        <v>2750</v>
      </c>
      <c r="J47" s="20">
        <v>3000</v>
      </c>
      <c r="K47" s="20">
        <f t="shared" si="8"/>
        <v>5750</v>
      </c>
      <c r="L47" s="8">
        <v>0.31</v>
      </c>
    </row>
    <row r="48" spans="1:12" x14ac:dyDescent="0.3">
      <c r="A48" s="9">
        <f>D48-273.15</f>
        <v>-26.119999999999976</v>
      </c>
      <c r="B48" s="9" t="s">
        <v>6</v>
      </c>
      <c r="C48" s="9">
        <v>60</v>
      </c>
      <c r="D48" s="8">
        <v>247.03</v>
      </c>
      <c r="E48" s="9">
        <v>5376.98</v>
      </c>
      <c r="F48" s="8">
        <v>54.01</v>
      </c>
      <c r="G48" s="8">
        <v>12.42</v>
      </c>
      <c r="H48" s="8">
        <v>28.24</v>
      </c>
      <c r="I48" s="20">
        <v>2750</v>
      </c>
      <c r="J48" s="20">
        <v>3000</v>
      </c>
      <c r="K48" s="20">
        <f t="shared" si="8"/>
        <v>5750</v>
      </c>
      <c r="L48" s="8">
        <v>0.31</v>
      </c>
    </row>
    <row r="49" spans="1:12" x14ac:dyDescent="0.3">
      <c r="A49" s="9">
        <f>D49-273.15</f>
        <v>-34.069999999999965</v>
      </c>
      <c r="B49" s="32" t="s">
        <v>51</v>
      </c>
      <c r="C49" s="32">
        <v>71</v>
      </c>
      <c r="D49" s="9">
        <v>239.08</v>
      </c>
      <c r="E49" s="9">
        <v>4748.51</v>
      </c>
      <c r="F49" s="8">
        <v>54.24</v>
      </c>
      <c r="G49" s="8">
        <v>14.77</v>
      </c>
      <c r="H49" s="8">
        <v>35.74</v>
      </c>
      <c r="I49" s="20">
        <v>2750</v>
      </c>
      <c r="J49" s="20">
        <v>3000</v>
      </c>
      <c r="K49" s="20">
        <f t="shared" si="8"/>
        <v>5750</v>
      </c>
      <c r="L49" s="8">
        <v>0.31</v>
      </c>
    </row>
    <row r="50" spans="1:12" x14ac:dyDescent="0.3">
      <c r="A50" s="9">
        <f>D50-273.15</f>
        <v>-38.46999999999997</v>
      </c>
      <c r="B50" s="32" t="s">
        <v>48</v>
      </c>
      <c r="C50" s="32">
        <v>79</v>
      </c>
      <c r="D50" s="9">
        <v>234.68</v>
      </c>
      <c r="E50" s="9">
        <v>4415.41</v>
      </c>
      <c r="F50" s="9">
        <v>54.02</v>
      </c>
      <c r="G50" s="8">
        <v>16.73</v>
      </c>
      <c r="H50" s="8">
        <v>41.69</v>
      </c>
      <c r="I50" s="20">
        <v>2750</v>
      </c>
      <c r="J50" s="20">
        <v>3000</v>
      </c>
      <c r="K50" s="20">
        <f t="shared" si="8"/>
        <v>5750</v>
      </c>
      <c r="L50" s="8">
        <v>0.31</v>
      </c>
    </row>
    <row r="51" spans="1:12" ht="15" thickBot="1" x14ac:dyDescent="0.35">
      <c r="A51" s="10">
        <f>D51-273.15</f>
        <v>-42.399999999999977</v>
      </c>
      <c r="B51" s="11" t="s">
        <v>7</v>
      </c>
      <c r="C51" s="11">
        <v>90</v>
      </c>
      <c r="D51" s="11">
        <v>230.75</v>
      </c>
      <c r="E51" s="11">
        <v>4121.62</v>
      </c>
      <c r="F51" s="11">
        <v>53.2</v>
      </c>
      <c r="G51" s="10">
        <v>19.79</v>
      </c>
      <c r="H51" s="10">
        <v>50.13</v>
      </c>
      <c r="I51" s="21">
        <v>2750</v>
      </c>
      <c r="J51" s="21">
        <v>3000</v>
      </c>
      <c r="K51" s="21">
        <f t="shared" ref="K51" si="9">I51+J51</f>
        <v>5750</v>
      </c>
      <c r="L51" s="22">
        <v>0.31</v>
      </c>
    </row>
    <row r="52" spans="1:12" ht="15" thickBot="1" x14ac:dyDescent="0.35">
      <c r="A52" s="23">
        <f>D52-273.15</f>
        <v>-43.45999999999998</v>
      </c>
      <c r="B52" s="23" t="s">
        <v>8</v>
      </c>
      <c r="C52" s="23"/>
      <c r="D52" s="23">
        <v>229.69</v>
      </c>
      <c r="E52" s="23">
        <v>3950</v>
      </c>
      <c r="F52" s="24">
        <v>49.38</v>
      </c>
      <c r="G52" s="24">
        <v>24.54</v>
      </c>
      <c r="H52" s="24">
        <v>66.02</v>
      </c>
      <c r="I52" s="25">
        <v>2750</v>
      </c>
      <c r="J52" s="25">
        <v>3000</v>
      </c>
      <c r="K52" s="25">
        <f t="shared" ref="K52" si="10">I52+J52</f>
        <v>5750</v>
      </c>
      <c r="L52" s="26">
        <v>0.31</v>
      </c>
    </row>
    <row r="53" spans="1:12" ht="15" thickBot="1" x14ac:dyDescent="0.35">
      <c r="G53" s="28" t="s">
        <v>33</v>
      </c>
      <c r="H53" s="28" t="s">
        <v>34</v>
      </c>
    </row>
    <row r="54" spans="1:12" ht="58.2" thickBot="1" x14ac:dyDescent="0.35">
      <c r="A54" s="12" t="s">
        <v>41</v>
      </c>
      <c r="B54" s="12" t="s">
        <v>32</v>
      </c>
      <c r="C54" s="12"/>
      <c r="D54" s="12" t="s">
        <v>49</v>
      </c>
      <c r="E54" s="12" t="s">
        <v>50</v>
      </c>
      <c r="F54" s="12" t="s">
        <v>42</v>
      </c>
      <c r="G54" s="12" t="s">
        <v>43</v>
      </c>
      <c r="H54" s="12" t="s">
        <v>44</v>
      </c>
      <c r="I54" s="12" t="s">
        <v>45</v>
      </c>
      <c r="J54" s="12" t="s">
        <v>46</v>
      </c>
      <c r="K54" s="12" t="s">
        <v>47</v>
      </c>
      <c r="L54" s="12" t="s">
        <v>16</v>
      </c>
    </row>
    <row r="55" spans="1:12" ht="15" thickBot="1" x14ac:dyDescent="0.35">
      <c r="A55" s="13">
        <f>D55-273.15</f>
        <v>35</v>
      </c>
      <c r="B55" s="13" t="s">
        <v>0</v>
      </c>
      <c r="C55" s="13"/>
      <c r="D55" s="13">
        <v>308.14999999999998</v>
      </c>
      <c r="E55" s="13">
        <v>8500</v>
      </c>
      <c r="F55" s="13">
        <v>46.68</v>
      </c>
      <c r="G55" s="7">
        <v>0.16</v>
      </c>
      <c r="H55" s="7">
        <v>2.72</v>
      </c>
      <c r="I55" s="14">
        <v>3250</v>
      </c>
      <c r="J55" s="14">
        <v>3500</v>
      </c>
      <c r="K55" s="14">
        <f>I55+J55</f>
        <v>6750</v>
      </c>
      <c r="L55" s="7">
        <v>0.31</v>
      </c>
    </row>
    <row r="56" spans="1:12" x14ac:dyDescent="0.3">
      <c r="A56" s="15">
        <f>D56-273.15</f>
        <v>23.810000000000002</v>
      </c>
      <c r="B56" s="16" t="s">
        <v>1</v>
      </c>
      <c r="C56" s="16">
        <v>10</v>
      </c>
      <c r="D56" s="17">
        <v>296.95999999999998</v>
      </c>
      <c r="E56" s="16">
        <v>7882.69</v>
      </c>
      <c r="F56" s="16">
        <v>48.86</v>
      </c>
      <c r="G56" s="18">
        <v>1.06</v>
      </c>
      <c r="H56" s="18">
        <v>3.77</v>
      </c>
      <c r="I56" s="19">
        <v>3250</v>
      </c>
      <c r="J56" s="19">
        <v>3500</v>
      </c>
      <c r="K56" s="19">
        <f>I56+J56</f>
        <v>6750</v>
      </c>
      <c r="L56" s="18">
        <v>0.31</v>
      </c>
    </row>
    <row r="57" spans="1:12" x14ac:dyDescent="0.3">
      <c r="A57" s="9">
        <f t="shared" ref="A57:A60" si="11">D57-273.15</f>
        <v>13.810000000000002</v>
      </c>
      <c r="B57" s="9" t="s">
        <v>2</v>
      </c>
      <c r="C57" s="9">
        <v>20</v>
      </c>
      <c r="D57" s="9">
        <v>286.95999999999998</v>
      </c>
      <c r="E57" s="9">
        <v>7782.63</v>
      </c>
      <c r="F57" s="9">
        <v>50.26</v>
      </c>
      <c r="G57" s="8">
        <v>2.14</v>
      </c>
      <c r="H57" s="8">
        <v>7.66</v>
      </c>
      <c r="I57" s="20">
        <v>3250</v>
      </c>
      <c r="J57" s="20">
        <v>3500</v>
      </c>
      <c r="K57" s="20">
        <f>I57+J57</f>
        <v>6750</v>
      </c>
      <c r="L57" s="8">
        <v>0.31</v>
      </c>
    </row>
    <row r="58" spans="1:12" x14ac:dyDescent="0.3">
      <c r="A58" s="9">
        <f t="shared" si="11"/>
        <v>3.1700000000000159</v>
      </c>
      <c r="B58" s="9" t="s">
        <v>3</v>
      </c>
      <c r="C58" s="9">
        <v>30</v>
      </c>
      <c r="D58" s="9">
        <v>276.32</v>
      </c>
      <c r="E58" s="9">
        <v>7399.22</v>
      </c>
      <c r="F58" s="9">
        <v>51.49</v>
      </c>
      <c r="G58" s="8">
        <v>3.84</v>
      </c>
      <c r="H58" s="8">
        <v>11.62</v>
      </c>
      <c r="I58" s="20">
        <v>3250</v>
      </c>
      <c r="J58" s="20">
        <v>3500</v>
      </c>
      <c r="K58" s="20">
        <f t="shared" ref="K58:K63" si="12">I58+J58</f>
        <v>6750</v>
      </c>
      <c r="L58" s="8">
        <v>0.31</v>
      </c>
    </row>
    <row r="59" spans="1:12" x14ac:dyDescent="0.3">
      <c r="A59" s="9">
        <f t="shared" si="11"/>
        <v>-7.4799999999999613</v>
      </c>
      <c r="B59" s="9" t="s">
        <v>4</v>
      </c>
      <c r="C59" s="9">
        <v>40</v>
      </c>
      <c r="D59" s="9">
        <v>265.67</v>
      </c>
      <c r="E59" s="8">
        <v>6790.9</v>
      </c>
      <c r="F59" s="9">
        <v>52.85</v>
      </c>
      <c r="G59" s="8">
        <v>5.51</v>
      </c>
      <c r="H59" s="8">
        <v>15.32</v>
      </c>
      <c r="I59" s="20">
        <v>3250</v>
      </c>
      <c r="J59" s="20">
        <v>3500</v>
      </c>
      <c r="K59" s="20">
        <f t="shared" si="12"/>
        <v>6750</v>
      </c>
      <c r="L59" s="8">
        <v>0.31</v>
      </c>
    </row>
    <row r="60" spans="1:12" x14ac:dyDescent="0.3">
      <c r="A60" s="9">
        <f t="shared" si="11"/>
        <v>-17.379999999999967</v>
      </c>
      <c r="B60" s="9" t="s">
        <v>5</v>
      </c>
      <c r="C60" s="9">
        <v>50</v>
      </c>
      <c r="D60" s="9">
        <v>255.77</v>
      </c>
      <c r="E60" s="9">
        <v>6072.33</v>
      </c>
      <c r="F60" s="9">
        <v>54.1</v>
      </c>
      <c r="G60" s="8">
        <v>6.8</v>
      </c>
      <c r="H60" s="8">
        <v>19.149999999999999</v>
      </c>
      <c r="I60" s="20">
        <v>3250</v>
      </c>
      <c r="J60" s="20">
        <v>3500</v>
      </c>
      <c r="K60" s="20">
        <f t="shared" si="12"/>
        <v>6750</v>
      </c>
      <c r="L60" s="8">
        <v>0.31</v>
      </c>
    </row>
    <row r="61" spans="1:12" x14ac:dyDescent="0.3">
      <c r="A61" s="9">
        <f>D61-273.15</f>
        <v>-26.119999999999976</v>
      </c>
      <c r="B61" s="9" t="s">
        <v>6</v>
      </c>
      <c r="C61" s="9">
        <v>60</v>
      </c>
      <c r="D61" s="8">
        <v>247.03</v>
      </c>
      <c r="E61" s="9">
        <v>5376.98</v>
      </c>
      <c r="F61" s="8">
        <v>55.01</v>
      </c>
      <c r="G61" s="8">
        <v>8.1300000000000008</v>
      </c>
      <c r="H61" s="8">
        <v>23.76</v>
      </c>
      <c r="I61" s="20">
        <v>3250</v>
      </c>
      <c r="J61" s="20">
        <v>3500</v>
      </c>
      <c r="K61" s="20">
        <f t="shared" si="12"/>
        <v>6750</v>
      </c>
      <c r="L61" s="8">
        <v>0.31</v>
      </c>
    </row>
    <row r="62" spans="1:12" x14ac:dyDescent="0.3">
      <c r="A62" s="9">
        <f>D62-273.15</f>
        <v>-34.069999999999965</v>
      </c>
      <c r="B62" s="32" t="s">
        <v>51</v>
      </c>
      <c r="C62" s="32">
        <v>71</v>
      </c>
      <c r="D62" s="9">
        <v>239.08</v>
      </c>
      <c r="E62" s="9">
        <v>4748.51</v>
      </c>
      <c r="F62" s="9">
        <v>55.39</v>
      </c>
      <c r="G62" s="8">
        <v>10.23</v>
      </c>
      <c r="H62" s="8">
        <v>30.23</v>
      </c>
      <c r="I62" s="20">
        <v>3250</v>
      </c>
      <c r="J62" s="20">
        <v>3500</v>
      </c>
      <c r="K62" s="20">
        <f t="shared" si="12"/>
        <v>6750</v>
      </c>
      <c r="L62" s="8">
        <v>0.31</v>
      </c>
    </row>
    <row r="63" spans="1:12" x14ac:dyDescent="0.3">
      <c r="A63" s="9">
        <f>D63-273.15</f>
        <v>-38.46999999999997</v>
      </c>
      <c r="B63" s="32" t="s">
        <v>48</v>
      </c>
      <c r="C63" s="32">
        <v>79</v>
      </c>
      <c r="D63" s="9">
        <v>234.68</v>
      </c>
      <c r="E63" s="9">
        <v>4415.41</v>
      </c>
      <c r="F63" s="9">
        <v>55.31</v>
      </c>
      <c r="G63" s="8">
        <v>11.89</v>
      </c>
      <c r="H63" s="8">
        <v>35.29</v>
      </c>
      <c r="I63" s="20">
        <v>3250</v>
      </c>
      <c r="J63" s="20">
        <v>3500</v>
      </c>
      <c r="K63" s="20">
        <f t="shared" si="12"/>
        <v>6750</v>
      </c>
      <c r="L63" s="8">
        <v>0.31</v>
      </c>
    </row>
    <row r="64" spans="1:12" ht="15" thickBot="1" x14ac:dyDescent="0.35">
      <c r="A64" s="10">
        <f>D64-273.15</f>
        <v>-42.399999999999977</v>
      </c>
      <c r="B64" s="11" t="s">
        <v>7</v>
      </c>
      <c r="C64" s="11">
        <v>90</v>
      </c>
      <c r="D64" s="11">
        <v>230.75</v>
      </c>
      <c r="E64" s="11">
        <v>4121.62</v>
      </c>
      <c r="F64" s="11">
        <v>54.65</v>
      </c>
      <c r="G64" s="10">
        <v>14.7</v>
      </c>
      <c r="H64" s="10">
        <v>42.74</v>
      </c>
      <c r="I64" s="21">
        <v>3250</v>
      </c>
      <c r="J64" s="21">
        <v>3500</v>
      </c>
      <c r="K64" s="21">
        <f t="shared" ref="K64" si="13">I64+J64</f>
        <v>6750</v>
      </c>
      <c r="L64" s="22">
        <v>0.31</v>
      </c>
    </row>
    <row r="65" spans="1:12" ht="15" thickBot="1" x14ac:dyDescent="0.35">
      <c r="A65" s="23">
        <f>D65-273.15</f>
        <v>-43.45999999999998</v>
      </c>
      <c r="B65" s="23" t="s">
        <v>8</v>
      </c>
      <c r="C65" s="23"/>
      <c r="D65" s="23">
        <v>229.69</v>
      </c>
      <c r="E65" s="23">
        <v>3950</v>
      </c>
      <c r="F65" s="24">
        <v>51.03</v>
      </c>
      <c r="G65" s="24">
        <v>19.149999999999999</v>
      </c>
      <c r="H65" s="24">
        <v>57.17</v>
      </c>
      <c r="I65" s="25">
        <v>3250</v>
      </c>
      <c r="J65" s="25">
        <v>3500</v>
      </c>
      <c r="K65" s="25">
        <f>I65+J65</f>
        <v>6750</v>
      </c>
      <c r="L65" s="26">
        <v>0.31</v>
      </c>
    </row>
    <row r="66" spans="1:12" ht="15" thickBot="1" x14ac:dyDescent="0.35">
      <c r="G66" s="28" t="s">
        <v>33</v>
      </c>
      <c r="H66" s="28" t="s">
        <v>34</v>
      </c>
    </row>
    <row r="67" spans="1:12" ht="58.2" thickBot="1" x14ac:dyDescent="0.35">
      <c r="A67" s="12" t="s">
        <v>41</v>
      </c>
      <c r="B67" s="12" t="s">
        <v>32</v>
      </c>
      <c r="C67" s="12"/>
      <c r="D67" s="12" t="s">
        <v>49</v>
      </c>
      <c r="E67" s="12" t="s">
        <v>50</v>
      </c>
      <c r="F67" s="12" t="s">
        <v>42</v>
      </c>
      <c r="G67" s="12" t="s">
        <v>43</v>
      </c>
      <c r="H67" s="12" t="s">
        <v>44</v>
      </c>
      <c r="I67" s="12" t="s">
        <v>45</v>
      </c>
      <c r="J67" s="12" t="s">
        <v>46</v>
      </c>
      <c r="K67" s="12" t="s">
        <v>47</v>
      </c>
      <c r="L67" s="12" t="s">
        <v>16</v>
      </c>
    </row>
    <row r="68" spans="1:12" ht="15" thickBot="1" x14ac:dyDescent="0.35">
      <c r="A68" s="13">
        <f>D68-273.15</f>
        <v>35</v>
      </c>
      <c r="B68" s="13" t="s">
        <v>0</v>
      </c>
      <c r="C68" s="13"/>
      <c r="D68" s="13">
        <v>308.14999999999998</v>
      </c>
      <c r="E68" s="13">
        <v>8500</v>
      </c>
      <c r="F68" s="13">
        <v>46.79</v>
      </c>
      <c r="G68" s="7">
        <v>0.05</v>
      </c>
      <c r="H68" s="7">
        <v>2.36</v>
      </c>
      <c r="I68" s="14">
        <v>3750</v>
      </c>
      <c r="J68" s="14">
        <v>4000</v>
      </c>
      <c r="K68" s="14">
        <f>I68+J68</f>
        <v>7750</v>
      </c>
      <c r="L68" s="7">
        <v>0.31</v>
      </c>
    </row>
    <row r="69" spans="1:12" x14ac:dyDescent="0.3">
      <c r="A69" s="15">
        <f>D69-273.15</f>
        <v>23.810000000000002</v>
      </c>
      <c r="B69" s="16" t="s">
        <v>1</v>
      </c>
      <c r="C69" s="16">
        <v>10</v>
      </c>
      <c r="D69" s="17">
        <v>296.95999999999998</v>
      </c>
      <c r="E69" s="16">
        <v>7882.69</v>
      </c>
      <c r="F69" s="16">
        <v>49.01</v>
      </c>
      <c r="G69" s="18">
        <v>0.49</v>
      </c>
      <c r="H69" s="18">
        <v>3.25</v>
      </c>
      <c r="I69" s="19">
        <v>3750</v>
      </c>
      <c r="J69" s="19">
        <v>4000</v>
      </c>
      <c r="K69" s="19">
        <f>I69+J69</f>
        <v>7750</v>
      </c>
      <c r="L69" s="18">
        <v>0.31</v>
      </c>
    </row>
    <row r="70" spans="1:12" x14ac:dyDescent="0.3">
      <c r="A70" s="9">
        <f t="shared" ref="A70:A73" si="14">D70-273.15</f>
        <v>13.810000000000002</v>
      </c>
      <c r="B70" s="9" t="s">
        <v>2</v>
      </c>
      <c r="C70" s="9">
        <v>20</v>
      </c>
      <c r="D70" s="9">
        <v>286.95999999999998</v>
      </c>
      <c r="E70" s="9">
        <v>7782.63</v>
      </c>
      <c r="F70" s="9">
        <v>50.36</v>
      </c>
      <c r="G70" s="8">
        <v>1.1299999999999999</v>
      </c>
      <c r="H70" s="8">
        <v>7.1</v>
      </c>
      <c r="I70" s="20">
        <v>3750</v>
      </c>
      <c r="J70" s="20">
        <v>4000</v>
      </c>
      <c r="K70" s="20">
        <f>I70+J70</f>
        <v>7750</v>
      </c>
      <c r="L70" s="8">
        <v>0.31</v>
      </c>
    </row>
    <row r="71" spans="1:12" x14ac:dyDescent="0.3">
      <c r="A71" s="9">
        <f t="shared" si="14"/>
        <v>3.1700000000000159</v>
      </c>
      <c r="B71" s="9" t="s">
        <v>3</v>
      </c>
      <c r="C71" s="9">
        <v>30</v>
      </c>
      <c r="D71" s="9">
        <v>276.32</v>
      </c>
      <c r="E71" s="9">
        <v>7399.22</v>
      </c>
      <c r="F71" s="9">
        <v>51.78</v>
      </c>
      <c r="G71" s="8">
        <v>2.11</v>
      </c>
      <c r="H71" s="8">
        <v>10.56</v>
      </c>
      <c r="I71" s="20">
        <v>3750</v>
      </c>
      <c r="J71" s="20">
        <v>4000</v>
      </c>
      <c r="K71" s="20">
        <f t="shared" ref="K71:K78" si="15">I71+J71</f>
        <v>7750</v>
      </c>
      <c r="L71" s="8">
        <v>0.31</v>
      </c>
    </row>
    <row r="72" spans="1:12" x14ac:dyDescent="0.3">
      <c r="A72" s="9">
        <f t="shared" si="14"/>
        <v>-7.4799999999999613</v>
      </c>
      <c r="B72" s="9" t="s">
        <v>4</v>
      </c>
      <c r="C72" s="9">
        <v>40</v>
      </c>
      <c r="D72" s="9">
        <v>265.67</v>
      </c>
      <c r="E72" s="8">
        <v>6790.9</v>
      </c>
      <c r="F72" s="9">
        <v>53.31</v>
      </c>
      <c r="G72" s="8">
        <v>2.97</v>
      </c>
      <c r="H72" s="8">
        <v>13.54</v>
      </c>
      <c r="I72" s="20">
        <v>3750</v>
      </c>
      <c r="J72" s="20">
        <v>4000</v>
      </c>
      <c r="K72" s="20">
        <f t="shared" si="15"/>
        <v>7750</v>
      </c>
      <c r="L72" s="8">
        <v>0.31</v>
      </c>
    </row>
    <row r="73" spans="1:12" x14ac:dyDescent="0.3">
      <c r="A73" s="9">
        <f t="shared" si="14"/>
        <v>-17.379999999999967</v>
      </c>
      <c r="B73" s="9" t="s">
        <v>5</v>
      </c>
      <c r="C73" s="9">
        <v>50</v>
      </c>
      <c r="D73" s="9">
        <v>255.77</v>
      </c>
      <c r="E73" s="9">
        <v>6072.33</v>
      </c>
      <c r="F73" s="9">
        <v>54.67</v>
      </c>
      <c r="G73" s="8">
        <v>3.97</v>
      </c>
      <c r="H73" s="8">
        <v>16.829999999999998</v>
      </c>
      <c r="I73" s="20">
        <v>3750</v>
      </c>
      <c r="J73" s="20">
        <v>4000</v>
      </c>
      <c r="K73" s="20">
        <f t="shared" si="15"/>
        <v>7750</v>
      </c>
      <c r="L73" s="8">
        <v>0.31</v>
      </c>
    </row>
    <row r="74" spans="1:12" x14ac:dyDescent="0.3">
      <c r="A74" s="9">
        <f>D74-273.15</f>
        <v>-26.119999999999976</v>
      </c>
      <c r="B74" s="9" t="s">
        <v>6</v>
      </c>
      <c r="C74" s="9">
        <v>60</v>
      </c>
      <c r="D74" s="8">
        <v>247.03</v>
      </c>
      <c r="E74" s="9">
        <v>5376.98</v>
      </c>
      <c r="F74" s="8">
        <v>55.66</v>
      </c>
      <c r="G74" s="8">
        <v>5.14</v>
      </c>
      <c r="H74" s="8">
        <v>20.88</v>
      </c>
      <c r="I74" s="20">
        <v>3750</v>
      </c>
      <c r="J74" s="20">
        <v>4000</v>
      </c>
      <c r="K74" s="20">
        <f t="shared" si="15"/>
        <v>7750</v>
      </c>
      <c r="L74" s="8">
        <v>0.31</v>
      </c>
    </row>
    <row r="75" spans="1:12" x14ac:dyDescent="0.3">
      <c r="A75" s="9">
        <f>D75-273.15</f>
        <v>-34.069999999999965</v>
      </c>
      <c r="B75" s="32" t="s">
        <v>51</v>
      </c>
      <c r="C75" s="32">
        <v>71</v>
      </c>
      <c r="D75" s="9">
        <v>239.08</v>
      </c>
      <c r="E75" s="9">
        <v>4748.51</v>
      </c>
      <c r="F75" s="9">
        <v>56.23</v>
      </c>
      <c r="G75" s="8">
        <v>6.76</v>
      </c>
      <c r="H75" s="8">
        <v>26.32</v>
      </c>
      <c r="I75" s="20">
        <v>3750</v>
      </c>
      <c r="J75" s="20">
        <v>4000</v>
      </c>
      <c r="K75" s="20">
        <f t="shared" si="15"/>
        <v>7750</v>
      </c>
      <c r="L75" s="8">
        <v>0.31</v>
      </c>
    </row>
    <row r="76" spans="1:12" x14ac:dyDescent="0.3">
      <c r="A76" s="9">
        <f>D76-273.15</f>
        <v>-38.46999999999997</v>
      </c>
      <c r="B76" s="32" t="s">
        <v>48</v>
      </c>
      <c r="C76" s="32">
        <v>79</v>
      </c>
      <c r="D76" s="9">
        <v>234.68</v>
      </c>
      <c r="E76" s="9">
        <v>4415.41</v>
      </c>
      <c r="F76" s="9">
        <v>56.24</v>
      </c>
      <c r="G76" s="8">
        <v>8.3000000000000007</v>
      </c>
      <c r="H76" s="8">
        <v>30.86</v>
      </c>
      <c r="I76" s="20">
        <v>3750</v>
      </c>
      <c r="J76" s="20">
        <v>4000</v>
      </c>
      <c r="K76" s="20">
        <f t="shared" si="15"/>
        <v>7750</v>
      </c>
      <c r="L76" s="8">
        <v>0.31</v>
      </c>
    </row>
    <row r="77" spans="1:12" ht="15" thickBot="1" x14ac:dyDescent="0.35">
      <c r="A77" s="10">
        <f>D77-273.15</f>
        <v>-42.399999999999977</v>
      </c>
      <c r="B77" s="11" t="s">
        <v>7</v>
      </c>
      <c r="C77" s="11">
        <v>90</v>
      </c>
      <c r="D77" s="11">
        <v>230.75</v>
      </c>
      <c r="E77" s="11">
        <v>4121.62</v>
      </c>
      <c r="F77" s="11">
        <v>55.68</v>
      </c>
      <c r="G77" s="10">
        <v>10.93</v>
      </c>
      <c r="H77" s="10">
        <v>37.590000000000003</v>
      </c>
      <c r="I77" s="20">
        <v>3750</v>
      </c>
      <c r="J77" s="20">
        <v>4000</v>
      </c>
      <c r="K77" s="20">
        <f t="shared" si="15"/>
        <v>7750</v>
      </c>
      <c r="L77" s="8">
        <v>0.31</v>
      </c>
    </row>
    <row r="78" spans="1:12" ht="15" thickBot="1" x14ac:dyDescent="0.35">
      <c r="A78" s="23">
        <f>D78-273.15</f>
        <v>-43.45999999999998</v>
      </c>
      <c r="B78" s="23" t="s">
        <v>8</v>
      </c>
      <c r="C78" s="23"/>
      <c r="D78" s="23">
        <v>229.69</v>
      </c>
      <c r="E78" s="23">
        <v>3950</v>
      </c>
      <c r="F78" s="24">
        <v>52.08</v>
      </c>
      <c r="G78" s="24">
        <v>15.65</v>
      </c>
      <c r="H78" s="24">
        <v>51.74</v>
      </c>
      <c r="I78" s="25">
        <v>3750</v>
      </c>
      <c r="J78" s="25">
        <v>4000</v>
      </c>
      <c r="K78" s="25">
        <f t="shared" si="15"/>
        <v>7750</v>
      </c>
      <c r="L78" s="26">
        <v>0.31</v>
      </c>
    </row>
    <row r="79" spans="1:12" ht="15" thickBot="1" x14ac:dyDescent="0.35">
      <c r="G79" s="28" t="s">
        <v>33</v>
      </c>
      <c r="H79" s="28" t="s">
        <v>34</v>
      </c>
    </row>
    <row r="80" spans="1:12" ht="58.2" thickBot="1" x14ac:dyDescent="0.35">
      <c r="A80" s="12" t="s">
        <v>41</v>
      </c>
      <c r="B80" s="12" t="s">
        <v>32</v>
      </c>
      <c r="C80" s="12"/>
      <c r="D80" s="12" t="s">
        <v>49</v>
      </c>
      <c r="E80" s="12" t="s">
        <v>50</v>
      </c>
      <c r="F80" s="12" t="s">
        <v>42</v>
      </c>
      <c r="G80" s="12" t="s">
        <v>43</v>
      </c>
      <c r="H80" s="12" t="s">
        <v>44</v>
      </c>
      <c r="I80" s="12" t="s">
        <v>45</v>
      </c>
      <c r="J80" s="12" t="s">
        <v>46</v>
      </c>
      <c r="K80" s="12" t="s">
        <v>47</v>
      </c>
      <c r="L80" s="12" t="s">
        <v>16</v>
      </c>
    </row>
    <row r="81" spans="1:12" ht="15" thickBot="1" x14ac:dyDescent="0.35">
      <c r="A81" s="13">
        <f>D81-273.15</f>
        <v>35</v>
      </c>
      <c r="B81" s="13" t="s">
        <v>0</v>
      </c>
      <c r="C81" s="13"/>
      <c r="D81" s="13">
        <v>308.14999999999998</v>
      </c>
      <c r="E81" s="13">
        <v>8500</v>
      </c>
      <c r="F81" s="13">
        <v>46.88</v>
      </c>
      <c r="G81" s="7">
        <v>0.02</v>
      </c>
      <c r="H81" s="7">
        <v>2.0699999999999998</v>
      </c>
      <c r="I81" s="14">
        <v>4250</v>
      </c>
      <c r="J81" s="14">
        <v>4500</v>
      </c>
      <c r="K81" s="14">
        <f>I81+J81</f>
        <v>8750</v>
      </c>
      <c r="L81" s="7">
        <v>0.31</v>
      </c>
    </row>
    <row r="82" spans="1:12" x14ac:dyDescent="0.3">
      <c r="A82" s="15">
        <f>D82-273.15</f>
        <v>23.810000000000002</v>
      </c>
      <c r="B82" s="16" t="s">
        <v>1</v>
      </c>
      <c r="C82" s="16">
        <v>10</v>
      </c>
      <c r="D82" s="17">
        <v>296.95999999999998</v>
      </c>
      <c r="E82" s="16">
        <v>7882.69</v>
      </c>
      <c r="F82" s="16">
        <v>49.1</v>
      </c>
      <c r="G82" s="16">
        <v>0.23</v>
      </c>
      <c r="H82" s="18">
        <v>2.92</v>
      </c>
      <c r="I82" s="19">
        <v>4250</v>
      </c>
      <c r="J82" s="19">
        <v>4500</v>
      </c>
      <c r="K82" s="19">
        <f>I82+J82</f>
        <v>8750</v>
      </c>
      <c r="L82" s="18">
        <v>0.31</v>
      </c>
    </row>
    <row r="83" spans="1:12" x14ac:dyDescent="0.3">
      <c r="A83" s="9">
        <f t="shared" ref="A83:A86" si="16">D83-273.15</f>
        <v>13.810000000000002</v>
      </c>
      <c r="B83" s="9" t="s">
        <v>2</v>
      </c>
      <c r="C83" s="9">
        <v>20</v>
      </c>
      <c r="D83" s="9">
        <v>286.95999999999998</v>
      </c>
      <c r="E83" s="9">
        <v>7782.63</v>
      </c>
      <c r="F83" s="9">
        <v>50.46</v>
      </c>
      <c r="G83" s="8">
        <v>0.54</v>
      </c>
      <c r="H83" s="8">
        <v>6.74</v>
      </c>
      <c r="I83" s="20">
        <v>4250</v>
      </c>
      <c r="J83" s="20">
        <v>4500</v>
      </c>
      <c r="K83" s="20">
        <f>I83+J83</f>
        <v>8750</v>
      </c>
      <c r="L83" s="8">
        <v>0.31</v>
      </c>
    </row>
    <row r="84" spans="1:12" x14ac:dyDescent="0.3">
      <c r="A84" s="9">
        <f t="shared" si="16"/>
        <v>3.1700000000000159</v>
      </c>
      <c r="B84" s="9" t="s">
        <v>3</v>
      </c>
      <c r="C84" s="9">
        <v>30</v>
      </c>
      <c r="D84" s="9">
        <v>276.32</v>
      </c>
      <c r="E84" s="9">
        <v>7399.22</v>
      </c>
      <c r="F84" s="9">
        <v>51.96</v>
      </c>
      <c r="G84" s="27">
        <v>1.03</v>
      </c>
      <c r="H84" s="8">
        <v>9.92</v>
      </c>
      <c r="I84" s="20">
        <v>4250</v>
      </c>
      <c r="J84" s="20">
        <v>4500</v>
      </c>
      <c r="K84" s="20">
        <f t="shared" ref="K84:K91" si="17">I84+J84</f>
        <v>8750</v>
      </c>
      <c r="L84" s="8">
        <v>0.31</v>
      </c>
    </row>
    <row r="85" spans="1:12" x14ac:dyDescent="0.3">
      <c r="A85" s="9">
        <f t="shared" si="16"/>
        <v>-7.4799999999999613</v>
      </c>
      <c r="B85" s="9" t="s">
        <v>4</v>
      </c>
      <c r="C85" s="9">
        <v>40</v>
      </c>
      <c r="D85" s="9">
        <v>265.67</v>
      </c>
      <c r="E85" s="8">
        <v>6790.9</v>
      </c>
      <c r="F85" s="9">
        <v>53.56</v>
      </c>
      <c r="G85" s="8">
        <v>1.58</v>
      </c>
      <c r="H85" s="8">
        <v>12.63</v>
      </c>
      <c r="I85" s="20">
        <v>4250</v>
      </c>
      <c r="J85" s="20">
        <v>4500</v>
      </c>
      <c r="K85" s="20">
        <f t="shared" si="17"/>
        <v>8750</v>
      </c>
      <c r="L85" s="8">
        <v>0.31</v>
      </c>
    </row>
    <row r="86" spans="1:12" x14ac:dyDescent="0.3">
      <c r="A86" s="9">
        <f t="shared" si="16"/>
        <v>-17.379999999999967</v>
      </c>
      <c r="B86" s="9" t="s">
        <v>5</v>
      </c>
      <c r="C86" s="9">
        <v>50</v>
      </c>
      <c r="D86" s="9">
        <v>255.77</v>
      </c>
      <c r="E86" s="9">
        <v>6072.33</v>
      </c>
      <c r="F86" s="9">
        <v>55.02</v>
      </c>
      <c r="G86" s="8">
        <v>2.17</v>
      </c>
      <c r="H86" s="8">
        <v>15.44</v>
      </c>
      <c r="I86" s="20">
        <v>4250</v>
      </c>
      <c r="J86" s="20">
        <v>4500</v>
      </c>
      <c r="K86" s="20">
        <f t="shared" si="17"/>
        <v>8750</v>
      </c>
      <c r="L86" s="8">
        <v>0.31</v>
      </c>
    </row>
    <row r="87" spans="1:12" x14ac:dyDescent="0.3">
      <c r="A87" s="9">
        <f>D87-273.15</f>
        <v>-26.119999999999976</v>
      </c>
      <c r="B87" s="9" t="s">
        <v>6</v>
      </c>
      <c r="C87" s="9">
        <v>60</v>
      </c>
      <c r="D87" s="8">
        <v>247.03</v>
      </c>
      <c r="E87" s="9">
        <v>5376.98</v>
      </c>
      <c r="F87" s="8">
        <v>56.1</v>
      </c>
      <c r="G87" s="8">
        <v>3.06</v>
      </c>
      <c r="H87" s="8">
        <v>18.989999999999998</v>
      </c>
      <c r="I87" s="20">
        <v>4250</v>
      </c>
      <c r="J87" s="20">
        <v>4500</v>
      </c>
      <c r="K87" s="20">
        <f t="shared" si="17"/>
        <v>8750</v>
      </c>
      <c r="L87" s="8">
        <v>0.31</v>
      </c>
    </row>
    <row r="88" spans="1:12" x14ac:dyDescent="0.3">
      <c r="A88" s="9">
        <f>D88-273.15</f>
        <v>-34.069999999999965</v>
      </c>
      <c r="B88" s="32" t="s">
        <v>51</v>
      </c>
      <c r="C88" s="32">
        <v>71</v>
      </c>
      <c r="D88" s="9">
        <v>239.08</v>
      </c>
      <c r="E88" s="9">
        <v>4748.51</v>
      </c>
      <c r="F88" s="9">
        <v>56.82</v>
      </c>
      <c r="G88" s="8">
        <v>4.2300000000000004</v>
      </c>
      <c r="H88" s="8">
        <v>23.63</v>
      </c>
      <c r="I88" s="20">
        <v>4250</v>
      </c>
      <c r="J88" s="20">
        <v>4500</v>
      </c>
      <c r="K88" s="20">
        <f t="shared" si="17"/>
        <v>8750</v>
      </c>
      <c r="L88" s="8">
        <v>0.31</v>
      </c>
    </row>
    <row r="89" spans="1:12" x14ac:dyDescent="0.3">
      <c r="A89" s="9">
        <f>D89-273.15</f>
        <v>-38.46999999999997</v>
      </c>
      <c r="B89" s="32" t="s">
        <v>48</v>
      </c>
      <c r="C89" s="32">
        <v>79</v>
      </c>
      <c r="D89" s="9">
        <v>234.68</v>
      </c>
      <c r="E89" s="9">
        <v>4415.41</v>
      </c>
      <c r="F89" s="9">
        <v>56.92</v>
      </c>
      <c r="G89" s="8">
        <v>5.54</v>
      </c>
      <c r="H89" s="8">
        <v>27.63</v>
      </c>
      <c r="I89" s="20">
        <v>4250</v>
      </c>
      <c r="J89" s="20">
        <v>4500</v>
      </c>
      <c r="K89" s="20">
        <f t="shared" si="17"/>
        <v>8750</v>
      </c>
      <c r="L89" s="8">
        <v>0.31</v>
      </c>
    </row>
    <row r="90" spans="1:12" ht="15" thickBot="1" x14ac:dyDescent="0.35">
      <c r="A90" s="10">
        <f>D90-273.15</f>
        <v>-42.399999999999977</v>
      </c>
      <c r="B90" s="11" t="s">
        <v>7</v>
      </c>
      <c r="C90" s="11">
        <v>90</v>
      </c>
      <c r="D90" s="11">
        <v>230.75</v>
      </c>
      <c r="E90" s="11">
        <v>4121.62</v>
      </c>
      <c r="F90" s="11">
        <v>56.51</v>
      </c>
      <c r="G90" s="10">
        <v>7.85</v>
      </c>
      <c r="H90" s="10">
        <v>33.6</v>
      </c>
      <c r="I90" s="20">
        <v>4250</v>
      </c>
      <c r="J90" s="20">
        <v>4500</v>
      </c>
      <c r="K90" s="20">
        <f t="shared" si="17"/>
        <v>8750</v>
      </c>
      <c r="L90" s="8">
        <v>0.31</v>
      </c>
    </row>
    <row r="91" spans="1:12" ht="15" thickBot="1" x14ac:dyDescent="0.35">
      <c r="A91" s="23">
        <f>D91-273.15</f>
        <v>-43.45999999999998</v>
      </c>
      <c r="B91" s="23" t="s">
        <v>8</v>
      </c>
      <c r="C91" s="23"/>
      <c r="D91" s="23">
        <v>229.69</v>
      </c>
      <c r="E91" s="23">
        <v>3950</v>
      </c>
      <c r="F91" s="24">
        <v>53.17</v>
      </c>
      <c r="G91" s="24">
        <v>11.95</v>
      </c>
      <c r="H91" s="24">
        <v>46.23</v>
      </c>
      <c r="I91" s="25">
        <v>4250</v>
      </c>
      <c r="J91" s="25">
        <v>4500</v>
      </c>
      <c r="K91" s="25">
        <f t="shared" si="17"/>
        <v>8750</v>
      </c>
      <c r="L91" s="26">
        <v>0.31</v>
      </c>
    </row>
    <row r="92" spans="1:12" ht="15" thickBot="1" x14ac:dyDescent="0.35"/>
    <row r="93" spans="1:12" ht="58.2" thickBot="1" x14ac:dyDescent="0.35">
      <c r="A93" s="12" t="s">
        <v>41</v>
      </c>
      <c r="B93" s="12" t="s">
        <v>32</v>
      </c>
      <c r="C93" s="12"/>
      <c r="D93" s="12" t="s">
        <v>49</v>
      </c>
      <c r="E93" s="12" t="s">
        <v>50</v>
      </c>
      <c r="F93" s="12" t="s">
        <v>42</v>
      </c>
      <c r="G93" s="12" t="s">
        <v>43</v>
      </c>
      <c r="H93" s="12" t="s">
        <v>44</v>
      </c>
      <c r="I93" s="12" t="s">
        <v>45</v>
      </c>
      <c r="J93" s="12" t="s">
        <v>46</v>
      </c>
      <c r="K93" s="12" t="s">
        <v>47</v>
      </c>
      <c r="L93" s="12" t="s">
        <v>16</v>
      </c>
    </row>
    <row r="94" spans="1:12" ht="15" thickBot="1" x14ac:dyDescent="0.35">
      <c r="A94" s="13">
        <f>D94-273.15</f>
        <v>35</v>
      </c>
      <c r="B94" s="13" t="s">
        <v>0</v>
      </c>
      <c r="C94" s="13"/>
      <c r="D94" s="13">
        <v>308.14999999999998</v>
      </c>
      <c r="E94" s="13">
        <v>8500</v>
      </c>
      <c r="F94" s="13">
        <v>46.94</v>
      </c>
      <c r="G94" s="31">
        <v>6.0000000000000001E-3</v>
      </c>
      <c r="H94" s="7">
        <v>1.87</v>
      </c>
      <c r="I94" s="14">
        <v>4750</v>
      </c>
      <c r="J94" s="14">
        <v>5000</v>
      </c>
      <c r="K94" s="14">
        <f>I94+J94</f>
        <v>9750</v>
      </c>
      <c r="L94" s="7">
        <v>0.31</v>
      </c>
    </row>
    <row r="95" spans="1:12" x14ac:dyDescent="0.3">
      <c r="A95" s="15">
        <f>D95-273.15</f>
        <v>23.810000000000002</v>
      </c>
      <c r="B95" s="16" t="s">
        <v>1</v>
      </c>
      <c r="C95" s="16">
        <v>10</v>
      </c>
      <c r="D95" s="17">
        <v>296.95999999999998</v>
      </c>
      <c r="E95" s="16">
        <v>7882.69</v>
      </c>
      <c r="F95" s="16">
        <v>49.16</v>
      </c>
      <c r="G95" s="18">
        <v>0.11</v>
      </c>
      <c r="H95" s="18">
        <v>2.71</v>
      </c>
      <c r="I95" s="19">
        <v>4750</v>
      </c>
      <c r="J95" s="19">
        <v>5000</v>
      </c>
      <c r="K95" s="19">
        <f>I95+J95</f>
        <v>9750</v>
      </c>
      <c r="L95" s="18">
        <v>0.31</v>
      </c>
    </row>
    <row r="96" spans="1:12" x14ac:dyDescent="0.3">
      <c r="A96" s="9">
        <f t="shared" ref="A96:A99" si="18">D96-273.15</f>
        <v>13.810000000000002</v>
      </c>
      <c r="B96" s="9" t="s">
        <v>2</v>
      </c>
      <c r="C96" s="9">
        <v>20</v>
      </c>
      <c r="D96" s="9">
        <v>286.95999999999998</v>
      </c>
      <c r="E96" s="9">
        <v>7782.63</v>
      </c>
      <c r="F96" s="9">
        <v>50.51</v>
      </c>
      <c r="G96" s="8">
        <v>0.27</v>
      </c>
      <c r="H96" s="8">
        <v>6.57</v>
      </c>
      <c r="I96" s="20">
        <v>4750</v>
      </c>
      <c r="J96" s="20">
        <v>5000</v>
      </c>
      <c r="K96" s="20">
        <f>I96+J96</f>
        <v>9750</v>
      </c>
      <c r="L96" s="8">
        <v>0.31</v>
      </c>
    </row>
    <row r="97" spans="1:12" x14ac:dyDescent="0.3">
      <c r="A97" s="9">
        <f t="shared" si="18"/>
        <v>3.1700000000000159</v>
      </c>
      <c r="B97" s="9" t="s">
        <v>3</v>
      </c>
      <c r="C97" s="9">
        <v>30</v>
      </c>
      <c r="D97" s="9">
        <v>276.32</v>
      </c>
      <c r="E97" s="9">
        <v>7399.22</v>
      </c>
      <c r="F97" s="9">
        <v>52.05</v>
      </c>
      <c r="G97" s="8">
        <v>0.48</v>
      </c>
      <c r="H97" s="8">
        <v>9.6</v>
      </c>
      <c r="I97" s="20">
        <v>4750</v>
      </c>
      <c r="J97" s="20">
        <v>5000</v>
      </c>
      <c r="K97" s="20">
        <f t="shared" ref="K97:K104" si="19">I97+J97</f>
        <v>9750</v>
      </c>
      <c r="L97" s="8">
        <v>0.31</v>
      </c>
    </row>
    <row r="98" spans="1:12" x14ac:dyDescent="0.3">
      <c r="A98" s="9">
        <f t="shared" si="18"/>
        <v>-7.4799999999999613</v>
      </c>
      <c r="B98" s="9" t="s">
        <v>4</v>
      </c>
      <c r="C98" s="9">
        <v>40</v>
      </c>
      <c r="D98" s="9">
        <v>265.67</v>
      </c>
      <c r="E98" s="8">
        <v>6790.9</v>
      </c>
      <c r="F98" s="9">
        <v>53.69</v>
      </c>
      <c r="G98" s="8">
        <v>0.8</v>
      </c>
      <c r="H98" s="8">
        <v>12.13</v>
      </c>
      <c r="I98" s="20">
        <v>4750</v>
      </c>
      <c r="J98" s="20">
        <v>5000</v>
      </c>
      <c r="K98" s="20">
        <f t="shared" si="19"/>
        <v>9750</v>
      </c>
      <c r="L98" s="8">
        <v>0.31</v>
      </c>
    </row>
    <row r="99" spans="1:12" x14ac:dyDescent="0.3">
      <c r="A99" s="9">
        <f t="shared" si="18"/>
        <v>-17.379999999999967</v>
      </c>
      <c r="B99" s="9" t="s">
        <v>5</v>
      </c>
      <c r="C99" s="9">
        <v>50</v>
      </c>
      <c r="D99" s="9">
        <v>255.77</v>
      </c>
      <c r="E99" s="9">
        <v>6072.33</v>
      </c>
      <c r="F99" s="9">
        <v>55.21</v>
      </c>
      <c r="G99" s="8">
        <v>1.1599999999999999</v>
      </c>
      <c r="H99" s="8">
        <v>14.69</v>
      </c>
      <c r="I99" s="20">
        <v>4750</v>
      </c>
      <c r="J99" s="20">
        <v>5000</v>
      </c>
      <c r="K99" s="20">
        <f t="shared" si="19"/>
        <v>9750</v>
      </c>
      <c r="L99" s="8">
        <v>0.31</v>
      </c>
    </row>
    <row r="100" spans="1:12" x14ac:dyDescent="0.3">
      <c r="A100" s="9">
        <f>D100-273.15</f>
        <v>-26.119999999999976</v>
      </c>
      <c r="B100" s="9" t="s">
        <v>6</v>
      </c>
      <c r="C100" s="9">
        <v>60</v>
      </c>
      <c r="D100" s="8">
        <v>247.03</v>
      </c>
      <c r="E100" s="9">
        <v>5376.98</v>
      </c>
      <c r="F100" s="8">
        <v>56.39</v>
      </c>
      <c r="G100" s="8">
        <v>1.69</v>
      </c>
      <c r="H100" s="8">
        <v>17.79</v>
      </c>
      <c r="I100" s="20">
        <v>4750</v>
      </c>
      <c r="J100" s="20">
        <v>5000</v>
      </c>
      <c r="K100" s="20">
        <f t="shared" si="19"/>
        <v>9750</v>
      </c>
      <c r="L100" s="8">
        <v>0.31</v>
      </c>
    </row>
    <row r="101" spans="1:12" x14ac:dyDescent="0.3">
      <c r="A101" s="9">
        <f>D101-273.15</f>
        <v>-34.069999999999965</v>
      </c>
      <c r="B101" s="32" t="s">
        <v>51</v>
      </c>
      <c r="C101" s="32">
        <v>71</v>
      </c>
      <c r="D101" s="9">
        <v>239.08</v>
      </c>
      <c r="E101" s="9">
        <v>4748.51</v>
      </c>
      <c r="F101" s="9">
        <v>57.17</v>
      </c>
      <c r="G101" s="8">
        <v>2.68</v>
      </c>
      <c r="H101" s="8">
        <v>22.06</v>
      </c>
      <c r="I101" s="20">
        <v>4750</v>
      </c>
      <c r="J101" s="20">
        <v>5000</v>
      </c>
      <c r="K101" s="20">
        <f t="shared" si="19"/>
        <v>9750</v>
      </c>
      <c r="L101" s="8">
        <v>0.31</v>
      </c>
    </row>
    <row r="102" spans="1:12" x14ac:dyDescent="0.3">
      <c r="A102" s="9">
        <f>D102-273.15</f>
        <v>-38.46999999999997</v>
      </c>
      <c r="B102" s="32" t="s">
        <v>48</v>
      </c>
      <c r="C102" s="32">
        <v>79</v>
      </c>
      <c r="D102" s="9">
        <v>234.68</v>
      </c>
      <c r="E102" s="9">
        <v>4415.41</v>
      </c>
      <c r="F102" s="9">
        <v>57.42</v>
      </c>
      <c r="G102" s="8">
        <v>3.47</v>
      </c>
      <c r="H102" s="8">
        <v>25.32</v>
      </c>
      <c r="I102" s="20">
        <v>4750</v>
      </c>
      <c r="J102" s="20">
        <v>5000</v>
      </c>
      <c r="K102" s="20">
        <f t="shared" si="19"/>
        <v>9750</v>
      </c>
      <c r="L102" s="8">
        <v>0.31</v>
      </c>
    </row>
    <row r="103" spans="1:12" ht="15" thickBot="1" x14ac:dyDescent="0.35">
      <c r="A103" s="10">
        <f>D103-273.15</f>
        <v>-42.399999999999977</v>
      </c>
      <c r="B103" s="11" t="s">
        <v>7</v>
      </c>
      <c r="C103" s="11">
        <v>90</v>
      </c>
      <c r="D103" s="11">
        <v>230.75</v>
      </c>
      <c r="E103" s="11">
        <v>4121.62</v>
      </c>
      <c r="F103" s="11">
        <v>57.13</v>
      </c>
      <c r="G103" s="10">
        <v>5.44</v>
      </c>
      <c r="H103" s="10">
        <v>30.62</v>
      </c>
      <c r="I103" s="20">
        <v>4750</v>
      </c>
      <c r="J103" s="20">
        <v>5000</v>
      </c>
      <c r="K103" s="20">
        <f t="shared" si="19"/>
        <v>9750</v>
      </c>
      <c r="L103" s="8">
        <v>0.31</v>
      </c>
    </row>
    <row r="104" spans="1:12" ht="15" thickBot="1" x14ac:dyDescent="0.35">
      <c r="A104" s="23">
        <f>D104-273.15</f>
        <v>-43.45999999999998</v>
      </c>
      <c r="B104" s="23" t="s">
        <v>8</v>
      </c>
      <c r="C104" s="23"/>
      <c r="D104" s="23">
        <v>229.69</v>
      </c>
      <c r="E104" s="23">
        <v>3950</v>
      </c>
      <c r="F104" s="24">
        <v>53.88</v>
      </c>
      <c r="G104" s="24">
        <v>9.5</v>
      </c>
      <c r="H104" s="24">
        <v>42.71</v>
      </c>
      <c r="I104" s="25">
        <v>4750</v>
      </c>
      <c r="J104" s="25">
        <v>5000</v>
      </c>
      <c r="K104" s="25">
        <f t="shared" si="19"/>
        <v>9750</v>
      </c>
      <c r="L104" s="26">
        <v>0.31</v>
      </c>
    </row>
    <row r="105" spans="1:12" ht="15" thickBot="1" x14ac:dyDescent="0.35"/>
    <row r="106" spans="1:12" ht="58.2" thickBot="1" x14ac:dyDescent="0.35">
      <c r="A106" s="12" t="s">
        <v>41</v>
      </c>
      <c r="B106" s="12" t="s">
        <v>32</v>
      </c>
      <c r="C106" s="12"/>
      <c r="D106" s="12" t="s">
        <v>49</v>
      </c>
      <c r="E106" s="12" t="s">
        <v>50</v>
      </c>
      <c r="F106" s="12" t="s">
        <v>42</v>
      </c>
      <c r="G106" s="12" t="s">
        <v>43</v>
      </c>
      <c r="H106" s="12" t="s">
        <v>44</v>
      </c>
      <c r="I106" s="12" t="s">
        <v>45</v>
      </c>
      <c r="J106" s="12" t="s">
        <v>46</v>
      </c>
      <c r="K106" s="12" t="s">
        <v>47</v>
      </c>
      <c r="L106" s="12" t="s">
        <v>16</v>
      </c>
    </row>
    <row r="107" spans="1:12" ht="15" thickBot="1" x14ac:dyDescent="0.35">
      <c r="A107" s="13">
        <f>D107-273.15</f>
        <v>35</v>
      </c>
      <c r="B107" s="13" t="s">
        <v>0</v>
      </c>
      <c r="C107" s="13"/>
      <c r="D107" s="13">
        <v>308.14999999999998</v>
      </c>
      <c r="E107" s="13">
        <v>8500</v>
      </c>
      <c r="F107" s="13">
        <v>46.98</v>
      </c>
      <c r="G107" s="31">
        <v>2E-3</v>
      </c>
      <c r="H107" s="7">
        <v>1.73</v>
      </c>
      <c r="I107" s="14">
        <v>5250</v>
      </c>
      <c r="J107" s="14">
        <v>5500</v>
      </c>
      <c r="K107" s="14">
        <f>I107+J107</f>
        <v>10750</v>
      </c>
      <c r="L107" s="7">
        <v>0.31</v>
      </c>
    </row>
    <row r="108" spans="1:12" x14ac:dyDescent="0.3">
      <c r="A108" s="15">
        <f>D108-273.15</f>
        <v>23.810000000000002</v>
      </c>
      <c r="B108" s="16" t="s">
        <v>1</v>
      </c>
      <c r="C108" s="16">
        <v>10</v>
      </c>
      <c r="D108" s="17">
        <v>296.95999999999998</v>
      </c>
      <c r="E108" s="16">
        <v>7882.69</v>
      </c>
      <c r="F108" s="16">
        <v>49.19</v>
      </c>
      <c r="G108" s="18">
        <v>0.06</v>
      </c>
      <c r="H108" s="18">
        <v>2.58</v>
      </c>
      <c r="I108" s="19">
        <v>5250</v>
      </c>
      <c r="J108" s="19">
        <v>5500</v>
      </c>
      <c r="K108" s="19">
        <f>I108+J108</f>
        <v>10750</v>
      </c>
      <c r="L108" s="18">
        <v>0.31</v>
      </c>
    </row>
    <row r="109" spans="1:12" x14ac:dyDescent="0.3">
      <c r="A109" s="9">
        <f t="shared" ref="A109:A112" si="20">D109-273.15</f>
        <v>13.810000000000002</v>
      </c>
      <c r="B109" s="9" t="s">
        <v>2</v>
      </c>
      <c r="C109" s="9">
        <v>20</v>
      </c>
      <c r="D109" s="9">
        <v>286.95999999999998</v>
      </c>
      <c r="E109" s="9">
        <v>7782.63</v>
      </c>
      <c r="F109" s="9">
        <v>50.54</v>
      </c>
      <c r="G109" s="8">
        <v>0.12</v>
      </c>
      <c r="H109" s="8">
        <v>6.47</v>
      </c>
      <c r="I109" s="20">
        <v>5250</v>
      </c>
      <c r="J109" s="20">
        <v>5500</v>
      </c>
      <c r="K109" s="20">
        <f>I109+J109</f>
        <v>10750</v>
      </c>
      <c r="L109" s="8">
        <v>0.31</v>
      </c>
    </row>
    <row r="110" spans="1:12" x14ac:dyDescent="0.3">
      <c r="A110" s="9">
        <f t="shared" si="20"/>
        <v>3.1700000000000159</v>
      </c>
      <c r="B110" s="9" t="s">
        <v>3</v>
      </c>
      <c r="C110" s="9">
        <v>30</v>
      </c>
      <c r="D110" s="9">
        <v>276.32</v>
      </c>
      <c r="E110" s="9">
        <v>7399.22</v>
      </c>
      <c r="F110" s="9">
        <v>52.08</v>
      </c>
      <c r="G110" s="8">
        <v>0.25</v>
      </c>
      <c r="H110" s="8">
        <v>9.4700000000000006</v>
      </c>
      <c r="I110" s="20">
        <v>5250</v>
      </c>
      <c r="J110" s="20">
        <v>5500</v>
      </c>
      <c r="K110" s="20">
        <f t="shared" ref="K110:K117" si="21">I110+J110</f>
        <v>10750</v>
      </c>
      <c r="L110" s="8">
        <v>0.31</v>
      </c>
    </row>
    <row r="111" spans="1:12" x14ac:dyDescent="0.3">
      <c r="A111" s="9">
        <f t="shared" si="20"/>
        <v>-7.4799999999999613</v>
      </c>
      <c r="B111" s="9" t="s">
        <v>4</v>
      </c>
      <c r="C111" s="9">
        <v>40</v>
      </c>
      <c r="D111" s="9">
        <v>265.67</v>
      </c>
      <c r="E111" s="8">
        <v>6790.9</v>
      </c>
      <c r="F111" s="9">
        <v>53.76</v>
      </c>
      <c r="G111" s="8">
        <v>0.39</v>
      </c>
      <c r="H111" s="8">
        <v>11.88</v>
      </c>
      <c r="I111" s="20">
        <v>5250</v>
      </c>
      <c r="J111" s="20">
        <v>5500</v>
      </c>
      <c r="K111" s="20">
        <f t="shared" si="21"/>
        <v>10750</v>
      </c>
      <c r="L111" s="8">
        <v>0.31</v>
      </c>
    </row>
    <row r="112" spans="1:12" x14ac:dyDescent="0.3">
      <c r="A112" s="9">
        <f t="shared" si="20"/>
        <v>-17.379999999999967</v>
      </c>
      <c r="B112" s="9" t="s">
        <v>5</v>
      </c>
      <c r="C112" s="9">
        <v>50</v>
      </c>
      <c r="D112" s="9">
        <v>255.77</v>
      </c>
      <c r="E112" s="9">
        <v>6072.33</v>
      </c>
      <c r="F112" s="9">
        <v>55.31</v>
      </c>
      <c r="G112" s="8">
        <v>0.61</v>
      </c>
      <c r="H112" s="8">
        <v>14.29</v>
      </c>
      <c r="I112" s="20">
        <v>5250</v>
      </c>
      <c r="J112" s="20">
        <v>5500</v>
      </c>
      <c r="K112" s="20">
        <f t="shared" si="21"/>
        <v>10750</v>
      </c>
      <c r="L112" s="8">
        <v>0.31</v>
      </c>
    </row>
    <row r="113" spans="1:12" x14ac:dyDescent="0.3">
      <c r="A113" s="9">
        <f>D113-273.15</f>
        <v>-26.119999999999976</v>
      </c>
      <c r="B113" s="9" t="s">
        <v>6</v>
      </c>
      <c r="C113" s="9">
        <v>60</v>
      </c>
      <c r="D113" s="8">
        <v>247.03</v>
      </c>
      <c r="E113" s="9">
        <v>5376.98</v>
      </c>
      <c r="F113" s="8">
        <v>56.54</v>
      </c>
      <c r="G113" s="8">
        <v>0.92</v>
      </c>
      <c r="H113" s="8">
        <v>17.149999999999999</v>
      </c>
      <c r="I113" s="20">
        <v>5250</v>
      </c>
      <c r="J113" s="20">
        <v>5500</v>
      </c>
      <c r="K113" s="20">
        <f t="shared" si="21"/>
        <v>10750</v>
      </c>
      <c r="L113" s="8">
        <v>0.31</v>
      </c>
    </row>
    <row r="114" spans="1:12" x14ac:dyDescent="0.3">
      <c r="A114" s="9">
        <f>D114-273.15</f>
        <v>-34.069999999999965</v>
      </c>
      <c r="B114" s="32" t="s">
        <v>51</v>
      </c>
      <c r="C114" s="32">
        <v>71</v>
      </c>
      <c r="D114" s="9">
        <v>239.08</v>
      </c>
      <c r="E114" s="9">
        <v>4748.51</v>
      </c>
      <c r="F114" s="9">
        <v>57.43</v>
      </c>
      <c r="G114" s="8">
        <v>1.51</v>
      </c>
      <c r="H114" s="8">
        <v>20.91</v>
      </c>
      <c r="I114" s="20">
        <v>5250</v>
      </c>
      <c r="J114" s="20">
        <v>5500</v>
      </c>
      <c r="K114" s="20">
        <f t="shared" si="21"/>
        <v>10750</v>
      </c>
      <c r="L114" s="8">
        <v>0.31</v>
      </c>
    </row>
    <row r="115" spans="1:12" x14ac:dyDescent="0.3">
      <c r="A115" s="9">
        <f>D115-273.15</f>
        <v>-38.46999999999997</v>
      </c>
      <c r="B115" s="32" t="s">
        <v>48</v>
      </c>
      <c r="C115" s="32">
        <v>79</v>
      </c>
      <c r="D115" s="9">
        <v>234.68</v>
      </c>
      <c r="E115" s="9">
        <v>4415.41</v>
      </c>
      <c r="F115" s="9">
        <v>57.7</v>
      </c>
      <c r="G115" s="8">
        <v>2.2799999999999998</v>
      </c>
      <c r="H115" s="8">
        <v>24.04</v>
      </c>
      <c r="I115" s="20">
        <v>5250</v>
      </c>
      <c r="J115" s="20">
        <v>5500</v>
      </c>
      <c r="K115" s="20">
        <f t="shared" si="21"/>
        <v>10750</v>
      </c>
      <c r="L115" s="8">
        <v>0.31</v>
      </c>
    </row>
    <row r="116" spans="1:12" ht="15" thickBot="1" x14ac:dyDescent="0.35">
      <c r="A116" s="10">
        <f>D116-273.15</f>
        <v>-42.399999999999977</v>
      </c>
      <c r="B116" s="11" t="s">
        <v>7</v>
      </c>
      <c r="C116" s="11">
        <v>90</v>
      </c>
      <c r="D116" s="11">
        <v>230.75</v>
      </c>
      <c r="E116" s="11">
        <v>4121.62</v>
      </c>
      <c r="F116" s="11">
        <v>57.59</v>
      </c>
      <c r="G116" s="10">
        <v>3.64</v>
      </c>
      <c r="H116" s="10">
        <v>28.47</v>
      </c>
      <c r="I116" s="20">
        <v>5250</v>
      </c>
      <c r="J116" s="20">
        <v>5500</v>
      </c>
      <c r="K116" s="20">
        <f t="shared" si="21"/>
        <v>10750</v>
      </c>
      <c r="L116" s="8">
        <v>0.31</v>
      </c>
    </row>
    <row r="117" spans="1:12" ht="15" thickBot="1" x14ac:dyDescent="0.35">
      <c r="A117" s="23">
        <f>D117-273.15</f>
        <v>-43.45999999999998</v>
      </c>
      <c r="B117" s="23" t="s">
        <v>8</v>
      </c>
      <c r="C117" s="23"/>
      <c r="D117" s="23">
        <v>229.69</v>
      </c>
      <c r="E117" s="23">
        <v>3950</v>
      </c>
      <c r="F117" s="24">
        <v>54.48</v>
      </c>
      <c r="G117" s="24">
        <v>7.38</v>
      </c>
      <c r="H117" s="24">
        <v>39.75</v>
      </c>
      <c r="I117" s="25">
        <v>5250</v>
      </c>
      <c r="J117" s="25">
        <v>5500</v>
      </c>
      <c r="K117" s="25">
        <f t="shared" si="21"/>
        <v>10750</v>
      </c>
      <c r="L117" s="26">
        <v>0.31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Assumptions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COCO ENRIQUEZ</dc:creator>
  <cp:lastModifiedBy>Luis Coco Enriquez</cp:lastModifiedBy>
  <dcterms:created xsi:type="dcterms:W3CDTF">2015-06-05T18:17:20Z</dcterms:created>
  <dcterms:modified xsi:type="dcterms:W3CDTF">2025-05-13T09:18:43Z</dcterms:modified>
</cp:coreProperties>
</file>