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e_mati1.EQUIPMARC\Documents\Luis\Final_Project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1" l="1"/>
  <c r="Q79" i="1"/>
  <c r="P80" i="1"/>
  <c r="Q80" i="1"/>
  <c r="P76" i="1"/>
  <c r="Q76" i="1" s="1"/>
  <c r="P77" i="1"/>
  <c r="Q77" i="1"/>
  <c r="R74" i="1"/>
  <c r="S74" i="1"/>
  <c r="P64" i="1"/>
  <c r="Q64" i="1"/>
  <c r="P65" i="1"/>
  <c r="Q65" i="1"/>
  <c r="P67" i="1"/>
  <c r="Q67" i="1"/>
  <c r="P68" i="1"/>
  <c r="Q68" i="1" s="1"/>
  <c r="P70" i="1"/>
  <c r="Q70" i="1" s="1"/>
  <c r="P71" i="1"/>
  <c r="Q71" i="1" s="1"/>
  <c r="P73" i="1"/>
  <c r="Q73" i="1"/>
  <c r="P74" i="1"/>
  <c r="Q74" i="1"/>
  <c r="P61" i="1"/>
  <c r="P62" i="1"/>
  <c r="Q62" i="1"/>
  <c r="P58" i="1"/>
  <c r="Q58" i="1" s="1"/>
  <c r="P59" i="1"/>
  <c r="Q59" i="1"/>
  <c r="P55" i="1"/>
  <c r="Q55" i="1"/>
  <c r="P56" i="1"/>
  <c r="Q56" i="1" s="1"/>
  <c r="P52" i="1"/>
  <c r="Q52" i="1"/>
  <c r="P53" i="1"/>
  <c r="Q53" i="1"/>
  <c r="P49" i="1"/>
  <c r="Q49" i="1"/>
  <c r="P50" i="1"/>
  <c r="Q50" i="1"/>
  <c r="P46" i="1"/>
  <c r="Q46" i="1" s="1"/>
  <c r="P47" i="1"/>
  <c r="Q47" i="1"/>
  <c r="S44" i="1"/>
  <c r="P43" i="1"/>
  <c r="Q43" i="1"/>
  <c r="P44" i="1"/>
  <c r="Q44" i="1" s="1"/>
  <c r="P40" i="1"/>
  <c r="Q40" i="1"/>
  <c r="P41" i="1"/>
  <c r="Q41" i="1"/>
  <c r="P37" i="1"/>
  <c r="Q37" i="1"/>
  <c r="P38" i="1"/>
  <c r="Q38" i="1" s="1"/>
  <c r="P34" i="1"/>
  <c r="Q34" i="1"/>
  <c r="P35" i="1"/>
  <c r="Q35" i="1" s="1"/>
  <c r="P31" i="1"/>
  <c r="Q31" i="1" s="1"/>
  <c r="P32" i="1"/>
  <c r="Q32" i="1" s="1"/>
  <c r="P27" i="1"/>
  <c r="Q27" i="1" s="1"/>
  <c r="P28" i="1"/>
  <c r="Q28" i="1" s="1"/>
  <c r="P24" i="1"/>
  <c r="Q24" i="1" s="1"/>
  <c r="P25" i="1"/>
  <c r="Q25" i="1" s="1"/>
  <c r="P21" i="1"/>
  <c r="Q21" i="1" s="1"/>
  <c r="P22" i="1"/>
  <c r="Q22" i="1" s="1"/>
  <c r="P18" i="1"/>
  <c r="Q18" i="1" s="1"/>
  <c r="P19" i="1"/>
  <c r="Q19" i="1"/>
  <c r="P15" i="1"/>
  <c r="Q15" i="1"/>
  <c r="P16" i="1"/>
  <c r="Q16" i="1"/>
  <c r="P13" i="1"/>
  <c r="Q13" i="1" s="1"/>
  <c r="P12" i="1"/>
  <c r="Q12" i="1" s="1"/>
  <c r="K8" i="1"/>
  <c r="K16" i="1"/>
  <c r="F10" i="1"/>
  <c r="I10" i="1" s="1"/>
  <c r="F5" i="1"/>
  <c r="S28" i="1" l="1"/>
  <c r="R28" i="1"/>
  <c r="I4" i="1"/>
  <c r="I5" i="1" s="1"/>
</calcChain>
</file>

<file path=xl/sharedStrings.xml><?xml version="1.0" encoding="utf-8"?>
<sst xmlns="http://schemas.openxmlformats.org/spreadsheetml/2006/main" count="29" uniqueCount="16">
  <si>
    <t>cm</t>
  </si>
  <si>
    <t>flujo bomba grande=</t>
  </si>
  <si>
    <t>ml/s</t>
  </si>
  <si>
    <t>mL</t>
  </si>
  <si>
    <t>segundos</t>
  </si>
  <si>
    <t>flujo bomba pequeña=</t>
  </si>
  <si>
    <t>mL/s promedio</t>
  </si>
  <si>
    <t>peq</t>
  </si>
  <si>
    <t>gra</t>
  </si>
  <si>
    <t>dif. cm</t>
  </si>
  <si>
    <t>mL/cm</t>
  </si>
  <si>
    <t>Prom. Peq.</t>
  </si>
  <si>
    <t>Prom. Gra.</t>
  </si>
  <si>
    <t>SEGUNDA CALIBRACIÓN</t>
  </si>
  <si>
    <t>TERCERA CALIBRACIÓN</t>
  </si>
  <si>
    <t>RELLENO DE BOTELLAS, SIN CALIBRAR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</si>
</sst>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0" xfId="0" applyBorder="1"/>
    <xf numFmtId="1" fontId="1" fillId="0" borderId="5" xfId="0" applyNumberFormat="1" applyFont="1" applyBorder="1"/>
    <xf numFmtId="0" fontId="1" fillId="0" borderId="6" xfId="0" applyFont="1" applyBorder="1"/>
    <xf numFmtId="169" fontId="0" fillId="0" borderId="2" xfId="0" applyNumberFormat="1" applyBorder="1"/>
    <xf numFmtId="169" fontId="1" fillId="0" borderId="5" xfId="0" applyNumberFormat="1" applyFont="1" applyBorder="1"/>
    <xf numFmtId="2" fontId="1" fillId="0" borderId="0" xfId="0" applyNumberFormat="1" applyFont="1"/>
    <xf numFmtId="0" fontId="1" fillId="0" borderId="0" xfId="0" applyFont="1"/>
    <xf numFmtId="0" fontId="0" fillId="0" borderId="7" xfId="0" applyBorder="1"/>
    <xf numFmtId="0" fontId="2" fillId="0" borderId="9" xfId="0" applyFont="1" applyBorder="1"/>
    <xf numFmtId="169" fontId="3" fillId="0" borderId="0" xfId="0" applyNumberFormat="1" applyFont="1"/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80"/>
  <sheetViews>
    <sheetView tabSelected="1" topLeftCell="K8" workbookViewId="0">
      <pane ySplit="615" topLeftCell="A47" activePane="bottomLeft"/>
      <selection activeCell="I8" sqref="I8"/>
      <selection pane="bottomLeft" activeCell="S76" sqref="S76"/>
    </sheetView>
  </sheetViews>
  <sheetFormatPr baseColWidth="10" defaultRowHeight="15" x14ac:dyDescent="0.25"/>
  <cols>
    <col min="8" max="8" width="21.28515625" bestFit="1" customWidth="1"/>
    <col min="12" max="12" width="14.42578125" bestFit="1" customWidth="1"/>
    <col min="14" max="14" width="7.7109375" customWidth="1"/>
    <col min="15" max="15" width="7.28515625" style="21" customWidth="1"/>
    <col min="16" max="16" width="8.28515625" customWidth="1"/>
    <col min="17" max="17" width="7.28515625" customWidth="1"/>
    <col min="18" max="18" width="13" customWidth="1"/>
    <col min="19" max="19" width="13.28515625" bestFit="1" customWidth="1"/>
  </cols>
  <sheetData>
    <row r="2" spans="4:19" x14ac:dyDescent="0.25">
      <c r="K2">
        <v>4.99</v>
      </c>
    </row>
    <row r="3" spans="4:19" ht="15.75" thickBot="1" x14ac:dyDescent="0.3">
      <c r="K3">
        <v>6.03</v>
      </c>
    </row>
    <row r="4" spans="4:19" x14ac:dyDescent="0.25">
      <c r="D4" s="1">
        <v>27</v>
      </c>
      <c r="E4" s="2" t="s">
        <v>0</v>
      </c>
      <c r="F4" s="2">
        <v>1500</v>
      </c>
      <c r="G4" s="2" t="s">
        <v>3</v>
      </c>
      <c r="H4" s="2"/>
      <c r="I4" s="10">
        <f>150/7</f>
        <v>21.428571428571427</v>
      </c>
      <c r="J4" s="3" t="s">
        <v>4</v>
      </c>
      <c r="K4">
        <v>6.36</v>
      </c>
    </row>
    <row r="5" spans="4:19" ht="16.5" thickBot="1" x14ac:dyDescent="0.3">
      <c r="D5" s="4">
        <v>2</v>
      </c>
      <c r="E5" s="5" t="s">
        <v>0</v>
      </c>
      <c r="F5" s="8">
        <f>D5/D4*F4</f>
        <v>111.1111111111111</v>
      </c>
      <c r="G5" s="6" t="s">
        <v>3</v>
      </c>
      <c r="H5" s="6" t="s">
        <v>1</v>
      </c>
      <c r="I5" s="11">
        <f>F5/I4</f>
        <v>5.1851851851851851</v>
      </c>
      <c r="J5" s="9" t="s">
        <v>2</v>
      </c>
      <c r="K5" s="7">
        <v>5.08</v>
      </c>
      <c r="N5" s="14"/>
      <c r="O5" s="22">
        <v>62.5</v>
      </c>
      <c r="P5" s="15" t="s">
        <v>10</v>
      </c>
    </row>
    <row r="6" spans="4:19" ht="15.75" thickBot="1" x14ac:dyDescent="0.3">
      <c r="F6" s="7"/>
      <c r="K6" s="4">
        <v>5.92</v>
      </c>
    </row>
    <row r="7" spans="4:19" x14ac:dyDescent="0.25">
      <c r="F7" s="7"/>
      <c r="N7" t="s">
        <v>7</v>
      </c>
      <c r="O7" s="23" t="s">
        <v>8</v>
      </c>
    </row>
    <row r="8" spans="4:19" ht="15.75" thickBot="1" x14ac:dyDescent="0.3">
      <c r="F8" s="7"/>
      <c r="K8" s="13">
        <f>AVERAGE(K2:K7)</f>
        <v>5.6760000000000002</v>
      </c>
      <c r="L8" s="13" t="s">
        <v>6</v>
      </c>
      <c r="N8" s="13" t="s">
        <v>0</v>
      </c>
      <c r="O8" s="24" t="s">
        <v>0</v>
      </c>
      <c r="P8" s="13" t="s">
        <v>9</v>
      </c>
      <c r="Q8" s="13" t="s">
        <v>3</v>
      </c>
    </row>
    <row r="9" spans="4:19" x14ac:dyDescent="0.25">
      <c r="D9" s="1">
        <v>15</v>
      </c>
      <c r="E9" s="2" t="s">
        <v>0</v>
      </c>
      <c r="F9" s="2">
        <v>500</v>
      </c>
      <c r="G9" s="2" t="s">
        <v>3</v>
      </c>
      <c r="H9" s="2"/>
      <c r="I9" s="2">
        <v>25</v>
      </c>
      <c r="J9" s="3" t="s">
        <v>4</v>
      </c>
      <c r="N9">
        <v>8.6999999999999993</v>
      </c>
      <c r="O9" s="23">
        <v>8.9</v>
      </c>
    </row>
    <row r="10" spans="4:19" ht="15.75" thickBot="1" x14ac:dyDescent="0.3">
      <c r="D10" s="4">
        <v>1.5</v>
      </c>
      <c r="E10" s="5" t="s">
        <v>0</v>
      </c>
      <c r="F10" s="6">
        <f>D10/D9*F9</f>
        <v>50</v>
      </c>
      <c r="G10" s="6" t="s">
        <v>3</v>
      </c>
      <c r="H10" s="6" t="s">
        <v>5</v>
      </c>
      <c r="I10" s="6">
        <f>F10/I9</f>
        <v>2</v>
      </c>
      <c r="J10" s="9" t="s">
        <v>2</v>
      </c>
      <c r="K10">
        <v>1.5</v>
      </c>
      <c r="N10">
        <v>8.9</v>
      </c>
      <c r="O10" s="23">
        <v>11.6</v>
      </c>
    </row>
    <row r="11" spans="4:19" ht="18.75" x14ac:dyDescent="0.3">
      <c r="K11">
        <v>1.75</v>
      </c>
      <c r="O11" s="23"/>
      <c r="R11" s="17" t="s">
        <v>11</v>
      </c>
      <c r="S11" s="17" t="s">
        <v>12</v>
      </c>
    </row>
    <row r="12" spans="4:19" x14ac:dyDescent="0.25">
      <c r="K12">
        <v>2.0299999999999998</v>
      </c>
      <c r="N12">
        <v>11.6</v>
      </c>
      <c r="O12" s="23">
        <v>12.7</v>
      </c>
      <c r="P12">
        <f>O12-N12</f>
        <v>1.0999999999999996</v>
      </c>
      <c r="Q12" s="13">
        <f>P12*$O$5</f>
        <v>68.749999999999972</v>
      </c>
    </row>
    <row r="13" spans="4:19" x14ac:dyDescent="0.25">
      <c r="K13">
        <v>1.63</v>
      </c>
      <c r="N13">
        <v>12.7</v>
      </c>
      <c r="O13" s="23">
        <v>15.4</v>
      </c>
      <c r="P13">
        <f>O13-N13</f>
        <v>2.7000000000000011</v>
      </c>
      <c r="Q13" s="13">
        <f>P13*$O$5</f>
        <v>168.75000000000006</v>
      </c>
    </row>
    <row r="14" spans="4:19" x14ac:dyDescent="0.25">
      <c r="K14">
        <v>1.75</v>
      </c>
      <c r="Q14" s="13"/>
    </row>
    <row r="15" spans="4:19" x14ac:dyDescent="0.25">
      <c r="N15">
        <v>15.4</v>
      </c>
      <c r="O15" s="21">
        <v>16.3</v>
      </c>
      <c r="P15">
        <f t="shared" ref="P15:P16" si="0">O15-N15</f>
        <v>0.90000000000000036</v>
      </c>
      <c r="Q15" s="13">
        <f t="shared" ref="Q15:Q32" si="1">P15*$O$5</f>
        <v>56.250000000000021</v>
      </c>
    </row>
    <row r="16" spans="4:19" x14ac:dyDescent="0.25">
      <c r="K16" s="12">
        <f>AVERAGE(K10:K15)</f>
        <v>1.732</v>
      </c>
      <c r="L16" s="13" t="s">
        <v>6</v>
      </c>
      <c r="N16">
        <v>16.3</v>
      </c>
      <c r="O16" s="21">
        <v>19</v>
      </c>
      <c r="P16">
        <f t="shared" si="0"/>
        <v>2.6999999999999993</v>
      </c>
      <c r="Q16" s="13">
        <f t="shared" si="1"/>
        <v>168.74999999999994</v>
      </c>
    </row>
    <row r="17" spans="14:20" x14ac:dyDescent="0.25">
      <c r="Q17" s="13"/>
    </row>
    <row r="18" spans="14:20" x14ac:dyDescent="0.25">
      <c r="N18">
        <v>5.5</v>
      </c>
      <c r="O18" s="21">
        <v>6.3</v>
      </c>
      <c r="P18">
        <f t="shared" ref="P18:P19" si="2">O18-N18</f>
        <v>0.79999999999999982</v>
      </c>
      <c r="Q18" s="13">
        <f t="shared" si="1"/>
        <v>49.999999999999986</v>
      </c>
    </row>
    <row r="19" spans="14:20" x14ac:dyDescent="0.25">
      <c r="N19">
        <v>6.3</v>
      </c>
      <c r="O19" s="21">
        <v>9.1</v>
      </c>
      <c r="P19">
        <f t="shared" si="2"/>
        <v>2.8</v>
      </c>
      <c r="Q19" s="13">
        <f t="shared" si="1"/>
        <v>175</v>
      </c>
    </row>
    <row r="20" spans="14:20" x14ac:dyDescent="0.25">
      <c r="Q20" s="13"/>
    </row>
    <row r="21" spans="14:20" x14ac:dyDescent="0.25">
      <c r="N21">
        <v>9.1999999999999993</v>
      </c>
      <c r="O21" s="21">
        <v>10</v>
      </c>
      <c r="P21">
        <f t="shared" ref="P21:P22" si="3">O21-N21</f>
        <v>0.80000000000000071</v>
      </c>
      <c r="Q21" s="13">
        <f t="shared" si="1"/>
        <v>50.000000000000043</v>
      </c>
    </row>
    <row r="22" spans="14:20" x14ac:dyDescent="0.25">
      <c r="N22">
        <v>10</v>
      </c>
      <c r="O22" s="21">
        <v>12.9</v>
      </c>
      <c r="P22">
        <f t="shared" si="3"/>
        <v>2.9000000000000004</v>
      </c>
      <c r="Q22" s="13">
        <f t="shared" si="1"/>
        <v>181.25000000000003</v>
      </c>
      <c r="T22" s="20"/>
    </row>
    <row r="23" spans="14:20" x14ac:dyDescent="0.25">
      <c r="Q23" s="13"/>
    </row>
    <row r="24" spans="14:20" x14ac:dyDescent="0.25">
      <c r="N24">
        <v>12.9</v>
      </c>
      <c r="O24" s="21">
        <v>13.9</v>
      </c>
      <c r="P24">
        <f t="shared" ref="P24:P25" si="4">O24-N24</f>
        <v>1</v>
      </c>
      <c r="Q24" s="13">
        <f t="shared" si="1"/>
        <v>62.5</v>
      </c>
    </row>
    <row r="25" spans="14:20" x14ac:dyDescent="0.25">
      <c r="N25">
        <v>13.9</v>
      </c>
      <c r="O25" s="21">
        <v>16.600000000000001</v>
      </c>
      <c r="P25">
        <f t="shared" si="4"/>
        <v>2.7000000000000011</v>
      </c>
      <c r="Q25" s="13">
        <f t="shared" si="1"/>
        <v>168.75000000000006</v>
      </c>
    </row>
    <row r="26" spans="14:20" x14ac:dyDescent="0.25">
      <c r="Q26" s="13"/>
    </row>
    <row r="27" spans="14:20" x14ac:dyDescent="0.25">
      <c r="N27">
        <v>16.600000000000001</v>
      </c>
      <c r="O27" s="21">
        <v>17.399999999999999</v>
      </c>
      <c r="P27">
        <f t="shared" ref="P27:P28" si="5">O27-N27</f>
        <v>0.79999999999999716</v>
      </c>
      <c r="Q27" s="13">
        <f t="shared" si="1"/>
        <v>49.999999999999822</v>
      </c>
    </row>
    <row r="28" spans="14:20" ht="18.75" x14ac:dyDescent="0.3">
      <c r="N28">
        <v>17.399999999999999</v>
      </c>
      <c r="O28" s="21">
        <v>20.2</v>
      </c>
      <c r="P28">
        <f t="shared" si="5"/>
        <v>2.8000000000000007</v>
      </c>
      <c r="Q28" s="13">
        <f t="shared" si="1"/>
        <v>175.00000000000006</v>
      </c>
      <c r="R28" s="16">
        <f>AVERAGE(Q12,Q15,Q18,Q21,Q24,Q27)</f>
        <v>56.249999999999979</v>
      </c>
      <c r="S28" s="16">
        <f>AVERAGE(Q13,Q16,Q19,Q22,Q25,Q28)</f>
        <v>172.91666666666666</v>
      </c>
    </row>
    <row r="29" spans="14:20" x14ac:dyDescent="0.25">
      <c r="Q29" s="13"/>
    </row>
    <row r="30" spans="14:20" x14ac:dyDescent="0.25">
      <c r="N30" s="19" t="s">
        <v>13</v>
      </c>
      <c r="O30" s="25"/>
      <c r="P30" s="18"/>
      <c r="Q30" s="19"/>
      <c r="R30" s="18"/>
      <c r="S30" s="18"/>
    </row>
    <row r="31" spans="14:20" x14ac:dyDescent="0.25">
      <c r="N31">
        <v>0.2</v>
      </c>
      <c r="O31" s="21">
        <v>1</v>
      </c>
      <c r="P31">
        <f t="shared" ref="P31:P32" si="6">O31-N31</f>
        <v>0.8</v>
      </c>
      <c r="Q31" s="13">
        <f t="shared" si="1"/>
        <v>50</v>
      </c>
    </row>
    <row r="32" spans="14:20" x14ac:dyDescent="0.25">
      <c r="N32">
        <v>1</v>
      </c>
      <c r="O32" s="21">
        <v>3.8</v>
      </c>
      <c r="P32">
        <f t="shared" si="6"/>
        <v>2.8</v>
      </c>
      <c r="Q32" s="13">
        <f t="shared" si="1"/>
        <v>175</v>
      </c>
    </row>
    <row r="33" spans="14:19" x14ac:dyDescent="0.25">
      <c r="Q33" s="13"/>
    </row>
    <row r="34" spans="14:19" x14ac:dyDescent="0.25">
      <c r="N34">
        <v>2.9</v>
      </c>
      <c r="O34" s="21">
        <v>4.4000000000000004</v>
      </c>
      <c r="P34">
        <f>O34-N34</f>
        <v>1.5000000000000004</v>
      </c>
      <c r="Q34" s="13">
        <f>P34*$O$5</f>
        <v>93.750000000000028</v>
      </c>
    </row>
    <row r="35" spans="14:19" x14ac:dyDescent="0.25">
      <c r="N35">
        <v>4.4000000000000004</v>
      </c>
      <c r="O35" s="21">
        <v>7</v>
      </c>
      <c r="P35">
        <f>O35-N35</f>
        <v>2.5999999999999996</v>
      </c>
      <c r="Q35" s="13">
        <f>P35*$O$5</f>
        <v>162.49999999999997</v>
      </c>
    </row>
    <row r="36" spans="14:19" x14ac:dyDescent="0.25">
      <c r="Q36" s="13"/>
    </row>
    <row r="37" spans="14:19" x14ac:dyDescent="0.25">
      <c r="N37">
        <v>7.1</v>
      </c>
      <c r="O37" s="21">
        <v>8.1999999999999993</v>
      </c>
      <c r="P37">
        <f t="shared" ref="P37:P38" si="7">O37-N37</f>
        <v>1.0999999999999996</v>
      </c>
      <c r="Q37" s="13">
        <f>P37*$O$5</f>
        <v>68.749999999999972</v>
      </c>
    </row>
    <row r="38" spans="14:19" x14ac:dyDescent="0.25">
      <c r="N38">
        <v>8.1999999999999993</v>
      </c>
      <c r="O38" s="21">
        <v>11.2</v>
      </c>
      <c r="P38">
        <f t="shared" si="7"/>
        <v>3</v>
      </c>
      <c r="Q38" s="13">
        <f>P38*$O$5</f>
        <v>187.5</v>
      </c>
    </row>
    <row r="39" spans="14:19" x14ac:dyDescent="0.25">
      <c r="Q39" s="13"/>
    </row>
    <row r="40" spans="14:19" x14ac:dyDescent="0.25">
      <c r="N40">
        <v>11.8</v>
      </c>
      <c r="O40" s="21">
        <v>12.6</v>
      </c>
      <c r="P40">
        <f t="shared" ref="P40:P41" si="8">O40-N40</f>
        <v>0.79999999999999893</v>
      </c>
      <c r="Q40" s="13">
        <f t="shared" ref="Q40:Q80" si="9">P40*$O$5</f>
        <v>49.999999999999936</v>
      </c>
    </row>
    <row r="41" spans="14:19" x14ac:dyDescent="0.25">
      <c r="N41">
        <v>12.6</v>
      </c>
      <c r="O41" s="21">
        <v>16.100000000000001</v>
      </c>
      <c r="P41">
        <f t="shared" si="8"/>
        <v>3.5000000000000018</v>
      </c>
      <c r="Q41" s="13">
        <f t="shared" si="9"/>
        <v>218.75000000000011</v>
      </c>
    </row>
    <row r="42" spans="14:19" x14ac:dyDescent="0.25">
      <c r="Q42" s="13"/>
    </row>
    <row r="43" spans="14:19" x14ac:dyDescent="0.25">
      <c r="N43">
        <v>16</v>
      </c>
      <c r="O43" s="21">
        <v>16.8</v>
      </c>
      <c r="P43">
        <f t="shared" ref="P42:P44" si="10">O43-N43</f>
        <v>0.80000000000000071</v>
      </c>
      <c r="Q43" s="13">
        <f t="shared" si="9"/>
        <v>50.000000000000043</v>
      </c>
    </row>
    <row r="44" spans="14:19" ht="18.75" x14ac:dyDescent="0.3">
      <c r="N44">
        <v>16.8</v>
      </c>
      <c r="O44" s="21">
        <v>20</v>
      </c>
      <c r="P44">
        <f t="shared" si="10"/>
        <v>3.1999999999999993</v>
      </c>
      <c r="Q44" s="13">
        <f t="shared" si="9"/>
        <v>199.99999999999994</v>
      </c>
      <c r="S44" s="16">
        <f>AVERAGE(Q32,Q35,Q38,Q41,Q44)</f>
        <v>188.75</v>
      </c>
    </row>
    <row r="45" spans="14:19" x14ac:dyDescent="0.25">
      <c r="N45" s="19" t="s">
        <v>14</v>
      </c>
      <c r="O45" s="25"/>
      <c r="P45" s="18"/>
      <c r="Q45" s="19"/>
      <c r="R45" s="18"/>
      <c r="S45" s="18"/>
    </row>
    <row r="46" spans="14:19" x14ac:dyDescent="0.25">
      <c r="N46">
        <v>2.2999999999999998</v>
      </c>
      <c r="O46" s="21">
        <v>2.9</v>
      </c>
      <c r="P46">
        <f t="shared" ref="P45:P47" si="11">O46-N46</f>
        <v>0.60000000000000009</v>
      </c>
      <c r="Q46" s="13">
        <f t="shared" si="9"/>
        <v>37.500000000000007</v>
      </c>
    </row>
    <row r="47" spans="14:19" x14ac:dyDescent="0.25">
      <c r="N47">
        <v>2.9</v>
      </c>
      <c r="O47" s="21">
        <v>5.2</v>
      </c>
      <c r="P47">
        <f t="shared" si="11"/>
        <v>2.3000000000000003</v>
      </c>
      <c r="Q47" s="13">
        <f t="shared" si="9"/>
        <v>143.75000000000003</v>
      </c>
    </row>
    <row r="48" spans="14:19" x14ac:dyDescent="0.25">
      <c r="Q48" s="13"/>
    </row>
    <row r="49" spans="14:19" x14ac:dyDescent="0.25">
      <c r="N49">
        <v>5.2</v>
      </c>
      <c r="O49" s="21">
        <v>6</v>
      </c>
      <c r="P49">
        <f t="shared" ref="P48:P50" si="12">O49-N49</f>
        <v>0.79999999999999982</v>
      </c>
      <c r="Q49" s="13">
        <f t="shared" si="9"/>
        <v>49.999999999999986</v>
      </c>
    </row>
    <row r="50" spans="14:19" x14ac:dyDescent="0.25">
      <c r="N50">
        <v>6</v>
      </c>
      <c r="O50" s="21">
        <v>8.1</v>
      </c>
      <c r="P50">
        <f t="shared" si="12"/>
        <v>2.0999999999999996</v>
      </c>
      <c r="Q50" s="13">
        <f t="shared" si="9"/>
        <v>131.24999999999997</v>
      </c>
    </row>
    <row r="51" spans="14:19" x14ac:dyDescent="0.25">
      <c r="Q51" s="13"/>
    </row>
    <row r="52" spans="14:19" x14ac:dyDescent="0.25">
      <c r="N52">
        <v>8.6</v>
      </c>
      <c r="O52" s="21">
        <v>9.9</v>
      </c>
      <c r="P52">
        <f t="shared" ref="P51:P53" si="13">O52-N52</f>
        <v>1.3000000000000007</v>
      </c>
      <c r="Q52" s="13">
        <f t="shared" si="9"/>
        <v>81.250000000000043</v>
      </c>
    </row>
    <row r="53" spans="14:19" x14ac:dyDescent="0.25">
      <c r="N53">
        <v>9.9</v>
      </c>
      <c r="O53" s="21">
        <v>11.8</v>
      </c>
      <c r="P53">
        <f t="shared" si="13"/>
        <v>1.9000000000000004</v>
      </c>
      <c r="Q53" s="13">
        <f t="shared" si="9"/>
        <v>118.75000000000003</v>
      </c>
    </row>
    <row r="54" spans="14:19" x14ac:dyDescent="0.25">
      <c r="Q54" s="13"/>
    </row>
    <row r="55" spans="14:19" x14ac:dyDescent="0.25">
      <c r="N55">
        <v>12</v>
      </c>
      <c r="O55" s="21">
        <v>12.8</v>
      </c>
      <c r="P55">
        <f t="shared" ref="P54:P56" si="14">O55-N55</f>
        <v>0.80000000000000071</v>
      </c>
      <c r="Q55" s="13">
        <f t="shared" si="9"/>
        <v>50.000000000000043</v>
      </c>
    </row>
    <row r="56" spans="14:19" x14ac:dyDescent="0.25">
      <c r="N56">
        <v>12.8</v>
      </c>
      <c r="O56" s="21">
        <v>15.5</v>
      </c>
      <c r="P56">
        <f t="shared" si="14"/>
        <v>2.6999999999999993</v>
      </c>
      <c r="Q56" s="13">
        <f t="shared" si="9"/>
        <v>168.74999999999994</v>
      </c>
    </row>
    <row r="57" spans="14:19" x14ac:dyDescent="0.25">
      <c r="Q57" s="13"/>
    </row>
    <row r="58" spans="14:19" x14ac:dyDescent="0.25">
      <c r="N58">
        <v>15.5</v>
      </c>
      <c r="O58" s="21">
        <v>16.100000000000001</v>
      </c>
      <c r="P58">
        <f t="shared" ref="P57:P59" si="15">O58-N58</f>
        <v>0.60000000000000142</v>
      </c>
      <c r="Q58" s="13">
        <f t="shared" si="9"/>
        <v>37.500000000000085</v>
      </c>
    </row>
    <row r="59" spans="14:19" x14ac:dyDescent="0.25">
      <c r="N59">
        <v>16.100000000000001</v>
      </c>
      <c r="O59" s="21">
        <v>18.7</v>
      </c>
      <c r="P59">
        <f t="shared" si="15"/>
        <v>2.5999999999999979</v>
      </c>
      <c r="Q59" s="13">
        <f t="shared" si="9"/>
        <v>162.49999999999986</v>
      </c>
    </row>
    <row r="60" spans="14:19" x14ac:dyDescent="0.25">
      <c r="N60" s="26" t="s">
        <v>15</v>
      </c>
      <c r="O60" s="27"/>
      <c r="P60" s="26"/>
      <c r="Q60" s="26"/>
      <c r="R60" s="26"/>
      <c r="S60" s="26"/>
    </row>
    <row r="61" spans="14:19" x14ac:dyDescent="0.25">
      <c r="N61">
        <v>2.8</v>
      </c>
      <c r="O61" s="21">
        <v>3</v>
      </c>
      <c r="P61">
        <f t="shared" ref="P60:P62" si="16">O61-N61</f>
        <v>0.20000000000000018</v>
      </c>
      <c r="Q61" s="13"/>
    </row>
    <row r="62" spans="14:19" x14ac:dyDescent="0.25">
      <c r="N62">
        <v>3</v>
      </c>
      <c r="O62" s="21">
        <v>6</v>
      </c>
      <c r="P62">
        <f t="shared" si="16"/>
        <v>3</v>
      </c>
      <c r="Q62" s="13">
        <f t="shared" si="9"/>
        <v>187.5</v>
      </c>
    </row>
    <row r="63" spans="14:19" x14ac:dyDescent="0.25">
      <c r="Q63" s="13"/>
    </row>
    <row r="64" spans="14:19" x14ac:dyDescent="0.25">
      <c r="N64">
        <v>6</v>
      </c>
      <c r="O64" s="21">
        <v>6.8</v>
      </c>
      <c r="P64">
        <f t="shared" ref="P63:P78" si="17">O64-N64</f>
        <v>0.79999999999999982</v>
      </c>
      <c r="Q64" s="13">
        <f t="shared" si="9"/>
        <v>49.999999999999986</v>
      </c>
    </row>
    <row r="65" spans="14:19" x14ac:dyDescent="0.25">
      <c r="N65">
        <v>6.8</v>
      </c>
      <c r="O65" s="21">
        <v>9.4</v>
      </c>
      <c r="P65">
        <f t="shared" si="17"/>
        <v>2.6000000000000005</v>
      </c>
      <c r="Q65" s="13">
        <f t="shared" si="9"/>
        <v>162.50000000000003</v>
      </c>
    </row>
    <row r="66" spans="14:19" x14ac:dyDescent="0.25">
      <c r="Q66" s="13"/>
    </row>
    <row r="67" spans="14:19" x14ac:dyDescent="0.25">
      <c r="N67">
        <v>9.5</v>
      </c>
      <c r="O67" s="21">
        <v>10.199999999999999</v>
      </c>
      <c r="P67">
        <f t="shared" si="17"/>
        <v>0.69999999999999929</v>
      </c>
      <c r="Q67" s="13">
        <f t="shared" si="9"/>
        <v>43.749999999999957</v>
      </c>
    </row>
    <row r="68" spans="14:19" x14ac:dyDescent="0.25">
      <c r="N68">
        <v>10.199999999999999</v>
      </c>
      <c r="O68" s="21">
        <v>13</v>
      </c>
      <c r="P68">
        <f t="shared" si="17"/>
        <v>2.8000000000000007</v>
      </c>
      <c r="Q68" s="13">
        <f t="shared" si="9"/>
        <v>175.00000000000006</v>
      </c>
    </row>
    <row r="69" spans="14:19" x14ac:dyDescent="0.25">
      <c r="Q69" s="13"/>
    </row>
    <row r="70" spans="14:19" x14ac:dyDescent="0.25">
      <c r="N70">
        <v>13</v>
      </c>
      <c r="O70" s="21">
        <v>13.7</v>
      </c>
      <c r="P70">
        <f t="shared" si="17"/>
        <v>0.69999999999999929</v>
      </c>
      <c r="Q70" s="13">
        <f t="shared" si="9"/>
        <v>43.749999999999957</v>
      </c>
    </row>
    <row r="71" spans="14:19" x14ac:dyDescent="0.25">
      <c r="N71">
        <v>13.7</v>
      </c>
      <c r="O71" s="21">
        <v>16.3</v>
      </c>
      <c r="P71">
        <f t="shared" si="17"/>
        <v>2.6000000000000014</v>
      </c>
      <c r="Q71" s="13">
        <f t="shared" si="9"/>
        <v>162.50000000000009</v>
      </c>
    </row>
    <row r="72" spans="14:19" x14ac:dyDescent="0.25">
      <c r="Q72" s="13"/>
    </row>
    <row r="73" spans="14:19" x14ac:dyDescent="0.25">
      <c r="N73">
        <v>16.3</v>
      </c>
      <c r="O73" s="21">
        <v>17.100000000000001</v>
      </c>
      <c r="P73">
        <f t="shared" si="17"/>
        <v>0.80000000000000071</v>
      </c>
      <c r="Q73" s="13">
        <f t="shared" si="9"/>
        <v>50.000000000000043</v>
      </c>
    </row>
    <row r="74" spans="14:19" x14ac:dyDescent="0.25">
      <c r="N74">
        <v>17.100000000000001</v>
      </c>
      <c r="O74" s="21">
        <v>19.600000000000001</v>
      </c>
      <c r="P74">
        <f t="shared" si="17"/>
        <v>2.5</v>
      </c>
      <c r="Q74" s="13">
        <f t="shared" si="9"/>
        <v>156.25</v>
      </c>
      <c r="R74">
        <f>AVERAGE(Q61,Q64,Q67,Q70,Q73)</f>
        <v>46.874999999999986</v>
      </c>
      <c r="S74">
        <f>AVERAGE(Q74,Q71,Q68,Q65,Q62)</f>
        <v>168.75000000000006</v>
      </c>
    </row>
    <row r="75" spans="14:19" x14ac:dyDescent="0.25">
      <c r="N75" s="26" t="s">
        <v>15</v>
      </c>
      <c r="O75" s="27"/>
      <c r="P75" s="26"/>
      <c r="Q75" s="28"/>
      <c r="R75" s="26"/>
      <c r="S75" s="26"/>
    </row>
    <row r="76" spans="14:19" x14ac:dyDescent="0.25">
      <c r="N76">
        <v>8.6999999999999993</v>
      </c>
      <c r="O76" s="21">
        <v>9.5</v>
      </c>
      <c r="P76">
        <f t="shared" ref="P75:P77" si="18">O76-N76</f>
        <v>0.80000000000000071</v>
      </c>
      <c r="Q76" s="13">
        <f t="shared" si="9"/>
        <v>50.000000000000043</v>
      </c>
    </row>
    <row r="77" spans="14:19" x14ac:dyDescent="0.25">
      <c r="N77">
        <v>9.5</v>
      </c>
      <c r="O77" s="21">
        <v>11.7</v>
      </c>
      <c r="P77">
        <f t="shared" si="18"/>
        <v>2.1999999999999993</v>
      </c>
      <c r="Q77" s="13">
        <f t="shared" si="9"/>
        <v>137.49999999999994</v>
      </c>
    </row>
    <row r="78" spans="14:19" x14ac:dyDescent="0.25">
      <c r="Q78" s="13"/>
    </row>
    <row r="79" spans="14:19" x14ac:dyDescent="0.25">
      <c r="N79">
        <v>11.7</v>
      </c>
      <c r="O79" s="21">
        <v>12.5</v>
      </c>
      <c r="P79">
        <f t="shared" ref="P78:P80" si="19">O79-N79</f>
        <v>0.80000000000000071</v>
      </c>
      <c r="Q79" s="13">
        <f t="shared" si="9"/>
        <v>50.000000000000043</v>
      </c>
    </row>
    <row r="80" spans="14:19" x14ac:dyDescent="0.25">
      <c r="N80">
        <v>12.5</v>
      </c>
      <c r="O80" s="21">
        <v>14.9</v>
      </c>
      <c r="P80">
        <f t="shared" si="19"/>
        <v>2.4000000000000004</v>
      </c>
      <c r="Q80" s="13">
        <f t="shared" si="9"/>
        <v>150.00000000000003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Alumne_mati1</dc:creator>
  <cp:lastModifiedBy>Alumne_mati1</cp:lastModifiedBy>
  <dcterms:created xsi:type="dcterms:W3CDTF">2024-12-03T13:05:23Z</dcterms:created>
  <dcterms:modified xsi:type="dcterms:W3CDTF">2024-12-04T13:32:33Z</dcterms:modified>
</cp:coreProperties>
</file>