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NA NI" sheetId="1" r:id="rId3"/>
    <sheet state="visible" name="DNA I" sheetId="2" r:id="rId4"/>
    <sheet state="visible" name="GFP NI" sheetId="3" r:id="rId5"/>
    <sheet state="visible" name="GFP I" sheetId="4" r:id="rId6"/>
    <sheet state="visible" name="Hemo NI" sheetId="5" r:id="rId7"/>
    <sheet state="visible" name="Hemo I" sheetId="6" r:id="rId8"/>
    <sheet state="hidden" name="Teste 8" sheetId="7" r:id="rId9"/>
    <sheet state="visible" name="Shapiro-Wilk (Tempo)" sheetId="8" r:id="rId10"/>
    <sheet state="visible" name="Shapiro-Wilk (Erros)" sheetId="9" r:id="rId11"/>
    <sheet state="visible" name="T-Student (Tempo)" sheetId="10" r:id="rId12"/>
    <sheet state="visible" name="T-Student (Erros)" sheetId="11" r:id="rId13"/>
    <sheet state="visible" name="T-Student (Distância)" sheetId="12" r:id="rId14"/>
    <sheet state="visible" name="T-Student (Rotação)" sheetId="13" r:id="rId15"/>
  </sheets>
  <definedNames/>
  <calcPr/>
</workbook>
</file>

<file path=xl/sharedStrings.xml><?xml version="1.0" encoding="utf-8"?>
<sst xmlns="http://schemas.openxmlformats.org/spreadsheetml/2006/main" count="850" uniqueCount="219">
  <si>
    <t>Participantes</t>
  </si>
  <si>
    <t>Distancia total percorrida</t>
  </si>
  <si>
    <t>Distância total percorrida</t>
  </si>
  <si>
    <t>Rotação total da câmera</t>
  </si>
  <si>
    <t>Rotacao total da camera</t>
  </si>
  <si>
    <t>Tempo total</t>
  </si>
  <si>
    <t>Esquerdo - 2</t>
  </si>
  <si>
    <t>Esquerdo - 3</t>
  </si>
  <si>
    <t>Esquerdo - 4</t>
  </si>
  <si>
    <t>Esquerdo - Bumper</t>
  </si>
  <si>
    <t>Esquerdo - Trigger</t>
  </si>
  <si>
    <t>Direito - 1</t>
  </si>
  <si>
    <t>Direito - 4</t>
  </si>
  <si>
    <t>Direito - 3</t>
  </si>
  <si>
    <t>Direito - Bumper</t>
  </si>
  <si>
    <t>Direito - Trigger</t>
  </si>
  <si>
    <t>Erros</t>
  </si>
  <si>
    <t>Passou</t>
  </si>
  <si>
    <t>Sim</t>
  </si>
  <si>
    <t>Nao</t>
  </si>
  <si>
    <t>14..7861</t>
  </si>
  <si>
    <t>Tempos ordenados - Teste 1</t>
  </si>
  <si>
    <t>Tempos ordenados - Teste 2</t>
  </si>
  <si>
    <t>Tempos ordenados - Teste 3</t>
  </si>
  <si>
    <t>Tempos ordenados - Teste 4</t>
  </si>
  <si>
    <t>Tempos ordenados - Teste 5</t>
  </si>
  <si>
    <t>Tempos ordenados - Teste 6</t>
  </si>
  <si>
    <t>i\n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</si>
  <si>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</si>
  <si>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</si>
  <si>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</si>
  <si>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</si>
  <si>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</si>
  <si>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</si>
  <si>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</si>
  <si>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</si>
  <si>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</si>
  <si>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</si>
  <si>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</t>
  </si>
  <si>
    <t>0.7071</t>
  </si>
  <si>
    <t>0.6872</t>
  </si>
  <si>
    <t>0.6646</t>
  </si>
  <si>
    <t>0.6431</t>
  </si>
  <si>
    <t>0.6233</t>
  </si>
  <si>
    <t>0.6062</t>
  </si>
  <si>
    <t>0.5888</t>
  </si>
  <si>
    <t>0.5739</t>
  </si>
  <si>
    <t>0.5601</t>
  </si>
  <si>
    <t>0.1677</t>
  </si>
  <si>
    <t>0.2413</t>
  </si>
  <si>
    <t>0.2806</t>
  </si>
  <si>
    <t>0.3031</t>
  </si>
  <si>
    <t>0.3164</t>
  </si>
  <si>
    <t>0.3244</t>
  </si>
  <si>
    <t>0.3291</t>
  </si>
  <si>
    <t>0.3315</t>
  </si>
  <si>
    <t>0.0875</t>
  </si>
  <si>
    <t>0.1401</t>
  </si>
  <si>
    <t>0.1743</t>
  </si>
  <si>
    <t>0.1976</t>
  </si>
  <si>
    <t>0.2141</t>
  </si>
  <si>
    <t>0.2260</t>
  </si>
  <si>
    <t>0.0561</t>
  </si>
  <si>
    <t>0.0947</t>
  </si>
  <si>
    <t>0.1224</t>
  </si>
  <si>
    <t>0.1429</t>
  </si>
  <si>
    <t>0.0399</t>
  </si>
  <si>
    <t>0.0695</t>
  </si>
  <si>
    <t>Nível de significância</t>
  </si>
  <si>
    <t>N</t>
  </si>
  <si>
    <t>0,01</t>
  </si>
  <si>
    <t>0,02</t>
  </si>
  <si>
    <t>0,05</t>
  </si>
  <si>
    <t>0,1</t>
  </si>
  <si>
    <t>0,5</t>
  </si>
  <si>
    <t>0,9</t>
  </si>
  <si>
    <t>0,95</t>
  </si>
  <si>
    <t>0,98</t>
  </si>
  <si>
    <t>0,99</t>
  </si>
  <si>
    <t>0,753</t>
  </si>
  <si>
    <t>0,756</t>
  </si>
  <si>
    <t>0,767</t>
  </si>
  <si>
    <t>0,789</t>
  </si>
  <si>
    <t>0,959</t>
  </si>
  <si>
    <t>0,998</t>
  </si>
  <si>
    <t>0,999</t>
  </si>
  <si>
    <t>1,000</t>
  </si>
  <si>
    <t>Erros ordenados - Teste 1</t>
  </si>
  <si>
    <t>Erros ordenados - Teste 2</t>
  </si>
  <si>
    <t>0,687</t>
  </si>
  <si>
    <t>0,707</t>
  </si>
  <si>
    <t>Erros ordenados - Teste 3</t>
  </si>
  <si>
    <t>0,748</t>
  </si>
  <si>
    <t>Erros ordenados - Teste 4</t>
  </si>
  <si>
    <t>Erros ordenados - Teste 5</t>
  </si>
  <si>
    <t>Erros ordenados - Teste 6</t>
  </si>
  <si>
    <t>0,792</t>
  </si>
  <si>
    <t>0,935</t>
  </si>
  <si>
    <t>0,987</t>
  </si>
  <si>
    <t>0,992</t>
  </si>
  <si>
    <t>0,996</t>
  </si>
  <si>
    <t>0,997</t>
  </si>
  <si>
    <t>Variancia</t>
  </si>
  <si>
    <t>0,686</t>
  </si>
  <si>
    <t>0,715</t>
  </si>
  <si>
    <t>0,762</t>
  </si>
  <si>
    <t>0,806</t>
  </si>
  <si>
    <t>0,927</t>
  </si>
  <si>
    <t>0,979</t>
  </si>
  <si>
    <t>0,986</t>
  </si>
  <si>
    <t>0,991</t>
  </si>
  <si>
    <t>0,993</t>
  </si>
  <si>
    <t xml:space="preserve">          </t>
  </si>
  <si>
    <t>0,713</t>
  </si>
  <si>
    <t>0,743</t>
  </si>
  <si>
    <t>0,788</t>
  </si>
  <si>
    <t>0,826</t>
  </si>
  <si>
    <t>0,974</t>
  </si>
  <si>
    <t>0,981</t>
  </si>
  <si>
    <t>0,989</t>
  </si>
  <si>
    <t>Cálculos para os tempos do Teste 1</t>
  </si>
  <si>
    <t>Cálculos de tempo para o Teste 1</t>
  </si>
  <si>
    <t>0,730</t>
  </si>
  <si>
    <t>0,760</t>
  </si>
  <si>
    <t>0,803</t>
  </si>
  <si>
    <t>0,838</t>
  </si>
  <si>
    <t>0,928</t>
  </si>
  <si>
    <t>0,972</t>
  </si>
  <si>
    <t>0,985</t>
  </si>
  <si>
    <t>0,988</t>
  </si>
  <si>
    <t>i</t>
  </si>
  <si>
    <t>n-i+1</t>
  </si>
  <si>
    <t>an-i+1</t>
  </si>
  <si>
    <t>x(n-i+1)</t>
  </si>
  <si>
    <t>x(i)</t>
  </si>
  <si>
    <t>an-i+1(x(n-i+1)-x(i))</t>
  </si>
  <si>
    <t>0,749</t>
  </si>
  <si>
    <t>0,778</t>
  </si>
  <si>
    <t>0,818</t>
  </si>
  <si>
    <t>0,851</t>
  </si>
  <si>
    <t>0,932</t>
  </si>
  <si>
    <t>0,978</t>
  </si>
  <si>
    <t>0,984</t>
  </si>
  <si>
    <t>0,764</t>
  </si>
  <si>
    <t>0,791</t>
  </si>
  <si>
    <t>0,829</t>
  </si>
  <si>
    <t>0,859</t>
  </si>
  <si>
    <t>0,781</t>
  </si>
  <si>
    <t>0,842</t>
  </si>
  <si>
    <t>0,869</t>
  </si>
  <si>
    <t>0,938</t>
  </si>
  <si>
    <t>0,983</t>
  </si>
  <si>
    <t>0,817</t>
  </si>
  <si>
    <t>0,850</t>
  </si>
  <si>
    <t>0,876</t>
  </si>
  <si>
    <t>0,940</t>
  </si>
  <si>
    <t>0,973</t>
  </si>
  <si>
    <t>Total (b)</t>
  </si>
  <si>
    <t>W (calculado)</t>
  </si>
  <si>
    <t>W (tabela)</t>
  </si>
  <si>
    <t>Como W (calculado) &lt; W (tabela) com nivel de significancia 0.05, não podemos aceitar a hipótese nula que os dados vêm de uma distribuição normal</t>
  </si>
  <si>
    <t>Como W (calculado) &gt; W (tabela) com nivel de significancia 0.05, aceitamos a hipotese nula que os dados vêm de uma distribuição normal</t>
  </si>
  <si>
    <t>Cálculos para os tempos do Teste 2</t>
  </si>
  <si>
    <t>Cálculos de tempo para o Teste 2</t>
  </si>
  <si>
    <t>Como W (calculado) &lt; W (tabela) com nivel de significancia 0.05, rejeitamos a hipótese nula que os dados vêm de uma distribuição normal</t>
  </si>
  <si>
    <t>Cálculos para os tempos do Teste 3</t>
  </si>
  <si>
    <t>Cálculos de tempo para o Teste 3</t>
  </si>
  <si>
    <t>Como W (calculado) &gt; W (tabela) com nivel de significancia 0.05, aceitamos a hipótese nula que os dados vêm de uma distribuição normal</t>
  </si>
  <si>
    <t>Cálculos para os tempos do Teste 4</t>
  </si>
  <si>
    <t>Cálculos de tempo para o Teste 4</t>
  </si>
  <si>
    <t>Cálculos para os tempos do Teste 5</t>
  </si>
  <si>
    <t>Cálculos de tempo para o Teste 5</t>
  </si>
  <si>
    <t>Cálculos para os tempos do Teste 6</t>
  </si>
  <si>
    <t>Cálculos de tempo para o Teste 6</t>
  </si>
  <si>
    <t>Tempo total (NI)</t>
  </si>
  <si>
    <t>Tempo total (I)</t>
  </si>
  <si>
    <t>Tempo - Teste 1 (NI)</t>
  </si>
  <si>
    <t>Tempo  - Teste 2 (I)</t>
  </si>
  <si>
    <t>Média (M)</t>
  </si>
  <si>
    <t>Desvio Padrão (SD)</t>
  </si>
  <si>
    <t>p (T-Student paired)</t>
  </si>
  <si>
    <t>&lt; 0.05, portanto a diferença é significativa</t>
  </si>
  <si>
    <t>Erros totais (NI)</t>
  </si>
  <si>
    <t>Erros totais (I)</t>
  </si>
  <si>
    <t>Erros - Teste 1 (NI)</t>
  </si>
  <si>
    <t>Erros - Teste 2 (I)</t>
  </si>
  <si>
    <t>Intervalo de confiança (NI)</t>
  </si>
  <si>
    <t>Intervalo de confiança (I)</t>
  </si>
  <si>
    <t>Mínimo</t>
  </si>
  <si>
    <t>Máximo</t>
  </si>
  <si>
    <t>é igual a 0.05, portanto a diferença não é muito significativa</t>
  </si>
  <si>
    <t>Erros - Teste 3 (NI)</t>
  </si>
  <si>
    <t>Erros - Teste 4 (I)</t>
  </si>
  <si>
    <t>Tempo - Teste 3 (NI)</t>
  </si>
  <si>
    <t>Tempo - Teste 4 (I)</t>
  </si>
  <si>
    <t>p (T-Student unpaired)</t>
  </si>
  <si>
    <t>é igual a 0.05, portanto a diferença é significativa</t>
  </si>
  <si>
    <t>&gt; 0.05, portanto a diferença não é significativa</t>
  </si>
  <si>
    <t>igual a 0.05, portanto a diferença é significativa</t>
  </si>
  <si>
    <t>Erros - Teste 5 (NI)</t>
  </si>
  <si>
    <t>Erros - Teste 6 (I)</t>
  </si>
  <si>
    <t>Tempo - Teste 5 (NI)</t>
  </si>
  <si>
    <t>Tempo - Teste 6 (I)</t>
  </si>
  <si>
    <t>Distância total (NI)</t>
  </si>
  <si>
    <t>Distância total (I)</t>
  </si>
  <si>
    <t>Distância - Teste 1 (NI)</t>
  </si>
  <si>
    <t>Distância - Teste 2 (I)</t>
  </si>
  <si>
    <t>&gt;  0.05, portanto a diferença não é significativa</t>
  </si>
  <si>
    <t>Rotação total (NI)</t>
  </si>
  <si>
    <t>Rotação total (I)</t>
  </si>
  <si>
    <t>Rotação - Teste 1 (NI)</t>
  </si>
  <si>
    <t>Rotação - Teste 2 (I)</t>
  </si>
  <si>
    <t>p (T-Student)</t>
  </si>
  <si>
    <t>Distância - Teste 3 (NI)</t>
  </si>
  <si>
    <t>Distância - Teste 4 (I)</t>
  </si>
  <si>
    <t>Rotação - Teste 3 (NI)</t>
  </si>
  <si>
    <t>Rotação - Teste 4 (I)</t>
  </si>
  <si>
    <t>Rotação - Teste 5 (NI)</t>
  </si>
  <si>
    <t>Rotação - Teste 6 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</si>
</sst>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1.0"/>
      <name val="Calibri"/>
    </font>
    <font>
      <sz val="10.0"/>
      <name val="Arial"/>
    </font>
    <font>
      <sz val="11.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333333"/>
      <name val="Lato"/>
    </font>
    <font/>
    <font>
      <sz val="11.0"/>
      <color rgb="FF333333"/>
      <name val="Lato"/>
    </font>
    <font>
      <b/>
      <sz val="10.0"/>
      <color rgb="FF000000"/>
      <name val="Arial"/>
    </font>
    <font>
      <b/>
    </font>
    <font>
      <b/>
      <sz val="11.0"/>
      <color rgb="FF333333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3" fontId="4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readingOrder="0" shrinkToFit="0" wrapText="0"/>
    </xf>
    <xf borderId="1" fillId="3" fontId="4" numFmtId="0" xfId="0" applyAlignment="1" applyBorder="1" applyFont="1">
      <alignment readingOrder="0" shrinkToFit="0" wrapText="0"/>
    </xf>
    <xf borderId="1" fillId="4" fontId="3" numFmtId="0" xfId="0" applyAlignment="1" applyBorder="1" applyFill="1" applyFont="1">
      <alignment horizontal="center" shrinkToFit="0" vertical="center" wrapText="1"/>
    </xf>
    <xf borderId="0" fillId="3" fontId="0" numFmtId="0" xfId="0" applyAlignment="1" applyFont="1">
      <alignment readingOrder="0" shrinkToFit="0" wrapText="0"/>
    </xf>
    <xf borderId="0" fillId="4" fontId="0" numFmtId="0" xfId="0" applyAlignment="1" applyFont="1">
      <alignment horizontal="center" readingOrder="0" shrinkToFit="0" wrapText="0"/>
    </xf>
    <xf borderId="0" fillId="4" fontId="0" numFmtId="0" xfId="0" applyAlignment="1" applyFont="1">
      <alignment readingOrder="0" shrinkToFit="0" wrapText="0"/>
    </xf>
    <xf borderId="1" fillId="4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5" fontId="3" numFmtId="0" xfId="0" applyAlignment="1" applyFill="1" applyFont="1">
      <alignment horizontal="center" shrinkToFit="0" vertical="center" wrapText="1"/>
    </xf>
    <xf borderId="0" fillId="5" fontId="4" numFmtId="0" xfId="0" applyAlignment="1" applyFont="1">
      <alignment shrinkToFit="0" wrapText="0"/>
    </xf>
    <xf borderId="1" fillId="5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0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left" shrinkToFit="0" wrapText="0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shrinkToFit="0" wrapText="0"/>
    </xf>
    <xf borderId="1" fillId="5" fontId="5" numFmtId="0" xfId="0" applyAlignment="1" applyBorder="1" applyFont="1">
      <alignment shrinkToFit="0" wrapText="0"/>
    </xf>
    <xf borderId="1" fillId="5" fontId="3" numFmtId="0" xfId="0" applyAlignment="1" applyBorder="1" applyFont="1">
      <alignment horizontal="left" shrinkToFit="0" wrapText="0"/>
    </xf>
    <xf borderId="1" fillId="5" fontId="4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6" fontId="5" numFmtId="0" xfId="0" applyAlignment="1" applyFill="1" applyFont="1">
      <alignment horizontal="center" readingOrder="0" shrinkToFit="0" vertical="center" wrapText="0"/>
    </xf>
    <xf borderId="1" fillId="6" fontId="5" numFmtId="0" xfId="0" applyAlignment="1" applyBorder="1" applyFont="1">
      <alignment horizontal="center" readingOrder="0" shrinkToFit="0" vertical="center" wrapText="0"/>
    </xf>
    <xf borderId="0" fillId="7" fontId="6" numFmtId="49" xfId="0" applyAlignment="1" applyFill="1" applyFont="1" applyNumberFormat="1">
      <alignment horizontal="center" readingOrder="0"/>
    </xf>
    <xf borderId="0" fillId="5" fontId="6" numFmtId="49" xfId="0" applyAlignment="1" applyFont="1" applyNumberFormat="1">
      <alignment horizontal="center" readingOrder="0"/>
    </xf>
    <xf borderId="0" fillId="0" fontId="7" numFmtId="49" xfId="0" applyFont="1" applyNumberFormat="1"/>
    <xf borderId="1" fillId="3" fontId="4" numFmtId="0" xfId="0" applyAlignment="1" applyBorder="1" applyFont="1">
      <alignment horizontal="center"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8" fontId="6" numFmtId="49" xfId="0" applyAlignment="1" applyFill="1" applyFont="1" applyNumberFormat="1">
      <alignment horizontal="center" readingOrder="0"/>
    </xf>
    <xf borderId="0" fillId="8" fontId="8" numFmtId="49" xfId="0" applyAlignment="1" applyFont="1" applyNumberFormat="1">
      <alignment horizontal="center" readingOrder="0"/>
    </xf>
    <xf borderId="0" fillId="5" fontId="8" numFmtId="49" xfId="0" applyAlignment="1" applyFont="1" applyNumberFormat="1">
      <alignment horizontal="center" readingOrder="0"/>
    </xf>
    <xf borderId="0" fillId="5" fontId="8" numFmtId="49" xfId="0" applyAlignment="1" applyFont="1" applyNumberFormat="1">
      <alignment horizontal="center"/>
    </xf>
    <xf borderId="0" fillId="8" fontId="8" numFmtId="49" xfId="0" applyAlignment="1" applyFont="1" applyNumberFormat="1">
      <alignment horizontal="center"/>
    </xf>
    <xf borderId="0" fillId="3" fontId="7" numFmtId="0" xfId="0" applyAlignment="1" applyFont="1">
      <alignment horizontal="center" readingOrder="0"/>
    </xf>
    <xf borderId="0" fillId="9" fontId="8" numFmtId="49" xfId="0" applyAlignment="1" applyFill="1" applyFont="1" applyNumberFormat="1">
      <alignment horizontal="center"/>
    </xf>
    <xf borderId="0" fillId="9" fontId="6" numFmtId="49" xfId="0" applyAlignment="1" applyFont="1" applyNumberFormat="1">
      <alignment horizontal="center" readingOrder="0"/>
    </xf>
    <xf borderId="0" fillId="10" fontId="6" numFmtId="49" xfId="0" applyAlignment="1" applyFill="1" applyFont="1" applyNumberFormat="1">
      <alignment horizontal="center" readingOrder="0"/>
    </xf>
    <xf borderId="0" fillId="5" fontId="4" numFmtId="0" xfId="0" applyAlignment="1" applyFont="1">
      <alignment horizontal="center" readingOrder="0" shrinkToFit="0" vertical="center" wrapText="0"/>
    </xf>
    <xf borderId="0" fillId="5" fontId="4" numFmtId="0" xfId="0" applyAlignment="1" applyFont="1">
      <alignment horizontal="center" shrinkToFit="0" vertical="center" wrapText="0"/>
    </xf>
    <xf borderId="0" fillId="10" fontId="8" numFmtId="49" xfId="0" applyAlignment="1" applyFont="1" applyNumberFormat="1">
      <alignment horizontal="center" readingOrder="0"/>
    </xf>
    <xf borderId="0" fillId="5" fontId="0" numFmtId="0" xfId="0" applyAlignment="1" applyFont="1">
      <alignment horizontal="center" readingOrder="0" shrinkToFit="0" wrapText="0"/>
    </xf>
    <xf borderId="0" fillId="5" fontId="7" numFmtId="0" xfId="0" applyAlignment="1" applyFont="1">
      <alignment horizontal="center"/>
    </xf>
    <xf borderId="0" fillId="11" fontId="9" numFmtId="3" xfId="0" applyAlignment="1" applyFill="1" applyFont="1" applyNumberFormat="1">
      <alignment horizontal="center" readingOrder="0" shrinkToFit="0" wrapText="0"/>
    </xf>
    <xf borderId="0" fillId="12" fontId="7" numFmtId="0" xfId="0" applyAlignment="1" applyFill="1" applyFont="1">
      <alignment horizontal="center"/>
    </xf>
    <xf borderId="1" fillId="5" fontId="4" numFmtId="0" xfId="0" applyAlignment="1" applyBorder="1" applyFont="1">
      <alignment horizontal="center" readingOrder="0" shrinkToFit="0" vertical="center" wrapText="0"/>
    </xf>
    <xf borderId="0" fillId="5" fontId="0" numFmtId="3" xfId="0" applyAlignment="1" applyFont="1" applyNumberFormat="1">
      <alignment horizontal="center" readingOrder="0" shrinkToFit="0" wrapText="0"/>
    </xf>
    <xf borderId="0" fillId="5" fontId="7" numFmtId="0" xfId="0" applyAlignment="1" applyFont="1">
      <alignment horizontal="center" readingOrder="0"/>
    </xf>
    <xf borderId="0" fillId="13" fontId="10" numFmtId="0" xfId="0" applyAlignment="1" applyFill="1" applyFont="1">
      <alignment horizontal="center" readingOrder="0"/>
    </xf>
    <xf borderId="0" fillId="13" fontId="7" numFmtId="0" xfId="0" applyAlignment="1" applyFont="1">
      <alignment horizontal="center" readingOrder="0"/>
    </xf>
    <xf borderId="0" fillId="13" fontId="10" numFmtId="0" xfId="0" applyAlignment="1" applyFont="1">
      <alignment horizontal="center"/>
    </xf>
    <xf borderId="0" fillId="13" fontId="7" numFmtId="0" xfId="0" applyAlignment="1" applyFont="1">
      <alignment horizontal="center"/>
    </xf>
    <xf borderId="0" fillId="14" fontId="6" numFmtId="0" xfId="0" applyAlignment="1" applyFill="1" applyFont="1">
      <alignment horizontal="center" readingOrder="0"/>
    </xf>
    <xf borderId="0" fillId="15" fontId="8" numFmtId="0" xfId="0" applyAlignment="1" applyFill="1" applyFont="1">
      <alignment horizontal="center" readingOrder="0"/>
    </xf>
    <xf borderId="0" fillId="15" fontId="8" numFmtId="49" xfId="0" applyAlignment="1" applyFont="1" applyNumberFormat="1">
      <alignment horizontal="center" readingOrder="0"/>
    </xf>
    <xf borderId="0" fillId="15" fontId="4" numFmtId="0" xfId="0" applyAlignment="1" applyFont="1">
      <alignment horizontal="center" readingOrder="0" shrinkToFit="0" vertical="center" wrapText="0"/>
    </xf>
    <xf borderId="1" fillId="15" fontId="4" numFmtId="0" xfId="0" applyAlignment="1" applyBorder="1" applyFont="1">
      <alignment horizontal="center" readingOrder="0" shrinkToFit="0" vertical="center" wrapText="0"/>
    </xf>
    <xf borderId="0" fillId="15" fontId="8" numFmtId="4" xfId="0" applyAlignment="1" applyFont="1" applyNumberFormat="1">
      <alignment horizontal="center" readingOrder="0"/>
    </xf>
    <xf borderId="0" fillId="15" fontId="8" numFmtId="3" xfId="0" applyAlignment="1" applyFont="1" applyNumberFormat="1">
      <alignment horizontal="center" readingOrder="0"/>
    </xf>
    <xf borderId="0" fillId="15" fontId="7" numFmtId="0" xfId="0" applyAlignment="1" applyFont="1">
      <alignment horizontal="center" readingOrder="0"/>
    </xf>
    <xf borderId="0" fillId="15" fontId="7" numFmtId="0" xfId="0" applyAlignment="1" applyFont="1">
      <alignment horizontal="center"/>
    </xf>
    <xf borderId="0" fillId="15" fontId="0" numFmtId="0" xfId="0" applyAlignment="1" applyFont="1">
      <alignment horizontal="center" readingOrder="0" shrinkToFit="0" wrapText="0"/>
    </xf>
    <xf borderId="0" fillId="15" fontId="7" numFmtId="4" xfId="0" applyAlignment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16" fontId="10" numFmtId="0" xfId="0" applyAlignment="1" applyFill="1" applyFont="1">
      <alignment horizontal="center" readingOrder="0"/>
    </xf>
    <xf borderId="0" fillId="17" fontId="7" numFmtId="4" xfId="0" applyAlignment="1" applyFill="1" applyFont="1" applyNumberFormat="1">
      <alignment horizontal="center"/>
    </xf>
    <xf borderId="0" fillId="17" fontId="7" numFmtId="0" xfId="0" applyAlignment="1" applyFont="1">
      <alignment horizontal="center"/>
    </xf>
    <xf borderId="0" fillId="17" fontId="7" numFmtId="0" xfId="0" applyAlignment="1" applyFont="1">
      <alignment horizontal="center" readingOrder="0"/>
    </xf>
    <xf borderId="0" fillId="0" fontId="0" numFmtId="0" xfId="0" applyAlignment="1" applyFont="1">
      <alignment horizontal="center" shrinkToFit="0" wrapText="0"/>
    </xf>
    <xf borderId="0" fillId="18" fontId="11" numFmtId="49" xfId="0" applyAlignment="1" applyFill="1" applyFont="1" applyNumberFormat="1">
      <alignment horizontal="center" readingOrder="0" shrinkToFit="0" vertical="center" wrapText="1"/>
    </xf>
    <xf borderId="1" fillId="15" fontId="3" numFmtId="0" xfId="0" applyAlignment="1" applyBorder="1" applyFont="1">
      <alignment horizontal="center" readingOrder="0" shrinkToFit="0" vertical="center" wrapText="1"/>
    </xf>
    <xf borderId="0" fillId="18" fontId="11" numFmtId="0" xfId="0" applyAlignment="1" applyFont="1">
      <alignment horizontal="center" readingOrder="0" shrinkToFit="0" vertical="center" wrapText="1"/>
    </xf>
    <xf borderId="0" fillId="0" fontId="3" numFmtId="0" xfId="0" applyFont="1"/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shrinkToFit="0" wrapText="0"/>
    </xf>
    <xf borderId="0" fillId="15" fontId="4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19" fontId="1" numFmtId="0" xfId="0" applyAlignment="1" applyFill="1" applyFont="1">
      <alignment horizontal="center" readingOrder="0"/>
    </xf>
    <xf borderId="0" fillId="11" fontId="3" numFmtId="0" xfId="0" applyAlignment="1" applyFont="1">
      <alignment horizontal="center"/>
    </xf>
    <xf borderId="0" fillId="19" fontId="5" numFmtId="0" xfId="0" applyAlignment="1" applyFont="1">
      <alignment horizontal="center" readingOrder="0" shrinkToFit="0" wrapText="0"/>
    </xf>
    <xf borderId="0" fillId="20" fontId="1" numFmtId="0" xfId="0" applyAlignment="1" applyFill="1" applyFont="1">
      <alignment horizontal="center" readingOrder="0"/>
    </xf>
    <xf borderId="0" fillId="21" fontId="3" numFmtId="0" xfId="0" applyFill="1" applyFont="1"/>
    <xf borderId="0" fillId="22" fontId="1" numFmtId="0" xfId="0" applyAlignment="1" applyFill="1" applyFont="1">
      <alignment readingOrder="0"/>
    </xf>
    <xf borderId="0" fillId="2" fontId="10" numFmtId="0" xfId="0" applyAlignment="1" applyFont="1">
      <alignment horizontal="center" readingOrder="0"/>
    </xf>
    <xf borderId="0" fillId="22" fontId="7" numFmtId="0" xfId="0" applyFont="1"/>
    <xf borderId="0" fillId="23" fontId="5" numFmtId="0" xfId="0" applyAlignment="1" applyFill="1" applyFont="1">
      <alignment horizontal="left" readingOrder="0" shrinkToFit="0" wrapText="0"/>
    </xf>
    <xf borderId="0" fillId="23" fontId="3" numFmtId="0" xfId="0" applyAlignment="1" applyFont="1">
      <alignment horizontal="left"/>
    </xf>
    <xf borderId="0" fillId="23" fontId="3" numFmtId="0" xfId="0" applyFont="1"/>
    <xf borderId="0" fillId="0" fontId="5" numFmtId="0" xfId="0" applyAlignment="1" applyFont="1">
      <alignment horizontal="center" shrinkToFit="0" wrapText="0"/>
    </xf>
    <xf borderId="0" fillId="23" fontId="1" numFmtId="0" xfId="0" applyAlignment="1" applyFont="1">
      <alignment horizontal="center" readingOrder="0"/>
    </xf>
    <xf borderId="0" fillId="24" fontId="4" numFmtId="0" xfId="0" applyAlignment="1" applyFill="1" applyFont="1">
      <alignment horizontal="center" shrinkToFit="0" wrapText="0"/>
    </xf>
    <xf borderId="0" fillId="16" fontId="5" numFmtId="9" xfId="0" applyAlignment="1" applyFont="1" applyNumberFormat="1">
      <alignment horizontal="center" readingOrder="0" shrinkToFit="0" wrapText="0"/>
    </xf>
    <xf borderId="0" fillId="22" fontId="3" numFmtId="0" xfId="0" applyFont="1"/>
    <xf borderId="0" fillId="0" fontId="1" numFmtId="0" xfId="0" applyFont="1"/>
    <xf borderId="0" fillId="17" fontId="3" numFmtId="0" xfId="0" applyAlignment="1" applyFont="1">
      <alignment horizontal="center"/>
    </xf>
    <xf borderId="0" fillId="17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0" fontId="4" numFmtId="0" xfId="0" applyAlignment="1" applyFont="1">
      <alignment shrinkToFit="0" wrapText="0"/>
    </xf>
    <xf borderId="0" fillId="24" fontId="3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5" fontId="9" numFmtId="9" xfId="0" applyAlignment="1" applyFont="1" applyNumberFormat="1">
      <alignment horizontal="center" readingOrder="0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1.29"/>
    <col customWidth="1" min="3" max="3" width="9.71"/>
    <col customWidth="1" min="4" max="4" width="9.43"/>
    <col customWidth="1" min="5" max="5" width="8.71"/>
    <col customWidth="1" min="6" max="7" width="10.29"/>
    <col customWidth="1" min="8" max="8" width="10.0"/>
    <col customWidth="1" min="9" max="9" width="11.43"/>
    <col customWidth="1" min="10" max="10" width="9.71"/>
    <col customWidth="1" min="11" max="11" width="8.14"/>
    <col customWidth="1" min="12" max="12" width="8.86"/>
    <col customWidth="1" min="13" max="13" width="8.57"/>
    <col customWidth="1" min="14" max="14" width="9.0"/>
    <col customWidth="1" min="15" max="15" width="8.29"/>
    <col customWidth="1" min="16" max="16" width="13.14"/>
    <col customWidth="1" min="17" max="17" width="11.0"/>
    <col customWidth="1" min="18" max="26" width="14.43"/>
  </cols>
  <sheetData>
    <row r="1" ht="48.0" customHeight="1">
      <c r="A1" s="1" t="s">
        <v>0</v>
      </c>
      <c r="B1" s="2" t="s">
        <v>2</v>
      </c>
      <c r="C1" s="1" t="s">
        <v>3</v>
      </c>
      <c r="D1" s="1" t="s">
        <v>5</v>
      </c>
      <c r="E1" s="3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R1" s="4"/>
      <c r="S1" s="4"/>
      <c r="T1" s="4"/>
      <c r="U1" s="7"/>
    </row>
    <row r="2" ht="15.75" customHeight="1">
      <c r="A2" s="5">
        <v>1.0</v>
      </c>
      <c r="B2" s="5">
        <v>16.7605</v>
      </c>
      <c r="C2" s="5">
        <v>0.0</v>
      </c>
      <c r="D2" s="5">
        <v>138.3458</v>
      </c>
      <c r="E2" s="5">
        <v>3.0</v>
      </c>
      <c r="F2" s="5">
        <v>0.0</v>
      </c>
      <c r="G2" s="5">
        <v>0.0</v>
      </c>
      <c r="H2" s="5">
        <v>0.0</v>
      </c>
      <c r="I2" s="5">
        <v>1.0</v>
      </c>
      <c r="J2" s="5">
        <v>22.0</v>
      </c>
      <c r="K2" s="5">
        <v>0.0</v>
      </c>
      <c r="L2" s="5">
        <v>0.0</v>
      </c>
      <c r="M2" s="5">
        <v>0.0</v>
      </c>
      <c r="N2" s="5">
        <v>16.0</v>
      </c>
      <c r="O2" s="5">
        <v>6.0</v>
      </c>
      <c r="P2" s="5" t="s">
        <v>18</v>
      </c>
      <c r="R2" s="9"/>
      <c r="S2" s="4"/>
      <c r="T2" s="4"/>
      <c r="U2" s="7"/>
    </row>
    <row r="3" ht="15.75" customHeight="1">
      <c r="A3" s="5">
        <v>2.0</v>
      </c>
      <c r="B3" s="5">
        <v>8.900003</v>
      </c>
      <c r="C3" s="6">
        <v>113.2115</v>
      </c>
      <c r="D3" s="5">
        <v>127.8525</v>
      </c>
      <c r="E3" s="5">
        <v>3.0</v>
      </c>
      <c r="F3" s="5">
        <v>0.0</v>
      </c>
      <c r="G3" s="5">
        <v>0.0</v>
      </c>
      <c r="H3" s="5">
        <v>0.0</v>
      </c>
      <c r="I3" s="5">
        <v>2.0</v>
      </c>
      <c r="J3" s="5">
        <v>13.0</v>
      </c>
      <c r="K3" s="5">
        <v>0.0</v>
      </c>
      <c r="L3" s="5">
        <v>0.0</v>
      </c>
      <c r="M3" s="5">
        <v>0.0</v>
      </c>
      <c r="N3" s="5">
        <v>14.0</v>
      </c>
      <c r="O3" s="5">
        <v>0.0</v>
      </c>
      <c r="P3" s="5" t="s">
        <v>18</v>
      </c>
      <c r="R3" s="9"/>
      <c r="S3" s="4"/>
      <c r="T3" s="4"/>
      <c r="U3" s="7"/>
    </row>
    <row r="4" ht="15.75" customHeight="1">
      <c r="A4" s="5">
        <v>3.0</v>
      </c>
      <c r="B4" s="5">
        <v>10.9996</v>
      </c>
      <c r="C4" s="6">
        <v>146.32855</v>
      </c>
      <c r="D4" s="5">
        <v>186.3172</v>
      </c>
      <c r="E4" s="5">
        <v>9.0</v>
      </c>
      <c r="F4" s="5">
        <v>1.0</v>
      </c>
      <c r="G4" s="5">
        <v>0.0</v>
      </c>
      <c r="H4" s="5">
        <v>0.0</v>
      </c>
      <c r="I4" s="5">
        <v>6.0</v>
      </c>
      <c r="J4" s="5">
        <v>24.0</v>
      </c>
      <c r="K4" s="5">
        <v>0.0</v>
      </c>
      <c r="L4" s="5">
        <v>0.0</v>
      </c>
      <c r="M4" s="5">
        <v>0.0</v>
      </c>
      <c r="N4" s="5">
        <v>19.0</v>
      </c>
      <c r="O4" s="5">
        <v>5.0</v>
      </c>
      <c r="P4" s="5" t="s">
        <v>18</v>
      </c>
      <c r="R4" s="9"/>
      <c r="S4" s="4"/>
      <c r="T4" s="4"/>
      <c r="U4" s="7"/>
    </row>
    <row r="5" ht="15.75" customHeight="1">
      <c r="A5" s="5">
        <v>4.0</v>
      </c>
      <c r="B5" s="5">
        <v>18.586</v>
      </c>
      <c r="C5" s="5">
        <v>0.0</v>
      </c>
      <c r="D5" s="5">
        <v>113.2951</v>
      </c>
      <c r="E5" s="5">
        <v>18.0</v>
      </c>
      <c r="F5" s="5">
        <v>0.0</v>
      </c>
      <c r="G5" s="5">
        <v>0.0</v>
      </c>
      <c r="H5" s="5">
        <v>0.0</v>
      </c>
      <c r="I5" s="5">
        <v>12.0</v>
      </c>
      <c r="J5" s="5">
        <v>8.0</v>
      </c>
      <c r="K5" s="5">
        <v>0.0</v>
      </c>
      <c r="L5" s="5">
        <v>0.0</v>
      </c>
      <c r="M5" s="5">
        <v>0.0</v>
      </c>
      <c r="N5" s="5">
        <v>8.0</v>
      </c>
      <c r="O5" s="5">
        <v>5.0</v>
      </c>
      <c r="P5" s="5" t="s">
        <v>18</v>
      </c>
      <c r="R5" s="9"/>
      <c r="S5" s="4"/>
      <c r="T5" s="4"/>
      <c r="U5" s="7"/>
    </row>
    <row r="6" ht="15.75" customHeight="1">
      <c r="A6" s="5">
        <v>5.0</v>
      </c>
      <c r="B6" s="5">
        <v>21.0449</v>
      </c>
      <c r="C6" s="6">
        <v>119.03411</v>
      </c>
      <c r="D6" s="5">
        <v>153.1541</v>
      </c>
      <c r="E6" s="5">
        <v>5.0</v>
      </c>
      <c r="F6" s="5">
        <v>0.0</v>
      </c>
      <c r="G6" s="5">
        <v>0.0</v>
      </c>
      <c r="H6" s="5">
        <v>1.0</v>
      </c>
      <c r="I6" s="5">
        <v>3.0</v>
      </c>
      <c r="J6" s="5">
        <v>16.0</v>
      </c>
      <c r="K6" s="5">
        <v>0.0</v>
      </c>
      <c r="L6" s="5">
        <v>0.0</v>
      </c>
      <c r="M6" s="5">
        <v>1.0</v>
      </c>
      <c r="N6" s="5">
        <v>13.0</v>
      </c>
      <c r="O6" s="5">
        <v>0.0</v>
      </c>
      <c r="P6" s="5" t="s">
        <v>18</v>
      </c>
      <c r="R6" s="9"/>
      <c r="S6" s="4"/>
      <c r="T6" s="4"/>
      <c r="U6" s="7"/>
    </row>
    <row r="7" ht="15.75" customHeight="1">
      <c r="A7" s="12">
        <v>6.0</v>
      </c>
      <c r="B7" s="12">
        <v>27.61425</v>
      </c>
      <c r="C7" s="12">
        <v>0.0</v>
      </c>
      <c r="D7" s="12">
        <v>223.4336</v>
      </c>
      <c r="E7" s="12">
        <v>23.0</v>
      </c>
      <c r="F7" s="12">
        <v>0.0</v>
      </c>
      <c r="G7" s="12">
        <v>0.0</v>
      </c>
      <c r="H7" s="12">
        <v>2.0</v>
      </c>
      <c r="I7" s="12">
        <v>0.0</v>
      </c>
      <c r="J7" s="12">
        <v>0.0</v>
      </c>
      <c r="K7" s="12">
        <v>0.0</v>
      </c>
      <c r="L7" s="12">
        <v>0.0</v>
      </c>
      <c r="M7" s="12">
        <v>1.0</v>
      </c>
      <c r="N7" s="12">
        <v>14.0</v>
      </c>
      <c r="O7" s="12">
        <v>5.0</v>
      </c>
      <c r="P7" s="12" t="s">
        <v>18</v>
      </c>
      <c r="R7" s="9"/>
      <c r="S7" s="4"/>
      <c r="T7" s="4"/>
      <c r="U7" s="7"/>
    </row>
    <row r="8" ht="15.75" customHeight="1">
      <c r="A8" s="5">
        <v>7.0</v>
      </c>
      <c r="B8" s="5">
        <v>11.3259</v>
      </c>
      <c r="C8" s="5">
        <v>0.0</v>
      </c>
      <c r="D8" s="5">
        <v>115.4419</v>
      </c>
      <c r="E8" s="5">
        <v>31.0</v>
      </c>
      <c r="F8" s="5">
        <v>0.0</v>
      </c>
      <c r="G8" s="5">
        <v>0.0</v>
      </c>
      <c r="H8" s="5">
        <v>0.0</v>
      </c>
      <c r="I8" s="5">
        <v>17.0</v>
      </c>
      <c r="J8" s="5">
        <v>0.0</v>
      </c>
      <c r="K8" s="5">
        <v>0.0</v>
      </c>
      <c r="L8" s="5">
        <v>0.0</v>
      </c>
      <c r="M8" s="5">
        <v>0.0</v>
      </c>
      <c r="N8" s="5">
        <v>1.0</v>
      </c>
      <c r="O8" s="5">
        <v>7.0</v>
      </c>
      <c r="P8" s="5" t="s">
        <v>18</v>
      </c>
      <c r="R8" s="9"/>
      <c r="S8" s="4"/>
      <c r="T8" s="4"/>
      <c r="U8" s="7"/>
    </row>
    <row r="9" ht="15.75" customHeight="1">
      <c r="A9" s="5">
        <v>8.0</v>
      </c>
      <c r="B9" s="5">
        <v>34.422</v>
      </c>
      <c r="C9" s="5">
        <v>0.0</v>
      </c>
      <c r="D9" s="5">
        <v>214.0739</v>
      </c>
      <c r="E9" s="5">
        <v>18.0</v>
      </c>
      <c r="F9" s="5">
        <v>0.0</v>
      </c>
      <c r="G9" s="5">
        <v>0.0</v>
      </c>
      <c r="H9" s="5">
        <v>1.0</v>
      </c>
      <c r="I9" s="5">
        <v>21.0</v>
      </c>
      <c r="J9" s="5">
        <v>0.0</v>
      </c>
      <c r="K9" s="5">
        <v>0.0</v>
      </c>
      <c r="L9" s="5">
        <v>0.0</v>
      </c>
      <c r="M9" s="5">
        <v>2.0</v>
      </c>
      <c r="N9" s="5">
        <v>1.0</v>
      </c>
      <c r="O9" s="5">
        <v>6.0</v>
      </c>
      <c r="P9" s="5" t="s">
        <v>18</v>
      </c>
      <c r="R9" s="9"/>
      <c r="S9" s="4"/>
      <c r="T9" s="4"/>
      <c r="U9" s="7"/>
    </row>
    <row r="10" ht="15.75" customHeight="1">
      <c r="A10" s="5">
        <v>9.0</v>
      </c>
      <c r="B10" s="5">
        <v>11.9743</v>
      </c>
      <c r="C10" s="6">
        <v>99.53606</v>
      </c>
      <c r="D10" s="5">
        <v>127.5233</v>
      </c>
      <c r="E10" s="5">
        <v>5.0</v>
      </c>
      <c r="F10" s="5">
        <v>0.0</v>
      </c>
      <c r="G10" s="5">
        <v>0.0</v>
      </c>
      <c r="H10" s="5">
        <v>0.0</v>
      </c>
      <c r="I10" s="5">
        <v>5.0</v>
      </c>
      <c r="J10" s="5">
        <v>18.0</v>
      </c>
      <c r="K10" s="5">
        <v>0.0</v>
      </c>
      <c r="L10" s="5">
        <v>0.0</v>
      </c>
      <c r="M10" s="5">
        <v>0.0</v>
      </c>
      <c r="N10" s="5">
        <v>12.0</v>
      </c>
      <c r="O10" s="5">
        <v>3.0</v>
      </c>
      <c r="P10" s="5" t="s">
        <v>18</v>
      </c>
      <c r="R10" s="9"/>
      <c r="S10" s="4"/>
      <c r="T10" s="4"/>
      <c r="U10" s="7"/>
    </row>
    <row r="11" ht="15.75" customHeight="1">
      <c r="A11" s="5">
        <v>10.0</v>
      </c>
      <c r="B11" s="5">
        <v>17.5997</v>
      </c>
      <c r="C11" s="5">
        <v>0.0</v>
      </c>
      <c r="D11" s="5">
        <v>131.7296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26.0</v>
      </c>
      <c r="K11" s="5">
        <v>0.0</v>
      </c>
      <c r="L11" s="5">
        <v>0.0</v>
      </c>
      <c r="M11" s="5">
        <v>0.0</v>
      </c>
      <c r="N11" s="5">
        <v>18.0</v>
      </c>
      <c r="O11" s="5">
        <v>12.0</v>
      </c>
      <c r="P11" s="5" t="s">
        <v>18</v>
      </c>
      <c r="R11" s="9"/>
      <c r="S11" s="4"/>
      <c r="T11" s="4"/>
      <c r="U11" s="7"/>
    </row>
    <row r="12" ht="15.75" customHeight="1">
      <c r="A12" s="5">
        <v>11.0</v>
      </c>
      <c r="B12" s="5">
        <v>48.10003</v>
      </c>
      <c r="C12" s="5">
        <v>0.0</v>
      </c>
      <c r="D12" s="5">
        <v>91.06084</v>
      </c>
      <c r="E12" s="5">
        <v>7.0</v>
      </c>
      <c r="F12" s="5">
        <v>0.0</v>
      </c>
      <c r="G12" s="5">
        <v>0.0</v>
      </c>
      <c r="H12" s="5">
        <v>0.0</v>
      </c>
      <c r="I12" s="5">
        <v>7.0</v>
      </c>
      <c r="J12" s="5">
        <v>10.0</v>
      </c>
      <c r="K12" s="5">
        <v>0.0</v>
      </c>
      <c r="L12" s="5">
        <v>0.0</v>
      </c>
      <c r="M12" s="5">
        <v>0.0</v>
      </c>
      <c r="N12" s="5">
        <v>10.0</v>
      </c>
      <c r="O12" s="5">
        <v>1.0</v>
      </c>
      <c r="P12" s="5" t="s">
        <v>18</v>
      </c>
      <c r="R12" s="9"/>
      <c r="S12" s="4"/>
      <c r="T12" s="4"/>
      <c r="U12" s="7"/>
    </row>
    <row r="13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9"/>
      <c r="S13" s="4"/>
      <c r="T13" s="4"/>
      <c r="U13" s="7"/>
    </row>
    <row r="14" ht="30.0" customHeight="1">
      <c r="A14" s="18"/>
      <c r="B14" s="20"/>
      <c r="C14" s="22"/>
      <c r="D14" s="20"/>
      <c r="E14" s="20"/>
      <c r="F14" s="20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9"/>
      <c r="S14" s="4"/>
      <c r="T14" s="4"/>
      <c r="U14" s="7"/>
    </row>
    <row r="15" ht="15.75" customHeight="1">
      <c r="A15" s="20"/>
      <c r="B15" s="23"/>
      <c r="C15" s="25"/>
      <c r="D15" s="23"/>
      <c r="E15" s="23"/>
      <c r="F15" s="24"/>
      <c r="G15" s="17"/>
      <c r="H15" s="17"/>
      <c r="I15" s="17"/>
      <c r="J15" s="17"/>
      <c r="K15" s="17"/>
      <c r="L15" s="17"/>
      <c r="M15" s="17"/>
      <c r="N15" s="17"/>
      <c r="O15" s="17"/>
      <c r="P15" s="21"/>
      <c r="Q15" s="17"/>
      <c r="R15" s="9"/>
      <c r="S15" s="4"/>
      <c r="T15" s="4"/>
      <c r="U15" s="7"/>
    </row>
    <row r="16" ht="15.75" customHeight="1">
      <c r="A16" s="27"/>
      <c r="B16" s="26"/>
      <c r="C16" s="29"/>
      <c r="D16" s="26"/>
      <c r="E16" s="26"/>
      <c r="F16" s="2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9"/>
      <c r="S16" s="4"/>
      <c r="T16" s="4"/>
      <c r="U16" s="7"/>
    </row>
    <row r="17" ht="12.75" customHeight="1">
      <c r="A17" s="9"/>
      <c r="B17" s="9"/>
      <c r="C17" s="31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4"/>
      <c r="T17" s="4"/>
      <c r="U17" s="7"/>
    </row>
    <row r="18" ht="12.75" customHeight="1">
      <c r="A18" s="9"/>
      <c r="B18" s="9"/>
      <c r="C18" s="3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4"/>
      <c r="T18" s="4"/>
      <c r="U18" s="7"/>
    </row>
    <row r="19" ht="12.75" customHeight="1">
      <c r="A19" s="9"/>
      <c r="B19" s="9"/>
      <c r="C19" s="3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4"/>
      <c r="T19" s="4"/>
      <c r="U19" s="7"/>
    </row>
    <row r="20" ht="12.75" customHeight="1">
      <c r="A20" s="9"/>
      <c r="B20" s="9"/>
      <c r="C20" s="3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4"/>
      <c r="T20" s="4"/>
      <c r="U20" s="7"/>
    </row>
    <row r="21" ht="12.75" customHeight="1">
      <c r="A21" s="9"/>
      <c r="B21" s="9"/>
      <c r="C21" s="3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4"/>
      <c r="T21" s="4"/>
      <c r="U21" s="7"/>
    </row>
    <row r="22" ht="12.75" customHeight="1">
      <c r="A22" s="9"/>
      <c r="B22" s="9"/>
      <c r="C22" s="31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4"/>
      <c r="T22" s="4"/>
      <c r="U22" s="7"/>
    </row>
    <row r="23" ht="12.75" customHeight="1">
      <c r="A23" s="9"/>
      <c r="B23" s="9"/>
      <c r="C23" s="31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4"/>
      <c r="T23" s="4"/>
      <c r="U23" s="7"/>
    </row>
    <row r="24" ht="12.75" customHeight="1">
      <c r="A24" s="9"/>
      <c r="B24" s="9"/>
      <c r="C24" s="31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4"/>
      <c r="T24" s="4"/>
      <c r="U24" s="7"/>
    </row>
    <row r="25" ht="12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4"/>
      <c r="T25" s="4"/>
      <c r="U25" s="7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4"/>
      <c r="T26" s="4"/>
      <c r="U26" s="7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4"/>
      <c r="T27" s="4"/>
      <c r="U27" s="7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4"/>
      <c r="T28" s="4"/>
      <c r="U28" s="7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4"/>
      <c r="T29" s="4"/>
      <c r="U29" s="7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4"/>
      <c r="T30" s="4"/>
      <c r="U30" s="7"/>
    </row>
    <row r="31" ht="12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7"/>
      <c r="T31" s="7"/>
      <c r="U31" s="7"/>
    </row>
    <row r="32" ht="12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7"/>
      <c r="T32" s="7"/>
      <c r="U32" s="7"/>
    </row>
    <row r="33" ht="12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7"/>
      <c r="T33" s="7"/>
      <c r="U33" s="7"/>
    </row>
    <row r="34" ht="12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7"/>
      <c r="T34" s="7"/>
      <c r="U34" s="7"/>
    </row>
    <row r="35" ht="12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7"/>
      <c r="T35" s="7"/>
      <c r="U35" s="7"/>
    </row>
    <row r="36" ht="12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7"/>
      <c r="T36" s="7"/>
      <c r="U36" s="7"/>
    </row>
    <row r="37" ht="12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7"/>
      <c r="T37" s="7"/>
      <c r="U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57"/>
    <col customWidth="1" min="2" max="3" width="14.43"/>
    <col customWidth="1" min="4" max="4" width="22.14"/>
    <col customWidth="1" min="5" max="5" width="18.57"/>
    <col customWidth="1" min="6" max="6" width="14.43"/>
    <col customWidth="1" min="7" max="7" width="21.14"/>
    <col customWidth="1" min="8" max="8" width="18.71"/>
    <col customWidth="1" min="9" max="9" width="17.0"/>
    <col customWidth="1" min="10" max="10" width="19.86"/>
    <col customWidth="1" min="11" max="11" width="17.57"/>
    <col customWidth="1" min="12" max="26" width="14.43"/>
  </cols>
  <sheetData>
    <row r="1" ht="15.75" customHeight="1">
      <c r="A1" s="83"/>
      <c r="B1" s="84" t="s">
        <v>174</v>
      </c>
      <c r="C1" s="85" t="s">
        <v>175</v>
      </c>
      <c r="D1" s="83"/>
      <c r="E1" s="83"/>
      <c r="H1" s="87" t="s">
        <v>176</v>
      </c>
      <c r="I1" s="87" t="s">
        <v>177</v>
      </c>
    </row>
    <row r="2" ht="15.75" customHeight="1">
      <c r="A2" s="83"/>
      <c r="B2" s="5">
        <v>138.3458</v>
      </c>
      <c r="C2" s="5">
        <v>75.6543</v>
      </c>
      <c r="D2" s="83"/>
      <c r="E2" s="83"/>
      <c r="H2" s="5">
        <v>138.3458</v>
      </c>
      <c r="I2" s="5">
        <v>75.6543</v>
      </c>
    </row>
    <row r="3" ht="15.75" customHeight="1">
      <c r="A3" s="83"/>
      <c r="B3" s="5">
        <v>127.8525</v>
      </c>
      <c r="C3" s="5">
        <v>140.3228</v>
      </c>
      <c r="D3" s="83"/>
      <c r="E3" s="83"/>
      <c r="H3" s="5">
        <v>127.8525</v>
      </c>
      <c r="I3" s="5">
        <v>140.3228</v>
      </c>
    </row>
    <row r="4" ht="15.75" customHeight="1">
      <c r="A4" s="83"/>
      <c r="B4" s="5">
        <v>186.3172</v>
      </c>
      <c r="C4" s="5">
        <v>76.6661</v>
      </c>
      <c r="D4" s="83"/>
      <c r="E4" s="83"/>
      <c r="H4" s="5">
        <v>186.3172</v>
      </c>
      <c r="I4" s="5">
        <v>76.6661</v>
      </c>
    </row>
    <row r="5" ht="15.75" customHeight="1">
      <c r="A5" s="83"/>
      <c r="B5" s="5">
        <v>113.2951</v>
      </c>
      <c r="C5" s="5">
        <v>132.1952</v>
      </c>
      <c r="D5" s="83"/>
      <c r="E5" s="83"/>
      <c r="H5" s="5">
        <v>113.2951</v>
      </c>
      <c r="I5" s="5">
        <v>132.1952</v>
      </c>
    </row>
    <row r="6" ht="15.75" customHeight="1">
      <c r="A6" s="83"/>
      <c r="B6" s="5">
        <v>153.1541</v>
      </c>
      <c r="C6" s="5">
        <v>146.4303</v>
      </c>
      <c r="D6" s="83"/>
      <c r="E6" s="83"/>
      <c r="H6" s="5">
        <v>153.1541</v>
      </c>
      <c r="I6" s="5">
        <v>146.4303</v>
      </c>
    </row>
    <row r="7" ht="15.75" customHeight="1">
      <c r="A7" s="83"/>
      <c r="B7" s="5">
        <v>115.4419</v>
      </c>
      <c r="C7" s="5">
        <v>69.3766</v>
      </c>
      <c r="D7" s="83"/>
      <c r="E7" s="83"/>
      <c r="H7" s="5">
        <v>115.4419</v>
      </c>
      <c r="I7" s="5">
        <v>69.3766</v>
      </c>
    </row>
    <row r="8" ht="15.75" customHeight="1">
      <c r="A8" s="83"/>
      <c r="B8" s="5">
        <v>214.0739</v>
      </c>
      <c r="C8" s="5">
        <v>111.1539</v>
      </c>
      <c r="D8" s="83"/>
      <c r="E8" s="83"/>
      <c r="H8" s="5">
        <v>214.0739</v>
      </c>
      <c r="I8" s="5">
        <v>111.1539</v>
      </c>
    </row>
    <row r="9" ht="15.75" customHeight="1">
      <c r="A9" s="83"/>
      <c r="B9" s="5">
        <v>127.5233</v>
      </c>
      <c r="C9" s="5">
        <v>97.5233</v>
      </c>
      <c r="D9" s="83"/>
      <c r="E9" s="83"/>
      <c r="H9" s="5">
        <v>127.5233</v>
      </c>
      <c r="I9" s="5">
        <v>97.5233</v>
      </c>
    </row>
    <row r="10" ht="15.75" customHeight="1">
      <c r="A10" s="83"/>
      <c r="B10" s="5">
        <v>131.7296</v>
      </c>
      <c r="C10" s="5">
        <v>87.4777</v>
      </c>
      <c r="D10" s="83"/>
      <c r="E10" s="83"/>
      <c r="H10" s="5">
        <v>131.7296</v>
      </c>
      <c r="I10" s="5">
        <v>87.4777</v>
      </c>
    </row>
    <row r="11" ht="15.75" customHeight="1">
      <c r="A11" s="83"/>
      <c r="B11" s="5">
        <v>91.06084</v>
      </c>
      <c r="C11" s="6">
        <v>77.47279</v>
      </c>
      <c r="D11" s="83"/>
      <c r="E11" s="83"/>
      <c r="H11" s="5">
        <v>91.06084</v>
      </c>
      <c r="I11" s="6">
        <v>77.47279</v>
      </c>
    </row>
    <row r="12" ht="15.75" customHeight="1">
      <c r="A12" s="83"/>
      <c r="B12" s="5">
        <v>219.4839</v>
      </c>
      <c r="C12" s="5">
        <v>38.32458</v>
      </c>
      <c r="D12" s="83"/>
      <c r="E12" s="83"/>
    </row>
    <row r="13" ht="15.75" customHeight="1">
      <c r="A13" s="83"/>
      <c r="B13" s="5">
        <v>91.88203</v>
      </c>
      <c r="C13" s="5">
        <v>99.24564</v>
      </c>
      <c r="D13" s="83"/>
      <c r="E13" s="83"/>
      <c r="H13" s="83"/>
      <c r="I13" s="83"/>
    </row>
    <row r="14" ht="15.75" customHeight="1">
      <c r="A14" s="83"/>
      <c r="B14" s="5">
        <v>84.12046</v>
      </c>
      <c r="C14" s="5">
        <v>84.12046</v>
      </c>
      <c r="D14" s="83"/>
      <c r="E14" s="83"/>
      <c r="G14" s="88" t="s">
        <v>178</v>
      </c>
      <c r="H14" s="89">
        <f t="shared" ref="H14:I14" si="1">AVERAGE(H2:H12)</f>
        <v>139.879424</v>
      </c>
      <c r="I14" s="89">
        <f t="shared" si="1"/>
        <v>101.427299</v>
      </c>
    </row>
    <row r="15" ht="15.75" customHeight="1">
      <c r="A15" s="83"/>
      <c r="B15" s="5">
        <v>237.2419</v>
      </c>
      <c r="C15" s="5">
        <v>130.4712</v>
      </c>
      <c r="D15" s="83"/>
      <c r="E15" s="83"/>
      <c r="F15" s="83"/>
      <c r="G15" s="90" t="s">
        <v>179</v>
      </c>
      <c r="H15" s="89">
        <f t="shared" ref="H15:I15" si="2">STDEV(H2:H12)</f>
        <v>36.3482686</v>
      </c>
      <c r="I15" s="89">
        <f t="shared" si="2"/>
        <v>29.18839834</v>
      </c>
    </row>
    <row r="16" ht="15.75" customHeight="1">
      <c r="A16" s="83"/>
      <c r="B16" s="5">
        <v>77.52525</v>
      </c>
      <c r="C16" s="5">
        <v>77.52525</v>
      </c>
      <c r="D16" s="83"/>
      <c r="E16" s="83"/>
    </row>
    <row r="17" ht="15.75" customHeight="1">
      <c r="A17" s="83"/>
      <c r="B17" s="5">
        <v>155.9899</v>
      </c>
      <c r="C17" s="5">
        <v>160.0619</v>
      </c>
      <c r="D17" s="83"/>
      <c r="E17" s="83"/>
      <c r="G17" s="91" t="s">
        <v>180</v>
      </c>
      <c r="H17" s="92">
        <f>TTEST(H2:H12,I2:I12,2,1)</f>
        <v>0.0221532679</v>
      </c>
      <c r="I17" s="93" t="s">
        <v>181</v>
      </c>
      <c r="J17" s="95"/>
    </row>
    <row r="18" ht="15.75" customHeight="1">
      <c r="A18" s="83"/>
      <c r="B18" s="5">
        <v>106.6032</v>
      </c>
      <c r="C18" s="5">
        <v>173.2698</v>
      </c>
      <c r="D18" s="83"/>
      <c r="E18" s="83"/>
    </row>
    <row r="19" ht="15.75" customHeight="1">
      <c r="A19" s="83"/>
      <c r="B19" s="5">
        <v>67.18122</v>
      </c>
      <c r="C19" s="5">
        <v>60.75844</v>
      </c>
      <c r="D19" s="83"/>
      <c r="E19" s="83"/>
      <c r="G19" s="83"/>
      <c r="H19" s="96" t="s">
        <v>186</v>
      </c>
      <c r="I19" s="97"/>
      <c r="J19" s="96" t="s">
        <v>187</v>
      </c>
      <c r="K19" s="98"/>
    </row>
    <row r="20" ht="15.75" customHeight="1">
      <c r="A20" s="83"/>
      <c r="B20" s="5">
        <v>85.56857</v>
      </c>
      <c r="C20" s="5">
        <v>86.32053</v>
      </c>
      <c r="D20" s="83"/>
      <c r="E20" s="83"/>
      <c r="G20" s="83"/>
      <c r="H20" s="100" t="s">
        <v>188</v>
      </c>
      <c r="I20" s="100" t="s">
        <v>189</v>
      </c>
      <c r="J20" s="100" t="s">
        <v>188</v>
      </c>
      <c r="K20" s="100" t="s">
        <v>189</v>
      </c>
    </row>
    <row r="21" ht="15.75" customHeight="1">
      <c r="A21" s="83"/>
      <c r="B21" s="5">
        <v>133.3074</v>
      </c>
      <c r="C21" s="5">
        <v>72.78423</v>
      </c>
      <c r="D21" s="83"/>
      <c r="E21" s="83"/>
      <c r="G21" s="102">
        <v>0.95</v>
      </c>
      <c r="H21" s="105">
        <f>H14-TINV(1-G21,10-1)*H15/SQRT(10)</f>
        <v>113.877439</v>
      </c>
      <c r="I21" s="106">
        <f>H14+TINV(1-G21,10-1)*H15/SQRT(10)</f>
        <v>165.881409</v>
      </c>
      <c r="J21" s="106">
        <f>I14-TINV(1-G21,10-1)*I15/SQRT(10)</f>
        <v>80.54717667</v>
      </c>
      <c r="K21" s="106">
        <f>I14+TINV(1-G21,10-1)*I15/SQRT(10)</f>
        <v>122.3074213</v>
      </c>
    </row>
    <row r="22" ht="15.75" customHeight="1">
      <c r="A22" s="83"/>
      <c r="B22" s="5">
        <v>40.20668</v>
      </c>
      <c r="C22" s="5">
        <v>31.21356</v>
      </c>
      <c r="D22" s="83"/>
      <c r="E22" s="83"/>
    </row>
    <row r="23" ht="15.75" customHeight="1">
      <c r="A23" s="83"/>
      <c r="B23" s="5">
        <v>83.16447</v>
      </c>
      <c r="C23" s="5">
        <v>59.93542</v>
      </c>
      <c r="D23" s="83"/>
      <c r="E23" s="83"/>
      <c r="H23" s="87" t="s">
        <v>193</v>
      </c>
      <c r="I23" s="87" t="s">
        <v>194</v>
      </c>
    </row>
    <row r="24" ht="15.75" customHeight="1">
      <c r="A24" s="83"/>
      <c r="B24" s="5">
        <v>101.404</v>
      </c>
      <c r="C24" s="5">
        <v>101.404</v>
      </c>
      <c r="D24" s="83"/>
      <c r="E24" s="83"/>
      <c r="H24" s="5">
        <v>219.4839</v>
      </c>
      <c r="I24" s="5">
        <v>38.32458</v>
      </c>
    </row>
    <row r="25" ht="15.75" customHeight="1">
      <c r="A25" s="83"/>
      <c r="B25" s="5">
        <v>176.2385</v>
      </c>
      <c r="C25" s="5">
        <v>83.92931</v>
      </c>
      <c r="D25" s="83"/>
      <c r="E25" s="83"/>
      <c r="H25" s="5">
        <v>91.88203</v>
      </c>
      <c r="I25" s="5">
        <v>99.24564</v>
      </c>
    </row>
    <row r="26" ht="15.75" customHeight="1">
      <c r="A26" s="83"/>
      <c r="B26" s="5">
        <v>76.20749</v>
      </c>
      <c r="C26" s="107">
        <v>71.30762</v>
      </c>
      <c r="D26" s="83"/>
      <c r="E26" s="83"/>
      <c r="H26" s="5">
        <v>84.12046</v>
      </c>
      <c r="I26" s="5">
        <v>84.12046</v>
      </c>
    </row>
    <row r="27" ht="15.75" customHeight="1">
      <c r="A27" s="83"/>
      <c r="B27" s="5">
        <v>70.11025</v>
      </c>
      <c r="C27" s="5">
        <v>56.98572</v>
      </c>
      <c r="D27" s="83"/>
      <c r="E27" s="83"/>
      <c r="H27" s="5">
        <v>237.2419</v>
      </c>
      <c r="I27" s="5">
        <v>130.4712</v>
      </c>
    </row>
    <row r="28" ht="15.75" customHeight="1">
      <c r="A28" s="83"/>
      <c r="B28" s="5">
        <v>76.808</v>
      </c>
      <c r="C28" s="5">
        <v>50.53767</v>
      </c>
      <c r="D28" s="83"/>
      <c r="E28" s="83"/>
      <c r="H28" s="5">
        <v>77.52525</v>
      </c>
      <c r="I28" s="5">
        <v>77.52525</v>
      </c>
    </row>
    <row r="29" ht="15.75" customHeight="1">
      <c r="A29" s="83"/>
      <c r="B29" s="5">
        <v>50.42198</v>
      </c>
      <c r="C29" s="5">
        <v>48.89452</v>
      </c>
      <c r="D29" s="83"/>
      <c r="E29" s="83"/>
      <c r="H29" s="5">
        <v>155.9899</v>
      </c>
      <c r="I29" s="5">
        <v>160.0619</v>
      </c>
    </row>
    <row r="30" ht="15.75" customHeight="1">
      <c r="A30" s="83"/>
      <c r="B30" s="5">
        <v>58.89919</v>
      </c>
      <c r="C30" s="5">
        <v>35.04966</v>
      </c>
      <c r="D30" s="83"/>
      <c r="E30" s="83"/>
      <c r="H30" s="5">
        <v>106.6032</v>
      </c>
      <c r="I30" s="5">
        <v>173.2698</v>
      </c>
    </row>
    <row r="31" ht="15.75" customHeight="1">
      <c r="A31" s="83"/>
      <c r="B31" s="5">
        <v>91.66512</v>
      </c>
      <c r="C31" s="5">
        <v>36.67884</v>
      </c>
      <c r="D31" s="83"/>
      <c r="E31" s="83"/>
      <c r="H31" s="5">
        <v>67.18122</v>
      </c>
      <c r="I31" s="5">
        <v>60.75844</v>
      </c>
    </row>
    <row r="32" ht="15.75" customHeight="1">
      <c r="A32" s="83"/>
      <c r="D32" s="83"/>
      <c r="E32" s="83"/>
      <c r="H32" s="5">
        <v>85.56857</v>
      </c>
      <c r="I32" s="5">
        <v>86.32053</v>
      </c>
    </row>
    <row r="33" ht="15.75" customHeight="1">
      <c r="A33" s="83"/>
      <c r="D33" s="83"/>
      <c r="E33" s="83"/>
      <c r="H33" s="5">
        <v>133.3074</v>
      </c>
      <c r="I33" s="5">
        <v>72.78423</v>
      </c>
    </row>
    <row r="34" ht="15.75" customHeight="1">
      <c r="A34" s="83"/>
      <c r="C34" s="83"/>
      <c r="D34" s="83"/>
      <c r="E34" s="83"/>
      <c r="I34" s="83"/>
    </row>
    <row r="35" ht="15.75" customHeight="1">
      <c r="A35" s="108"/>
      <c r="B35" s="83"/>
      <c r="C35" s="83"/>
      <c r="D35" s="83"/>
      <c r="E35" s="83"/>
    </row>
    <row r="36" ht="15.75" customHeight="1">
      <c r="A36" s="88" t="s">
        <v>178</v>
      </c>
      <c r="B36" s="89">
        <f>AVERAGE(B2:B34)</f>
        <v>116.094125</v>
      </c>
      <c r="C36" s="89">
        <f>AVERAGE(C2:C33)</f>
        <v>85.76971133</v>
      </c>
      <c r="D36" s="83"/>
      <c r="E36" s="83"/>
      <c r="G36" s="88" t="s">
        <v>178</v>
      </c>
      <c r="H36" s="89">
        <f t="shared" ref="H36:I36" si="3">AVERAGE(H24:H34)</f>
        <v>125.890383</v>
      </c>
      <c r="I36" s="89">
        <f t="shared" si="3"/>
        <v>98.288203</v>
      </c>
    </row>
    <row r="37" ht="15.75" customHeight="1">
      <c r="A37" s="90" t="s">
        <v>179</v>
      </c>
      <c r="B37" s="89">
        <f>STDEV(B2:B34)</f>
        <v>50.99660936</v>
      </c>
      <c r="C37" s="89">
        <f>STDEV(C2:C33)</f>
        <v>37.64795649</v>
      </c>
      <c r="D37" s="83"/>
      <c r="E37" s="83"/>
      <c r="G37" s="90" t="s">
        <v>179</v>
      </c>
      <c r="H37" s="89">
        <f t="shared" ref="H37:I37" si="4">STDEV(H24:H34)</f>
        <v>60.37382648</v>
      </c>
      <c r="I37" s="89">
        <f t="shared" si="4"/>
        <v>43.33911974</v>
      </c>
    </row>
    <row r="38" ht="15.75" customHeight="1">
      <c r="A38" s="99"/>
      <c r="B38" s="83"/>
      <c r="C38" s="83"/>
      <c r="D38" s="83"/>
      <c r="E38" s="83"/>
    </row>
    <row r="39" ht="15.75" customHeight="1">
      <c r="A39" s="99"/>
      <c r="B39" s="83"/>
      <c r="C39" s="83"/>
      <c r="D39" s="83"/>
      <c r="E39" s="83"/>
      <c r="G39" s="91" t="s">
        <v>195</v>
      </c>
      <c r="H39" s="109">
        <f>TTEST(H24:H34,I24:I33,2,1)</f>
        <v>0.2474317965</v>
      </c>
      <c r="I39" s="93" t="s">
        <v>197</v>
      </c>
      <c r="J39" s="95"/>
      <c r="K39" s="95"/>
    </row>
    <row r="40" ht="15.75" customHeight="1">
      <c r="A40" s="91" t="s">
        <v>195</v>
      </c>
      <c r="B40" s="101">
        <f>TTEST(B13:B34, C13:C33, 2, 1)</f>
        <v>0.05657372471</v>
      </c>
      <c r="C40" s="93" t="s">
        <v>198</v>
      </c>
      <c r="D40" s="103"/>
      <c r="E40" s="83"/>
    </row>
    <row r="41" ht="15.75" customHeight="1">
      <c r="A41" s="99"/>
      <c r="B41" s="83"/>
      <c r="C41" s="83"/>
      <c r="D41" s="83"/>
      <c r="E41" s="83"/>
      <c r="G41" s="83"/>
      <c r="H41" s="96" t="s">
        <v>186</v>
      </c>
      <c r="I41" s="97"/>
      <c r="J41" s="96" t="s">
        <v>187</v>
      </c>
      <c r="K41" s="98"/>
    </row>
    <row r="42" ht="15.75" customHeight="1">
      <c r="A42" s="83"/>
      <c r="B42" s="96" t="s">
        <v>186</v>
      </c>
      <c r="C42" s="97"/>
      <c r="D42" s="96" t="s">
        <v>187</v>
      </c>
      <c r="E42" s="98"/>
      <c r="G42" s="83"/>
      <c r="H42" s="100" t="s">
        <v>188</v>
      </c>
      <c r="I42" s="100" t="s">
        <v>189</v>
      </c>
      <c r="J42" s="100" t="s">
        <v>188</v>
      </c>
      <c r="K42" s="100" t="s">
        <v>189</v>
      </c>
    </row>
    <row r="43" ht="15.75" customHeight="1">
      <c r="A43" s="83"/>
      <c r="B43" s="100" t="s">
        <v>188</v>
      </c>
      <c r="C43" s="100" t="s">
        <v>189</v>
      </c>
      <c r="D43" s="100" t="s">
        <v>188</v>
      </c>
      <c r="E43" s="100" t="s">
        <v>189</v>
      </c>
      <c r="G43" s="102">
        <v>0.95</v>
      </c>
      <c r="H43" s="105">
        <f>H36-TINV(1-G43,11-1)*H37/SQRT(11)</f>
        <v>85.33069449</v>
      </c>
      <c r="I43" s="106">
        <f>H36+TINV(1-G43,10-1)*H37/SQRT(10)</f>
        <v>169.0792167</v>
      </c>
      <c r="J43" s="106">
        <f>I36-TINV(1-G43,10-1)*I37/SQRT(10)</f>
        <v>67.28526439</v>
      </c>
      <c r="K43" s="106">
        <f>I36+TINV(1-G43,10-1)*I37/SQRT(10)</f>
        <v>129.2911416</v>
      </c>
    </row>
    <row r="44" ht="15.75" customHeight="1">
      <c r="A44" s="102">
        <v>0.95</v>
      </c>
      <c r="B44" s="105">
        <f>B36-TINV(1-A44,30-1)*B37/SQRT(30)</f>
        <v>97.05167811</v>
      </c>
      <c r="C44" s="106">
        <f>B36+TINV(1-A44,30-1)*B37/SQRT(30)</f>
        <v>135.1365719</v>
      </c>
      <c r="D44" s="106">
        <f>C36-TINV(1-A44,30-1)*C37/SQRT(30)</f>
        <v>71.71173334</v>
      </c>
      <c r="E44" s="106">
        <f>C36+TINV(1-A44,30-1)*C37/SQRT(30)</f>
        <v>99.82768932</v>
      </c>
    </row>
    <row r="45" ht="15.75" customHeight="1">
      <c r="B45" s="74"/>
      <c r="C45" s="74"/>
      <c r="H45" s="111" t="s">
        <v>201</v>
      </c>
      <c r="I45" s="111" t="s">
        <v>202</v>
      </c>
    </row>
    <row r="46" ht="15.75" customHeight="1">
      <c r="A46" s="112"/>
      <c r="H46" s="5">
        <v>40.20668</v>
      </c>
      <c r="I46" s="5">
        <v>31.21356</v>
      </c>
    </row>
    <row r="47" ht="15.75" customHeight="1">
      <c r="A47" s="30"/>
      <c r="H47" s="5">
        <v>83.16447</v>
      </c>
      <c r="I47" s="5">
        <v>59.93542</v>
      </c>
    </row>
    <row r="48" ht="15.75" customHeight="1">
      <c r="A48" s="30"/>
      <c r="H48" s="5">
        <v>101.404</v>
      </c>
      <c r="I48" s="5">
        <v>101.404</v>
      </c>
    </row>
    <row r="49" ht="15.75" customHeight="1">
      <c r="A49" s="30"/>
      <c r="H49" s="5">
        <v>176.2385</v>
      </c>
      <c r="I49" s="5">
        <v>83.92931</v>
      </c>
    </row>
    <row r="50" ht="15.75" customHeight="1">
      <c r="A50" s="30"/>
      <c r="H50" s="5">
        <v>76.20749</v>
      </c>
      <c r="I50" s="6">
        <v>71.30762</v>
      </c>
    </row>
    <row r="51" ht="15.75" customHeight="1">
      <c r="A51" s="30"/>
      <c r="H51" s="5">
        <v>70.11025</v>
      </c>
      <c r="I51" s="5">
        <v>56.98572</v>
      </c>
    </row>
    <row r="52" ht="15.75" customHeight="1">
      <c r="A52" s="30"/>
      <c r="H52" s="5">
        <v>76.808</v>
      </c>
      <c r="I52" s="5">
        <v>50.53767</v>
      </c>
    </row>
    <row r="53" ht="15.75" customHeight="1">
      <c r="A53" s="30"/>
      <c r="H53" s="5">
        <v>50.42198</v>
      </c>
      <c r="I53" s="5">
        <v>48.89452</v>
      </c>
    </row>
    <row r="54" ht="15.75" customHeight="1">
      <c r="A54" s="30"/>
      <c r="H54" s="5">
        <v>58.89919</v>
      </c>
      <c r="I54" s="5">
        <v>35.04966</v>
      </c>
    </row>
    <row r="55" ht="15.75" customHeight="1">
      <c r="A55" s="30"/>
      <c r="H55" s="5">
        <v>91.66512</v>
      </c>
      <c r="I55" s="5">
        <v>36.67884</v>
      </c>
    </row>
    <row r="56" ht="15.75" customHeight="1">
      <c r="A56" s="30"/>
    </row>
    <row r="57" ht="15.75" customHeight="1">
      <c r="A57" s="30"/>
    </row>
    <row r="58" ht="15.75" customHeight="1">
      <c r="A58" s="30"/>
      <c r="G58" s="88" t="s">
        <v>178</v>
      </c>
      <c r="H58" s="89">
        <f t="shared" ref="H58:I58" si="5">AVERAGE(H46:H56)</f>
        <v>82.512568</v>
      </c>
      <c r="I58" s="89">
        <f t="shared" si="5"/>
        <v>57.593632</v>
      </c>
    </row>
    <row r="59" ht="15.75" customHeight="1">
      <c r="A59" s="30"/>
      <c r="G59" s="90" t="s">
        <v>179</v>
      </c>
      <c r="H59" s="89">
        <f t="shared" ref="H59:I59" si="6">STDEV(H46:H56)</f>
        <v>37.75495542</v>
      </c>
      <c r="I59" s="89">
        <f t="shared" si="6"/>
        <v>22.54346868</v>
      </c>
    </row>
    <row r="60" ht="15.75" customHeight="1">
      <c r="A60" s="30"/>
    </row>
    <row r="61" ht="15.75" customHeight="1">
      <c r="A61" s="30"/>
      <c r="G61" s="91" t="s">
        <v>180</v>
      </c>
      <c r="H61" s="109">
        <f>TTEST(H46:H56,I46:I56,2,1)</f>
        <v>0.02263487995</v>
      </c>
      <c r="I61" s="93" t="s">
        <v>181</v>
      </c>
      <c r="J61" s="95"/>
    </row>
    <row r="62" ht="15.75" customHeight="1">
      <c r="A62" s="30"/>
    </row>
    <row r="63" ht="15.75" customHeight="1">
      <c r="A63" s="30"/>
      <c r="G63" s="83"/>
      <c r="H63" s="96" t="s">
        <v>186</v>
      </c>
      <c r="I63" s="97"/>
      <c r="J63" s="96" t="s">
        <v>187</v>
      </c>
      <c r="K63" s="98"/>
    </row>
    <row r="64" ht="15.75" customHeight="1">
      <c r="A64" s="30"/>
      <c r="G64" s="83"/>
      <c r="H64" s="100" t="s">
        <v>188</v>
      </c>
      <c r="I64" s="100" t="s">
        <v>189</v>
      </c>
      <c r="J64" s="100" t="s">
        <v>188</v>
      </c>
      <c r="K64" s="100" t="s">
        <v>189</v>
      </c>
    </row>
    <row r="65" ht="15.75" customHeight="1">
      <c r="A65" s="30"/>
      <c r="G65" s="102">
        <v>0.95</v>
      </c>
      <c r="H65" s="105">
        <f>H58-TINV(1-G65,10-1)*H59/SQRT(10)</f>
        <v>55.5042999</v>
      </c>
      <c r="I65" s="106">
        <f>H58+TINV(1-G65,10-1)*H59/SQRT(10)</f>
        <v>109.5208361</v>
      </c>
      <c r="J65" s="106">
        <f>I58-TINV(1-G65,10-1)*I59/SQRT(10)</f>
        <v>41.467006</v>
      </c>
      <c r="K65" s="106">
        <f>I58+TINV(1-G65,10-1)*I59/SQRT(10)</f>
        <v>73.720258</v>
      </c>
    </row>
    <row r="66" ht="15.75" customHeight="1">
      <c r="A66" s="30"/>
    </row>
    <row r="67" ht="15.75" customHeight="1">
      <c r="A67" s="30"/>
    </row>
    <row r="68" ht="15.75" customHeight="1">
      <c r="A68" s="30"/>
    </row>
    <row r="69" ht="15.75" customHeight="1">
      <c r="A69" s="30"/>
    </row>
    <row r="70" ht="15.75" customHeight="1">
      <c r="A70" s="30"/>
    </row>
    <row r="71" ht="15.75" customHeight="1">
      <c r="A71" s="30"/>
    </row>
    <row r="72" ht="15.75" customHeight="1">
      <c r="A72" s="30"/>
    </row>
    <row r="73" ht="15.75" customHeight="1">
      <c r="A73" s="30"/>
    </row>
    <row r="74" ht="15.75" customHeight="1">
      <c r="A74" s="30"/>
    </row>
    <row r="75" ht="15.75" customHeight="1">
      <c r="A75" s="30"/>
    </row>
    <row r="76" ht="15.75" customHeight="1">
      <c r="A76" s="30"/>
    </row>
    <row r="77" ht="15.75" customHeight="1">
      <c r="A77" s="30"/>
    </row>
    <row r="78" ht="15.75" customHeight="1">
      <c r="A78" s="30"/>
    </row>
    <row r="79" ht="15.75" customHeight="1">
      <c r="A79" s="30"/>
    </row>
    <row r="80" ht="15.75" customHeight="1">
      <c r="A80" s="30"/>
    </row>
    <row r="81" ht="15.75" customHeight="1">
      <c r="A81" s="30"/>
      <c r="O81">
        <f>TTEST('T-Student (Erros)'!H2:H12,'T-Student (Erros)'!I2:I12,2,1)</f>
        <v>0.05051941313</v>
      </c>
    </row>
    <row r="82" ht="15.75" customHeight="1">
      <c r="A82" s="30"/>
    </row>
    <row r="83" ht="15.75" customHeight="1">
      <c r="A83" s="30"/>
    </row>
    <row r="84" ht="15.75" customHeight="1">
      <c r="A84" s="30"/>
    </row>
    <row r="85" ht="15.75" customHeight="1">
      <c r="A85" s="30"/>
      <c r="D85" s="83"/>
      <c r="E85" s="83"/>
    </row>
    <row r="86" ht="15.75" customHeight="1">
      <c r="A86" s="30"/>
      <c r="D86" s="113"/>
    </row>
    <row r="87" ht="15.75" customHeight="1">
      <c r="A87" s="30"/>
      <c r="D87" s="83"/>
      <c r="E87" s="83"/>
    </row>
    <row r="88" ht="15.75" customHeight="1">
      <c r="A88" s="30"/>
    </row>
    <row r="89" ht="15.75" customHeight="1">
      <c r="A89" s="30"/>
    </row>
    <row r="90" ht="15.75" customHeight="1">
      <c r="A90" s="30"/>
    </row>
    <row r="91" ht="15.75" customHeight="1">
      <c r="A91" s="30"/>
    </row>
    <row r="92" ht="15.75" customHeight="1">
      <c r="A92" s="30"/>
    </row>
    <row r="93" ht="15.75" customHeight="1">
      <c r="A93" s="30"/>
    </row>
    <row r="94" ht="15.75" customHeight="1">
      <c r="A94" s="30"/>
    </row>
    <row r="95" ht="15.75" customHeight="1">
      <c r="A95" s="30"/>
    </row>
    <row r="96" ht="15.75" customHeight="1">
      <c r="A96" s="30"/>
      <c r="O96" s="110" t="s">
        <v>212</v>
      </c>
      <c r="P96">
        <f>TTEST('T-Student (Erros)'!H25:H35,'T-Student (Erros)'!I25:I34,2,3)</f>
        <v>0.04183123645</v>
      </c>
    </row>
    <row r="97" ht="15.75" customHeight="1">
      <c r="A97" s="30"/>
    </row>
    <row r="98" ht="15.75" customHeight="1">
      <c r="A98" s="30"/>
    </row>
    <row r="99" ht="15.75" customHeight="1">
      <c r="A99" s="30"/>
    </row>
    <row r="100" ht="15.75" customHeight="1">
      <c r="A100" s="30"/>
      <c r="D100" s="83"/>
      <c r="E100" s="83"/>
    </row>
    <row r="101" ht="15.75" customHeight="1">
      <c r="A101" s="30"/>
      <c r="D101" s="113"/>
      <c r="E101" s="83"/>
    </row>
    <row r="102" ht="15.75" customHeight="1">
      <c r="A102" s="30"/>
    </row>
    <row r="103" ht="15.75" customHeight="1">
      <c r="A103" s="30"/>
      <c r="L103" s="110" t="s">
        <v>212</v>
      </c>
      <c r="M103">
        <f>TTEST('T-Student (Erros)'!B2:B34,'T-Student (Erros)'!C2:C33,2,3)</f>
        <v>0.05123918984</v>
      </c>
    </row>
    <row r="104" ht="15.75" customHeight="1">
      <c r="A104" s="30"/>
    </row>
    <row r="105" ht="15.75" customHeight="1">
      <c r="A105" s="30"/>
    </row>
    <row r="106" ht="15.75" customHeight="1">
      <c r="A106" s="30"/>
    </row>
    <row r="107" ht="15.75" customHeight="1">
      <c r="A107" s="30"/>
    </row>
    <row r="108" ht="15.75" customHeight="1">
      <c r="A108" s="30"/>
    </row>
    <row r="109" ht="15.75" customHeight="1">
      <c r="A109" s="30"/>
    </row>
    <row r="110" ht="15.75" customHeight="1">
      <c r="A110" s="30"/>
    </row>
    <row r="111" ht="15.75" customHeight="1">
      <c r="A111" s="30"/>
      <c r="O111" s="110" t="s">
        <v>212</v>
      </c>
      <c r="P111">
        <f>TTEST('T-Student (Erros)'!H48:H58,'T-Student (Erros)'!I48:I58,2,1)</f>
        <v>0.3434363961</v>
      </c>
    </row>
    <row r="112" ht="15.75" customHeight="1">
      <c r="A112" s="30"/>
    </row>
    <row r="113" ht="15.75" customHeight="1">
      <c r="A113" s="30"/>
    </row>
    <row r="114" ht="15.75" customHeight="1">
      <c r="A114" s="30"/>
    </row>
    <row r="115" ht="15.75" customHeight="1">
      <c r="A115" s="30"/>
    </row>
    <row r="116" ht="15.75" customHeight="1">
      <c r="A116" s="30"/>
    </row>
    <row r="117" ht="15.75" customHeight="1">
      <c r="A117" s="30"/>
    </row>
    <row r="118" ht="15.75" customHeight="1">
      <c r="A118" s="30"/>
    </row>
    <row r="119" ht="15.75" customHeight="1">
      <c r="A119" s="30"/>
    </row>
    <row r="120" ht="15.75" customHeight="1">
      <c r="A120" s="30"/>
    </row>
    <row r="121" ht="15.75" customHeight="1">
      <c r="A121" s="30"/>
    </row>
    <row r="122" ht="15.75" customHeight="1">
      <c r="A122" s="30"/>
    </row>
    <row r="123" ht="15.75" customHeight="1">
      <c r="A123" s="30"/>
    </row>
    <row r="124" ht="15.75" customHeight="1">
      <c r="A124" s="30"/>
    </row>
    <row r="125" ht="15.75" customHeight="1">
      <c r="A125" s="30"/>
    </row>
    <row r="126" ht="15.75" customHeight="1">
      <c r="A126" s="30"/>
    </row>
    <row r="127" ht="15.75" customHeight="1">
      <c r="A127" s="30"/>
    </row>
    <row r="128" ht="15.75" customHeight="1">
      <c r="A128" s="30"/>
    </row>
    <row r="129" ht="15.75" customHeight="1">
      <c r="A129" s="30"/>
    </row>
    <row r="130" ht="15.75" customHeight="1">
      <c r="A130" s="30"/>
    </row>
    <row r="131" ht="15.75" customHeight="1">
      <c r="A131" s="30"/>
    </row>
    <row r="132" ht="15.75" customHeight="1">
      <c r="A132" s="30"/>
    </row>
    <row r="133" ht="15.75" customHeight="1">
      <c r="A133" s="30"/>
    </row>
    <row r="134" ht="15.75" customHeight="1">
      <c r="A134" s="30"/>
    </row>
    <row r="135" ht="15.75" customHeight="1">
      <c r="A135" s="30"/>
    </row>
    <row r="136" ht="15.75" customHeight="1">
      <c r="A136" s="30"/>
    </row>
    <row r="137" ht="15.75" customHeight="1">
      <c r="A137" s="30"/>
    </row>
    <row r="138" ht="15.75" customHeight="1">
      <c r="A138" s="30"/>
    </row>
    <row r="139" ht="15.75" customHeight="1">
      <c r="A139" s="30"/>
    </row>
    <row r="140" ht="15.75" customHeight="1">
      <c r="A140" s="30"/>
    </row>
    <row r="141" ht="15.75" customHeight="1">
      <c r="A141" s="30"/>
    </row>
    <row r="142" ht="15.75" customHeight="1">
      <c r="A142" s="30"/>
    </row>
    <row r="143" ht="15.75" customHeight="1">
      <c r="A143" s="30"/>
    </row>
    <row r="144" ht="15.75" customHeight="1">
      <c r="A144" s="30"/>
    </row>
    <row r="145" ht="15.75" customHeight="1">
      <c r="A145" s="30"/>
    </row>
    <row r="146" ht="15.75" customHeight="1">
      <c r="A146" s="30"/>
    </row>
    <row r="147" ht="15.75" customHeight="1">
      <c r="A147" s="30"/>
    </row>
    <row r="148" ht="15.75" customHeight="1">
      <c r="A148" s="30"/>
    </row>
    <row r="149" ht="15.75" customHeight="1">
      <c r="A149" s="30"/>
    </row>
    <row r="150" ht="15.75" customHeight="1">
      <c r="A150" s="30"/>
    </row>
    <row r="151" ht="15.75" customHeight="1">
      <c r="A151" s="30"/>
    </row>
    <row r="152" ht="15.75" customHeight="1">
      <c r="A152" s="30"/>
    </row>
    <row r="153" ht="15.75" customHeight="1">
      <c r="A153" s="30"/>
    </row>
    <row r="154" ht="15.75" customHeight="1">
      <c r="A154" s="30"/>
    </row>
    <row r="155" ht="15.75" customHeight="1">
      <c r="A155" s="30"/>
    </row>
    <row r="156" ht="15.75" customHeight="1">
      <c r="A156" s="30"/>
    </row>
    <row r="157" ht="15.75" customHeight="1">
      <c r="A157" s="30"/>
    </row>
    <row r="158" ht="15.75" customHeight="1">
      <c r="A158" s="30"/>
    </row>
    <row r="159" ht="15.75" customHeight="1">
      <c r="A159" s="30"/>
    </row>
    <row r="160" ht="15.75" customHeight="1">
      <c r="A160" s="30"/>
    </row>
    <row r="161" ht="15.75" customHeight="1">
      <c r="A161" s="30"/>
    </row>
    <row r="162" ht="15.75" customHeight="1">
      <c r="A162" s="30"/>
    </row>
    <row r="163" ht="15.75" customHeight="1">
      <c r="A163" s="30"/>
    </row>
    <row r="164" ht="15.75" customHeight="1">
      <c r="A164" s="30"/>
    </row>
    <row r="165" ht="15.75" customHeight="1">
      <c r="A165" s="30"/>
    </row>
    <row r="166" ht="15.75" customHeight="1">
      <c r="A166" s="30"/>
    </row>
    <row r="167" ht="15.75" customHeight="1">
      <c r="A167" s="30"/>
    </row>
    <row r="168" ht="15.75" customHeight="1">
      <c r="A168" s="30"/>
    </row>
    <row r="169" ht="15.75" customHeight="1">
      <c r="A169" s="30"/>
    </row>
    <row r="170" ht="15.75" customHeight="1">
      <c r="A170" s="30"/>
    </row>
    <row r="171" ht="15.75" customHeight="1">
      <c r="A171" s="30"/>
    </row>
    <row r="172" ht="15.75" customHeight="1">
      <c r="A172" s="30"/>
    </row>
    <row r="173" ht="15.75" customHeight="1">
      <c r="A173" s="30"/>
    </row>
    <row r="174" ht="15.75" customHeight="1">
      <c r="A174" s="30"/>
    </row>
    <row r="175" ht="15.75" customHeight="1">
      <c r="A175" s="30"/>
    </row>
    <row r="176" ht="15.75" customHeight="1">
      <c r="A176" s="30"/>
    </row>
    <row r="177" ht="15.75" customHeight="1">
      <c r="A177" s="30"/>
    </row>
    <row r="178" ht="15.75" customHeight="1">
      <c r="A178" s="30"/>
    </row>
    <row r="179" ht="15.75" customHeight="1">
      <c r="A179" s="30"/>
    </row>
    <row r="180" ht="15.75" customHeight="1">
      <c r="A180" s="30"/>
    </row>
    <row r="181" ht="15.75" customHeight="1">
      <c r="A181" s="30"/>
    </row>
    <row r="182" ht="15.75" customHeight="1">
      <c r="A182" s="30"/>
    </row>
    <row r="183" ht="15.75" customHeight="1">
      <c r="A183" s="30"/>
    </row>
    <row r="184" ht="15.75" customHeight="1">
      <c r="A184" s="30"/>
    </row>
    <row r="185" ht="15.75" customHeight="1">
      <c r="A185" s="30"/>
    </row>
    <row r="186" ht="15.75" customHeight="1">
      <c r="A186" s="30"/>
    </row>
    <row r="187" ht="15.75" customHeight="1">
      <c r="A187" s="30"/>
    </row>
    <row r="188" ht="15.75" customHeight="1">
      <c r="A188" s="30"/>
    </row>
    <row r="189" ht="15.75" customHeight="1">
      <c r="A189" s="30"/>
    </row>
    <row r="190" ht="15.75" customHeight="1">
      <c r="A190" s="30"/>
    </row>
    <row r="191" ht="15.75" customHeight="1">
      <c r="A191" s="30"/>
    </row>
    <row r="192" ht="15.75" customHeight="1">
      <c r="A192" s="30"/>
    </row>
    <row r="193" ht="15.75" customHeight="1">
      <c r="A193" s="30"/>
    </row>
    <row r="194" ht="15.75" customHeight="1">
      <c r="A194" s="30"/>
    </row>
    <row r="195" ht="15.75" customHeight="1">
      <c r="A195" s="30"/>
    </row>
    <row r="196" ht="15.75" customHeight="1">
      <c r="A196" s="30"/>
    </row>
    <row r="197" ht="15.75" customHeight="1">
      <c r="A197" s="30"/>
    </row>
    <row r="198" ht="15.75" customHeight="1">
      <c r="A198" s="30"/>
    </row>
    <row r="199" ht="15.75" customHeight="1">
      <c r="A199" s="30"/>
    </row>
    <row r="200" ht="15.75" customHeight="1">
      <c r="A200" s="30"/>
    </row>
    <row r="201" ht="15.75" customHeight="1">
      <c r="A201" s="30"/>
    </row>
    <row r="202" ht="15.75" customHeight="1">
      <c r="A202" s="30"/>
    </row>
    <row r="203" ht="15.75" customHeight="1">
      <c r="A203" s="30"/>
    </row>
    <row r="204" ht="15.75" customHeight="1">
      <c r="A204" s="30"/>
    </row>
    <row r="205" ht="15.75" customHeight="1">
      <c r="A205" s="30"/>
    </row>
    <row r="206" ht="15.75" customHeight="1">
      <c r="A206" s="30"/>
    </row>
    <row r="207" ht="15.75" customHeight="1">
      <c r="A207" s="30"/>
    </row>
    <row r="208" ht="15.75" customHeight="1">
      <c r="A208" s="30"/>
    </row>
    <row r="209" ht="15.75" customHeight="1">
      <c r="A209" s="30"/>
    </row>
    <row r="210" ht="15.75" customHeight="1">
      <c r="A210" s="30"/>
    </row>
    <row r="211" ht="15.75" customHeight="1">
      <c r="A211" s="30"/>
    </row>
    <row r="212" ht="15.75" customHeight="1">
      <c r="A212" s="30"/>
    </row>
    <row r="213" ht="15.75" customHeight="1">
      <c r="A213" s="30"/>
    </row>
    <row r="214" ht="15.75" customHeight="1">
      <c r="A214" s="30"/>
    </row>
    <row r="215" ht="15.75" customHeight="1">
      <c r="A215" s="30"/>
    </row>
    <row r="216" ht="15.75" customHeight="1">
      <c r="A216" s="30"/>
    </row>
    <row r="217" ht="15.75" customHeight="1">
      <c r="A217" s="30"/>
    </row>
    <row r="218" ht="15.75" customHeight="1">
      <c r="A218" s="30"/>
    </row>
    <row r="219" ht="15.75" customHeight="1">
      <c r="A219" s="30"/>
    </row>
    <row r="220" ht="15.75" customHeight="1">
      <c r="A220" s="30"/>
    </row>
    <row r="221" ht="15.75" customHeight="1">
      <c r="A221" s="30"/>
    </row>
    <row r="222" ht="15.75" customHeight="1">
      <c r="A222" s="30"/>
    </row>
    <row r="223" ht="15.75" customHeight="1">
      <c r="A223" s="30"/>
    </row>
    <row r="224" ht="15.75" customHeight="1">
      <c r="A224" s="30"/>
    </row>
    <row r="225" ht="15.75" customHeight="1">
      <c r="A225" s="30"/>
    </row>
    <row r="226" ht="15.75" customHeight="1">
      <c r="A226" s="30"/>
    </row>
    <row r="227" ht="15.75" customHeight="1">
      <c r="A227" s="30"/>
    </row>
    <row r="228" ht="15.75" customHeight="1">
      <c r="A228" s="30"/>
    </row>
    <row r="229" ht="15.75" customHeight="1">
      <c r="A229" s="30"/>
    </row>
    <row r="230" ht="15.75" customHeight="1">
      <c r="A230" s="30"/>
    </row>
    <row r="231" ht="15.75" customHeight="1">
      <c r="A231" s="30"/>
    </row>
    <row r="232" ht="15.75" customHeight="1">
      <c r="A232" s="30"/>
    </row>
    <row r="233" ht="15.75" customHeight="1">
      <c r="A233" s="30"/>
    </row>
    <row r="234" ht="15.75" customHeight="1">
      <c r="A234" s="30"/>
    </row>
    <row r="235" ht="15.75" customHeight="1">
      <c r="A235" s="30"/>
    </row>
    <row r="236" ht="15.75" customHeight="1">
      <c r="A236" s="30"/>
    </row>
    <row r="237" ht="15.75" customHeight="1">
      <c r="A237" s="30"/>
    </row>
    <row r="238" ht="15.75" customHeight="1">
      <c r="A238" s="30"/>
    </row>
    <row r="239" ht="15.75" customHeight="1">
      <c r="A239" s="30"/>
    </row>
    <row r="240" ht="15.75" customHeight="1">
      <c r="A240" s="30"/>
    </row>
    <row r="241" ht="15.75" customHeight="1">
      <c r="A241" s="30"/>
    </row>
    <row r="242" ht="15.75" customHeight="1">
      <c r="A242" s="30"/>
    </row>
    <row r="243" ht="15.75" customHeight="1">
      <c r="A243" s="30"/>
    </row>
    <row r="244" ht="15.75" customHeight="1">
      <c r="A244" s="30"/>
    </row>
    <row r="245" ht="15.75" customHeight="1">
      <c r="A245" s="30"/>
    </row>
    <row r="246" ht="15.75" customHeight="1">
      <c r="A246" s="30"/>
    </row>
    <row r="247" ht="15.75" customHeight="1">
      <c r="A247" s="30"/>
    </row>
    <row r="248" ht="15.75" customHeight="1">
      <c r="A248" s="30"/>
    </row>
    <row r="249" ht="15.75" customHeight="1">
      <c r="A249" s="30"/>
    </row>
    <row r="250" ht="15.75" customHeight="1">
      <c r="A250" s="30"/>
    </row>
    <row r="251" ht="15.75" customHeight="1">
      <c r="A251" s="30"/>
    </row>
    <row r="252" ht="15.75" customHeight="1">
      <c r="A252" s="30"/>
    </row>
    <row r="253" ht="15.75" customHeight="1">
      <c r="A253" s="30"/>
    </row>
    <row r="254" ht="15.75" customHeight="1">
      <c r="A254" s="30"/>
    </row>
    <row r="255" ht="15.75" customHeight="1">
      <c r="A255" s="30"/>
    </row>
    <row r="256" ht="15.75" customHeight="1">
      <c r="A256" s="30"/>
    </row>
    <row r="257" ht="15.75" customHeight="1">
      <c r="A257" s="30"/>
    </row>
    <row r="258" ht="15.75" customHeight="1">
      <c r="A258" s="30"/>
    </row>
    <row r="259" ht="15.75" customHeight="1">
      <c r="A259" s="30"/>
    </row>
    <row r="260" ht="15.75" customHeight="1">
      <c r="A260" s="30"/>
    </row>
    <row r="261" ht="15.75" customHeight="1">
      <c r="A261" s="30"/>
    </row>
    <row r="262" ht="15.75" customHeight="1">
      <c r="A262" s="30"/>
    </row>
    <row r="263" ht="15.75" customHeight="1">
      <c r="A263" s="30"/>
    </row>
    <row r="264" ht="15.75" customHeight="1">
      <c r="A264" s="30"/>
    </row>
    <row r="265" ht="15.75" customHeight="1">
      <c r="A265" s="30"/>
    </row>
    <row r="266" ht="15.75" customHeight="1">
      <c r="A266" s="30"/>
    </row>
    <row r="267" ht="15.75" customHeight="1">
      <c r="A267" s="30"/>
    </row>
    <row r="268" ht="15.75" customHeight="1">
      <c r="A268" s="30"/>
    </row>
    <row r="269" ht="15.75" customHeight="1">
      <c r="A269" s="30"/>
    </row>
    <row r="270" ht="15.75" customHeight="1">
      <c r="A270" s="30"/>
    </row>
    <row r="271" ht="15.75" customHeight="1">
      <c r="A271" s="30"/>
    </row>
    <row r="272" ht="15.75" customHeight="1">
      <c r="A272" s="30"/>
    </row>
    <row r="273" ht="15.75" customHeight="1">
      <c r="A273" s="30"/>
    </row>
    <row r="274" ht="15.75" customHeight="1">
      <c r="A274" s="30"/>
    </row>
    <row r="275" ht="15.75" customHeight="1">
      <c r="A275" s="30"/>
    </row>
    <row r="276" ht="15.75" customHeight="1">
      <c r="A276" s="30"/>
    </row>
    <row r="277" ht="15.75" customHeight="1">
      <c r="A277" s="30"/>
    </row>
    <row r="278" ht="15.75" customHeight="1">
      <c r="A278" s="30"/>
    </row>
    <row r="279" ht="15.75" customHeight="1">
      <c r="A279" s="30"/>
    </row>
    <row r="280" ht="15.75" customHeight="1">
      <c r="A280" s="30"/>
    </row>
    <row r="281" ht="15.75" customHeight="1">
      <c r="A281" s="30"/>
    </row>
    <row r="282" ht="15.75" customHeight="1">
      <c r="A282" s="30"/>
    </row>
    <row r="283" ht="15.75" customHeight="1">
      <c r="A283" s="30"/>
    </row>
    <row r="284" ht="15.75" customHeight="1">
      <c r="A284" s="30"/>
    </row>
    <row r="285" ht="15.75" customHeight="1">
      <c r="A285" s="30"/>
    </row>
    <row r="286" ht="15.75" customHeight="1">
      <c r="A286" s="30"/>
    </row>
    <row r="287" ht="15.75" customHeight="1">
      <c r="A287" s="30"/>
    </row>
    <row r="288" ht="15.75" customHeight="1">
      <c r="A288" s="30"/>
    </row>
    <row r="289" ht="15.75" customHeight="1">
      <c r="A289" s="30"/>
    </row>
    <row r="290" ht="15.75" customHeight="1">
      <c r="A290" s="30"/>
    </row>
    <row r="291" ht="15.75" customHeight="1">
      <c r="A291" s="30"/>
    </row>
    <row r="292" ht="15.75" customHeight="1">
      <c r="A292" s="30"/>
    </row>
    <row r="293" ht="15.75" customHeight="1">
      <c r="A293" s="30"/>
    </row>
    <row r="294" ht="15.75" customHeight="1">
      <c r="A294" s="30"/>
    </row>
    <row r="295" ht="15.75" customHeight="1">
      <c r="A295" s="30"/>
    </row>
    <row r="296" ht="15.75" customHeight="1">
      <c r="A296" s="30"/>
    </row>
    <row r="297" ht="15.75" customHeight="1">
      <c r="A297" s="30"/>
    </row>
    <row r="298" ht="15.75" customHeight="1">
      <c r="A298" s="30"/>
    </row>
    <row r="299" ht="15.75" customHeight="1">
      <c r="A299" s="30"/>
    </row>
    <row r="300" ht="15.75" customHeight="1">
      <c r="A300" s="30"/>
    </row>
    <row r="301" ht="15.75" customHeight="1">
      <c r="A301" s="30"/>
    </row>
    <row r="302" ht="15.75" customHeight="1">
      <c r="A302" s="30"/>
    </row>
    <row r="303" ht="15.75" customHeight="1">
      <c r="A303" s="30"/>
    </row>
    <row r="304" ht="15.75" customHeight="1">
      <c r="A304" s="30"/>
    </row>
    <row r="305" ht="15.75" customHeight="1">
      <c r="A305" s="30"/>
    </row>
    <row r="306" ht="15.75" customHeight="1">
      <c r="A306" s="30"/>
    </row>
    <row r="307" ht="15.75" customHeight="1">
      <c r="A307" s="30"/>
    </row>
    <row r="308" ht="15.75" customHeight="1">
      <c r="A308" s="30"/>
    </row>
    <row r="309" ht="15.75" customHeight="1">
      <c r="A309" s="30"/>
    </row>
    <row r="310" ht="15.75" customHeight="1">
      <c r="A310" s="30"/>
    </row>
    <row r="311" ht="15.75" customHeight="1">
      <c r="A311" s="30"/>
    </row>
    <row r="312" ht="15.75" customHeight="1">
      <c r="A312" s="30"/>
    </row>
    <row r="313" ht="15.75" customHeight="1">
      <c r="A313" s="30"/>
    </row>
    <row r="314" ht="15.75" customHeight="1">
      <c r="A314" s="30"/>
    </row>
    <row r="315" ht="15.75" customHeight="1">
      <c r="A315" s="30"/>
    </row>
    <row r="316" ht="15.75" customHeight="1">
      <c r="A316" s="30"/>
    </row>
    <row r="317" ht="15.75" customHeight="1">
      <c r="A317" s="30"/>
    </row>
    <row r="318" ht="15.75" customHeight="1">
      <c r="A318" s="30"/>
    </row>
    <row r="319" ht="15.75" customHeight="1">
      <c r="A319" s="30"/>
    </row>
    <row r="320" ht="15.75" customHeight="1">
      <c r="A320" s="30"/>
    </row>
    <row r="321" ht="15.75" customHeight="1">
      <c r="A321" s="30"/>
    </row>
    <row r="322" ht="15.75" customHeight="1">
      <c r="A322" s="30"/>
    </row>
    <row r="323" ht="15.75" customHeight="1">
      <c r="A323" s="30"/>
    </row>
    <row r="324" ht="15.75" customHeight="1">
      <c r="A324" s="30"/>
    </row>
    <row r="325" ht="15.75" customHeight="1">
      <c r="A325" s="30"/>
    </row>
    <row r="326" ht="15.75" customHeight="1">
      <c r="A326" s="30"/>
    </row>
    <row r="327" ht="15.75" customHeight="1">
      <c r="A327" s="30"/>
    </row>
    <row r="328" ht="15.75" customHeight="1">
      <c r="A328" s="30"/>
    </row>
    <row r="329" ht="15.75" customHeight="1">
      <c r="A329" s="30"/>
    </row>
    <row r="330" ht="15.75" customHeight="1">
      <c r="A330" s="30"/>
    </row>
    <row r="331" ht="15.75" customHeight="1">
      <c r="A331" s="30"/>
    </row>
    <row r="332" ht="15.75" customHeight="1">
      <c r="A332" s="30"/>
    </row>
    <row r="333" ht="15.75" customHeight="1">
      <c r="A333" s="30"/>
    </row>
    <row r="334" ht="15.75" customHeight="1">
      <c r="A334" s="30"/>
    </row>
    <row r="335" ht="15.75" customHeight="1">
      <c r="A335" s="30"/>
    </row>
    <row r="336" ht="15.75" customHeight="1">
      <c r="A336" s="30"/>
    </row>
    <row r="337" ht="15.75" customHeight="1">
      <c r="A337" s="30"/>
    </row>
    <row r="338" ht="15.75" customHeight="1">
      <c r="A338" s="30"/>
    </row>
    <row r="339" ht="15.75" customHeight="1">
      <c r="A339" s="30"/>
    </row>
    <row r="340" ht="15.75" customHeight="1">
      <c r="A340" s="30"/>
    </row>
    <row r="341" ht="15.75" customHeight="1">
      <c r="A341" s="30"/>
    </row>
    <row r="342" ht="15.75" customHeight="1">
      <c r="A342" s="30"/>
    </row>
    <row r="343" ht="15.75" customHeight="1">
      <c r="A343" s="30"/>
    </row>
    <row r="344" ht="15.75" customHeight="1">
      <c r="A344" s="30"/>
    </row>
    <row r="345" ht="15.75" customHeight="1">
      <c r="A345" s="30"/>
    </row>
    <row r="346" ht="15.75" customHeight="1">
      <c r="A346" s="30"/>
    </row>
    <row r="347" ht="15.75" customHeight="1">
      <c r="A347" s="30"/>
    </row>
    <row r="348" ht="15.75" customHeight="1">
      <c r="A348" s="30"/>
    </row>
    <row r="349" ht="15.75" customHeight="1">
      <c r="A349" s="30"/>
    </row>
    <row r="350" ht="15.75" customHeight="1">
      <c r="A350" s="30"/>
    </row>
    <row r="351" ht="15.75" customHeight="1">
      <c r="A351" s="30"/>
    </row>
    <row r="352" ht="15.75" customHeight="1">
      <c r="A352" s="30"/>
    </row>
    <row r="353" ht="15.75" customHeight="1">
      <c r="A353" s="30"/>
    </row>
    <row r="354" ht="15.75" customHeight="1">
      <c r="A354" s="30"/>
    </row>
    <row r="355" ht="15.75" customHeight="1">
      <c r="A355" s="30"/>
    </row>
    <row r="356" ht="15.75" customHeight="1">
      <c r="A356" s="30"/>
    </row>
    <row r="357" ht="15.75" customHeight="1">
      <c r="A357" s="30"/>
    </row>
    <row r="358" ht="15.75" customHeight="1">
      <c r="A358" s="30"/>
    </row>
    <row r="359" ht="15.75" customHeight="1">
      <c r="A359" s="30"/>
    </row>
    <row r="360" ht="15.75" customHeight="1">
      <c r="A360" s="30"/>
    </row>
    <row r="361" ht="15.75" customHeight="1">
      <c r="A361" s="30"/>
    </row>
    <row r="362" ht="15.75" customHeight="1">
      <c r="A362" s="30"/>
    </row>
    <row r="363" ht="15.75" customHeight="1">
      <c r="A363" s="30"/>
    </row>
    <row r="364" ht="15.75" customHeight="1">
      <c r="A364" s="30"/>
    </row>
    <row r="365" ht="15.75" customHeight="1">
      <c r="A365" s="30"/>
    </row>
    <row r="366" ht="15.75" customHeight="1">
      <c r="A366" s="30"/>
    </row>
    <row r="367" ht="15.75" customHeight="1">
      <c r="A367" s="30"/>
    </row>
    <row r="368" ht="15.75" customHeight="1">
      <c r="A368" s="30"/>
    </row>
    <row r="369" ht="15.75" customHeight="1">
      <c r="A369" s="30"/>
    </row>
    <row r="370" ht="15.75" customHeight="1">
      <c r="A370" s="30"/>
    </row>
    <row r="371" ht="15.75" customHeight="1">
      <c r="A371" s="30"/>
    </row>
    <row r="372" ht="15.75" customHeight="1">
      <c r="A372" s="30"/>
    </row>
    <row r="373" ht="15.75" customHeight="1">
      <c r="A373" s="30"/>
    </row>
    <row r="374" ht="15.75" customHeight="1">
      <c r="A374" s="30"/>
    </row>
    <row r="375" ht="15.75" customHeight="1">
      <c r="A375" s="30"/>
    </row>
    <row r="376" ht="15.75" customHeight="1">
      <c r="A376" s="30"/>
    </row>
    <row r="377" ht="15.75" customHeight="1">
      <c r="A377" s="30"/>
    </row>
    <row r="378" ht="15.75" customHeight="1">
      <c r="A378" s="30"/>
    </row>
    <row r="379" ht="15.75" customHeight="1">
      <c r="A379" s="30"/>
    </row>
    <row r="380" ht="15.75" customHeight="1">
      <c r="A380" s="30"/>
    </row>
    <row r="381" ht="15.75" customHeight="1">
      <c r="A381" s="30"/>
    </row>
    <row r="382" ht="15.75" customHeight="1">
      <c r="A382" s="30"/>
    </row>
    <row r="383" ht="15.75" customHeight="1">
      <c r="A383" s="30"/>
    </row>
    <row r="384" ht="15.75" customHeight="1">
      <c r="A384" s="30"/>
    </row>
    <row r="385" ht="15.75" customHeight="1">
      <c r="A385" s="30"/>
    </row>
    <row r="386" ht="15.75" customHeight="1">
      <c r="A386" s="30"/>
    </row>
    <row r="387" ht="15.75" customHeight="1">
      <c r="A387" s="30"/>
    </row>
    <row r="388" ht="15.75" customHeight="1">
      <c r="A388" s="30"/>
    </row>
    <row r="389" ht="15.75" customHeight="1">
      <c r="A389" s="30"/>
    </row>
    <row r="390" ht="15.75" customHeight="1">
      <c r="A390" s="30"/>
    </row>
    <row r="391" ht="15.75" customHeight="1">
      <c r="A391" s="30"/>
    </row>
    <row r="392" ht="15.75" customHeight="1">
      <c r="A392" s="30"/>
    </row>
    <row r="393" ht="15.75" customHeight="1">
      <c r="A393" s="30"/>
    </row>
    <row r="394" ht="15.75" customHeight="1">
      <c r="A394" s="30"/>
    </row>
    <row r="395" ht="15.75" customHeight="1">
      <c r="A395" s="30"/>
    </row>
    <row r="396" ht="15.75" customHeight="1">
      <c r="A396" s="30"/>
    </row>
    <row r="397" ht="15.75" customHeight="1">
      <c r="A397" s="30"/>
    </row>
    <row r="398" ht="15.75" customHeight="1">
      <c r="A398" s="30"/>
    </row>
    <row r="399" ht="15.75" customHeight="1">
      <c r="A399" s="30"/>
    </row>
    <row r="400" ht="15.75" customHeight="1">
      <c r="A400" s="30"/>
    </row>
    <row r="401" ht="15.75" customHeight="1">
      <c r="A401" s="30"/>
    </row>
    <row r="402" ht="15.75" customHeight="1">
      <c r="A402" s="30"/>
    </row>
    <row r="403" ht="15.75" customHeight="1">
      <c r="A403" s="30"/>
    </row>
    <row r="404" ht="15.75" customHeight="1">
      <c r="A404" s="30"/>
    </row>
    <row r="405" ht="15.75" customHeight="1">
      <c r="A405" s="30"/>
    </row>
    <row r="406" ht="15.75" customHeight="1">
      <c r="A406" s="30"/>
    </row>
    <row r="407" ht="15.75" customHeight="1">
      <c r="A407" s="30"/>
    </row>
    <row r="408" ht="15.75" customHeight="1">
      <c r="A408" s="30"/>
    </row>
    <row r="409" ht="15.75" customHeight="1">
      <c r="A409" s="30"/>
    </row>
    <row r="410" ht="15.75" customHeight="1">
      <c r="A410" s="30"/>
    </row>
    <row r="411" ht="15.75" customHeight="1">
      <c r="A411" s="30"/>
    </row>
    <row r="412" ht="15.75" customHeight="1">
      <c r="A412" s="30"/>
    </row>
    <row r="413" ht="15.75" customHeight="1">
      <c r="A413" s="30"/>
    </row>
    <row r="414" ht="15.75" customHeight="1">
      <c r="A414" s="30"/>
    </row>
    <row r="415" ht="15.75" customHeight="1">
      <c r="A415" s="30"/>
    </row>
    <row r="416" ht="15.75" customHeight="1">
      <c r="A416" s="30"/>
    </row>
    <row r="417" ht="15.75" customHeight="1">
      <c r="A417" s="30"/>
    </row>
    <row r="418" ht="15.75" customHeight="1">
      <c r="A418" s="30"/>
    </row>
    <row r="419" ht="15.75" customHeight="1">
      <c r="A419" s="30"/>
    </row>
    <row r="420" ht="15.75" customHeight="1">
      <c r="A420" s="30"/>
    </row>
    <row r="421" ht="15.75" customHeight="1">
      <c r="A421" s="30"/>
    </row>
    <row r="422" ht="15.75" customHeight="1">
      <c r="A422" s="30"/>
    </row>
    <row r="423" ht="15.75" customHeight="1">
      <c r="A423" s="30"/>
    </row>
    <row r="424" ht="15.75" customHeight="1">
      <c r="A424" s="30"/>
    </row>
    <row r="425" ht="15.75" customHeight="1">
      <c r="A425" s="30"/>
    </row>
    <row r="426" ht="15.75" customHeight="1">
      <c r="A426" s="30"/>
    </row>
    <row r="427" ht="15.75" customHeight="1">
      <c r="A427" s="30"/>
    </row>
    <row r="428" ht="15.75" customHeight="1">
      <c r="A428" s="30"/>
    </row>
    <row r="429" ht="15.75" customHeight="1">
      <c r="A429" s="30"/>
    </row>
    <row r="430" ht="15.75" customHeight="1">
      <c r="A430" s="30"/>
    </row>
    <row r="431" ht="15.75" customHeight="1">
      <c r="A431" s="30"/>
    </row>
    <row r="432" ht="15.75" customHeight="1">
      <c r="A432" s="30"/>
    </row>
    <row r="433" ht="15.75" customHeight="1">
      <c r="A433" s="30"/>
    </row>
    <row r="434" ht="15.75" customHeight="1">
      <c r="A434" s="30"/>
    </row>
    <row r="435" ht="15.75" customHeight="1">
      <c r="A435" s="30"/>
    </row>
    <row r="436" ht="15.75" customHeight="1">
      <c r="A436" s="30"/>
    </row>
    <row r="437" ht="15.75" customHeight="1">
      <c r="A437" s="30"/>
    </row>
    <row r="438" ht="15.75" customHeight="1">
      <c r="A438" s="30"/>
    </row>
    <row r="439" ht="15.75" customHeight="1">
      <c r="A439" s="30"/>
    </row>
    <row r="440" ht="15.75" customHeight="1">
      <c r="A440" s="30"/>
    </row>
    <row r="441" ht="15.75" customHeight="1">
      <c r="A441" s="30"/>
    </row>
    <row r="442" ht="15.75" customHeight="1">
      <c r="A442" s="30"/>
    </row>
    <row r="443" ht="15.75" customHeight="1">
      <c r="A443" s="30"/>
    </row>
    <row r="444" ht="15.75" customHeight="1">
      <c r="A444" s="30"/>
    </row>
    <row r="445" ht="15.75" customHeight="1">
      <c r="A445" s="30"/>
    </row>
    <row r="446" ht="15.75" customHeight="1">
      <c r="A446" s="30"/>
    </row>
    <row r="447" ht="15.75" customHeight="1">
      <c r="A447" s="30"/>
    </row>
    <row r="448" ht="15.75" customHeight="1">
      <c r="A448" s="30"/>
    </row>
    <row r="449" ht="15.75" customHeight="1">
      <c r="A449" s="30"/>
    </row>
    <row r="450" ht="15.75" customHeight="1">
      <c r="A450" s="30"/>
    </row>
    <row r="451" ht="15.75" customHeight="1">
      <c r="A451" s="30"/>
    </row>
    <row r="452" ht="15.75" customHeight="1">
      <c r="A452" s="30"/>
    </row>
    <row r="453" ht="15.75" customHeight="1">
      <c r="A453" s="30"/>
    </row>
    <row r="454" ht="15.75" customHeight="1">
      <c r="A454" s="30"/>
    </row>
    <row r="455" ht="15.75" customHeight="1">
      <c r="A455" s="30"/>
    </row>
    <row r="456" ht="15.75" customHeight="1">
      <c r="A456" s="30"/>
    </row>
    <row r="457" ht="15.75" customHeight="1">
      <c r="A457" s="30"/>
    </row>
    <row r="458" ht="15.75" customHeight="1">
      <c r="A458" s="30"/>
    </row>
    <row r="459" ht="15.75" customHeight="1">
      <c r="A459" s="30"/>
    </row>
    <row r="460" ht="15.75" customHeight="1">
      <c r="A460" s="30"/>
    </row>
    <row r="461" ht="15.75" customHeight="1">
      <c r="A461" s="30"/>
    </row>
    <row r="462" ht="15.75" customHeight="1">
      <c r="A462" s="30"/>
    </row>
    <row r="463" ht="15.75" customHeight="1">
      <c r="A463" s="30"/>
    </row>
    <row r="464" ht="15.75" customHeight="1">
      <c r="A464" s="30"/>
    </row>
    <row r="465" ht="15.75" customHeight="1">
      <c r="A465" s="30"/>
    </row>
    <row r="466" ht="15.75" customHeight="1">
      <c r="A466" s="30"/>
    </row>
    <row r="467" ht="15.75" customHeight="1">
      <c r="A467" s="30"/>
    </row>
    <row r="468" ht="15.75" customHeight="1">
      <c r="A468" s="30"/>
    </row>
    <row r="469" ht="15.75" customHeight="1">
      <c r="A469" s="30"/>
    </row>
    <row r="470" ht="15.75" customHeight="1">
      <c r="A470" s="30"/>
    </row>
    <row r="471" ht="15.75" customHeight="1">
      <c r="A471" s="30"/>
    </row>
    <row r="472" ht="15.75" customHeight="1">
      <c r="A472" s="30"/>
    </row>
    <row r="473" ht="15.75" customHeight="1">
      <c r="A473" s="30"/>
    </row>
    <row r="474" ht="15.75" customHeight="1">
      <c r="A474" s="30"/>
    </row>
    <row r="475" ht="15.75" customHeight="1">
      <c r="A475" s="30"/>
    </row>
    <row r="476" ht="15.75" customHeight="1">
      <c r="A476" s="30"/>
    </row>
    <row r="477" ht="15.75" customHeight="1">
      <c r="A477" s="30"/>
    </row>
    <row r="478" ht="15.75" customHeight="1">
      <c r="A478" s="30"/>
    </row>
    <row r="479" ht="15.75" customHeight="1">
      <c r="A479" s="30"/>
    </row>
    <row r="480" ht="15.75" customHeight="1">
      <c r="A480" s="30"/>
    </row>
    <row r="481" ht="15.75" customHeight="1">
      <c r="A481" s="30"/>
    </row>
    <row r="482" ht="15.75" customHeight="1">
      <c r="A482" s="30"/>
    </row>
    <row r="483" ht="15.75" customHeight="1">
      <c r="A483" s="30"/>
    </row>
    <row r="484" ht="15.75" customHeight="1">
      <c r="A484" s="30"/>
    </row>
    <row r="485" ht="15.75" customHeight="1">
      <c r="A485" s="30"/>
    </row>
    <row r="486" ht="15.75" customHeight="1">
      <c r="A486" s="30"/>
    </row>
    <row r="487" ht="15.75" customHeight="1">
      <c r="A487" s="30"/>
    </row>
    <row r="488" ht="15.75" customHeight="1">
      <c r="A488" s="30"/>
    </row>
    <row r="489" ht="15.75" customHeight="1">
      <c r="A489" s="30"/>
    </row>
    <row r="490" ht="15.75" customHeight="1">
      <c r="A490" s="30"/>
    </row>
    <row r="491" ht="15.75" customHeight="1">
      <c r="A491" s="30"/>
    </row>
    <row r="492" ht="15.75" customHeight="1">
      <c r="A492" s="30"/>
    </row>
    <row r="493" ht="15.75" customHeight="1">
      <c r="A493" s="30"/>
    </row>
    <row r="494" ht="15.75" customHeight="1">
      <c r="A494" s="30"/>
    </row>
    <row r="495" ht="15.75" customHeight="1">
      <c r="A495" s="30"/>
    </row>
    <row r="496" ht="15.75" customHeight="1">
      <c r="A496" s="30"/>
    </row>
    <row r="497" ht="15.75" customHeight="1">
      <c r="A497" s="30"/>
    </row>
    <row r="498" ht="15.75" customHeight="1">
      <c r="A498" s="30"/>
    </row>
    <row r="499" ht="15.75" customHeight="1">
      <c r="A499" s="30"/>
    </row>
    <row r="500" ht="15.75" customHeight="1">
      <c r="A500" s="30"/>
    </row>
    <row r="501" ht="15.75" customHeight="1">
      <c r="A501" s="30"/>
    </row>
    <row r="502" ht="15.75" customHeight="1">
      <c r="A502" s="30"/>
    </row>
    <row r="503" ht="15.75" customHeight="1">
      <c r="A503" s="30"/>
    </row>
    <row r="504" ht="15.75" customHeight="1">
      <c r="A504" s="30"/>
    </row>
    <row r="505" ht="15.75" customHeight="1">
      <c r="A505" s="30"/>
    </row>
    <row r="506" ht="15.75" customHeight="1">
      <c r="A506" s="30"/>
    </row>
    <row r="507" ht="15.75" customHeight="1">
      <c r="A507" s="30"/>
    </row>
    <row r="508" ht="15.75" customHeight="1">
      <c r="A508" s="30"/>
    </row>
    <row r="509" ht="15.75" customHeight="1">
      <c r="A509" s="30"/>
    </row>
    <row r="510" ht="15.75" customHeight="1">
      <c r="A510" s="30"/>
    </row>
    <row r="511" ht="15.75" customHeight="1">
      <c r="A511" s="30"/>
    </row>
    <row r="512" ht="15.75" customHeight="1">
      <c r="A512" s="30"/>
    </row>
    <row r="513" ht="15.75" customHeight="1">
      <c r="A513" s="30"/>
    </row>
    <row r="514" ht="15.75" customHeight="1">
      <c r="A514" s="30"/>
    </row>
    <row r="515" ht="15.75" customHeight="1">
      <c r="A515" s="30"/>
    </row>
    <row r="516" ht="15.75" customHeight="1">
      <c r="A516" s="30"/>
    </row>
    <row r="517" ht="15.75" customHeight="1">
      <c r="A517" s="30"/>
    </row>
    <row r="518" ht="15.75" customHeight="1">
      <c r="A518" s="30"/>
    </row>
    <row r="519" ht="15.75" customHeight="1">
      <c r="A519" s="30"/>
    </row>
    <row r="520" ht="15.75" customHeight="1">
      <c r="A520" s="30"/>
    </row>
    <row r="521" ht="15.75" customHeight="1">
      <c r="A521" s="30"/>
    </row>
    <row r="522" ht="15.75" customHeight="1">
      <c r="A522" s="30"/>
    </row>
    <row r="523" ht="15.75" customHeight="1">
      <c r="A523" s="30"/>
    </row>
    <row r="524" ht="15.75" customHeight="1">
      <c r="A524" s="30"/>
    </row>
    <row r="525" ht="15.75" customHeight="1">
      <c r="A525" s="30"/>
    </row>
    <row r="526" ht="15.75" customHeight="1">
      <c r="A526" s="30"/>
    </row>
    <row r="527" ht="15.75" customHeight="1">
      <c r="A527" s="30"/>
    </row>
    <row r="528" ht="15.75" customHeight="1">
      <c r="A528" s="30"/>
    </row>
    <row r="529" ht="15.75" customHeight="1">
      <c r="A529" s="30"/>
    </row>
    <row r="530" ht="15.75" customHeight="1">
      <c r="A530" s="30"/>
    </row>
    <row r="531" ht="15.75" customHeight="1">
      <c r="A531" s="30"/>
    </row>
    <row r="532" ht="15.75" customHeight="1">
      <c r="A532" s="30"/>
    </row>
    <row r="533" ht="15.75" customHeight="1">
      <c r="A533" s="30"/>
    </row>
    <row r="534" ht="15.75" customHeight="1">
      <c r="A534" s="30"/>
    </row>
    <row r="535" ht="15.75" customHeight="1">
      <c r="A535" s="30"/>
    </row>
    <row r="536" ht="15.75" customHeight="1">
      <c r="A536" s="30"/>
    </row>
    <row r="537" ht="15.75" customHeight="1">
      <c r="A537" s="30"/>
    </row>
    <row r="538" ht="15.75" customHeight="1">
      <c r="A538" s="30"/>
    </row>
    <row r="539" ht="15.75" customHeight="1">
      <c r="A539" s="30"/>
    </row>
    <row r="540" ht="15.75" customHeight="1">
      <c r="A540" s="30"/>
    </row>
    <row r="541" ht="15.75" customHeight="1">
      <c r="A541" s="30"/>
    </row>
    <row r="542" ht="15.75" customHeight="1">
      <c r="A542" s="30"/>
    </row>
    <row r="543" ht="15.75" customHeight="1">
      <c r="A543" s="30"/>
    </row>
    <row r="544" ht="15.75" customHeight="1">
      <c r="A544" s="30"/>
    </row>
    <row r="545" ht="15.75" customHeight="1">
      <c r="A545" s="30"/>
    </row>
    <row r="546" ht="15.75" customHeight="1">
      <c r="A546" s="30"/>
    </row>
    <row r="547" ht="15.75" customHeight="1">
      <c r="A547" s="30"/>
    </row>
    <row r="548" ht="15.75" customHeight="1">
      <c r="A548" s="30"/>
    </row>
    <row r="549" ht="15.75" customHeight="1">
      <c r="A549" s="30"/>
    </row>
    <row r="550" ht="15.75" customHeight="1">
      <c r="A550" s="30"/>
    </row>
    <row r="551" ht="15.75" customHeight="1">
      <c r="A551" s="30"/>
    </row>
    <row r="552" ht="15.75" customHeight="1">
      <c r="A552" s="30"/>
    </row>
    <row r="553" ht="15.75" customHeight="1">
      <c r="A553" s="30"/>
    </row>
    <row r="554" ht="15.75" customHeight="1">
      <c r="A554" s="30"/>
    </row>
    <row r="555" ht="15.75" customHeight="1">
      <c r="A555" s="30"/>
    </row>
    <row r="556" ht="15.75" customHeight="1">
      <c r="A556" s="30"/>
    </row>
    <row r="557" ht="15.75" customHeight="1">
      <c r="A557" s="30"/>
    </row>
    <row r="558" ht="15.75" customHeight="1">
      <c r="A558" s="30"/>
    </row>
    <row r="559" ht="15.75" customHeight="1">
      <c r="A559" s="30"/>
    </row>
    <row r="560" ht="15.75" customHeight="1">
      <c r="A560" s="30"/>
    </row>
    <row r="561" ht="15.75" customHeight="1">
      <c r="A561" s="30"/>
    </row>
    <row r="562" ht="15.75" customHeight="1">
      <c r="A562" s="30"/>
    </row>
    <row r="563" ht="15.75" customHeight="1">
      <c r="A563" s="30"/>
    </row>
    <row r="564" ht="15.75" customHeight="1">
      <c r="A564" s="30"/>
    </row>
    <row r="565" ht="15.75" customHeight="1">
      <c r="A565" s="30"/>
    </row>
    <row r="566" ht="15.75" customHeight="1">
      <c r="A566" s="30"/>
    </row>
    <row r="567" ht="15.75" customHeight="1">
      <c r="A567" s="30"/>
    </row>
    <row r="568" ht="15.75" customHeight="1">
      <c r="A568" s="30"/>
    </row>
    <row r="569" ht="15.75" customHeight="1">
      <c r="A569" s="30"/>
    </row>
    <row r="570" ht="15.75" customHeight="1">
      <c r="A570" s="30"/>
    </row>
    <row r="571" ht="15.75" customHeight="1">
      <c r="A571" s="30"/>
    </row>
    <row r="572" ht="15.75" customHeight="1">
      <c r="A572" s="30"/>
    </row>
    <row r="573" ht="15.75" customHeight="1">
      <c r="A573" s="30"/>
    </row>
    <row r="574" ht="15.75" customHeight="1">
      <c r="A574" s="30"/>
    </row>
    <row r="575" ht="15.75" customHeight="1">
      <c r="A575" s="30"/>
    </row>
    <row r="576" ht="15.75" customHeight="1">
      <c r="A576" s="30"/>
    </row>
    <row r="577" ht="15.75" customHeight="1">
      <c r="A577" s="30"/>
    </row>
    <row r="578" ht="15.75" customHeight="1">
      <c r="A578" s="30"/>
    </row>
    <row r="579" ht="15.75" customHeight="1">
      <c r="A579" s="30"/>
    </row>
    <row r="580" ht="15.75" customHeight="1">
      <c r="A580" s="30"/>
    </row>
    <row r="581" ht="15.75" customHeight="1">
      <c r="A581" s="30"/>
    </row>
    <row r="582" ht="15.75" customHeight="1">
      <c r="A582" s="30"/>
    </row>
    <row r="583" ht="15.75" customHeight="1">
      <c r="A583" s="30"/>
    </row>
    <row r="584" ht="15.75" customHeight="1">
      <c r="A584" s="30"/>
    </row>
    <row r="585" ht="15.75" customHeight="1">
      <c r="A585" s="30"/>
    </row>
    <row r="586" ht="15.75" customHeight="1">
      <c r="A586" s="30"/>
    </row>
    <row r="587" ht="15.75" customHeight="1">
      <c r="A587" s="30"/>
    </row>
    <row r="588" ht="15.75" customHeight="1">
      <c r="A588" s="30"/>
    </row>
    <row r="589" ht="15.75" customHeight="1">
      <c r="A589" s="30"/>
    </row>
    <row r="590" ht="15.75" customHeight="1">
      <c r="A590" s="30"/>
    </row>
    <row r="591" ht="15.75" customHeight="1">
      <c r="A591" s="30"/>
    </row>
    <row r="592" ht="15.75" customHeight="1">
      <c r="A592" s="30"/>
    </row>
    <row r="593" ht="15.75" customHeight="1">
      <c r="A593" s="30"/>
    </row>
    <row r="594" ht="15.75" customHeight="1">
      <c r="A594" s="30"/>
    </row>
    <row r="595" ht="15.75" customHeight="1">
      <c r="A595" s="30"/>
    </row>
    <row r="596" ht="15.75" customHeight="1">
      <c r="A596" s="30"/>
    </row>
    <row r="597" ht="15.75" customHeight="1">
      <c r="A597" s="30"/>
    </row>
    <row r="598" ht="15.75" customHeight="1">
      <c r="A598" s="30"/>
    </row>
    <row r="599" ht="15.75" customHeight="1">
      <c r="A599" s="30"/>
    </row>
    <row r="600" ht="15.75" customHeight="1">
      <c r="A600" s="30"/>
    </row>
    <row r="601" ht="15.75" customHeight="1">
      <c r="A601" s="30"/>
    </row>
    <row r="602" ht="15.75" customHeight="1">
      <c r="A602" s="30"/>
    </row>
    <row r="603" ht="15.75" customHeight="1">
      <c r="A603" s="30"/>
    </row>
    <row r="604" ht="15.75" customHeight="1">
      <c r="A604" s="30"/>
    </row>
    <row r="605" ht="15.75" customHeight="1">
      <c r="A605" s="30"/>
    </row>
    <row r="606" ht="15.75" customHeight="1">
      <c r="A606" s="30"/>
    </row>
    <row r="607" ht="15.75" customHeight="1">
      <c r="A607" s="30"/>
    </row>
    <row r="608" ht="15.75" customHeight="1">
      <c r="A608" s="30"/>
    </row>
    <row r="609" ht="15.75" customHeight="1">
      <c r="A609" s="30"/>
    </row>
    <row r="610" ht="15.75" customHeight="1">
      <c r="A610" s="30"/>
    </row>
    <row r="611" ht="15.75" customHeight="1">
      <c r="A611" s="30"/>
    </row>
    <row r="612" ht="15.75" customHeight="1">
      <c r="A612" s="30"/>
    </row>
    <row r="613" ht="15.75" customHeight="1">
      <c r="A613" s="30"/>
    </row>
    <row r="614" ht="15.75" customHeight="1">
      <c r="A614" s="30"/>
    </row>
    <row r="615" ht="15.75" customHeight="1">
      <c r="A615" s="30"/>
    </row>
    <row r="616" ht="15.75" customHeight="1">
      <c r="A616" s="30"/>
    </row>
    <row r="617" ht="15.75" customHeight="1">
      <c r="A617" s="30"/>
    </row>
    <row r="618" ht="15.75" customHeight="1">
      <c r="A618" s="30"/>
    </row>
    <row r="619" ht="15.75" customHeight="1">
      <c r="A619" s="30"/>
    </row>
    <row r="620" ht="15.75" customHeight="1">
      <c r="A620" s="30"/>
    </row>
    <row r="621" ht="15.75" customHeight="1">
      <c r="A621" s="30"/>
    </row>
    <row r="622" ht="15.75" customHeight="1">
      <c r="A622" s="30"/>
    </row>
    <row r="623" ht="15.75" customHeight="1">
      <c r="A623" s="30"/>
    </row>
    <row r="624" ht="15.75" customHeight="1">
      <c r="A624" s="30"/>
    </row>
    <row r="625" ht="15.75" customHeight="1">
      <c r="A625" s="30"/>
    </row>
    <row r="626" ht="15.75" customHeight="1">
      <c r="A626" s="30"/>
    </row>
    <row r="627" ht="15.75" customHeight="1">
      <c r="A627" s="30"/>
    </row>
    <row r="628" ht="15.75" customHeight="1">
      <c r="A628" s="30"/>
    </row>
    <row r="629" ht="15.75" customHeight="1">
      <c r="A629" s="30"/>
    </row>
    <row r="630" ht="15.75" customHeight="1">
      <c r="A630" s="30"/>
    </row>
    <row r="631" ht="15.75" customHeight="1">
      <c r="A631" s="30"/>
    </row>
    <row r="632" ht="15.75" customHeight="1">
      <c r="A632" s="30"/>
    </row>
    <row r="633" ht="15.75" customHeight="1">
      <c r="A633" s="30"/>
    </row>
    <row r="634" ht="15.75" customHeight="1">
      <c r="A634" s="30"/>
    </row>
    <row r="635" ht="15.75" customHeight="1">
      <c r="A635" s="30"/>
    </row>
    <row r="636" ht="15.75" customHeight="1">
      <c r="A636" s="30"/>
    </row>
    <row r="637" ht="15.75" customHeight="1">
      <c r="A637" s="30"/>
    </row>
    <row r="638" ht="15.75" customHeight="1">
      <c r="A638" s="30"/>
    </row>
    <row r="639" ht="15.75" customHeight="1">
      <c r="A639" s="30"/>
    </row>
    <row r="640" ht="15.75" customHeight="1">
      <c r="A640" s="30"/>
    </row>
    <row r="641" ht="15.75" customHeight="1">
      <c r="A641" s="30"/>
    </row>
    <row r="642" ht="15.75" customHeight="1">
      <c r="A642" s="30"/>
    </row>
    <row r="643" ht="15.75" customHeight="1">
      <c r="A643" s="30"/>
    </row>
    <row r="644" ht="15.75" customHeight="1">
      <c r="A644" s="30"/>
    </row>
    <row r="645" ht="15.75" customHeight="1">
      <c r="A645" s="30"/>
    </row>
    <row r="646" ht="15.75" customHeight="1">
      <c r="A646" s="30"/>
    </row>
    <row r="647" ht="15.75" customHeight="1">
      <c r="A647" s="30"/>
    </row>
    <row r="648" ht="15.75" customHeight="1">
      <c r="A648" s="30"/>
    </row>
    <row r="649" ht="15.75" customHeight="1">
      <c r="A649" s="30"/>
    </row>
    <row r="650" ht="15.75" customHeight="1">
      <c r="A650" s="30"/>
    </row>
    <row r="651" ht="15.75" customHeight="1">
      <c r="A651" s="30"/>
    </row>
    <row r="652" ht="15.75" customHeight="1">
      <c r="A652" s="30"/>
    </row>
    <row r="653" ht="15.75" customHeight="1">
      <c r="A653" s="30"/>
    </row>
    <row r="654" ht="15.75" customHeight="1">
      <c r="A654" s="30"/>
    </row>
    <row r="655" ht="15.75" customHeight="1">
      <c r="A655" s="30"/>
    </row>
    <row r="656" ht="15.75" customHeight="1">
      <c r="A656" s="30"/>
    </row>
    <row r="657" ht="15.75" customHeight="1">
      <c r="A657" s="30"/>
    </row>
    <row r="658" ht="15.75" customHeight="1">
      <c r="A658" s="30"/>
    </row>
    <row r="659" ht="15.75" customHeight="1">
      <c r="A659" s="30"/>
    </row>
    <row r="660" ht="15.75" customHeight="1">
      <c r="A660" s="30"/>
    </row>
    <row r="661" ht="15.75" customHeight="1">
      <c r="A661" s="30"/>
    </row>
    <row r="662" ht="15.75" customHeight="1">
      <c r="A662" s="30"/>
    </row>
    <row r="663" ht="15.75" customHeight="1">
      <c r="A663" s="30"/>
    </row>
    <row r="664" ht="15.75" customHeight="1">
      <c r="A664" s="30"/>
    </row>
    <row r="665" ht="15.75" customHeight="1">
      <c r="A665" s="30"/>
    </row>
    <row r="666" ht="15.75" customHeight="1">
      <c r="A666" s="30"/>
    </row>
    <row r="667" ht="15.75" customHeight="1">
      <c r="A667" s="30"/>
    </row>
    <row r="668" ht="15.75" customHeight="1">
      <c r="A668" s="30"/>
    </row>
    <row r="669" ht="15.75" customHeight="1">
      <c r="A669" s="30"/>
    </row>
    <row r="670" ht="15.75" customHeight="1">
      <c r="A670" s="30"/>
    </row>
    <row r="671" ht="15.75" customHeight="1">
      <c r="A671" s="30"/>
    </row>
    <row r="672" ht="15.75" customHeight="1">
      <c r="A672" s="30"/>
    </row>
    <row r="673" ht="15.75" customHeight="1">
      <c r="A673" s="30"/>
    </row>
    <row r="674" ht="15.75" customHeight="1">
      <c r="A674" s="30"/>
    </row>
    <row r="675" ht="15.75" customHeight="1">
      <c r="A675" s="30"/>
    </row>
    <row r="676" ht="15.75" customHeight="1">
      <c r="A676" s="30"/>
    </row>
    <row r="677" ht="15.75" customHeight="1">
      <c r="A677" s="30"/>
    </row>
    <row r="678" ht="15.75" customHeight="1">
      <c r="A678" s="30"/>
    </row>
    <row r="679" ht="15.75" customHeight="1">
      <c r="A679" s="30"/>
    </row>
    <row r="680" ht="15.75" customHeight="1">
      <c r="A680" s="30"/>
    </row>
    <row r="681" ht="15.75" customHeight="1">
      <c r="A681" s="30"/>
    </row>
    <row r="682" ht="15.75" customHeight="1">
      <c r="A682" s="30"/>
    </row>
    <row r="683" ht="15.75" customHeight="1">
      <c r="A683" s="30"/>
    </row>
    <row r="684" ht="15.75" customHeight="1">
      <c r="A684" s="30"/>
    </row>
    <row r="685" ht="15.75" customHeight="1">
      <c r="A685" s="30"/>
    </row>
    <row r="686" ht="15.75" customHeight="1">
      <c r="A686" s="30"/>
    </row>
    <row r="687" ht="15.75" customHeight="1">
      <c r="A687" s="30"/>
    </row>
    <row r="688" ht="15.75" customHeight="1">
      <c r="A688" s="30"/>
    </row>
    <row r="689" ht="15.75" customHeight="1">
      <c r="A689" s="30"/>
    </row>
    <row r="690" ht="15.75" customHeight="1">
      <c r="A690" s="30"/>
    </row>
    <row r="691" ht="15.75" customHeight="1">
      <c r="A691" s="30"/>
    </row>
    <row r="692" ht="15.75" customHeight="1">
      <c r="A692" s="30"/>
    </row>
    <row r="693" ht="15.75" customHeight="1">
      <c r="A693" s="30"/>
    </row>
    <row r="694" ht="15.75" customHeight="1">
      <c r="A694" s="30"/>
    </row>
    <row r="695" ht="15.75" customHeight="1">
      <c r="A695" s="30"/>
    </row>
    <row r="696" ht="15.75" customHeight="1">
      <c r="A696" s="30"/>
    </row>
    <row r="697" ht="15.75" customHeight="1">
      <c r="A697" s="30"/>
    </row>
    <row r="698" ht="15.75" customHeight="1">
      <c r="A698" s="30"/>
    </row>
    <row r="699" ht="15.75" customHeight="1">
      <c r="A699" s="30"/>
    </row>
    <row r="700" ht="15.75" customHeight="1">
      <c r="A700" s="30"/>
    </row>
    <row r="701" ht="15.75" customHeight="1">
      <c r="A701" s="30"/>
    </row>
    <row r="702" ht="15.75" customHeight="1">
      <c r="A702" s="30"/>
    </row>
    <row r="703" ht="15.75" customHeight="1">
      <c r="A703" s="30"/>
    </row>
    <row r="704" ht="15.75" customHeight="1">
      <c r="A704" s="30"/>
    </row>
    <row r="705" ht="15.75" customHeight="1">
      <c r="A705" s="30"/>
    </row>
    <row r="706" ht="15.75" customHeight="1">
      <c r="A706" s="30"/>
    </row>
    <row r="707" ht="15.75" customHeight="1">
      <c r="A707" s="30"/>
    </row>
    <row r="708" ht="15.75" customHeight="1">
      <c r="A708" s="30"/>
    </row>
    <row r="709" ht="15.75" customHeight="1">
      <c r="A709" s="30"/>
    </row>
    <row r="710" ht="15.75" customHeight="1">
      <c r="A710" s="30"/>
    </row>
    <row r="711" ht="15.75" customHeight="1">
      <c r="A711" s="30"/>
    </row>
    <row r="712" ht="15.75" customHeight="1">
      <c r="A712" s="30"/>
    </row>
    <row r="713" ht="15.75" customHeight="1">
      <c r="A713" s="30"/>
    </row>
    <row r="714" ht="15.75" customHeight="1">
      <c r="A714" s="30"/>
    </row>
    <row r="715" ht="15.75" customHeight="1">
      <c r="A715" s="30"/>
    </row>
    <row r="716" ht="15.75" customHeight="1">
      <c r="A716" s="30"/>
    </row>
    <row r="717" ht="15.75" customHeight="1">
      <c r="A717" s="30"/>
    </row>
    <row r="718" ht="15.75" customHeight="1">
      <c r="A718" s="30"/>
    </row>
    <row r="719" ht="15.75" customHeight="1">
      <c r="A719" s="30"/>
    </row>
    <row r="720" ht="15.75" customHeight="1">
      <c r="A720" s="30"/>
    </row>
    <row r="721" ht="15.75" customHeight="1">
      <c r="A721" s="30"/>
    </row>
    <row r="722" ht="15.75" customHeight="1">
      <c r="A722" s="30"/>
    </row>
    <row r="723" ht="15.75" customHeight="1">
      <c r="A723" s="30"/>
    </row>
    <row r="724" ht="15.75" customHeight="1">
      <c r="A724" s="30"/>
    </row>
    <row r="725" ht="15.75" customHeight="1">
      <c r="A725" s="30"/>
    </row>
    <row r="726" ht="15.75" customHeight="1">
      <c r="A726" s="30"/>
    </row>
    <row r="727" ht="15.75" customHeight="1">
      <c r="A727" s="30"/>
    </row>
    <row r="728" ht="15.75" customHeight="1">
      <c r="A728" s="30"/>
    </row>
    <row r="729" ht="15.75" customHeight="1">
      <c r="A729" s="30"/>
    </row>
    <row r="730" ht="15.75" customHeight="1">
      <c r="A730" s="30"/>
    </row>
    <row r="731" ht="15.75" customHeight="1">
      <c r="A731" s="30"/>
    </row>
    <row r="732" ht="15.75" customHeight="1">
      <c r="A732" s="30"/>
    </row>
    <row r="733" ht="15.75" customHeight="1">
      <c r="A733" s="30"/>
    </row>
    <row r="734" ht="15.75" customHeight="1">
      <c r="A734" s="30"/>
    </row>
    <row r="735" ht="15.75" customHeight="1">
      <c r="A735" s="30"/>
    </row>
    <row r="736" ht="15.75" customHeight="1">
      <c r="A736" s="30"/>
    </row>
    <row r="737" ht="15.75" customHeight="1">
      <c r="A737" s="30"/>
    </row>
    <row r="738" ht="15.75" customHeight="1">
      <c r="A738" s="30"/>
    </row>
    <row r="739" ht="15.75" customHeight="1">
      <c r="A739" s="30"/>
    </row>
    <row r="740" ht="15.75" customHeight="1">
      <c r="A740" s="30"/>
    </row>
    <row r="741" ht="15.75" customHeight="1">
      <c r="A741" s="30"/>
    </row>
    <row r="742" ht="15.75" customHeight="1">
      <c r="A742" s="30"/>
    </row>
    <row r="743" ht="15.75" customHeight="1">
      <c r="A743" s="30"/>
    </row>
    <row r="744" ht="15.75" customHeight="1">
      <c r="A744" s="30"/>
    </row>
    <row r="745" ht="15.75" customHeight="1">
      <c r="A745" s="30"/>
    </row>
    <row r="746" ht="15.75" customHeight="1">
      <c r="A746" s="30"/>
    </row>
    <row r="747" ht="15.75" customHeight="1">
      <c r="A747" s="30"/>
    </row>
    <row r="748" ht="15.75" customHeight="1">
      <c r="A748" s="30"/>
    </row>
    <row r="749" ht="15.75" customHeight="1">
      <c r="A749" s="30"/>
    </row>
    <row r="750" ht="15.75" customHeight="1">
      <c r="A750" s="30"/>
    </row>
    <row r="751" ht="15.75" customHeight="1">
      <c r="A751" s="30"/>
    </row>
    <row r="752" ht="15.75" customHeight="1">
      <c r="A752" s="30"/>
    </row>
    <row r="753" ht="15.75" customHeight="1">
      <c r="A753" s="30"/>
    </row>
    <row r="754" ht="15.75" customHeight="1">
      <c r="A754" s="30"/>
    </row>
    <row r="755" ht="15.75" customHeight="1">
      <c r="A755" s="30"/>
    </row>
    <row r="756" ht="15.75" customHeight="1">
      <c r="A756" s="30"/>
    </row>
    <row r="757" ht="15.75" customHeight="1">
      <c r="A757" s="30"/>
    </row>
    <row r="758" ht="15.75" customHeight="1">
      <c r="A758" s="30"/>
    </row>
    <row r="759" ht="15.75" customHeight="1">
      <c r="A759" s="30"/>
    </row>
    <row r="760" ht="15.75" customHeight="1">
      <c r="A760" s="30"/>
    </row>
    <row r="761" ht="15.75" customHeight="1">
      <c r="A761" s="30"/>
    </row>
    <row r="762" ht="15.75" customHeight="1">
      <c r="A762" s="30"/>
    </row>
    <row r="763" ht="15.75" customHeight="1">
      <c r="A763" s="30"/>
    </row>
    <row r="764" ht="15.75" customHeight="1">
      <c r="A764" s="30"/>
    </row>
    <row r="765" ht="15.75" customHeight="1">
      <c r="A765" s="30"/>
    </row>
    <row r="766" ht="15.75" customHeight="1">
      <c r="A766" s="30"/>
    </row>
    <row r="767" ht="15.75" customHeight="1">
      <c r="A767" s="30"/>
    </row>
    <row r="768" ht="15.75" customHeight="1">
      <c r="A768" s="30"/>
    </row>
    <row r="769" ht="15.75" customHeight="1">
      <c r="A769" s="30"/>
    </row>
    <row r="770" ht="15.75" customHeight="1">
      <c r="A770" s="30"/>
    </row>
    <row r="771" ht="15.75" customHeight="1">
      <c r="A771" s="30"/>
    </row>
    <row r="772" ht="15.75" customHeight="1">
      <c r="A772" s="30"/>
    </row>
    <row r="773" ht="15.75" customHeight="1">
      <c r="A773" s="30"/>
    </row>
    <row r="774" ht="15.75" customHeight="1">
      <c r="A774" s="30"/>
    </row>
    <row r="775" ht="15.75" customHeight="1">
      <c r="A775" s="30"/>
    </row>
    <row r="776" ht="15.75" customHeight="1">
      <c r="A776" s="30"/>
    </row>
    <row r="777" ht="15.75" customHeight="1">
      <c r="A777" s="30"/>
    </row>
    <row r="778" ht="15.75" customHeight="1">
      <c r="A778" s="30"/>
    </row>
    <row r="779" ht="15.75" customHeight="1">
      <c r="A779" s="30"/>
    </row>
    <row r="780" ht="15.75" customHeight="1">
      <c r="A780" s="30"/>
    </row>
    <row r="781" ht="15.75" customHeight="1">
      <c r="A781" s="30"/>
    </row>
    <row r="782" ht="15.75" customHeight="1">
      <c r="A782" s="30"/>
    </row>
    <row r="783" ht="15.75" customHeight="1">
      <c r="A783" s="30"/>
    </row>
    <row r="784" ht="15.75" customHeight="1">
      <c r="A784" s="30"/>
    </row>
    <row r="785" ht="15.75" customHeight="1">
      <c r="A785" s="30"/>
    </row>
    <row r="786" ht="15.75" customHeight="1">
      <c r="A786" s="30"/>
    </row>
    <row r="787" ht="15.75" customHeight="1">
      <c r="A787" s="30"/>
    </row>
    <row r="788" ht="15.75" customHeight="1">
      <c r="A788" s="30"/>
    </row>
    <row r="789" ht="15.75" customHeight="1">
      <c r="A789" s="30"/>
    </row>
    <row r="790" ht="15.75" customHeight="1">
      <c r="A790" s="30"/>
    </row>
    <row r="791" ht="15.75" customHeight="1">
      <c r="A791" s="30"/>
    </row>
    <row r="792" ht="15.75" customHeight="1">
      <c r="A792" s="30"/>
    </row>
    <row r="793" ht="15.75" customHeight="1">
      <c r="A793" s="30"/>
    </row>
    <row r="794" ht="15.75" customHeight="1">
      <c r="A794" s="30"/>
    </row>
    <row r="795" ht="15.75" customHeight="1">
      <c r="A795" s="30"/>
    </row>
    <row r="796" ht="15.75" customHeight="1">
      <c r="A796" s="30"/>
    </row>
    <row r="797" ht="15.75" customHeight="1">
      <c r="A797" s="30"/>
    </row>
    <row r="798" ht="15.75" customHeight="1">
      <c r="A798" s="30"/>
    </row>
    <row r="799" ht="15.75" customHeight="1">
      <c r="A799" s="30"/>
    </row>
    <row r="800" ht="15.75" customHeight="1">
      <c r="A800" s="30"/>
    </row>
    <row r="801" ht="15.75" customHeight="1">
      <c r="A801" s="30"/>
    </row>
    <row r="802" ht="15.75" customHeight="1">
      <c r="A802" s="30"/>
    </row>
    <row r="803" ht="15.75" customHeight="1">
      <c r="A803" s="30"/>
    </row>
    <row r="804" ht="15.75" customHeight="1">
      <c r="A804" s="30"/>
    </row>
    <row r="805" ht="15.75" customHeight="1">
      <c r="A805" s="30"/>
    </row>
    <row r="806" ht="15.75" customHeight="1">
      <c r="A806" s="30"/>
    </row>
    <row r="807" ht="15.75" customHeight="1">
      <c r="A807" s="30"/>
    </row>
    <row r="808" ht="15.75" customHeight="1">
      <c r="A808" s="30"/>
    </row>
    <row r="809" ht="15.75" customHeight="1">
      <c r="A809" s="30"/>
    </row>
    <row r="810" ht="15.75" customHeight="1">
      <c r="A810" s="30"/>
    </row>
    <row r="811" ht="15.75" customHeight="1">
      <c r="A811" s="30"/>
    </row>
    <row r="812" ht="15.75" customHeight="1">
      <c r="A812" s="30"/>
    </row>
    <row r="813" ht="15.75" customHeight="1">
      <c r="A813" s="30"/>
    </row>
    <row r="814" ht="15.75" customHeight="1">
      <c r="A814" s="30"/>
    </row>
    <row r="815" ht="15.75" customHeight="1">
      <c r="A815" s="30"/>
    </row>
    <row r="816" ht="15.75" customHeight="1">
      <c r="A816" s="30"/>
    </row>
    <row r="817" ht="15.75" customHeight="1">
      <c r="A817" s="30"/>
    </row>
    <row r="818" ht="15.75" customHeight="1">
      <c r="A818" s="30"/>
    </row>
    <row r="819" ht="15.75" customHeight="1">
      <c r="A819" s="30"/>
    </row>
    <row r="820" ht="15.75" customHeight="1">
      <c r="A820" s="30"/>
    </row>
    <row r="821" ht="15.75" customHeight="1">
      <c r="A821" s="30"/>
    </row>
    <row r="822" ht="15.75" customHeight="1">
      <c r="A822" s="30"/>
    </row>
    <row r="823" ht="15.75" customHeight="1">
      <c r="A823" s="30"/>
    </row>
    <row r="824" ht="15.75" customHeight="1">
      <c r="A824" s="30"/>
    </row>
    <row r="825" ht="15.75" customHeight="1">
      <c r="A825" s="30"/>
    </row>
    <row r="826" ht="15.75" customHeight="1">
      <c r="A826" s="30"/>
    </row>
    <row r="827" ht="15.75" customHeight="1">
      <c r="A827" s="30"/>
    </row>
    <row r="828" ht="15.75" customHeight="1">
      <c r="A828" s="30"/>
    </row>
    <row r="829" ht="15.75" customHeight="1">
      <c r="A829" s="30"/>
    </row>
    <row r="830" ht="15.75" customHeight="1">
      <c r="A830" s="30"/>
    </row>
    <row r="831" ht="15.75" customHeight="1">
      <c r="A831" s="30"/>
    </row>
    <row r="832" ht="15.75" customHeight="1">
      <c r="A832" s="30"/>
    </row>
    <row r="833" ht="15.75" customHeight="1">
      <c r="A833" s="30"/>
    </row>
    <row r="834" ht="15.75" customHeight="1">
      <c r="A834" s="30"/>
    </row>
    <row r="835" ht="15.75" customHeight="1">
      <c r="A835" s="30"/>
    </row>
    <row r="836" ht="15.75" customHeight="1">
      <c r="A836" s="30"/>
    </row>
    <row r="837" ht="15.75" customHeight="1">
      <c r="A837" s="30"/>
    </row>
    <row r="838" ht="15.75" customHeight="1">
      <c r="A838" s="30"/>
    </row>
    <row r="839" ht="15.75" customHeight="1">
      <c r="A839" s="30"/>
    </row>
    <row r="840" ht="15.75" customHeight="1">
      <c r="A840" s="30"/>
    </row>
    <row r="841" ht="15.75" customHeight="1">
      <c r="A841" s="30"/>
    </row>
    <row r="842" ht="15.75" customHeight="1">
      <c r="A842" s="30"/>
    </row>
    <row r="843" ht="15.75" customHeight="1">
      <c r="A843" s="30"/>
    </row>
    <row r="844" ht="15.75" customHeight="1">
      <c r="A844" s="30"/>
    </row>
    <row r="845" ht="15.75" customHeight="1">
      <c r="A845" s="30"/>
    </row>
    <row r="846" ht="15.75" customHeight="1">
      <c r="A846" s="30"/>
    </row>
    <row r="847" ht="15.75" customHeight="1">
      <c r="A847" s="30"/>
    </row>
    <row r="848" ht="15.75" customHeight="1">
      <c r="A848" s="30"/>
    </row>
    <row r="849" ht="15.75" customHeight="1">
      <c r="A849" s="30"/>
    </row>
    <row r="850" ht="15.75" customHeight="1">
      <c r="A850" s="30"/>
    </row>
    <row r="851" ht="15.75" customHeight="1">
      <c r="A851" s="30"/>
    </row>
    <row r="852" ht="15.75" customHeight="1">
      <c r="A852" s="30"/>
    </row>
    <row r="853" ht="15.75" customHeight="1">
      <c r="A853" s="30"/>
    </row>
    <row r="854" ht="15.75" customHeight="1">
      <c r="A854" s="30"/>
    </row>
    <row r="855" ht="15.75" customHeight="1">
      <c r="A855" s="30"/>
    </row>
    <row r="856" ht="15.75" customHeight="1">
      <c r="A856" s="30"/>
    </row>
    <row r="857" ht="15.75" customHeight="1">
      <c r="A857" s="30"/>
    </row>
    <row r="858" ht="15.75" customHeight="1">
      <c r="A858" s="30"/>
    </row>
    <row r="859" ht="15.75" customHeight="1">
      <c r="A859" s="30"/>
    </row>
    <row r="860" ht="15.75" customHeight="1">
      <c r="A860" s="30"/>
    </row>
    <row r="861" ht="15.75" customHeight="1">
      <c r="A861" s="30"/>
    </row>
    <row r="862" ht="15.75" customHeight="1">
      <c r="A862" s="30"/>
    </row>
    <row r="863" ht="15.75" customHeight="1">
      <c r="A863" s="30"/>
    </row>
    <row r="864" ht="15.75" customHeight="1">
      <c r="A864" s="30"/>
    </row>
    <row r="865" ht="15.75" customHeight="1">
      <c r="A865" s="30"/>
    </row>
    <row r="866" ht="15.75" customHeight="1">
      <c r="A866" s="30"/>
    </row>
    <row r="867" ht="15.75" customHeight="1">
      <c r="A867" s="30"/>
    </row>
    <row r="868" ht="15.75" customHeight="1">
      <c r="A868" s="30"/>
    </row>
    <row r="869" ht="15.75" customHeight="1">
      <c r="A869" s="30"/>
    </row>
    <row r="870" ht="15.75" customHeight="1">
      <c r="A870" s="30"/>
    </row>
    <row r="871" ht="15.75" customHeight="1">
      <c r="A871" s="30"/>
    </row>
    <row r="872" ht="15.75" customHeight="1">
      <c r="A872" s="30"/>
    </row>
    <row r="873" ht="15.75" customHeight="1">
      <c r="A873" s="30"/>
    </row>
    <row r="874" ht="15.75" customHeight="1">
      <c r="A874" s="30"/>
    </row>
    <row r="875" ht="15.75" customHeight="1">
      <c r="A875" s="30"/>
    </row>
    <row r="876" ht="15.75" customHeight="1">
      <c r="A876" s="30"/>
    </row>
    <row r="877" ht="15.75" customHeight="1">
      <c r="A877" s="30"/>
    </row>
    <row r="878" ht="15.75" customHeight="1">
      <c r="A878" s="30"/>
    </row>
    <row r="879" ht="15.75" customHeight="1">
      <c r="A879" s="30"/>
    </row>
    <row r="880" ht="15.75" customHeight="1">
      <c r="A880" s="30"/>
    </row>
    <row r="881" ht="15.75" customHeight="1">
      <c r="A881" s="30"/>
    </row>
    <row r="882" ht="15.75" customHeight="1">
      <c r="A882" s="30"/>
    </row>
    <row r="883" ht="15.75" customHeight="1">
      <c r="A883" s="30"/>
    </row>
    <row r="884" ht="15.75" customHeight="1">
      <c r="A884" s="30"/>
    </row>
    <row r="885" ht="15.75" customHeight="1">
      <c r="A885" s="30"/>
    </row>
    <row r="886" ht="15.75" customHeight="1">
      <c r="A886" s="30"/>
    </row>
    <row r="887" ht="15.75" customHeight="1">
      <c r="A887" s="30"/>
    </row>
    <row r="888" ht="15.75" customHeight="1">
      <c r="A888" s="30"/>
    </row>
    <row r="889" ht="15.75" customHeight="1">
      <c r="A889" s="30"/>
    </row>
    <row r="890" ht="15.75" customHeight="1">
      <c r="A890" s="30"/>
    </row>
    <row r="891" ht="15.75" customHeight="1">
      <c r="A891" s="30"/>
    </row>
    <row r="892" ht="15.75" customHeight="1">
      <c r="A892" s="30"/>
    </row>
    <row r="893" ht="15.75" customHeight="1">
      <c r="A893" s="30"/>
    </row>
    <row r="894" ht="15.75" customHeight="1">
      <c r="A894" s="30"/>
    </row>
    <row r="895" ht="15.75" customHeight="1">
      <c r="A895" s="30"/>
    </row>
    <row r="896" ht="15.75" customHeight="1">
      <c r="A896" s="30"/>
    </row>
    <row r="897" ht="15.75" customHeight="1">
      <c r="A897" s="30"/>
    </row>
    <row r="898" ht="15.75" customHeight="1">
      <c r="A898" s="30"/>
    </row>
    <row r="899" ht="15.75" customHeight="1">
      <c r="A899" s="30"/>
    </row>
    <row r="900" ht="15.75" customHeight="1">
      <c r="A900" s="30"/>
    </row>
    <row r="901" ht="15.75" customHeight="1">
      <c r="A901" s="30"/>
    </row>
    <row r="902" ht="15.75" customHeight="1">
      <c r="A902" s="30"/>
    </row>
    <row r="903" ht="15.75" customHeight="1">
      <c r="A903" s="30"/>
    </row>
    <row r="904" ht="15.75" customHeight="1">
      <c r="A904" s="30"/>
    </row>
    <row r="905" ht="15.75" customHeight="1">
      <c r="A905" s="30"/>
    </row>
    <row r="906" ht="15.75" customHeight="1">
      <c r="A906" s="30"/>
    </row>
    <row r="907" ht="15.75" customHeight="1">
      <c r="A907" s="30"/>
    </row>
    <row r="908" ht="15.75" customHeight="1">
      <c r="A908" s="30"/>
    </row>
    <row r="909" ht="15.75" customHeight="1">
      <c r="A909" s="30"/>
    </row>
    <row r="910" ht="15.75" customHeight="1">
      <c r="A910" s="30"/>
    </row>
    <row r="911" ht="15.75" customHeight="1">
      <c r="A911" s="30"/>
    </row>
    <row r="912" ht="15.75" customHeight="1">
      <c r="A912" s="30"/>
    </row>
    <row r="913" ht="15.75" customHeight="1">
      <c r="A913" s="30"/>
    </row>
    <row r="914" ht="15.75" customHeight="1">
      <c r="A914" s="30"/>
    </row>
    <row r="915" ht="15.75" customHeight="1">
      <c r="A915" s="30"/>
    </row>
    <row r="916" ht="15.75" customHeight="1">
      <c r="A916" s="30"/>
    </row>
    <row r="917" ht="15.75" customHeight="1">
      <c r="A917" s="30"/>
    </row>
    <row r="918" ht="15.75" customHeight="1">
      <c r="A918" s="30"/>
    </row>
    <row r="919" ht="15.75" customHeight="1">
      <c r="A919" s="30"/>
    </row>
    <row r="920" ht="15.75" customHeight="1">
      <c r="A920" s="30"/>
    </row>
    <row r="921" ht="15.75" customHeight="1">
      <c r="A921" s="30"/>
    </row>
    <row r="922" ht="15.75" customHeight="1">
      <c r="A922" s="30"/>
    </row>
    <row r="923" ht="15.75" customHeight="1">
      <c r="A923" s="30"/>
    </row>
    <row r="924" ht="15.75" customHeight="1">
      <c r="A924" s="30"/>
    </row>
    <row r="925" ht="15.75" customHeight="1">
      <c r="A925" s="30"/>
    </row>
    <row r="926" ht="15.75" customHeight="1">
      <c r="A926" s="30"/>
    </row>
    <row r="927" ht="15.75" customHeight="1">
      <c r="A927" s="30"/>
    </row>
    <row r="928" ht="15.75" customHeight="1">
      <c r="A928" s="30"/>
    </row>
    <row r="929" ht="15.75" customHeight="1">
      <c r="A929" s="30"/>
    </row>
    <row r="930" ht="15.75" customHeight="1">
      <c r="A930" s="30"/>
    </row>
    <row r="931" ht="15.75" customHeight="1">
      <c r="A931" s="30"/>
    </row>
    <row r="932" ht="15.75" customHeight="1">
      <c r="A932" s="30"/>
    </row>
    <row r="933" ht="15.75" customHeight="1">
      <c r="A933" s="30"/>
    </row>
    <row r="934" ht="15.75" customHeight="1">
      <c r="A934" s="30"/>
    </row>
    <row r="935" ht="15.75" customHeight="1">
      <c r="A935" s="30"/>
    </row>
    <row r="936" ht="15.75" customHeight="1">
      <c r="A936" s="30"/>
    </row>
    <row r="937" ht="15.75" customHeight="1">
      <c r="A937" s="30"/>
    </row>
    <row r="938" ht="15.75" customHeight="1">
      <c r="A938" s="30"/>
    </row>
    <row r="939" ht="15.75" customHeight="1">
      <c r="A939" s="30"/>
    </row>
    <row r="940" ht="15.75" customHeight="1">
      <c r="A940" s="30"/>
    </row>
    <row r="941" ht="15.75" customHeight="1">
      <c r="A941" s="30"/>
    </row>
    <row r="942" ht="15.75" customHeight="1">
      <c r="A942" s="30"/>
    </row>
    <row r="943" ht="15.75" customHeight="1">
      <c r="A943" s="30"/>
    </row>
    <row r="944" ht="15.75" customHeight="1">
      <c r="A944" s="30"/>
    </row>
    <row r="945" ht="15.75" customHeight="1">
      <c r="A945" s="30"/>
    </row>
    <row r="946" ht="15.75" customHeight="1">
      <c r="A946" s="30"/>
    </row>
    <row r="947" ht="15.75" customHeight="1">
      <c r="A947" s="30"/>
    </row>
    <row r="948" ht="15.75" customHeight="1">
      <c r="A948" s="30"/>
    </row>
    <row r="949" ht="15.75" customHeight="1">
      <c r="A949" s="30"/>
    </row>
    <row r="950" ht="15.75" customHeight="1">
      <c r="A950" s="30"/>
    </row>
    <row r="951" ht="15.75" customHeight="1">
      <c r="A951" s="30"/>
    </row>
    <row r="952" ht="15.75" customHeight="1">
      <c r="A952" s="30"/>
    </row>
    <row r="953" ht="15.75" customHeight="1">
      <c r="A953" s="30"/>
    </row>
    <row r="954" ht="15.75" customHeight="1">
      <c r="A954" s="30"/>
    </row>
    <row r="955" ht="15.75" customHeight="1">
      <c r="A955" s="30"/>
    </row>
    <row r="956" ht="15.75" customHeight="1">
      <c r="A956" s="30"/>
    </row>
    <row r="957" ht="15.75" customHeight="1">
      <c r="A957" s="30"/>
    </row>
    <row r="958" ht="15.75" customHeight="1">
      <c r="A958" s="30"/>
    </row>
    <row r="959" ht="15.75" customHeight="1">
      <c r="A959" s="30"/>
    </row>
    <row r="960" ht="15.75" customHeight="1">
      <c r="A960" s="30"/>
    </row>
    <row r="961" ht="15.75" customHeight="1">
      <c r="A961" s="30"/>
    </row>
    <row r="962" ht="15.75" customHeight="1">
      <c r="A962" s="30"/>
    </row>
    <row r="963" ht="15.75" customHeight="1">
      <c r="A963" s="30"/>
    </row>
    <row r="964" ht="15.75" customHeight="1">
      <c r="A964" s="30"/>
    </row>
    <row r="965" ht="15.75" customHeight="1">
      <c r="A965" s="30"/>
    </row>
    <row r="966" ht="15.75" customHeight="1">
      <c r="A966" s="30"/>
    </row>
    <row r="967" ht="15.75" customHeight="1">
      <c r="A967" s="30"/>
    </row>
    <row r="968" ht="15.75" customHeight="1">
      <c r="A968" s="30"/>
    </row>
    <row r="969" ht="15.75" customHeight="1">
      <c r="A969" s="30"/>
    </row>
    <row r="970" ht="15.75" customHeight="1">
      <c r="A970" s="30"/>
    </row>
    <row r="971" ht="15.75" customHeight="1">
      <c r="A971" s="30"/>
    </row>
    <row r="972" ht="15.75" customHeight="1">
      <c r="A972" s="30"/>
    </row>
    <row r="973" ht="15.75" customHeight="1">
      <c r="A973" s="30"/>
    </row>
    <row r="974" ht="15.75" customHeight="1">
      <c r="A974" s="30"/>
    </row>
    <row r="975" ht="15.75" customHeight="1">
      <c r="A975" s="30"/>
    </row>
    <row r="976" ht="15.75" customHeight="1">
      <c r="A976" s="30"/>
    </row>
    <row r="977" ht="15.75" customHeight="1">
      <c r="A977" s="30"/>
    </row>
    <row r="978" ht="15.75" customHeight="1">
      <c r="A978" s="30"/>
    </row>
    <row r="979" ht="15.75" customHeight="1">
      <c r="A979" s="30"/>
    </row>
    <row r="980" ht="15.75" customHeight="1">
      <c r="A980" s="30"/>
    </row>
    <row r="981" ht="15.75" customHeight="1">
      <c r="A981" s="30"/>
    </row>
    <row r="982" ht="15.75" customHeight="1">
      <c r="A982" s="30"/>
    </row>
    <row r="983" ht="15.75" customHeight="1">
      <c r="A983" s="30"/>
    </row>
    <row r="984" ht="15.75" customHeight="1">
      <c r="A984" s="30"/>
    </row>
    <row r="985" ht="15.75" customHeight="1">
      <c r="A985" s="30"/>
    </row>
    <row r="986" ht="15.75" customHeight="1">
      <c r="A986" s="30"/>
    </row>
    <row r="987" ht="15.75" customHeight="1">
      <c r="A987" s="30"/>
    </row>
    <row r="988" ht="15.75" customHeight="1">
      <c r="A988" s="30"/>
    </row>
    <row r="989" ht="15.75" customHeight="1">
      <c r="A989" s="30"/>
    </row>
    <row r="990" ht="15.75" customHeight="1">
      <c r="A990" s="30"/>
    </row>
    <row r="991" ht="15.75" customHeight="1">
      <c r="A991" s="30"/>
    </row>
    <row r="992" ht="15.75" customHeight="1">
      <c r="A992" s="30"/>
    </row>
    <row r="993" ht="15.75" customHeight="1">
      <c r="A993" s="30"/>
    </row>
    <row r="994" ht="15.75" customHeight="1">
      <c r="A994" s="30"/>
    </row>
    <row r="995" ht="15.75" customHeight="1">
      <c r="A995" s="30"/>
    </row>
    <row r="996" ht="15.75" customHeight="1">
      <c r="A996" s="30"/>
    </row>
    <row r="997" ht="15.75" customHeight="1">
      <c r="A997" s="30"/>
    </row>
    <row r="998" ht="15.75" customHeight="1">
      <c r="A998" s="30"/>
    </row>
    <row r="999" ht="15.75" customHeight="1">
      <c r="A999" s="30"/>
    </row>
    <row r="1000" ht="15.75" customHeight="1">
      <c r="A1000" s="3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7" max="7" width="21.14"/>
  </cols>
  <sheetData>
    <row r="1">
      <c r="B1" s="94" t="s">
        <v>182</v>
      </c>
      <c r="C1" s="94" t="s">
        <v>183</v>
      </c>
      <c r="H1" s="94" t="s">
        <v>184</v>
      </c>
      <c r="I1" s="94" t="s">
        <v>185</v>
      </c>
    </row>
    <row r="2">
      <c r="B2" s="5">
        <v>6.0</v>
      </c>
      <c r="C2" s="5">
        <v>1.0</v>
      </c>
      <c r="H2" s="5">
        <v>6.0</v>
      </c>
      <c r="I2" s="5">
        <v>1.0</v>
      </c>
    </row>
    <row r="3">
      <c r="B3" s="5">
        <v>0.0</v>
      </c>
      <c r="C3" s="5">
        <v>1.0</v>
      </c>
      <c r="H3" s="5">
        <v>0.0</v>
      </c>
      <c r="I3" s="5">
        <v>1.0</v>
      </c>
    </row>
    <row r="4">
      <c r="B4" s="5">
        <v>5.0</v>
      </c>
      <c r="C4" s="5">
        <v>1.0</v>
      </c>
      <c r="H4" s="5">
        <v>5.0</v>
      </c>
      <c r="I4" s="5">
        <v>1.0</v>
      </c>
    </row>
    <row r="5">
      <c r="B5" s="5">
        <v>5.0</v>
      </c>
      <c r="C5" s="5">
        <v>3.0</v>
      </c>
      <c r="H5" s="5">
        <v>5.0</v>
      </c>
      <c r="I5" s="5">
        <v>3.0</v>
      </c>
    </row>
    <row r="6">
      <c r="B6" s="5">
        <v>0.0</v>
      </c>
      <c r="C6" s="5">
        <v>4.0</v>
      </c>
      <c r="H6" s="5">
        <v>0.0</v>
      </c>
      <c r="I6" s="5">
        <v>4.0</v>
      </c>
    </row>
    <row r="7">
      <c r="B7" s="5">
        <v>5.0</v>
      </c>
      <c r="C7" s="5">
        <v>5.0</v>
      </c>
      <c r="H7" s="5">
        <v>7.0</v>
      </c>
      <c r="I7" s="5">
        <v>4.0</v>
      </c>
    </row>
    <row r="8">
      <c r="B8" s="5">
        <v>7.0</v>
      </c>
      <c r="C8" s="5">
        <v>4.0</v>
      </c>
      <c r="H8" s="5">
        <v>6.0</v>
      </c>
      <c r="I8" s="5">
        <v>1.0</v>
      </c>
    </row>
    <row r="9">
      <c r="B9" s="5">
        <v>6.0</v>
      </c>
      <c r="C9" s="5">
        <v>1.0</v>
      </c>
      <c r="H9" s="5">
        <v>3.0</v>
      </c>
      <c r="I9" s="5">
        <v>2.0</v>
      </c>
    </row>
    <row r="10">
      <c r="B10" s="5">
        <v>3.0</v>
      </c>
      <c r="C10" s="5">
        <v>2.0</v>
      </c>
      <c r="H10" s="5">
        <v>12.0</v>
      </c>
      <c r="I10" s="5">
        <v>6.0</v>
      </c>
    </row>
    <row r="11">
      <c r="B11" s="5">
        <v>12.0</v>
      </c>
      <c r="C11" s="5">
        <v>6.0</v>
      </c>
      <c r="H11" s="5">
        <v>1.0</v>
      </c>
      <c r="I11" s="5">
        <v>0.0</v>
      </c>
    </row>
    <row r="12">
      <c r="B12" s="5">
        <v>1.0</v>
      </c>
      <c r="C12" s="5">
        <v>0.0</v>
      </c>
    </row>
    <row r="13">
      <c r="B13" s="6">
        <v>22.0</v>
      </c>
      <c r="C13" s="6">
        <v>2.0</v>
      </c>
    </row>
    <row r="14">
      <c r="B14" s="6">
        <v>10.0</v>
      </c>
      <c r="C14" s="6">
        <v>1.0</v>
      </c>
      <c r="G14" s="88" t="s">
        <v>178</v>
      </c>
      <c r="H14" s="89">
        <f t="shared" ref="H14:I14" si="1">AVERAGE(H2:H12)</f>
        <v>4.5</v>
      </c>
      <c r="I14" s="89">
        <f t="shared" si="1"/>
        <v>2.3</v>
      </c>
      <c r="J14" s="83"/>
      <c r="K14" s="83"/>
    </row>
    <row r="15">
      <c r="B15" s="6">
        <v>13.0</v>
      </c>
      <c r="C15" s="6">
        <v>4.0</v>
      </c>
      <c r="G15" s="90" t="s">
        <v>179</v>
      </c>
      <c r="H15" s="89">
        <f t="shared" ref="H15:I15" si="2">STDEV(H2:H12)</f>
        <v>3.689323937</v>
      </c>
      <c r="I15" s="89">
        <f t="shared" si="2"/>
        <v>1.888562063</v>
      </c>
      <c r="J15" s="83"/>
      <c r="K15" s="83"/>
    </row>
    <row r="16">
      <c r="B16" s="6">
        <v>29.0</v>
      </c>
      <c r="C16" s="6">
        <v>8.0</v>
      </c>
      <c r="G16" s="99"/>
      <c r="H16" s="83"/>
      <c r="I16" s="83"/>
      <c r="J16" s="83"/>
      <c r="K16" s="83"/>
    </row>
    <row r="17">
      <c r="B17" s="5">
        <v>5.0</v>
      </c>
      <c r="C17" s="6">
        <v>12.0</v>
      </c>
      <c r="G17" s="99"/>
      <c r="H17" s="83"/>
      <c r="I17" s="83"/>
      <c r="J17" s="83"/>
      <c r="K17" s="83"/>
    </row>
    <row r="18">
      <c r="B18" s="6">
        <v>10.0</v>
      </c>
      <c r="C18" s="6">
        <v>10.0</v>
      </c>
      <c r="G18" s="91" t="s">
        <v>180</v>
      </c>
      <c r="H18" s="101">
        <f>TTEST(H2:H12, I2:I12, 2, 1)</f>
        <v>0.05051941313</v>
      </c>
      <c r="I18" s="93" t="s">
        <v>190</v>
      </c>
      <c r="J18" s="103"/>
      <c r="K18" s="103"/>
    </row>
    <row r="19">
      <c r="B19" s="5">
        <v>2.0</v>
      </c>
      <c r="C19" s="6">
        <v>8.0</v>
      </c>
      <c r="G19" s="99"/>
      <c r="H19" s="83"/>
      <c r="I19" s="104"/>
      <c r="J19" s="83"/>
      <c r="K19" s="83"/>
    </row>
    <row r="20">
      <c r="B20" s="6">
        <v>16.0</v>
      </c>
      <c r="C20" s="6">
        <v>12.0</v>
      </c>
      <c r="G20" s="83"/>
      <c r="H20" s="96" t="s">
        <v>186</v>
      </c>
      <c r="I20" s="97"/>
      <c r="J20" s="96" t="s">
        <v>187</v>
      </c>
      <c r="K20" s="98"/>
    </row>
    <row r="21">
      <c r="B21" s="6">
        <v>19.0</v>
      </c>
      <c r="C21" s="6">
        <v>11.0</v>
      </c>
      <c r="G21" s="83"/>
      <c r="H21" s="100" t="s">
        <v>188</v>
      </c>
      <c r="I21" s="100" t="s">
        <v>189</v>
      </c>
      <c r="J21" s="100" t="s">
        <v>188</v>
      </c>
      <c r="K21" s="100" t="s">
        <v>189</v>
      </c>
    </row>
    <row r="22">
      <c r="B22" s="6">
        <v>41.0</v>
      </c>
      <c r="C22" s="6">
        <v>9.0</v>
      </c>
      <c r="G22" s="102">
        <v>0.95</v>
      </c>
      <c r="H22" s="105">
        <f>H14-TINV(1-G22,10-1)*H15/SQRT(10)</f>
        <v>1.860816643</v>
      </c>
      <c r="I22" s="106">
        <f>H14+TINV(1-G22,10-1)*H15/SQRT(10)</f>
        <v>7.139183357</v>
      </c>
      <c r="J22" s="106">
        <f>I14-TINV(1-G22,10-1)*I15/SQRT(10)</f>
        <v>0.9490040857</v>
      </c>
      <c r="K22" s="106">
        <f>I14+TINV(1-G22,10-1)*I15/SQRT(10)</f>
        <v>3.650995914</v>
      </c>
    </row>
    <row r="23">
      <c r="B23" s="5">
        <v>1.0</v>
      </c>
      <c r="C23" s="5">
        <v>0.0</v>
      </c>
    </row>
    <row r="24">
      <c r="B24" s="6">
        <v>0.0</v>
      </c>
      <c r="C24" s="5">
        <v>1.0</v>
      </c>
      <c r="H24" s="94" t="s">
        <v>191</v>
      </c>
      <c r="I24" s="94" t="s">
        <v>192</v>
      </c>
    </row>
    <row r="25">
      <c r="B25" s="6">
        <v>2.0</v>
      </c>
      <c r="C25" s="6">
        <v>0.0</v>
      </c>
      <c r="H25" s="6">
        <v>22.0</v>
      </c>
      <c r="I25" s="6">
        <v>2.0</v>
      </c>
    </row>
    <row r="26">
      <c r="B26" s="6">
        <v>2.0</v>
      </c>
      <c r="C26" s="5">
        <v>1.0</v>
      </c>
      <c r="H26" s="6">
        <v>10.0</v>
      </c>
      <c r="I26" s="5">
        <v>1.0</v>
      </c>
    </row>
    <row r="27">
      <c r="B27" s="5">
        <v>0.0</v>
      </c>
      <c r="C27" s="5">
        <v>0.0</v>
      </c>
      <c r="H27" s="6">
        <v>13.0</v>
      </c>
      <c r="I27" s="6">
        <v>4.0</v>
      </c>
    </row>
    <row r="28">
      <c r="B28" s="6">
        <v>2.0</v>
      </c>
      <c r="C28" s="5">
        <v>0.0</v>
      </c>
      <c r="H28" s="6">
        <v>29.0</v>
      </c>
      <c r="I28" s="6">
        <v>8.0</v>
      </c>
    </row>
    <row r="29">
      <c r="B29" s="5">
        <v>0.0</v>
      </c>
      <c r="C29" s="5">
        <v>0.0</v>
      </c>
      <c r="H29" s="6">
        <v>5.0</v>
      </c>
      <c r="I29" s="6">
        <v>12.0</v>
      </c>
    </row>
    <row r="30">
      <c r="B30" s="6">
        <v>1.0</v>
      </c>
      <c r="C30" s="5">
        <v>0.0</v>
      </c>
      <c r="H30" s="6">
        <v>10.0</v>
      </c>
      <c r="I30" s="6">
        <v>10.0</v>
      </c>
    </row>
    <row r="31">
      <c r="B31" s="5">
        <v>0.0</v>
      </c>
      <c r="C31" s="5">
        <v>0.0</v>
      </c>
      <c r="H31" s="5">
        <v>2.0</v>
      </c>
      <c r="I31" s="6">
        <v>8.0</v>
      </c>
    </row>
    <row r="32">
      <c r="B32" s="5">
        <v>0.0</v>
      </c>
      <c r="C32" s="5">
        <v>0.0</v>
      </c>
      <c r="H32" s="6">
        <v>16.0</v>
      </c>
      <c r="I32" s="6">
        <v>12.0</v>
      </c>
    </row>
    <row r="33">
      <c r="B33" s="5">
        <v>0.0</v>
      </c>
      <c r="C33" s="5">
        <v>1.0</v>
      </c>
      <c r="H33" s="6">
        <v>19.0</v>
      </c>
      <c r="I33" s="6">
        <v>11.0</v>
      </c>
    </row>
    <row r="34">
      <c r="H34" s="6">
        <v>41.0</v>
      </c>
      <c r="I34" s="6">
        <v>9.0</v>
      </c>
    </row>
    <row r="36">
      <c r="A36" s="88" t="s">
        <v>178</v>
      </c>
      <c r="B36" s="89">
        <f>AVERAGE(B2:B34)</f>
        <v>7.03125</v>
      </c>
      <c r="C36" s="89">
        <f>AVERAGE(C2:C33)</f>
        <v>3.375</v>
      </c>
      <c r="D36" s="83"/>
      <c r="E36" s="83"/>
    </row>
    <row r="37">
      <c r="A37" s="90" t="s">
        <v>179</v>
      </c>
      <c r="B37" s="89">
        <f>STDEV(B2:B34)</f>
        <v>9.508856228</v>
      </c>
      <c r="C37" s="89">
        <f>STDEV(C2:C33)</f>
        <v>3.965577695</v>
      </c>
      <c r="D37" s="83"/>
      <c r="E37" s="83"/>
      <c r="G37" s="88" t="s">
        <v>178</v>
      </c>
      <c r="H37" s="89">
        <f t="shared" ref="H37:I37" si="3">AVERAGE(H25:H34)</f>
        <v>16.7</v>
      </c>
      <c r="I37" s="89">
        <f t="shared" si="3"/>
        <v>7.7</v>
      </c>
      <c r="J37" s="83"/>
      <c r="K37" s="83"/>
    </row>
    <row r="38">
      <c r="A38" s="99"/>
      <c r="B38" s="83"/>
      <c r="C38" s="83"/>
      <c r="D38" s="83"/>
      <c r="E38" s="83"/>
      <c r="G38" s="90" t="s">
        <v>179</v>
      </c>
      <c r="H38" s="89">
        <f>STDEV(H25:H35)</f>
        <v>11.70042734</v>
      </c>
      <c r="I38" s="89">
        <f>STDEV(I25:I34)</f>
        <v>4.029061098</v>
      </c>
      <c r="J38" s="83"/>
      <c r="K38" s="83"/>
    </row>
    <row r="39">
      <c r="A39" s="99"/>
      <c r="B39" s="83"/>
      <c r="C39" s="83"/>
      <c r="D39" s="83"/>
      <c r="E39" s="83"/>
      <c r="G39" s="99"/>
      <c r="H39" s="83"/>
      <c r="I39" s="83"/>
      <c r="J39" s="83"/>
      <c r="K39" s="83"/>
    </row>
    <row r="40">
      <c r="A40" s="91" t="s">
        <v>195</v>
      </c>
      <c r="B40" s="101">
        <f>TTEST(B13:B34, C13:C33, 2, 1)</f>
        <v>0.03969662384</v>
      </c>
      <c r="C40" s="93" t="s">
        <v>196</v>
      </c>
      <c r="D40" s="103"/>
      <c r="E40" s="103"/>
      <c r="G40" s="99"/>
      <c r="H40" s="83"/>
      <c r="I40" s="83"/>
      <c r="J40" s="83"/>
      <c r="K40" s="83"/>
    </row>
    <row r="41">
      <c r="A41" s="99"/>
      <c r="B41" s="83"/>
      <c r="C41" s="83"/>
      <c r="D41" s="83"/>
      <c r="E41" s="83"/>
      <c r="G41" s="91" t="s">
        <v>195</v>
      </c>
      <c r="H41" s="101">
        <f>TTEST(H25:H34, I25:I34, 2, 1)</f>
        <v>0.04725161176</v>
      </c>
      <c r="I41" s="93" t="s">
        <v>181</v>
      </c>
      <c r="J41" s="103"/>
      <c r="K41" s="103"/>
    </row>
    <row r="42">
      <c r="A42" s="83"/>
      <c r="B42" s="96" t="s">
        <v>186</v>
      </c>
      <c r="C42" s="97"/>
      <c r="D42" s="96" t="s">
        <v>187</v>
      </c>
      <c r="E42" s="98"/>
      <c r="G42" s="99"/>
      <c r="H42" s="83"/>
      <c r="I42" s="104"/>
      <c r="J42" s="83"/>
      <c r="K42" s="83"/>
    </row>
    <row r="43">
      <c r="A43" s="83"/>
      <c r="B43" s="100" t="s">
        <v>188</v>
      </c>
      <c r="C43" s="100" t="s">
        <v>189</v>
      </c>
      <c r="D43" s="100" t="s">
        <v>188</v>
      </c>
      <c r="E43" s="100" t="s">
        <v>189</v>
      </c>
      <c r="G43" s="83"/>
      <c r="H43" s="96" t="s">
        <v>186</v>
      </c>
      <c r="I43" s="97"/>
      <c r="J43" s="96" t="s">
        <v>187</v>
      </c>
      <c r="K43" s="98"/>
    </row>
    <row r="44">
      <c r="A44" s="102">
        <v>0.95</v>
      </c>
      <c r="B44" s="105">
        <f>B36-TINV(1-A44,30-1)*B37/SQRT(30)</f>
        <v>3.480584731</v>
      </c>
      <c r="C44" s="106">
        <f>B36+TINV(1-A44,30-1)*B37/SQRT(30)</f>
        <v>10.58191527</v>
      </c>
      <c r="D44" s="106">
        <f>C36-TINV(1-A44,30-1)*C37/SQRT(30)</f>
        <v>1.894228953</v>
      </c>
      <c r="E44" s="106">
        <f>C36+TINV(1-A44,30-1)*C37/SQRT(30)</f>
        <v>4.855771047</v>
      </c>
      <c r="G44" s="83"/>
      <c r="H44" s="100" t="s">
        <v>188</v>
      </c>
      <c r="I44" s="100" t="s">
        <v>189</v>
      </c>
      <c r="J44" s="100" t="s">
        <v>188</v>
      </c>
      <c r="K44" s="100" t="s">
        <v>189</v>
      </c>
    </row>
    <row r="45">
      <c r="G45" s="102">
        <v>0.95</v>
      </c>
      <c r="H45" s="105">
        <f>H37-TINV(1-G45,10-1)*H38/SQRT(10)</f>
        <v>8.330018498</v>
      </c>
      <c r="I45" s="106">
        <f>H37+TINV(1-G45,10-1)*H38/SQRT(10)</f>
        <v>25.0699815</v>
      </c>
      <c r="J45" s="106">
        <f>I37-TINV(1-G45,10-1)*I38/SQRT(10)</f>
        <v>4.817783319</v>
      </c>
      <c r="K45" s="106">
        <f>I37+TINV(1-G45,10-1)*I38/SQRT(10)</f>
        <v>10.58221668</v>
      </c>
    </row>
    <row r="47">
      <c r="H47" s="110" t="s">
        <v>199</v>
      </c>
      <c r="I47" s="110" t="s">
        <v>200</v>
      </c>
    </row>
    <row r="48">
      <c r="H48" s="5">
        <v>1.0</v>
      </c>
      <c r="I48" s="5">
        <v>0.0</v>
      </c>
    </row>
    <row r="49">
      <c r="H49" s="6">
        <v>0.0</v>
      </c>
      <c r="I49" s="5">
        <v>1.0</v>
      </c>
    </row>
    <row r="50">
      <c r="H50" s="6">
        <v>2.0</v>
      </c>
      <c r="I50" s="6">
        <v>0.0</v>
      </c>
    </row>
    <row r="51">
      <c r="H51" s="6">
        <v>2.0</v>
      </c>
      <c r="I51" s="5">
        <v>1.0</v>
      </c>
    </row>
    <row r="52">
      <c r="H52" s="5">
        <v>0.0</v>
      </c>
      <c r="I52" s="5">
        <v>0.0</v>
      </c>
    </row>
    <row r="53">
      <c r="H53" s="5">
        <v>0.0</v>
      </c>
      <c r="I53" s="5">
        <v>0.0</v>
      </c>
    </row>
    <row r="54">
      <c r="H54" s="6">
        <v>1.0</v>
      </c>
      <c r="I54" s="5">
        <v>0.0</v>
      </c>
    </row>
    <row r="55">
      <c r="H55" s="5">
        <v>0.0</v>
      </c>
      <c r="I55" s="5">
        <v>0.0</v>
      </c>
    </row>
    <row r="56">
      <c r="H56" s="5">
        <v>0.0</v>
      </c>
      <c r="I56" s="5">
        <v>0.0</v>
      </c>
    </row>
    <row r="57">
      <c r="H57" s="5">
        <v>0.0</v>
      </c>
      <c r="I57" s="5">
        <v>1.0</v>
      </c>
    </row>
    <row r="60">
      <c r="G60" s="88" t="s">
        <v>178</v>
      </c>
      <c r="H60" s="89">
        <f t="shared" ref="H60:I60" si="4">AVERAGE(H48:H58)</f>
        <v>0.6</v>
      </c>
      <c r="I60" s="89">
        <f t="shared" si="4"/>
        <v>0.3</v>
      </c>
      <c r="J60" s="83"/>
      <c r="K60" s="83"/>
    </row>
    <row r="61">
      <c r="G61" s="90" t="s">
        <v>179</v>
      </c>
      <c r="H61" s="89">
        <f t="shared" ref="H61:I61" si="5">STDEV(H48:H58)</f>
        <v>0.8432740427</v>
      </c>
      <c r="I61" s="89">
        <f t="shared" si="5"/>
        <v>0.4830458915</v>
      </c>
      <c r="J61" s="83"/>
      <c r="K61" s="83"/>
    </row>
    <row r="62">
      <c r="G62" s="99"/>
      <c r="H62" s="83"/>
      <c r="I62" s="83"/>
      <c r="J62" s="83"/>
      <c r="K62" s="83"/>
    </row>
    <row r="63">
      <c r="G63" s="99"/>
      <c r="H63" s="83"/>
      <c r="I63" s="83"/>
      <c r="J63" s="83"/>
      <c r="K63" s="83"/>
    </row>
    <row r="64">
      <c r="G64" s="91" t="s">
        <v>195</v>
      </c>
      <c r="H64" s="101">
        <f>TTEST(H48:H58, I48:I58, 2, 1)</f>
        <v>0.3434363961</v>
      </c>
      <c r="I64" s="93" t="s">
        <v>197</v>
      </c>
      <c r="J64" s="103"/>
      <c r="K64" s="103"/>
    </row>
    <row r="65">
      <c r="G65" s="99"/>
      <c r="H65" s="83"/>
      <c r="I65" s="104"/>
      <c r="J65" s="83"/>
      <c r="K65" s="83"/>
    </row>
    <row r="66">
      <c r="G66" s="83"/>
      <c r="H66" s="96" t="s">
        <v>186</v>
      </c>
      <c r="I66" s="97"/>
      <c r="J66" s="96" t="s">
        <v>187</v>
      </c>
      <c r="K66" s="98"/>
    </row>
    <row r="67">
      <c r="G67" s="83"/>
      <c r="H67" s="100" t="s">
        <v>188</v>
      </c>
      <c r="I67" s="100" t="s">
        <v>189</v>
      </c>
      <c r="J67" s="100" t="s">
        <v>188</v>
      </c>
      <c r="K67" s="100" t="s">
        <v>189</v>
      </c>
    </row>
    <row r="68">
      <c r="G68" s="102">
        <v>0.95</v>
      </c>
      <c r="H68" s="105">
        <f>H60-TINV(1-G68,10-1)*H61/SQRT(10)</f>
        <v>-0.00324191008</v>
      </c>
      <c r="I68" s="106">
        <f>H60+TINV(1-G68,10-1)*H61/SQRT(10)</f>
        <v>1.20324191</v>
      </c>
      <c r="J68" s="106">
        <f>I60-TINV(1-G68,10-1)*I61/SQRT(10)</f>
        <v>-0.04555021441</v>
      </c>
      <c r="K68" s="106">
        <f>I60+TINV(1-G68,10-1)*I61/SQRT(10)</f>
        <v>0.6455502144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7" max="7" width="21.14"/>
    <col customWidth="1" min="8" max="8" width="24.43"/>
    <col customWidth="1" min="9" max="9" width="21.14"/>
  </cols>
  <sheetData>
    <row r="1">
      <c r="B1" s="94" t="s">
        <v>203</v>
      </c>
      <c r="C1" s="94" t="s">
        <v>204</v>
      </c>
      <c r="H1" s="94" t="s">
        <v>205</v>
      </c>
      <c r="I1" s="94" t="s">
        <v>206</v>
      </c>
    </row>
    <row r="2">
      <c r="B2" s="5">
        <v>16.7605</v>
      </c>
      <c r="C2" s="5">
        <v>78.49973</v>
      </c>
      <c r="H2" s="5">
        <v>16.7605</v>
      </c>
      <c r="I2" s="5">
        <v>78.49973</v>
      </c>
    </row>
    <row r="3">
      <c r="B3" s="5">
        <v>8.900003</v>
      </c>
      <c r="C3" s="5">
        <v>17.65746</v>
      </c>
      <c r="H3" s="5">
        <v>8.900003</v>
      </c>
      <c r="I3" s="5">
        <v>17.65746</v>
      </c>
    </row>
    <row r="4">
      <c r="B4" s="5">
        <v>10.9996</v>
      </c>
      <c r="C4" s="5">
        <v>76.99999</v>
      </c>
      <c r="H4" s="5">
        <v>10.9996</v>
      </c>
      <c r="I4" s="5">
        <v>76.99999</v>
      </c>
    </row>
    <row r="5">
      <c r="B5" s="5">
        <v>18.586</v>
      </c>
      <c r="C5" s="5">
        <v>22.74038</v>
      </c>
      <c r="H5" s="5">
        <v>18.586</v>
      </c>
      <c r="I5" s="5">
        <v>22.74038</v>
      </c>
    </row>
    <row r="6">
      <c r="B6" s="5">
        <v>21.0449</v>
      </c>
      <c r="C6" s="5">
        <v>13.91695</v>
      </c>
      <c r="H6" s="5">
        <v>21.0449</v>
      </c>
      <c r="I6" s="5">
        <v>13.91695</v>
      </c>
    </row>
    <row r="7">
      <c r="B7" s="5">
        <v>11.3259</v>
      </c>
      <c r="C7" s="5">
        <v>10.1051</v>
      </c>
      <c r="H7" s="5">
        <v>11.3259</v>
      </c>
      <c r="I7" s="5">
        <v>10.1051</v>
      </c>
    </row>
    <row r="8">
      <c r="B8" s="6">
        <v>34.4222</v>
      </c>
      <c r="C8" s="5">
        <v>12.65035</v>
      </c>
      <c r="H8" s="5">
        <v>34.422</v>
      </c>
      <c r="I8" s="5">
        <v>12.65035</v>
      </c>
    </row>
    <row r="9">
      <c r="B9" s="5">
        <v>11.9743</v>
      </c>
      <c r="C9" s="5">
        <v>11.29743</v>
      </c>
      <c r="H9" s="5">
        <v>11.9743</v>
      </c>
      <c r="I9" s="5">
        <v>11.29743</v>
      </c>
    </row>
    <row r="10">
      <c r="B10" s="5">
        <v>17.5997</v>
      </c>
      <c r="C10" s="5">
        <v>78.4999</v>
      </c>
      <c r="H10" s="5">
        <v>17.5997</v>
      </c>
      <c r="I10" s="5">
        <v>78.4999</v>
      </c>
    </row>
    <row r="11">
      <c r="B11" s="5">
        <v>48.10003</v>
      </c>
      <c r="C11" s="6">
        <v>54.10276</v>
      </c>
      <c r="H11" s="5">
        <v>48.10003</v>
      </c>
      <c r="I11" s="6">
        <v>54.10276</v>
      </c>
    </row>
    <row r="12">
      <c r="B12" s="5">
        <v>40.53633</v>
      </c>
      <c r="C12" s="5">
        <v>43.59998</v>
      </c>
    </row>
    <row r="13">
      <c r="B13" s="5">
        <v>74.59986</v>
      </c>
      <c r="C13" s="5">
        <v>31.20002</v>
      </c>
    </row>
    <row r="14">
      <c r="B14" s="5">
        <v>37.60001</v>
      </c>
      <c r="C14" s="5">
        <v>37.60001</v>
      </c>
      <c r="G14" s="88" t="s">
        <v>178</v>
      </c>
      <c r="H14" s="89">
        <f t="shared" ref="H14:I14" si="1">AVERAGE(H2:H12)</f>
        <v>19.9712933</v>
      </c>
      <c r="I14" s="89">
        <f t="shared" si="1"/>
        <v>37.647005</v>
      </c>
      <c r="J14" s="83"/>
      <c r="K14" s="83"/>
    </row>
    <row r="15">
      <c r="B15" s="5">
        <v>63.18568</v>
      </c>
      <c r="C15" s="5">
        <v>43.911</v>
      </c>
      <c r="G15" s="90" t="s">
        <v>179</v>
      </c>
      <c r="H15" s="89">
        <f t="shared" ref="H15:I15" si="2">STDEV(H2:H12)</f>
        <v>12.29640212</v>
      </c>
      <c r="I15" s="89">
        <f t="shared" si="2"/>
        <v>30.58675776</v>
      </c>
      <c r="J15" s="83"/>
      <c r="K15" s="83"/>
    </row>
    <row r="16">
      <c r="B16" s="5">
        <v>16.44996</v>
      </c>
      <c r="C16" s="5">
        <v>11.114</v>
      </c>
      <c r="G16" s="99"/>
      <c r="H16" s="83"/>
      <c r="I16" s="83"/>
      <c r="J16" s="83"/>
      <c r="K16" s="83"/>
    </row>
    <row r="17">
      <c r="B17" s="5">
        <v>98.19972</v>
      </c>
      <c r="C17" s="5">
        <v>47.2189</v>
      </c>
      <c r="G17" s="99"/>
      <c r="H17" s="83"/>
      <c r="I17" s="83"/>
      <c r="J17" s="83"/>
      <c r="K17" s="83"/>
    </row>
    <row r="18">
      <c r="B18" s="5">
        <v>37.59999</v>
      </c>
      <c r="C18" s="5">
        <v>36.40003</v>
      </c>
      <c r="G18" s="91" t="s">
        <v>180</v>
      </c>
      <c r="H18" s="101">
        <f>TTEST(H2:H12, I2:I12, 2, 1)</f>
        <v>0.1179213457</v>
      </c>
      <c r="I18" s="93" t="s">
        <v>207</v>
      </c>
      <c r="J18" s="103"/>
      <c r="K18" s="103"/>
    </row>
    <row r="19">
      <c r="B19" s="5">
        <v>56.20009</v>
      </c>
      <c r="C19" s="5">
        <v>42.0999</v>
      </c>
      <c r="G19" s="99"/>
      <c r="H19" s="83"/>
      <c r="I19" s="104"/>
      <c r="J19" s="83"/>
      <c r="K19" s="83"/>
    </row>
    <row r="20">
      <c r="B20" s="5">
        <v>64.50001</v>
      </c>
      <c r="C20" s="5">
        <v>55.69997</v>
      </c>
      <c r="G20" s="83"/>
      <c r="H20" s="96" t="s">
        <v>186</v>
      </c>
      <c r="I20" s="97"/>
      <c r="J20" s="96" t="s">
        <v>187</v>
      </c>
      <c r="K20" s="98"/>
    </row>
    <row r="21">
      <c r="B21" s="5">
        <v>36.87343</v>
      </c>
      <c r="C21" s="5">
        <v>39.35431</v>
      </c>
      <c r="G21" s="83"/>
      <c r="H21" s="100" t="s">
        <v>188</v>
      </c>
      <c r="I21" s="100" t="s">
        <v>189</v>
      </c>
      <c r="J21" s="100" t="s">
        <v>188</v>
      </c>
      <c r="K21" s="100" t="s">
        <v>189</v>
      </c>
    </row>
    <row r="22">
      <c r="B22" s="5">
        <v>90.74827</v>
      </c>
      <c r="C22" s="5">
        <v>20.90002</v>
      </c>
      <c r="G22" s="102">
        <v>0.95</v>
      </c>
      <c r="H22" s="105">
        <f>H14-TINV(1-G22,10-1)*H15/SQRT(10)</f>
        <v>11.17497712</v>
      </c>
      <c r="I22" s="106">
        <f>H14+TINV(1-G22,10-1)*H15/SQRT(10)</f>
        <v>28.76760948</v>
      </c>
      <c r="J22" s="106">
        <f>I14-TINV(1-G22,10-1)*I15/SQRT(10)</f>
        <v>15.7665566</v>
      </c>
      <c r="K22" s="106">
        <f>I14+TINV(1-G22,10-1)*I15/SQRT(10)</f>
        <v>59.5274534</v>
      </c>
    </row>
    <row r="23">
      <c r="B23" s="5">
        <v>48.82261</v>
      </c>
      <c r="C23" s="5">
        <v>48.82261</v>
      </c>
    </row>
    <row r="24">
      <c r="B24" s="5">
        <v>20.96567</v>
      </c>
      <c r="C24" s="6">
        <v>14.7861</v>
      </c>
      <c r="H24" s="94" t="s">
        <v>213</v>
      </c>
      <c r="I24" s="94" t="s">
        <v>214</v>
      </c>
    </row>
    <row r="25">
      <c r="B25" s="5">
        <v>29.91687</v>
      </c>
      <c r="C25" s="6">
        <v>69.14671</v>
      </c>
      <c r="H25" s="5">
        <v>40.53633</v>
      </c>
      <c r="I25" s="5">
        <v>43.59998</v>
      </c>
    </row>
    <row r="26">
      <c r="B26" s="5">
        <v>38.31812</v>
      </c>
      <c r="C26" s="5">
        <v>42.10002</v>
      </c>
      <c r="H26" s="5">
        <v>74.59986</v>
      </c>
      <c r="I26" s="5">
        <v>31.20002</v>
      </c>
    </row>
    <row r="27">
      <c r="B27" s="6">
        <v>79.5088</v>
      </c>
      <c r="C27" s="5">
        <v>50.10686</v>
      </c>
      <c r="H27" s="5">
        <v>37.60001</v>
      </c>
      <c r="I27" s="5">
        <v>37.60001</v>
      </c>
    </row>
    <row r="28">
      <c r="B28" s="5">
        <v>32.87045</v>
      </c>
      <c r="C28" s="5">
        <v>49.19724</v>
      </c>
      <c r="H28" s="5">
        <v>63.18568</v>
      </c>
      <c r="I28" s="5">
        <v>43.911</v>
      </c>
    </row>
    <row r="29">
      <c r="B29" s="6">
        <v>60.12499</v>
      </c>
      <c r="C29" s="5">
        <v>44.90433</v>
      </c>
      <c r="H29" s="6">
        <v>63.69997</v>
      </c>
      <c r="I29" s="5">
        <v>11.114</v>
      </c>
    </row>
    <row r="30">
      <c r="B30" s="5">
        <v>79.9408</v>
      </c>
      <c r="C30" s="5">
        <v>45.21668</v>
      </c>
      <c r="H30" s="5">
        <v>16.44996</v>
      </c>
      <c r="I30" s="5">
        <v>29.5064</v>
      </c>
    </row>
    <row r="31">
      <c r="H31" s="5">
        <v>98.19972</v>
      </c>
      <c r="I31" s="5">
        <v>47.2189</v>
      </c>
    </row>
    <row r="32">
      <c r="A32" s="88" t="s">
        <v>178</v>
      </c>
      <c r="B32" s="89">
        <f t="shared" ref="B32:C32" si="3">AVERAGE(B2:B30)</f>
        <v>41.60947562</v>
      </c>
      <c r="C32" s="89">
        <f t="shared" si="3"/>
        <v>39.64995655</v>
      </c>
      <c r="D32" s="83"/>
      <c r="E32" s="83"/>
      <c r="H32" s="5">
        <v>37.59999</v>
      </c>
      <c r="I32" s="5">
        <v>36.40003</v>
      </c>
    </row>
    <row r="33">
      <c r="A33" s="90" t="s">
        <v>179</v>
      </c>
      <c r="B33" s="89">
        <f t="shared" ref="B33:C33" si="4">STDEV(B2:B30)</f>
        <v>25.76686857</v>
      </c>
      <c r="C33" s="89">
        <f t="shared" si="4"/>
        <v>20.61928512</v>
      </c>
      <c r="D33" s="83"/>
      <c r="E33" s="83"/>
      <c r="H33" s="5">
        <v>56.20009</v>
      </c>
      <c r="I33" s="5">
        <v>42.0999</v>
      </c>
    </row>
    <row r="34">
      <c r="A34" s="99"/>
      <c r="B34" s="83"/>
      <c r="C34" s="83"/>
      <c r="D34" s="83"/>
      <c r="E34" s="83"/>
      <c r="H34" s="5">
        <v>64.50001</v>
      </c>
      <c r="I34" s="5">
        <v>55.69997</v>
      </c>
    </row>
    <row r="35">
      <c r="A35" s="99"/>
      <c r="B35" s="83"/>
      <c r="C35" s="83"/>
      <c r="D35" s="83"/>
      <c r="E35" s="83"/>
    </row>
    <row r="36">
      <c r="A36" s="91" t="s">
        <v>195</v>
      </c>
      <c r="B36" s="101">
        <f>TTEST(B2:B30,C2:C30,2,1)</f>
        <v>0.734809432</v>
      </c>
      <c r="C36" s="93" t="s">
        <v>181</v>
      </c>
      <c r="D36" s="103"/>
      <c r="E36" s="103"/>
    </row>
    <row r="37">
      <c r="A37" s="99"/>
      <c r="B37" s="83"/>
      <c r="C37" s="83"/>
      <c r="D37" s="83"/>
      <c r="E37" s="83"/>
      <c r="G37" s="88" t="s">
        <v>178</v>
      </c>
      <c r="H37" s="89">
        <f>AVERAGE(H25:H35)</f>
        <v>55.257162</v>
      </c>
      <c r="I37" s="89">
        <f>AVERAGE(I25:I34)</f>
        <v>37.835021</v>
      </c>
      <c r="J37" s="83"/>
      <c r="K37" s="83"/>
    </row>
    <row r="38">
      <c r="A38" s="83"/>
      <c r="B38" s="96" t="s">
        <v>186</v>
      </c>
      <c r="C38" s="97"/>
      <c r="D38" s="96" t="s">
        <v>187</v>
      </c>
      <c r="E38" s="98"/>
      <c r="G38" s="90" t="s">
        <v>179</v>
      </c>
      <c r="H38" s="89">
        <f>STDEV(H25:H35)</f>
        <v>23.05769954</v>
      </c>
      <c r="I38" s="89">
        <f>STDEV(I25:I34)</f>
        <v>12.13384437</v>
      </c>
      <c r="J38" s="83"/>
      <c r="K38" s="83"/>
    </row>
    <row r="39">
      <c r="A39" s="83"/>
      <c r="B39" s="100" t="s">
        <v>188</v>
      </c>
      <c r="C39" s="100" t="s">
        <v>189</v>
      </c>
      <c r="D39" s="100" t="s">
        <v>188</v>
      </c>
      <c r="E39" s="100" t="s">
        <v>189</v>
      </c>
      <c r="G39" s="99"/>
      <c r="H39" s="83"/>
      <c r="I39" s="83"/>
      <c r="J39" s="83"/>
      <c r="K39" s="83"/>
    </row>
    <row r="40">
      <c r="A40" s="102">
        <v>0.95</v>
      </c>
      <c r="B40" s="105">
        <f>B32-TINV(1-A40,30-1)*B33/SQRT(30)</f>
        <v>31.98796877</v>
      </c>
      <c r="C40" s="106">
        <f>B32+TINV(1-A40,30-1)*B33/SQRT(30)</f>
        <v>51.23098247</v>
      </c>
      <c r="D40" s="106">
        <f>C32-TINV(1-A40,30-1)*C33/SQRT(30)</f>
        <v>31.95058895</v>
      </c>
      <c r="E40" s="106">
        <f>C32+TINV(1-A40,30-1)*C33/SQRT(30)</f>
        <v>47.34932415</v>
      </c>
      <c r="G40" s="99"/>
      <c r="H40" s="83"/>
      <c r="I40" s="83"/>
      <c r="J40" s="83"/>
      <c r="K40" s="83"/>
    </row>
    <row r="41">
      <c r="G41" s="91" t="s">
        <v>195</v>
      </c>
      <c r="H41" s="101">
        <f>TTEST(H25:H35, I25:I34, 2, 1)</f>
        <v>0.04491191748</v>
      </c>
      <c r="I41" s="93" t="s">
        <v>197</v>
      </c>
      <c r="J41" s="103"/>
      <c r="K41" s="103"/>
    </row>
    <row r="42">
      <c r="G42" s="99"/>
      <c r="H42" s="83"/>
      <c r="I42" s="104"/>
      <c r="J42" s="83"/>
      <c r="K42" s="83"/>
    </row>
    <row r="43">
      <c r="G43" s="83"/>
      <c r="H43" s="96" t="s">
        <v>186</v>
      </c>
      <c r="I43" s="97"/>
      <c r="J43" s="96" t="s">
        <v>187</v>
      </c>
      <c r="K43" s="98"/>
    </row>
    <row r="44">
      <c r="G44" s="83"/>
      <c r="H44" s="100" t="s">
        <v>188</v>
      </c>
      <c r="I44" s="100" t="s">
        <v>189</v>
      </c>
      <c r="J44" s="100" t="s">
        <v>188</v>
      </c>
      <c r="K44" s="100" t="s">
        <v>189</v>
      </c>
    </row>
    <row r="45">
      <c r="G45" s="102">
        <v>0.95</v>
      </c>
      <c r="H45" s="105">
        <f>H37-TINV(1-G45,10-1)*H38/SQRT(10)</f>
        <v>38.7626774</v>
      </c>
      <c r="I45" s="106">
        <f>H37+TINV(1-G45,10-1)*H38/SQRT(10)</f>
        <v>71.7516466</v>
      </c>
      <c r="J45" s="106">
        <f>I37-TINV(1-G45,10-1)*I38/SQRT(10)</f>
        <v>29.15499163</v>
      </c>
      <c r="K45" s="106">
        <f>I37+TINV(1-G45,10-1)*I38/SQRT(10)</f>
        <v>46.51505037</v>
      </c>
    </row>
    <row r="47">
      <c r="H47" s="110" t="s">
        <v>199</v>
      </c>
      <c r="I47" s="110" t="s">
        <v>200</v>
      </c>
    </row>
    <row r="48">
      <c r="H48" s="5">
        <v>36.87343</v>
      </c>
      <c r="I48" s="5">
        <v>39.35431</v>
      </c>
    </row>
    <row r="49">
      <c r="H49" s="5">
        <v>90.74827</v>
      </c>
      <c r="I49" s="5">
        <v>20.90002</v>
      </c>
    </row>
    <row r="50">
      <c r="H50" s="5">
        <v>48.82261</v>
      </c>
      <c r="I50" s="5">
        <v>48.82261</v>
      </c>
    </row>
    <row r="51">
      <c r="H51" s="5">
        <v>20.96567</v>
      </c>
      <c r="I51" s="6">
        <v>14.7861</v>
      </c>
    </row>
    <row r="52">
      <c r="H52" s="5">
        <v>29.91687</v>
      </c>
      <c r="I52" s="6">
        <v>69.14671</v>
      </c>
    </row>
    <row r="53">
      <c r="H53" s="5">
        <v>38.31812</v>
      </c>
      <c r="I53" s="5">
        <v>42.10002</v>
      </c>
    </row>
    <row r="54">
      <c r="H54" s="6">
        <v>79.50888</v>
      </c>
      <c r="I54" s="5">
        <v>50.10686</v>
      </c>
    </row>
    <row r="55">
      <c r="H55" s="5">
        <v>32.87045</v>
      </c>
      <c r="I55" s="5">
        <v>49.19724</v>
      </c>
    </row>
    <row r="56">
      <c r="H56" s="5">
        <v>60.1249</v>
      </c>
      <c r="I56" s="5">
        <v>44.90433</v>
      </c>
    </row>
    <row r="57">
      <c r="H57" s="5">
        <v>79.9408</v>
      </c>
      <c r="I57" s="5">
        <v>45.21668</v>
      </c>
    </row>
    <row r="60">
      <c r="G60" s="88" t="s">
        <v>178</v>
      </c>
      <c r="H60" s="89">
        <f t="shared" ref="H60:I60" si="5">AVERAGE(H48:H58)</f>
        <v>51.809</v>
      </c>
      <c r="I60" s="89">
        <f t="shared" si="5"/>
        <v>42.453488</v>
      </c>
      <c r="J60" s="83"/>
      <c r="K60" s="83"/>
    </row>
    <row r="61">
      <c r="G61" s="90" t="s">
        <v>179</v>
      </c>
      <c r="H61" s="89">
        <f t="shared" ref="H61:I61" si="6">STDEV(H48:H58)</f>
        <v>24.37517207</v>
      </c>
      <c r="I61" s="89">
        <f t="shared" si="6"/>
        <v>15.31358929</v>
      </c>
      <c r="J61" s="83"/>
      <c r="K61" s="83"/>
    </row>
    <row r="62">
      <c r="G62" s="99"/>
      <c r="H62" s="83"/>
      <c r="I62" s="83"/>
      <c r="J62" s="83"/>
      <c r="K62" s="83"/>
    </row>
    <row r="63">
      <c r="G63" s="99"/>
      <c r="H63" s="83"/>
      <c r="I63" s="83"/>
      <c r="J63" s="83"/>
      <c r="K63" s="83"/>
    </row>
    <row r="64">
      <c r="G64" s="91" t="s">
        <v>180</v>
      </c>
      <c r="H64" s="101">
        <f>TTEST(H48:H58,I48:I58,2,1)</f>
        <v>0.3517843239</v>
      </c>
      <c r="I64" s="93" t="s">
        <v>197</v>
      </c>
      <c r="J64" s="103"/>
      <c r="K64" s="103"/>
    </row>
    <row r="65">
      <c r="G65" s="99"/>
      <c r="H65" s="83"/>
      <c r="I65" s="104"/>
      <c r="J65" s="83"/>
      <c r="K65" s="83"/>
    </row>
    <row r="66">
      <c r="G66" s="83"/>
      <c r="H66" s="96" t="s">
        <v>186</v>
      </c>
      <c r="I66" s="97"/>
      <c r="J66" s="96" t="s">
        <v>187</v>
      </c>
      <c r="K66" s="98"/>
    </row>
    <row r="67">
      <c r="G67" s="83"/>
      <c r="H67" s="100" t="s">
        <v>188</v>
      </c>
      <c r="I67" s="100" t="s">
        <v>189</v>
      </c>
      <c r="J67" s="100" t="s">
        <v>188</v>
      </c>
      <c r="K67" s="100" t="s">
        <v>189</v>
      </c>
    </row>
    <row r="68">
      <c r="G68" s="102">
        <v>0.95</v>
      </c>
      <c r="H68" s="105">
        <f>H60-TINV(1-G68,10-1)*H61/SQRT(10)</f>
        <v>34.37205232</v>
      </c>
      <c r="I68" s="106">
        <f>H60+TINV(1-G68,10-1)*H61/SQRT(10)</f>
        <v>69.24594768</v>
      </c>
      <c r="J68" s="106">
        <f>I60-TINV(1-G68,10-1)*I61/SQRT(10)</f>
        <v>31.49880615</v>
      </c>
      <c r="K68" s="106">
        <f>I60+TINV(1-G68,10-1)*I61/SQRT(10)</f>
        <v>53.40816985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7" max="7" width="20.0"/>
    <col customWidth="1" min="8" max="8" width="21.29"/>
    <col customWidth="1" min="9" max="9" width="21.71"/>
  </cols>
  <sheetData>
    <row r="1">
      <c r="B1" s="94" t="s">
        <v>208</v>
      </c>
      <c r="C1" s="94" t="s">
        <v>209</v>
      </c>
      <c r="H1" s="94" t="s">
        <v>210</v>
      </c>
      <c r="I1" s="94" t="s">
        <v>211</v>
      </c>
    </row>
    <row r="2">
      <c r="B2" s="5">
        <v>0.0</v>
      </c>
      <c r="C2" s="6">
        <v>123.71239</v>
      </c>
      <c r="H2" s="5">
        <v>0.0</v>
      </c>
      <c r="I2" s="6">
        <v>123.71239</v>
      </c>
    </row>
    <row r="3">
      <c r="B3" s="6">
        <v>113.2115</v>
      </c>
      <c r="C3" s="6">
        <v>71.62538</v>
      </c>
      <c r="H3" s="6">
        <v>113.2115</v>
      </c>
      <c r="I3" s="6">
        <v>71.62538</v>
      </c>
    </row>
    <row r="4">
      <c r="B4" s="6">
        <v>146.32855</v>
      </c>
      <c r="C4" s="8">
        <v>39.80316</v>
      </c>
      <c r="H4" s="6">
        <v>146.32855</v>
      </c>
      <c r="I4" s="8">
        <v>39.80316</v>
      </c>
    </row>
    <row r="5">
      <c r="B5" s="5">
        <v>0.0</v>
      </c>
      <c r="C5" s="10">
        <v>72.02329</v>
      </c>
      <c r="H5" s="5">
        <v>0.0</v>
      </c>
      <c r="I5" s="10">
        <v>72.02329</v>
      </c>
    </row>
    <row r="6">
      <c r="B6" s="6">
        <v>119.03411</v>
      </c>
      <c r="C6" s="10">
        <v>54.70955</v>
      </c>
      <c r="H6" s="6">
        <v>119.03411</v>
      </c>
      <c r="I6" s="10">
        <v>54.70955</v>
      </c>
    </row>
    <row r="7">
      <c r="B7" s="5">
        <v>0.0</v>
      </c>
      <c r="C7" s="10">
        <v>38.98402</v>
      </c>
      <c r="H7" s="5">
        <v>0.0</v>
      </c>
      <c r="I7" s="10">
        <v>38.98402</v>
      </c>
    </row>
    <row r="8">
      <c r="B8" s="5">
        <v>0.0</v>
      </c>
      <c r="C8" s="10">
        <v>128.26891</v>
      </c>
      <c r="H8" s="5">
        <v>0.0</v>
      </c>
      <c r="I8" s="10">
        <v>128.26891</v>
      </c>
    </row>
    <row r="9">
      <c r="B9" s="6">
        <v>99.53606</v>
      </c>
      <c r="C9" s="10">
        <v>99.53606</v>
      </c>
      <c r="H9" s="6">
        <v>99.53606</v>
      </c>
      <c r="I9" s="10">
        <v>99.53606</v>
      </c>
    </row>
    <row r="10">
      <c r="B10" s="5">
        <v>0.0</v>
      </c>
      <c r="C10" s="10">
        <v>44.37572</v>
      </c>
      <c r="H10" s="5">
        <v>0.0</v>
      </c>
      <c r="I10" s="10">
        <v>44.37572</v>
      </c>
    </row>
    <row r="11">
      <c r="B11" s="5">
        <v>0.0</v>
      </c>
      <c r="C11" s="10">
        <v>91.8837</v>
      </c>
      <c r="H11" s="5">
        <v>0.0</v>
      </c>
      <c r="I11" s="10">
        <v>91.8837</v>
      </c>
    </row>
    <row r="12">
      <c r="B12" s="6">
        <v>57.21289</v>
      </c>
      <c r="C12" s="6">
        <v>112.42133</v>
      </c>
    </row>
    <row r="13">
      <c r="B13" s="6">
        <v>0.0</v>
      </c>
      <c r="C13" s="6">
        <v>81.92074</v>
      </c>
    </row>
    <row r="14">
      <c r="B14" s="8">
        <v>23.32322</v>
      </c>
      <c r="C14" s="8">
        <v>24.82122</v>
      </c>
      <c r="G14" s="88" t="s">
        <v>178</v>
      </c>
      <c r="H14" s="89">
        <f t="shared" ref="H14:I14" si="1">AVERAGE(H2:H12)</f>
        <v>47.811022</v>
      </c>
      <c r="I14" s="89">
        <f t="shared" si="1"/>
        <v>76.492218</v>
      </c>
      <c r="J14" s="83"/>
      <c r="K14" s="83"/>
    </row>
    <row r="15">
      <c r="B15" s="10">
        <v>0.0</v>
      </c>
      <c r="C15" s="10">
        <v>121.21668</v>
      </c>
      <c r="G15" s="90" t="s">
        <v>179</v>
      </c>
      <c r="H15" s="89">
        <f t="shared" ref="H15:I15" si="2">STDEV(H2:H12)</f>
        <v>62.75746668</v>
      </c>
      <c r="I15" s="89">
        <f t="shared" si="2"/>
        <v>33.30173543</v>
      </c>
      <c r="J15" s="83"/>
      <c r="K15" s="83"/>
    </row>
    <row r="16">
      <c r="B16" s="10">
        <v>82.447</v>
      </c>
      <c r="C16" s="10">
        <v>71.71933</v>
      </c>
      <c r="G16" s="99"/>
      <c r="H16" s="83"/>
      <c r="I16" s="83"/>
      <c r="J16" s="83"/>
      <c r="K16" s="83"/>
    </row>
    <row r="17">
      <c r="B17" s="10">
        <v>0.0</v>
      </c>
      <c r="C17" s="10">
        <v>66.10147</v>
      </c>
      <c r="G17" s="99"/>
      <c r="H17" s="83"/>
      <c r="I17" s="83"/>
      <c r="J17" s="83"/>
      <c r="K17" s="83"/>
    </row>
    <row r="18">
      <c r="B18" s="10">
        <v>0.0</v>
      </c>
      <c r="C18" s="10">
        <v>98.17039</v>
      </c>
      <c r="G18" s="91" t="s">
        <v>180</v>
      </c>
      <c r="H18" s="101">
        <f>TTEST(H2:H12, I2:I12, 2, 1)</f>
        <v>0.2872426205</v>
      </c>
      <c r="I18" s="93" t="s">
        <v>197</v>
      </c>
      <c r="J18" s="103"/>
      <c r="K18" s="103"/>
    </row>
    <row r="19">
      <c r="B19" s="10">
        <v>0.0</v>
      </c>
      <c r="C19" s="10">
        <v>45.74688</v>
      </c>
      <c r="G19" s="99"/>
      <c r="H19" s="83"/>
      <c r="I19" s="104"/>
      <c r="J19" s="83"/>
      <c r="K19" s="83"/>
    </row>
    <row r="20">
      <c r="B20" s="10">
        <v>0.0</v>
      </c>
      <c r="C20" s="10">
        <v>70.78505</v>
      </c>
      <c r="G20" s="83"/>
      <c r="H20" s="96" t="s">
        <v>186</v>
      </c>
      <c r="I20" s="97"/>
      <c r="J20" s="96" t="s">
        <v>187</v>
      </c>
      <c r="K20" s="98"/>
    </row>
    <row r="21">
      <c r="B21" s="10">
        <v>44.18949</v>
      </c>
      <c r="C21" s="10">
        <v>54.7619</v>
      </c>
      <c r="G21" s="83"/>
      <c r="H21" s="100" t="s">
        <v>188</v>
      </c>
      <c r="I21" s="100" t="s">
        <v>189</v>
      </c>
      <c r="J21" s="100" t="s">
        <v>188</v>
      </c>
      <c r="K21" s="100" t="s">
        <v>189</v>
      </c>
    </row>
    <row r="22">
      <c r="B22" s="6">
        <v>0.0</v>
      </c>
      <c r="C22" s="6">
        <v>72.30964</v>
      </c>
      <c r="G22" s="102">
        <v>0.95</v>
      </c>
      <c r="H22" s="105">
        <f>H14-TINV(1-G22,10-1)*H15/SQRT(10)</f>
        <v>2.917034811</v>
      </c>
      <c r="I22" s="106">
        <f>H14+TINV(1-G22,10-1)*H15/SQRT(10)</f>
        <v>92.70500919</v>
      </c>
      <c r="J22" s="106">
        <f>I14-TINV(1-G22,10-1)*I15/SQRT(10)</f>
        <v>52.66959158</v>
      </c>
      <c r="K22" s="106">
        <f>I14+TINV(1-G22,32-1)*I15/SQRT(32)</f>
        <v>88.49877398</v>
      </c>
    </row>
    <row r="23">
      <c r="B23" s="6">
        <v>57.12554</v>
      </c>
      <c r="C23" s="6">
        <v>40.81191</v>
      </c>
    </row>
    <row r="24">
      <c r="B24" s="8">
        <v>0.0</v>
      </c>
      <c r="C24" s="8">
        <v>70.27494</v>
      </c>
      <c r="H24" s="94" t="s">
        <v>215</v>
      </c>
      <c r="I24" s="94" t="s">
        <v>216</v>
      </c>
    </row>
    <row r="25">
      <c r="B25" s="10">
        <v>0.0</v>
      </c>
      <c r="C25" s="10">
        <v>61.01268</v>
      </c>
      <c r="H25" s="6">
        <v>57.21289</v>
      </c>
      <c r="I25" s="6">
        <v>112.42133</v>
      </c>
    </row>
    <row r="26">
      <c r="B26" s="10">
        <v>0.0</v>
      </c>
      <c r="C26" s="10">
        <v>42.165</v>
      </c>
      <c r="H26" s="6">
        <v>0.0</v>
      </c>
      <c r="I26" s="6">
        <v>81.92074</v>
      </c>
    </row>
    <row r="27">
      <c r="B27" s="10">
        <v>0.0</v>
      </c>
      <c r="C27" s="10">
        <v>34.34273</v>
      </c>
      <c r="H27" s="8">
        <v>23.32322</v>
      </c>
      <c r="I27" s="8">
        <v>24.82122</v>
      </c>
    </row>
    <row r="28">
      <c r="B28" s="10">
        <v>0.0</v>
      </c>
      <c r="C28" s="10">
        <v>43.29212</v>
      </c>
      <c r="H28" s="10">
        <v>0.0</v>
      </c>
      <c r="I28" s="10">
        <v>121.21668</v>
      </c>
    </row>
    <row r="29">
      <c r="B29" s="10">
        <v>0.0</v>
      </c>
      <c r="C29" s="10">
        <v>41.37578</v>
      </c>
      <c r="H29" s="10">
        <v>82.447</v>
      </c>
      <c r="I29" s="10">
        <v>71.71933</v>
      </c>
    </row>
    <row r="30">
      <c r="B30" s="10">
        <v>0.0</v>
      </c>
      <c r="C30" s="10">
        <v>77.1023</v>
      </c>
      <c r="H30" s="10">
        <v>0.0</v>
      </c>
      <c r="I30" s="10">
        <v>66.10147</v>
      </c>
    </row>
    <row r="31">
      <c r="B31" s="10">
        <v>134.49334</v>
      </c>
      <c r="C31" s="10">
        <v>69.92317</v>
      </c>
      <c r="H31" s="10">
        <v>0.0</v>
      </c>
      <c r="I31" s="10">
        <v>98.17039</v>
      </c>
    </row>
    <row r="32">
      <c r="H32" s="10">
        <v>0.0</v>
      </c>
      <c r="I32" s="10">
        <v>45.74688</v>
      </c>
    </row>
    <row r="33">
      <c r="A33" s="88" t="s">
        <v>178</v>
      </c>
      <c r="B33" s="89">
        <f t="shared" ref="B33:C33" si="3">AVERAGE(B2:B31)</f>
        <v>29.23005667</v>
      </c>
      <c r="C33" s="89">
        <f t="shared" si="3"/>
        <v>68.83991467</v>
      </c>
      <c r="D33" s="83"/>
      <c r="E33" s="83"/>
      <c r="H33" s="10">
        <v>0.0</v>
      </c>
      <c r="I33" s="10">
        <v>70.78505</v>
      </c>
    </row>
    <row r="34">
      <c r="A34" s="90" t="s">
        <v>179</v>
      </c>
      <c r="B34" s="89">
        <f t="shared" ref="B34:C34" si="4">STDEV(B2:B31)</f>
        <v>47.9197751</v>
      </c>
      <c r="C34" s="89">
        <f t="shared" si="4"/>
        <v>28.26495601</v>
      </c>
      <c r="D34" s="83"/>
      <c r="E34" s="83"/>
      <c r="H34" s="10">
        <v>44.18949</v>
      </c>
      <c r="I34" s="10">
        <v>54.7619</v>
      </c>
    </row>
    <row r="35">
      <c r="A35" s="99"/>
      <c r="B35" s="83"/>
      <c r="C35" s="83"/>
      <c r="D35" s="83"/>
      <c r="E35" s="83"/>
    </row>
    <row r="36">
      <c r="A36" s="99"/>
      <c r="B36" s="83"/>
      <c r="C36" s="83"/>
      <c r="D36" s="83"/>
      <c r="E36" s="83"/>
    </row>
    <row r="37">
      <c r="A37" s="91" t="s">
        <v>195</v>
      </c>
      <c r="B37" s="101">
        <f>TTEST(B2:B31, C2:C31, 2, 1)</f>
        <v>0.0007283076098</v>
      </c>
      <c r="C37" s="93" t="s">
        <v>181</v>
      </c>
      <c r="D37" s="103"/>
      <c r="E37" s="103"/>
      <c r="G37" s="88" t="s">
        <v>178</v>
      </c>
      <c r="H37" s="89">
        <f>AVERAGE(H25:H35)</f>
        <v>20.71726</v>
      </c>
      <c r="I37" s="89">
        <f>AVERAGE(I25:I34)</f>
        <v>74.766499</v>
      </c>
      <c r="J37" s="83"/>
      <c r="K37" s="83"/>
    </row>
    <row r="38">
      <c r="A38" s="99"/>
      <c r="B38" s="83"/>
      <c r="C38" s="83"/>
      <c r="D38" s="83"/>
      <c r="E38" s="83"/>
      <c r="G38" s="90" t="s">
        <v>179</v>
      </c>
      <c r="H38" s="89">
        <f>STDEV(H25:H35)</f>
        <v>30.3231807</v>
      </c>
      <c r="I38" s="89">
        <f>STDEV(I25:I34)</f>
        <v>29.83566836</v>
      </c>
      <c r="J38" s="83"/>
      <c r="K38" s="83"/>
    </row>
    <row r="39">
      <c r="A39" s="83"/>
      <c r="B39" s="96" t="s">
        <v>186</v>
      </c>
      <c r="C39" s="97"/>
      <c r="D39" s="96" t="s">
        <v>187</v>
      </c>
      <c r="E39" s="98"/>
      <c r="G39" s="99"/>
      <c r="H39" s="83"/>
      <c r="I39" s="83"/>
      <c r="J39" s="83"/>
      <c r="K39" s="83"/>
    </row>
    <row r="40">
      <c r="A40" s="83"/>
      <c r="B40" s="100" t="s">
        <v>188</v>
      </c>
      <c r="C40" s="100" t="s">
        <v>189</v>
      </c>
      <c r="D40" s="100" t="s">
        <v>188</v>
      </c>
      <c r="E40" s="100" t="s">
        <v>189</v>
      </c>
      <c r="G40" s="99"/>
      <c r="H40" s="83"/>
      <c r="I40" s="83"/>
      <c r="J40" s="83"/>
      <c r="K40" s="83"/>
    </row>
    <row r="41">
      <c r="A41" s="102">
        <v>0.95</v>
      </c>
      <c r="B41" s="105">
        <f>B33-TINV(1-A41,30-1)*B34/SQRT(30)</f>
        <v>11.33651857</v>
      </c>
      <c r="C41" s="106">
        <f>B33+TINV(1-A41,30-1)*B34/SQRT(30)</f>
        <v>47.12359476</v>
      </c>
      <c r="D41" s="106">
        <f>C33-TINV(1-A41,30-1)*C34/SQRT(30)</f>
        <v>58.28560664</v>
      </c>
      <c r="E41" s="106">
        <f>C33+TINV(1-A41,30-1)*C34/SQRT(30)</f>
        <v>79.39422269</v>
      </c>
      <c r="G41" s="91" t="s">
        <v>195</v>
      </c>
      <c r="H41" s="101">
        <f>TTEST(H25:H35, I25:I34, 2, 1)</f>
        <v>0.003194483306</v>
      </c>
      <c r="I41" s="93" t="s">
        <v>181</v>
      </c>
      <c r="J41" s="103"/>
      <c r="K41" s="103"/>
    </row>
    <row r="42">
      <c r="G42" s="99"/>
      <c r="H42" s="83"/>
      <c r="I42" s="104"/>
      <c r="J42" s="83"/>
      <c r="K42" s="83"/>
    </row>
    <row r="43">
      <c r="G43" s="83"/>
      <c r="H43" s="96" t="s">
        <v>186</v>
      </c>
      <c r="I43" s="97"/>
      <c r="J43" s="96" t="s">
        <v>187</v>
      </c>
      <c r="K43" s="98"/>
    </row>
    <row r="44">
      <c r="G44" s="83"/>
      <c r="H44" s="100" t="s">
        <v>188</v>
      </c>
      <c r="I44" s="100" t="s">
        <v>189</v>
      </c>
      <c r="J44" s="100" t="s">
        <v>188</v>
      </c>
      <c r="K44" s="100" t="s">
        <v>189</v>
      </c>
    </row>
    <row r="45">
      <c r="G45" s="102">
        <v>0.95</v>
      </c>
      <c r="H45" s="105">
        <f>H37-TINV(1-G45,10-1)*H38/SQRT(10)</f>
        <v>-0.9746367245</v>
      </c>
      <c r="I45" s="106">
        <f>H37+TINV(1-G45,10-1)*H38/SQRT(10)</f>
        <v>42.40915672</v>
      </c>
      <c r="J45" s="106">
        <f>I37-TINV(1-G45,10-1)*I38/SQRT(10)</f>
        <v>53.4233476</v>
      </c>
      <c r="K45" s="106">
        <f>I37+TINV(1-G45,10-1)*I38/SQRT(10)</f>
        <v>96.1096504</v>
      </c>
    </row>
    <row r="47">
      <c r="H47" s="110" t="s">
        <v>217</v>
      </c>
      <c r="I47" s="110" t="s">
        <v>218</v>
      </c>
    </row>
    <row r="48">
      <c r="H48" s="6">
        <v>0.0</v>
      </c>
      <c r="I48" s="6">
        <v>72.30964</v>
      </c>
    </row>
    <row r="49">
      <c r="H49" s="6">
        <v>57.12554</v>
      </c>
      <c r="I49" s="6">
        <v>40.81191</v>
      </c>
    </row>
    <row r="50">
      <c r="H50" s="8">
        <v>0.0</v>
      </c>
      <c r="I50" s="8">
        <v>70.27494</v>
      </c>
    </row>
    <row r="51">
      <c r="H51" s="10">
        <v>0.0</v>
      </c>
      <c r="I51" s="10">
        <v>61.01268</v>
      </c>
    </row>
    <row r="52">
      <c r="H52" s="10">
        <v>0.0</v>
      </c>
      <c r="I52" s="10">
        <v>42.165</v>
      </c>
    </row>
    <row r="53">
      <c r="H53" s="10">
        <v>37.433376</v>
      </c>
      <c r="I53" s="10">
        <v>55.44317</v>
      </c>
    </row>
    <row r="54">
      <c r="H54" s="10">
        <v>0.0</v>
      </c>
      <c r="I54" s="10">
        <v>34.34273</v>
      </c>
    </row>
    <row r="55">
      <c r="H55" s="10">
        <v>0.0</v>
      </c>
      <c r="I55" s="10">
        <v>43.29212</v>
      </c>
    </row>
    <row r="56">
      <c r="H56" s="10">
        <v>0.0</v>
      </c>
      <c r="I56" s="10">
        <v>41.37578</v>
      </c>
    </row>
    <row r="57">
      <c r="H57" s="10">
        <v>0.0</v>
      </c>
      <c r="I57" s="10">
        <v>77.1023</v>
      </c>
    </row>
    <row r="58">
      <c r="H58" s="10">
        <v>134.49334</v>
      </c>
      <c r="I58" s="10">
        <v>69.92317</v>
      </c>
    </row>
    <row r="60">
      <c r="G60" s="88" t="s">
        <v>178</v>
      </c>
      <c r="H60" s="89">
        <f t="shared" ref="H60:I60" si="5">AVERAGE(H48:H58)</f>
        <v>20.82293236</v>
      </c>
      <c r="I60" s="89">
        <f t="shared" si="5"/>
        <v>55.27758545</v>
      </c>
      <c r="J60" s="83"/>
      <c r="K60" s="83"/>
    </row>
    <row r="61">
      <c r="G61" s="90" t="s">
        <v>179</v>
      </c>
      <c r="H61" s="89">
        <f t="shared" ref="H61:I61" si="6">STDEV(H48:H58)</f>
        <v>42.40696149</v>
      </c>
      <c r="I61" s="89">
        <f t="shared" si="6"/>
        <v>15.47616548</v>
      </c>
      <c r="J61" s="83"/>
      <c r="K61" s="83"/>
    </row>
    <row r="62">
      <c r="G62" s="99"/>
      <c r="H62" s="83"/>
      <c r="I62" s="83"/>
      <c r="J62" s="83"/>
      <c r="K62" s="83"/>
    </row>
    <row r="63">
      <c r="G63" s="99"/>
      <c r="H63" s="83"/>
      <c r="I63" s="83"/>
      <c r="J63" s="83"/>
      <c r="K63" s="83"/>
    </row>
    <row r="64">
      <c r="G64" s="91" t="s">
        <v>180</v>
      </c>
      <c r="H64" s="101">
        <f>TTEST(H48:H58,I48:I58,2,1)</f>
        <v>0.02279663744</v>
      </c>
      <c r="I64" s="93" t="s">
        <v>181</v>
      </c>
      <c r="J64" s="103"/>
      <c r="K64" s="103"/>
    </row>
    <row r="65">
      <c r="G65" s="99"/>
      <c r="H65" s="83"/>
      <c r="I65" s="104"/>
      <c r="J65" s="83"/>
      <c r="K65" s="83"/>
    </row>
    <row r="66">
      <c r="G66" s="83"/>
      <c r="H66" s="96" t="s">
        <v>186</v>
      </c>
      <c r="I66" s="97"/>
      <c r="J66" s="96" t="s">
        <v>187</v>
      </c>
      <c r="K66" s="98"/>
    </row>
    <row r="67">
      <c r="G67" s="83"/>
      <c r="H67" s="100" t="s">
        <v>188</v>
      </c>
      <c r="I67" s="100" t="s">
        <v>189</v>
      </c>
      <c r="J67" s="100" t="s">
        <v>188</v>
      </c>
      <c r="K67" s="100" t="s">
        <v>189</v>
      </c>
    </row>
    <row r="68">
      <c r="G68" s="102">
        <v>0.95</v>
      </c>
      <c r="H68" s="105">
        <f>H60-TINV(1-G68,10-1)*H61/SQRT(10)</f>
        <v>-9.5131804</v>
      </c>
      <c r="I68" s="106">
        <f>H60+TINV(1-G68,10-1)*H61/SQRT(10)</f>
        <v>51.15904513</v>
      </c>
      <c r="J68" s="106">
        <f>I60-TINV(1-G68,10-1)*I61/SQRT(10)</f>
        <v>44.2066036</v>
      </c>
      <c r="K68" s="106">
        <f>I60+TINV(1-G68,10-1)*I61/SQRT(10)</f>
        <v>66.34856731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0.0"/>
    <col customWidth="1" min="3" max="3" width="9.57"/>
    <col customWidth="1" min="4" max="4" width="9.0"/>
    <col customWidth="1" min="5" max="5" width="12.14"/>
    <col customWidth="1" min="6" max="7" width="10.29"/>
    <col customWidth="1" min="8" max="8" width="9.86"/>
    <col customWidth="1" min="9" max="9" width="10.0"/>
    <col customWidth="1" min="10" max="10" width="10.29"/>
    <col customWidth="1" min="11" max="12" width="7.71"/>
    <col customWidth="1" min="13" max="13" width="7.57"/>
    <col customWidth="1" min="14" max="14" width="8.29"/>
    <col customWidth="1" min="15" max="15" width="8.86"/>
    <col customWidth="1" min="16" max="16" width="13.14"/>
    <col customWidth="1" min="17" max="17" width="7.71"/>
    <col customWidth="1" min="18" max="26" width="14.43"/>
  </cols>
  <sheetData>
    <row r="1" ht="51.0" customHeight="1">
      <c r="A1" s="1" t="s">
        <v>0</v>
      </c>
      <c r="B1" s="2" t="s">
        <v>1</v>
      </c>
      <c r="C1" s="1" t="s">
        <v>4</v>
      </c>
      <c r="D1" s="1" t="s">
        <v>5</v>
      </c>
      <c r="E1" s="3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ht="15.75" customHeight="1">
      <c r="A2" s="5">
        <v>1.0</v>
      </c>
      <c r="B2" s="5">
        <v>78.49973</v>
      </c>
      <c r="C2" s="6">
        <v>123.71239</v>
      </c>
      <c r="D2" s="5">
        <v>75.6543</v>
      </c>
      <c r="E2" s="5">
        <v>0.0</v>
      </c>
      <c r="F2" s="5">
        <v>1.0</v>
      </c>
      <c r="G2" s="5">
        <v>0.0</v>
      </c>
      <c r="H2" s="5">
        <v>0.0</v>
      </c>
      <c r="I2" s="5">
        <v>0.0</v>
      </c>
      <c r="J2" s="5">
        <v>31.0</v>
      </c>
      <c r="K2" s="5">
        <v>0.0</v>
      </c>
      <c r="L2" s="5">
        <v>0.0</v>
      </c>
      <c r="M2" s="5">
        <v>0.0</v>
      </c>
      <c r="N2" s="5">
        <v>18.0</v>
      </c>
      <c r="O2" s="5">
        <v>1.0</v>
      </c>
      <c r="P2" s="5" t="s">
        <v>18</v>
      </c>
    </row>
    <row r="3" ht="15.75" customHeight="1">
      <c r="A3" s="5">
        <v>2.0</v>
      </c>
      <c r="B3" s="5">
        <v>17.65746</v>
      </c>
      <c r="C3" s="6">
        <v>71.62538</v>
      </c>
      <c r="D3" s="5">
        <v>140.3228</v>
      </c>
      <c r="E3" s="5">
        <v>7.0</v>
      </c>
      <c r="F3" s="5">
        <v>0.0</v>
      </c>
      <c r="G3" s="5">
        <v>0.0</v>
      </c>
      <c r="H3" s="5">
        <v>0.0</v>
      </c>
      <c r="I3" s="5">
        <v>5.0</v>
      </c>
      <c r="J3" s="5">
        <v>12.0</v>
      </c>
      <c r="K3" s="5">
        <v>0.0</v>
      </c>
      <c r="L3" s="5">
        <v>0.0</v>
      </c>
      <c r="M3" s="5">
        <v>8.0</v>
      </c>
      <c r="N3" s="5">
        <v>13.0</v>
      </c>
      <c r="O3" s="5">
        <v>1.0</v>
      </c>
      <c r="P3" s="5" t="s">
        <v>18</v>
      </c>
    </row>
    <row r="4" ht="15.75" customHeight="1">
      <c r="A4" s="5">
        <v>3.0</v>
      </c>
      <c r="B4" s="5">
        <v>76.99999</v>
      </c>
      <c r="C4" s="11">
        <v>39.80316</v>
      </c>
      <c r="D4" s="5">
        <v>76.6661</v>
      </c>
      <c r="E4" s="5">
        <v>5.0</v>
      </c>
      <c r="F4" s="5">
        <v>0.0</v>
      </c>
      <c r="G4" s="5">
        <v>0.0</v>
      </c>
      <c r="H4" s="5">
        <v>0.0</v>
      </c>
      <c r="I4" s="5">
        <v>5.0</v>
      </c>
      <c r="J4" s="5">
        <v>14.0</v>
      </c>
      <c r="K4" s="5">
        <v>0.0</v>
      </c>
      <c r="L4" s="5">
        <v>0.0</v>
      </c>
      <c r="M4" s="5">
        <v>3.0</v>
      </c>
      <c r="N4" s="5">
        <v>13.0</v>
      </c>
      <c r="O4" s="5">
        <v>1.0</v>
      </c>
      <c r="P4" s="5" t="s">
        <v>18</v>
      </c>
    </row>
    <row r="5" ht="15.75" customHeight="1">
      <c r="A5" s="5">
        <v>4.0</v>
      </c>
      <c r="B5" s="5">
        <v>22.74038</v>
      </c>
      <c r="C5" s="13">
        <v>72.02329</v>
      </c>
      <c r="D5" s="5">
        <v>132.1952</v>
      </c>
      <c r="E5" s="5">
        <v>23.0</v>
      </c>
      <c r="F5" s="5">
        <v>0.0</v>
      </c>
      <c r="G5" s="5">
        <v>0.0</v>
      </c>
      <c r="H5" s="5">
        <v>0.0</v>
      </c>
      <c r="I5" s="5">
        <v>18.0</v>
      </c>
      <c r="J5" s="5">
        <v>1.0</v>
      </c>
      <c r="K5" s="5">
        <v>0.0</v>
      </c>
      <c r="L5" s="5">
        <v>0.0</v>
      </c>
      <c r="M5" s="5">
        <v>0.0</v>
      </c>
      <c r="N5" s="5">
        <v>18.0</v>
      </c>
      <c r="O5" s="5">
        <v>3.0</v>
      </c>
      <c r="P5" s="5" t="s">
        <v>18</v>
      </c>
    </row>
    <row r="6" ht="15.75" customHeight="1">
      <c r="A6" s="5">
        <v>5.0</v>
      </c>
      <c r="B6" s="5">
        <v>13.91695</v>
      </c>
      <c r="C6" s="13">
        <v>54.70955</v>
      </c>
      <c r="D6" s="5">
        <v>146.4303</v>
      </c>
      <c r="E6" s="5">
        <v>2.0</v>
      </c>
      <c r="F6" s="5">
        <v>1.0</v>
      </c>
      <c r="G6" s="5">
        <v>0.0</v>
      </c>
      <c r="H6" s="5">
        <v>0.0</v>
      </c>
      <c r="I6" s="5">
        <v>1.0</v>
      </c>
      <c r="J6" s="5">
        <v>28.0</v>
      </c>
      <c r="K6" s="5">
        <v>0.0</v>
      </c>
      <c r="L6" s="5">
        <v>1.0</v>
      </c>
      <c r="M6" s="5">
        <v>1.0</v>
      </c>
      <c r="N6" s="5">
        <v>20.0</v>
      </c>
      <c r="O6" s="5">
        <v>4.0</v>
      </c>
      <c r="P6" s="5" t="s">
        <v>18</v>
      </c>
    </row>
    <row r="7" ht="15.75" customHeight="1">
      <c r="A7" s="12">
        <v>6.0</v>
      </c>
      <c r="B7" s="12">
        <v>10.7</v>
      </c>
      <c r="C7" s="15">
        <v>35.01525</v>
      </c>
      <c r="D7" s="12">
        <v>161.161</v>
      </c>
      <c r="E7" s="12">
        <v>27.0</v>
      </c>
      <c r="F7" s="12">
        <v>0.0</v>
      </c>
      <c r="G7" s="12">
        <v>0.0</v>
      </c>
      <c r="H7" s="12">
        <v>0.0</v>
      </c>
      <c r="I7" s="12">
        <v>0.0</v>
      </c>
      <c r="J7" s="12">
        <v>5.0</v>
      </c>
      <c r="K7" s="12">
        <v>0.0</v>
      </c>
      <c r="L7" s="12">
        <v>0.0</v>
      </c>
      <c r="M7" s="12">
        <v>12.0</v>
      </c>
      <c r="N7" s="12">
        <v>15.0</v>
      </c>
      <c r="O7" s="12">
        <v>5.0</v>
      </c>
      <c r="P7" s="12" t="s">
        <v>18</v>
      </c>
    </row>
    <row r="8" ht="15.75" customHeight="1">
      <c r="A8" s="5">
        <v>7.0</v>
      </c>
      <c r="B8" s="5">
        <v>10.1051</v>
      </c>
      <c r="C8" s="13">
        <v>38.98402</v>
      </c>
      <c r="D8" s="5">
        <v>69.3766</v>
      </c>
      <c r="E8" s="5">
        <v>31.0</v>
      </c>
      <c r="F8" s="5">
        <v>0.0</v>
      </c>
      <c r="G8" s="5">
        <v>0.0</v>
      </c>
      <c r="H8" s="5">
        <v>1.0</v>
      </c>
      <c r="I8" s="5">
        <v>20.0</v>
      </c>
      <c r="J8" s="5">
        <v>0.0</v>
      </c>
      <c r="K8" s="5">
        <v>0.0</v>
      </c>
      <c r="L8" s="5">
        <v>0.0</v>
      </c>
      <c r="M8" s="5">
        <v>1.0</v>
      </c>
      <c r="N8" s="5">
        <v>2.0</v>
      </c>
      <c r="O8" s="5">
        <v>4.0</v>
      </c>
      <c r="P8" s="5" t="s">
        <v>18</v>
      </c>
    </row>
    <row r="9" ht="15.75" customHeight="1">
      <c r="A9" s="5">
        <v>8.0</v>
      </c>
      <c r="B9" s="5">
        <v>12.65035</v>
      </c>
      <c r="C9" s="13">
        <v>128.26891</v>
      </c>
      <c r="D9" s="5">
        <v>111.1539</v>
      </c>
      <c r="E9" s="5">
        <v>17.0</v>
      </c>
      <c r="F9" s="5">
        <v>1.0</v>
      </c>
      <c r="G9" s="5">
        <v>1.0</v>
      </c>
      <c r="H9" s="5">
        <v>2.0</v>
      </c>
      <c r="I9" s="5">
        <v>17.0</v>
      </c>
      <c r="J9" s="5">
        <v>0.0</v>
      </c>
      <c r="K9" s="5">
        <v>0.0</v>
      </c>
      <c r="L9" s="5">
        <v>0.0</v>
      </c>
      <c r="M9" s="5">
        <v>3.0</v>
      </c>
      <c r="N9" s="5">
        <v>1.0</v>
      </c>
      <c r="O9" s="5">
        <v>1.0</v>
      </c>
      <c r="P9" s="5" t="s">
        <v>18</v>
      </c>
    </row>
    <row r="10" ht="15.75" customHeight="1">
      <c r="A10" s="5">
        <v>9.0</v>
      </c>
      <c r="B10" s="5">
        <v>11.29743</v>
      </c>
      <c r="C10" s="13">
        <v>99.53606</v>
      </c>
      <c r="D10" s="5">
        <v>97.5233</v>
      </c>
      <c r="E10" s="5">
        <v>5.0</v>
      </c>
      <c r="F10" s="5">
        <v>0.0</v>
      </c>
      <c r="G10" s="5">
        <v>0.0</v>
      </c>
      <c r="H10" s="5">
        <v>0.0</v>
      </c>
      <c r="I10" s="5">
        <v>5.0</v>
      </c>
      <c r="J10" s="5">
        <v>18.0</v>
      </c>
      <c r="K10" s="5">
        <v>0.0</v>
      </c>
      <c r="L10" s="5">
        <v>0.0</v>
      </c>
      <c r="M10" s="5">
        <v>0.0</v>
      </c>
      <c r="N10" s="5">
        <v>12.0</v>
      </c>
      <c r="O10" s="5">
        <v>2.0</v>
      </c>
      <c r="P10" s="5" t="s">
        <v>18</v>
      </c>
    </row>
    <row r="11" ht="15.75" customHeight="1">
      <c r="A11" s="5">
        <v>10.0</v>
      </c>
      <c r="B11" s="5">
        <v>78.4999</v>
      </c>
      <c r="C11" s="13">
        <v>44.37572</v>
      </c>
      <c r="D11" s="5">
        <v>87.4777</v>
      </c>
      <c r="E11" s="5">
        <v>0.0</v>
      </c>
      <c r="F11" s="5">
        <v>0.0</v>
      </c>
      <c r="G11" s="5">
        <v>0.0</v>
      </c>
      <c r="H11" s="5">
        <v>1.0</v>
      </c>
      <c r="I11" s="5">
        <v>0.0</v>
      </c>
      <c r="J11" s="6">
        <v>21.0</v>
      </c>
      <c r="K11" s="5">
        <v>0.0</v>
      </c>
      <c r="L11" s="5">
        <v>0.0</v>
      </c>
      <c r="M11" s="5">
        <v>2.0</v>
      </c>
      <c r="N11" s="5">
        <v>17.0</v>
      </c>
      <c r="O11" s="5">
        <v>6.0</v>
      </c>
      <c r="P11" s="5" t="s">
        <v>18</v>
      </c>
    </row>
    <row r="12" ht="15.75" customHeight="1">
      <c r="A12" s="5">
        <v>11.0</v>
      </c>
      <c r="B12" s="6">
        <v>54.10276</v>
      </c>
      <c r="C12" s="13">
        <v>91.8837</v>
      </c>
      <c r="D12" s="6">
        <v>77.47279</v>
      </c>
      <c r="E12" s="6">
        <v>3.0</v>
      </c>
      <c r="F12" s="5">
        <v>0.0</v>
      </c>
      <c r="G12" s="5">
        <v>0.0</v>
      </c>
      <c r="H12" s="5">
        <v>0.0</v>
      </c>
      <c r="I12" s="6">
        <v>3.0</v>
      </c>
      <c r="J12" s="6">
        <v>13.0</v>
      </c>
      <c r="K12" s="5">
        <v>0.0</v>
      </c>
      <c r="L12" s="5">
        <v>0.0</v>
      </c>
      <c r="M12" s="5">
        <v>0.0</v>
      </c>
      <c r="N12" s="6">
        <v>14.0</v>
      </c>
      <c r="O12" s="5">
        <v>0.0</v>
      </c>
      <c r="P12" s="5" t="s">
        <v>18</v>
      </c>
    </row>
    <row r="13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ht="29.25" customHeight="1">
      <c r="A14" s="19"/>
      <c r="B14" s="20"/>
      <c r="D14" s="20"/>
      <c r="E14" s="20"/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ht="15.75" customHeight="1">
      <c r="A15" s="20"/>
      <c r="B15" s="23"/>
      <c r="D15" s="23"/>
      <c r="E15" s="23"/>
      <c r="F15" s="24"/>
      <c r="G15" s="17"/>
      <c r="H15" s="17"/>
      <c r="I15" s="17"/>
      <c r="J15" s="17"/>
      <c r="K15" s="17"/>
      <c r="L15" s="17"/>
      <c r="M15" s="17"/>
      <c r="N15" s="17"/>
      <c r="O15" s="17"/>
      <c r="P15" s="21"/>
      <c r="Q15" s="17"/>
    </row>
    <row r="16" ht="15.75" customHeight="1">
      <c r="A16" s="27"/>
      <c r="B16" s="26"/>
      <c r="D16" s="26"/>
      <c r="E16" s="26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ht="15.75" customHeight="1">
      <c r="A17" s="30"/>
      <c r="B17" s="30"/>
      <c r="D17" s="30"/>
      <c r="E17" s="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ht="15.75" customHeight="1">
      <c r="A18" s="30"/>
      <c r="B18" s="30"/>
      <c r="D18" s="30"/>
      <c r="E18" s="9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ht="15.75" customHeight="1">
      <c r="A19" s="30"/>
      <c r="B19" s="30"/>
      <c r="D19" s="30"/>
      <c r="E19" s="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ht="15.75" customHeight="1">
      <c r="A20" s="30"/>
      <c r="B20" s="30"/>
      <c r="D20" s="30"/>
      <c r="E20" s="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ht="15.75" customHeight="1">
      <c r="A21" s="30"/>
      <c r="B21" s="30"/>
      <c r="D21" s="30"/>
      <c r="E21" s="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ht="15.75" customHeight="1">
      <c r="A22" s="30"/>
      <c r="B22" s="30"/>
      <c r="D22" s="30"/>
      <c r="E22" s="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ht="15.75" customHeight="1">
      <c r="A23" s="30"/>
      <c r="B23" s="30"/>
      <c r="D23" s="30"/>
      <c r="E23" s="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ht="15.75" customHeight="1">
      <c r="A24" s="30"/>
      <c r="B24" s="30"/>
      <c r="D24" s="30"/>
      <c r="E24" s="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57"/>
    <col customWidth="1" min="2" max="2" width="12.57"/>
    <col customWidth="1" min="3" max="3" width="11.71"/>
    <col customWidth="1" min="4" max="4" width="12.43"/>
    <col customWidth="1" min="5" max="5" width="10.57"/>
    <col customWidth="1" min="6" max="6" width="13.29"/>
    <col customWidth="1" min="7" max="7" width="9.57"/>
    <col customWidth="1" min="8" max="8" width="10.29"/>
    <col customWidth="1" min="9" max="9" width="10.0"/>
    <col customWidth="1" min="10" max="10" width="10.71"/>
    <col customWidth="1" min="11" max="11" width="7.14"/>
    <col customWidth="1" min="12" max="13" width="7.71"/>
    <col customWidth="1" min="14" max="14" width="9.86"/>
    <col customWidth="1" min="15" max="15" width="8.86"/>
    <col customWidth="1" min="16" max="16" width="8.29"/>
    <col customWidth="1" min="17" max="17" width="11.29"/>
    <col customWidth="1" min="18" max="26" width="14.43"/>
  </cols>
  <sheetData>
    <row r="1" ht="44.25" customHeight="1">
      <c r="A1" s="1" t="s">
        <v>0</v>
      </c>
      <c r="B1" s="2" t="s">
        <v>1</v>
      </c>
      <c r="C1" s="1" t="s">
        <v>4</v>
      </c>
      <c r="D1" s="1" t="s">
        <v>5</v>
      </c>
      <c r="E1" s="3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ht="15.75" customHeight="1">
      <c r="A2" s="5">
        <v>1.0</v>
      </c>
      <c r="B2" s="5">
        <v>40.53633</v>
      </c>
      <c r="C2" s="6">
        <v>57.21289</v>
      </c>
      <c r="D2" s="5">
        <v>219.4839</v>
      </c>
      <c r="E2" s="5">
        <v>1.0</v>
      </c>
      <c r="F2" s="5">
        <v>1.0</v>
      </c>
      <c r="G2" s="5">
        <v>0.0</v>
      </c>
      <c r="H2" s="5">
        <v>7.0</v>
      </c>
      <c r="I2" s="5">
        <v>0.0</v>
      </c>
      <c r="J2" s="6">
        <v>20.0</v>
      </c>
      <c r="K2" s="6">
        <v>0.0</v>
      </c>
      <c r="L2" s="5">
        <v>8.0</v>
      </c>
      <c r="M2" s="5">
        <v>4.0</v>
      </c>
      <c r="N2" s="5">
        <v>0.0</v>
      </c>
      <c r="O2" s="6">
        <v>22.0</v>
      </c>
      <c r="P2" s="5" t="s">
        <v>18</v>
      </c>
    </row>
    <row r="3" ht="15.75" customHeight="1">
      <c r="A3" s="5">
        <v>2.0</v>
      </c>
      <c r="B3" s="5">
        <v>74.59986</v>
      </c>
      <c r="C3" s="6">
        <v>0.0</v>
      </c>
      <c r="D3" s="5">
        <v>91.88203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16.0</v>
      </c>
      <c r="K3" s="5">
        <v>0.0</v>
      </c>
      <c r="L3" s="5">
        <v>0.0</v>
      </c>
      <c r="M3" s="5">
        <v>0.0</v>
      </c>
      <c r="N3" s="5">
        <v>1.0</v>
      </c>
      <c r="O3" s="6">
        <v>10.0</v>
      </c>
      <c r="P3" s="5" t="s">
        <v>18</v>
      </c>
    </row>
    <row r="4" ht="15.75" customHeight="1">
      <c r="A4" s="5">
        <v>3.0</v>
      </c>
      <c r="B4" s="5">
        <v>37.60001</v>
      </c>
      <c r="C4" s="8">
        <v>23.32322</v>
      </c>
      <c r="D4" s="5">
        <v>84.12046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20.0</v>
      </c>
      <c r="K4" s="5">
        <v>0.0</v>
      </c>
      <c r="L4" s="5">
        <v>0.0</v>
      </c>
      <c r="M4" s="5">
        <v>1.0</v>
      </c>
      <c r="N4" s="6">
        <v>0.0</v>
      </c>
      <c r="O4" s="6">
        <v>13.0</v>
      </c>
      <c r="P4" s="5" t="s">
        <v>18</v>
      </c>
    </row>
    <row r="5" ht="15.75" customHeight="1">
      <c r="A5" s="5">
        <v>4.0</v>
      </c>
      <c r="B5" s="5">
        <v>63.18568</v>
      </c>
      <c r="C5" s="10">
        <v>0.0</v>
      </c>
      <c r="D5" s="5">
        <v>237.2419</v>
      </c>
      <c r="E5" s="5">
        <v>35.0</v>
      </c>
      <c r="F5" s="5">
        <v>0.0</v>
      </c>
      <c r="G5" s="5">
        <v>0.0</v>
      </c>
      <c r="H5" s="5">
        <v>6.0</v>
      </c>
      <c r="I5" s="5">
        <v>0.0</v>
      </c>
      <c r="J5" s="5">
        <v>0.0</v>
      </c>
      <c r="K5" s="5">
        <v>0.0</v>
      </c>
      <c r="L5" s="5">
        <v>0.0</v>
      </c>
      <c r="M5" s="5">
        <v>7.0</v>
      </c>
      <c r="N5" s="5">
        <v>1.0</v>
      </c>
      <c r="O5" s="6">
        <v>29.0</v>
      </c>
      <c r="P5" s="5" t="s">
        <v>18</v>
      </c>
    </row>
    <row r="6" ht="15.75" customHeight="1">
      <c r="A6" s="5">
        <v>5.0</v>
      </c>
      <c r="B6" s="6">
        <v>63.69997</v>
      </c>
      <c r="C6" s="10">
        <v>82.447</v>
      </c>
      <c r="D6" s="5">
        <v>77.52525</v>
      </c>
      <c r="E6" s="6">
        <v>6.0</v>
      </c>
      <c r="F6" s="5">
        <v>0.0</v>
      </c>
      <c r="G6" s="5">
        <v>0.0</v>
      </c>
      <c r="H6" s="5">
        <v>0.0</v>
      </c>
      <c r="I6" s="5">
        <v>0.0</v>
      </c>
      <c r="J6" s="6">
        <v>5.0</v>
      </c>
      <c r="K6" s="5">
        <v>1.0</v>
      </c>
      <c r="L6" s="5">
        <v>0.0</v>
      </c>
      <c r="M6" s="5">
        <v>2.0</v>
      </c>
      <c r="N6" s="6">
        <v>1.0</v>
      </c>
      <c r="O6" s="6">
        <v>5.0</v>
      </c>
      <c r="P6" s="5" t="s">
        <v>18</v>
      </c>
    </row>
    <row r="7" ht="15.75" customHeight="1">
      <c r="A7" s="12">
        <v>6.0</v>
      </c>
      <c r="B7" s="12">
        <v>52.00003</v>
      </c>
      <c r="C7" s="14">
        <v>0.0</v>
      </c>
      <c r="D7" s="12">
        <v>207.6873</v>
      </c>
      <c r="E7" s="12">
        <v>44.0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2.0</v>
      </c>
      <c r="O7" s="16">
        <v>39.0</v>
      </c>
      <c r="P7" s="12" t="s">
        <v>18</v>
      </c>
    </row>
    <row r="8" ht="15.75" customHeight="1">
      <c r="A8" s="5">
        <v>7.0</v>
      </c>
      <c r="B8" s="5">
        <v>16.44996</v>
      </c>
      <c r="C8" s="10">
        <v>0.0</v>
      </c>
      <c r="D8" s="5">
        <v>155.9899</v>
      </c>
      <c r="E8" s="5">
        <v>10.0</v>
      </c>
      <c r="F8" s="5">
        <v>0.0</v>
      </c>
      <c r="G8" s="5">
        <v>0.0</v>
      </c>
      <c r="H8" s="5">
        <v>3.0</v>
      </c>
      <c r="I8" s="5">
        <v>1.0</v>
      </c>
      <c r="J8" s="5">
        <v>4.0</v>
      </c>
      <c r="K8" s="5">
        <v>0.0</v>
      </c>
      <c r="L8" s="5">
        <v>0.0</v>
      </c>
      <c r="M8" s="5">
        <v>7.0</v>
      </c>
      <c r="N8" s="5">
        <v>2.0</v>
      </c>
      <c r="O8" s="6">
        <v>10.0</v>
      </c>
      <c r="P8" s="5" t="s">
        <v>18</v>
      </c>
    </row>
    <row r="9" ht="15.75" customHeight="1">
      <c r="A9" s="5">
        <v>8.0</v>
      </c>
      <c r="B9" s="5">
        <v>98.19972</v>
      </c>
      <c r="C9" s="10">
        <v>0.0</v>
      </c>
      <c r="D9" s="5">
        <v>106.6032</v>
      </c>
      <c r="E9" s="5">
        <v>7.0</v>
      </c>
      <c r="F9" s="5">
        <v>0.0</v>
      </c>
      <c r="G9" s="5">
        <v>1.0</v>
      </c>
      <c r="H9" s="5">
        <v>2.0</v>
      </c>
      <c r="I9" s="5">
        <v>0.0</v>
      </c>
      <c r="J9" s="5">
        <v>0.0</v>
      </c>
      <c r="K9" s="5">
        <v>0.0</v>
      </c>
      <c r="L9" s="5">
        <v>0.0</v>
      </c>
      <c r="M9" s="5">
        <v>4.0</v>
      </c>
      <c r="N9" s="5">
        <v>1.0</v>
      </c>
      <c r="O9" s="5">
        <v>2.0</v>
      </c>
      <c r="P9" s="5" t="s">
        <v>18</v>
      </c>
    </row>
    <row r="10" ht="15.75" customHeight="1">
      <c r="A10" s="5">
        <v>9.0</v>
      </c>
      <c r="B10" s="5">
        <v>37.59999</v>
      </c>
      <c r="C10" s="10">
        <v>0.0</v>
      </c>
      <c r="D10" s="5">
        <v>67.18122</v>
      </c>
      <c r="E10" s="5">
        <v>0.0</v>
      </c>
      <c r="F10" s="5">
        <v>0.0</v>
      </c>
      <c r="G10" s="5">
        <v>0.0</v>
      </c>
      <c r="H10" s="5">
        <v>2.0</v>
      </c>
      <c r="I10" s="5">
        <v>0.0</v>
      </c>
      <c r="J10" s="5">
        <v>17.0</v>
      </c>
      <c r="K10" s="5">
        <v>0.0</v>
      </c>
      <c r="L10" s="5">
        <v>0.0</v>
      </c>
      <c r="M10" s="5">
        <v>1.0</v>
      </c>
      <c r="N10" s="5">
        <v>1.0</v>
      </c>
      <c r="O10" s="6">
        <v>16.0</v>
      </c>
      <c r="P10" s="5" t="s">
        <v>18</v>
      </c>
    </row>
    <row r="11" ht="15.75" customHeight="1">
      <c r="A11" s="5">
        <v>10.0</v>
      </c>
      <c r="B11" s="5">
        <v>56.20009</v>
      </c>
      <c r="C11" s="10">
        <v>0.0</v>
      </c>
      <c r="D11" s="5">
        <v>85.56857</v>
      </c>
      <c r="E11" s="5">
        <v>0.0</v>
      </c>
      <c r="F11" s="5">
        <v>0.0</v>
      </c>
      <c r="G11" s="5">
        <v>0.0</v>
      </c>
      <c r="H11" s="5">
        <v>1.0</v>
      </c>
      <c r="I11" s="5">
        <v>0.0</v>
      </c>
      <c r="J11" s="5">
        <v>25.0</v>
      </c>
      <c r="K11" s="5">
        <v>0.0</v>
      </c>
      <c r="L11" s="5">
        <v>0.0</v>
      </c>
      <c r="M11" s="5">
        <v>1.0</v>
      </c>
      <c r="N11" s="5">
        <v>1.0</v>
      </c>
      <c r="O11" s="6">
        <v>19.0</v>
      </c>
      <c r="P11" s="5" t="s">
        <v>18</v>
      </c>
    </row>
    <row r="12" ht="15.75" customHeight="1">
      <c r="A12" s="5">
        <v>11.0</v>
      </c>
      <c r="B12" s="5">
        <v>64.50001</v>
      </c>
      <c r="C12" s="10">
        <v>44.18949</v>
      </c>
      <c r="D12" s="5">
        <v>133.3074</v>
      </c>
      <c r="E12" s="5">
        <v>27.0</v>
      </c>
      <c r="F12" s="5">
        <v>1.0</v>
      </c>
      <c r="G12" s="5">
        <v>0.0</v>
      </c>
      <c r="H12" s="5">
        <v>0.0</v>
      </c>
      <c r="I12" s="5">
        <v>0.0</v>
      </c>
      <c r="J12" s="5">
        <v>19.0</v>
      </c>
      <c r="K12" s="5">
        <v>0.0</v>
      </c>
      <c r="L12" s="5">
        <v>0.0</v>
      </c>
      <c r="M12" s="5">
        <v>0.0</v>
      </c>
      <c r="N12" s="5">
        <v>1.0</v>
      </c>
      <c r="O12" s="6">
        <v>41.0</v>
      </c>
      <c r="P12" s="5" t="s">
        <v>18</v>
      </c>
    </row>
    <row r="13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ht="15.75" customHeight="1">
      <c r="A14" s="18"/>
      <c r="B14" s="20"/>
      <c r="D14" s="20"/>
      <c r="E14" s="20"/>
      <c r="F14" s="20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ht="15.75" customHeight="1">
      <c r="A15" s="20"/>
      <c r="B15" s="23"/>
      <c r="D15" s="23"/>
      <c r="E15" s="23"/>
      <c r="F15" s="24"/>
      <c r="G15" s="21"/>
      <c r="H15" s="17"/>
      <c r="I15" s="17"/>
      <c r="J15" s="17"/>
      <c r="K15" s="17"/>
      <c r="L15" s="17"/>
      <c r="M15" s="17"/>
      <c r="N15" s="17"/>
      <c r="O15" s="17"/>
      <c r="P15" s="21"/>
      <c r="Q15" s="17"/>
    </row>
    <row r="16" ht="15.75" customHeight="1">
      <c r="A16" s="26"/>
      <c r="B16" s="26"/>
      <c r="D16" s="26"/>
      <c r="E16" s="26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ht="15.75" customHeight="1">
      <c r="A17" s="30"/>
      <c r="B17" s="30"/>
      <c r="D17" s="30"/>
      <c r="E17" s="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ht="15.75" customHeight="1">
      <c r="A18" s="30"/>
      <c r="B18" s="30"/>
      <c r="D18" s="30"/>
      <c r="E18" s="9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ht="15.75" customHeight="1">
      <c r="A19" s="30"/>
      <c r="B19" s="30"/>
      <c r="D19" s="30"/>
      <c r="E19" s="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ht="15.75" customHeight="1">
      <c r="A20" s="30"/>
      <c r="B20" s="30"/>
      <c r="D20" s="30"/>
      <c r="E20" s="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ht="15.75" customHeight="1">
      <c r="A21" s="30"/>
      <c r="B21" s="30"/>
      <c r="D21" s="30"/>
      <c r="E21" s="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ht="15.75" customHeight="1">
      <c r="A22" s="30"/>
      <c r="B22" s="30"/>
      <c r="D22" s="30"/>
      <c r="E22" s="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ht="15.75" customHeight="1">
      <c r="A23" s="30"/>
      <c r="B23" s="30"/>
      <c r="D23" s="30"/>
      <c r="E23" s="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ht="15.75" customHeight="1">
      <c r="A24" s="30"/>
      <c r="B24" s="30"/>
      <c r="D24" s="30"/>
      <c r="E24" s="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71"/>
    <col customWidth="1" min="2" max="2" width="10.71"/>
    <col customWidth="1" min="3" max="3" width="11.0"/>
    <col customWidth="1" min="4" max="4" width="10.29"/>
    <col customWidth="1" min="5" max="5" width="10.43"/>
    <col customWidth="1" min="6" max="6" width="10.29"/>
    <col customWidth="1" min="7" max="7" width="10.0"/>
    <col customWidth="1" min="8" max="8" width="10.29"/>
    <col customWidth="1" min="9" max="9" width="9.86"/>
    <col customWidth="1" min="10" max="10" width="10.43"/>
    <col customWidth="1" min="11" max="11" width="9.43"/>
    <col customWidth="1" min="12" max="12" width="9.0"/>
    <col customWidth="1" min="13" max="13" width="8.29"/>
    <col customWidth="1" min="14" max="14" width="10.0"/>
    <col customWidth="1" min="15" max="15" width="9.71"/>
    <col customWidth="1" min="16" max="26" width="14.43"/>
  </cols>
  <sheetData>
    <row r="1" ht="51.0" customHeight="1">
      <c r="A1" s="1" t="s">
        <v>0</v>
      </c>
      <c r="B1" s="2" t="s">
        <v>1</v>
      </c>
      <c r="C1" s="1" t="s">
        <v>4</v>
      </c>
      <c r="D1" s="1" t="s">
        <v>5</v>
      </c>
      <c r="E1" s="3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ht="15.75" customHeight="1">
      <c r="A2" s="5">
        <v>1.0</v>
      </c>
      <c r="B2" s="5">
        <v>43.59998</v>
      </c>
      <c r="C2" s="6">
        <v>112.42133</v>
      </c>
      <c r="D2" s="5">
        <v>38.32458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9.0</v>
      </c>
      <c r="K2" s="5">
        <v>0.0</v>
      </c>
      <c r="L2" s="5">
        <v>0.0</v>
      </c>
      <c r="M2" s="5">
        <v>0.0</v>
      </c>
      <c r="N2" s="6">
        <v>0.0</v>
      </c>
      <c r="O2" s="6">
        <v>2.0</v>
      </c>
      <c r="P2" s="5" t="s">
        <v>18</v>
      </c>
    </row>
    <row r="3" ht="15.75" customHeight="1">
      <c r="A3" s="5">
        <v>2.0</v>
      </c>
      <c r="B3" s="5">
        <v>31.20002</v>
      </c>
      <c r="C3" s="6">
        <v>81.92074</v>
      </c>
      <c r="D3" s="5">
        <v>99.24564</v>
      </c>
      <c r="E3" s="5">
        <v>0.0</v>
      </c>
      <c r="F3" s="5">
        <v>0.0</v>
      </c>
      <c r="G3" s="5">
        <v>0.0</v>
      </c>
      <c r="H3" s="5">
        <v>6.0</v>
      </c>
      <c r="I3" s="5">
        <v>0.0</v>
      </c>
      <c r="J3" s="5">
        <v>7.0</v>
      </c>
      <c r="K3" s="5">
        <v>0.0</v>
      </c>
      <c r="L3" s="5">
        <v>0.0</v>
      </c>
      <c r="M3" s="5">
        <v>4.0</v>
      </c>
      <c r="N3" s="5">
        <v>1.0</v>
      </c>
      <c r="O3" s="5">
        <v>1.0</v>
      </c>
      <c r="P3" s="5" t="s">
        <v>18</v>
      </c>
    </row>
    <row r="4" ht="15.75" customHeight="1">
      <c r="A4" s="5">
        <v>3.0</v>
      </c>
      <c r="B4" s="5">
        <v>37.60001</v>
      </c>
      <c r="C4" s="8">
        <v>24.82122</v>
      </c>
      <c r="D4" s="5">
        <v>84.12046</v>
      </c>
      <c r="E4" s="6">
        <v>3.0</v>
      </c>
      <c r="F4" s="5">
        <v>0.0</v>
      </c>
      <c r="G4" s="5">
        <v>0.0</v>
      </c>
      <c r="H4" s="5">
        <v>0.0</v>
      </c>
      <c r="I4" s="5">
        <v>0.0</v>
      </c>
      <c r="J4" s="6">
        <v>8.0</v>
      </c>
      <c r="K4" s="5">
        <v>0.0</v>
      </c>
      <c r="L4" s="5">
        <v>0.0</v>
      </c>
      <c r="M4" s="6">
        <v>0.0</v>
      </c>
      <c r="N4" s="6">
        <v>0.0</v>
      </c>
      <c r="O4" s="6">
        <v>4.0</v>
      </c>
      <c r="P4" s="5" t="s">
        <v>18</v>
      </c>
    </row>
    <row r="5" ht="15.75" customHeight="1">
      <c r="A5" s="5">
        <v>4.0</v>
      </c>
      <c r="B5" s="5">
        <v>43.911</v>
      </c>
      <c r="C5" s="10">
        <v>121.21668</v>
      </c>
      <c r="D5" s="5">
        <v>130.4712</v>
      </c>
      <c r="E5" s="5">
        <v>5.0</v>
      </c>
      <c r="F5" s="5">
        <v>0.0</v>
      </c>
      <c r="G5" s="5">
        <v>0.0</v>
      </c>
      <c r="H5" s="5">
        <v>2.0</v>
      </c>
      <c r="I5" s="5">
        <v>1.0</v>
      </c>
      <c r="J5" s="5">
        <v>9.0</v>
      </c>
      <c r="K5" s="5">
        <v>0.0</v>
      </c>
      <c r="L5" s="5">
        <v>0.0</v>
      </c>
      <c r="M5" s="5">
        <v>2.0</v>
      </c>
      <c r="N5" s="6">
        <v>0.0</v>
      </c>
      <c r="O5" s="6">
        <v>8.0</v>
      </c>
      <c r="P5" s="5" t="s">
        <v>18</v>
      </c>
    </row>
    <row r="6" ht="15.75" customHeight="1">
      <c r="A6" s="5">
        <v>5.0</v>
      </c>
      <c r="B6" s="5">
        <v>11.114</v>
      </c>
      <c r="C6" s="10">
        <v>71.71933</v>
      </c>
      <c r="D6" s="5">
        <v>77.52525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6">
        <v>17.0</v>
      </c>
      <c r="K6" s="5">
        <v>1.0</v>
      </c>
      <c r="L6" s="5">
        <v>0.0</v>
      </c>
      <c r="M6" s="5">
        <v>2.0</v>
      </c>
      <c r="N6" s="6">
        <v>1.0</v>
      </c>
      <c r="O6" s="6">
        <v>12.0</v>
      </c>
      <c r="P6" s="5" t="s">
        <v>18</v>
      </c>
    </row>
    <row r="7" ht="15.75" customHeight="1">
      <c r="A7" s="12">
        <v>6.0</v>
      </c>
      <c r="B7" s="12">
        <v>66.004</v>
      </c>
      <c r="C7" s="14">
        <v>90.08653</v>
      </c>
      <c r="D7" s="12">
        <v>889.7845</v>
      </c>
      <c r="E7" s="12">
        <v>37.0</v>
      </c>
      <c r="F7" s="12">
        <v>1.0</v>
      </c>
      <c r="G7" s="12">
        <v>0.0</v>
      </c>
      <c r="H7" s="12">
        <v>10.0</v>
      </c>
      <c r="I7" s="12">
        <v>0.0</v>
      </c>
      <c r="J7" s="12">
        <v>0.0</v>
      </c>
      <c r="K7" s="12">
        <v>0.0</v>
      </c>
      <c r="L7" s="12">
        <v>0.0</v>
      </c>
      <c r="M7" s="12">
        <v>37.0</v>
      </c>
      <c r="N7" s="12">
        <v>1.0</v>
      </c>
      <c r="O7" s="12">
        <v>11.0</v>
      </c>
      <c r="P7" s="12" t="s">
        <v>19</v>
      </c>
    </row>
    <row r="8" ht="15.75" customHeight="1">
      <c r="A8" s="5">
        <v>7.0</v>
      </c>
      <c r="B8" s="5">
        <v>29.5064</v>
      </c>
      <c r="C8" s="10">
        <v>66.10147</v>
      </c>
      <c r="D8" s="5">
        <v>160.0619</v>
      </c>
      <c r="E8" s="6">
        <v>14.0</v>
      </c>
      <c r="F8" s="5">
        <v>2.0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3.0</v>
      </c>
      <c r="N8" s="6">
        <v>1.0</v>
      </c>
      <c r="O8" s="6">
        <v>10.0</v>
      </c>
      <c r="P8" s="5" t="s">
        <v>18</v>
      </c>
    </row>
    <row r="9" ht="15.75" customHeight="1">
      <c r="A9" s="5">
        <v>8.0</v>
      </c>
      <c r="B9" s="5">
        <v>47.2189</v>
      </c>
      <c r="C9" s="10">
        <v>98.17039</v>
      </c>
      <c r="D9" s="5">
        <v>173.2698</v>
      </c>
      <c r="E9" s="5">
        <v>11.0</v>
      </c>
      <c r="F9" s="5">
        <v>2.0</v>
      </c>
      <c r="G9" s="5">
        <v>0.0</v>
      </c>
      <c r="H9" s="5">
        <v>12.0</v>
      </c>
      <c r="I9" s="5">
        <v>1.0</v>
      </c>
      <c r="J9" s="5">
        <v>0.0</v>
      </c>
      <c r="K9" s="5">
        <v>0.0</v>
      </c>
      <c r="L9" s="5">
        <v>0.0</v>
      </c>
      <c r="M9" s="5">
        <v>7.0</v>
      </c>
      <c r="N9" s="5">
        <v>1.0</v>
      </c>
      <c r="O9" s="6">
        <v>8.0</v>
      </c>
      <c r="P9" s="5" t="s">
        <v>18</v>
      </c>
    </row>
    <row r="10" ht="15.75" customHeight="1">
      <c r="A10" s="5">
        <v>9.0</v>
      </c>
      <c r="B10" s="5">
        <v>36.40003</v>
      </c>
      <c r="C10" s="10">
        <v>45.74688</v>
      </c>
      <c r="D10" s="5">
        <v>60.75844</v>
      </c>
      <c r="E10" s="5">
        <v>0.0</v>
      </c>
      <c r="F10" s="5">
        <v>0.0</v>
      </c>
      <c r="G10" s="5">
        <v>0.0</v>
      </c>
      <c r="H10" s="5">
        <v>1.0</v>
      </c>
      <c r="I10" s="5">
        <v>0.0</v>
      </c>
      <c r="J10" s="6">
        <v>15.0</v>
      </c>
      <c r="K10" s="5">
        <v>0.0</v>
      </c>
      <c r="L10" s="5">
        <v>0.0</v>
      </c>
      <c r="M10" s="5">
        <v>0.0</v>
      </c>
      <c r="N10" s="6">
        <v>0.0</v>
      </c>
      <c r="O10" s="6">
        <v>12.0</v>
      </c>
      <c r="P10" s="5" t="s">
        <v>18</v>
      </c>
    </row>
    <row r="11" ht="15.75" customHeight="1">
      <c r="A11" s="5">
        <v>10.0</v>
      </c>
      <c r="B11" s="5">
        <v>42.0999</v>
      </c>
      <c r="C11" s="10">
        <v>70.78505</v>
      </c>
      <c r="D11" s="5">
        <v>86.32053</v>
      </c>
      <c r="E11" s="5">
        <v>0.0</v>
      </c>
      <c r="F11" s="5">
        <v>0.0</v>
      </c>
      <c r="G11" s="5">
        <v>0.0</v>
      </c>
      <c r="H11" s="5">
        <v>2.0</v>
      </c>
      <c r="I11" s="5">
        <v>0.0</v>
      </c>
      <c r="J11" s="6">
        <v>16.0</v>
      </c>
      <c r="K11" s="5">
        <v>0.0</v>
      </c>
      <c r="L11" s="5">
        <v>0.0</v>
      </c>
      <c r="M11" s="5">
        <v>1.0</v>
      </c>
      <c r="N11" s="6">
        <v>0.0</v>
      </c>
      <c r="O11" s="6">
        <v>11.0</v>
      </c>
      <c r="P11" s="5" t="s">
        <v>18</v>
      </c>
    </row>
    <row r="12" ht="15.75" customHeight="1">
      <c r="A12" s="5">
        <v>11.0</v>
      </c>
      <c r="B12" s="5">
        <v>55.69997</v>
      </c>
      <c r="C12" s="10">
        <v>54.7619</v>
      </c>
      <c r="D12" s="5">
        <v>72.78423</v>
      </c>
      <c r="E12" s="5">
        <v>10.0</v>
      </c>
      <c r="F12" s="5">
        <v>0.0</v>
      </c>
      <c r="G12" s="5">
        <v>0.0</v>
      </c>
      <c r="H12" s="5">
        <v>0.0</v>
      </c>
      <c r="I12" s="5">
        <v>0.0</v>
      </c>
      <c r="J12" s="5">
        <v>7.0</v>
      </c>
      <c r="K12" s="5">
        <v>0.0</v>
      </c>
      <c r="L12" s="5">
        <v>0.0</v>
      </c>
      <c r="M12" s="5">
        <v>0.0</v>
      </c>
      <c r="N12" s="5">
        <v>1.0</v>
      </c>
      <c r="O12" s="6">
        <v>9.0</v>
      </c>
      <c r="P12" s="5" t="s">
        <v>18</v>
      </c>
    </row>
    <row r="13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ht="15.75" customHeight="1">
      <c r="A14" s="18"/>
      <c r="B14" s="20"/>
      <c r="D14" s="20"/>
      <c r="E14" s="20"/>
      <c r="F14" s="20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ht="15.75" customHeight="1">
      <c r="A15" s="20"/>
      <c r="B15" s="23"/>
      <c r="D15" s="23"/>
      <c r="E15" s="23"/>
      <c r="F15" s="24"/>
      <c r="G15" s="21"/>
      <c r="H15" s="17"/>
      <c r="I15" s="17"/>
      <c r="J15" s="17"/>
      <c r="K15" s="17"/>
      <c r="L15" s="17"/>
      <c r="M15" s="17"/>
      <c r="N15" s="17"/>
      <c r="O15" s="17"/>
      <c r="P15" s="21"/>
      <c r="Q15" s="17"/>
    </row>
    <row r="16" ht="15.75" customHeight="1">
      <c r="A16" s="27"/>
      <c r="B16" s="26"/>
      <c r="D16" s="26"/>
      <c r="E16" s="26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ht="15.75" customHeight="1">
      <c r="A17" s="30"/>
      <c r="B17" s="30"/>
      <c r="D17" s="30"/>
      <c r="E17" s="9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ht="15.75" customHeight="1">
      <c r="A18" s="30"/>
      <c r="B18" s="30"/>
      <c r="D18" s="30"/>
      <c r="E18" s="9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ht="15.75" customHeight="1">
      <c r="A19" s="30"/>
      <c r="B19" s="30"/>
      <c r="D19" s="30"/>
      <c r="E19" s="9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ht="15.75" customHeight="1">
      <c r="A20" s="30"/>
      <c r="B20" s="30"/>
      <c r="D20" s="30"/>
      <c r="E20" s="9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ht="15.75" customHeight="1">
      <c r="A21" s="30"/>
      <c r="B21" s="30"/>
      <c r="D21" s="30"/>
      <c r="E21" s="9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ht="15.75" customHeight="1">
      <c r="A22" s="30"/>
      <c r="B22" s="30"/>
      <c r="D22" s="30"/>
      <c r="E22" s="9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ht="15.75" customHeight="1">
      <c r="A23" s="30"/>
      <c r="B23" s="30"/>
      <c r="D23" s="30"/>
      <c r="E23" s="9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ht="15.75" customHeight="1">
      <c r="A24" s="30"/>
      <c r="B24" s="30"/>
      <c r="D24" s="30"/>
      <c r="E24" s="9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71"/>
    <col customWidth="1" min="2" max="2" width="12.0"/>
    <col customWidth="1" min="3" max="3" width="11.43"/>
    <col customWidth="1" min="4" max="4" width="11.14"/>
    <col customWidth="1" min="5" max="5" width="10.29"/>
    <col customWidth="1" min="6" max="6" width="9.29"/>
    <col customWidth="1" min="7" max="8" width="9.0"/>
    <col customWidth="1" min="9" max="9" width="11.71"/>
    <col customWidth="1" min="10" max="10" width="11.14"/>
    <col customWidth="1" min="11" max="11" width="7.86"/>
    <col customWidth="1" min="12" max="12" width="9.29"/>
    <col customWidth="1" min="13" max="13" width="7.57"/>
    <col customWidth="1" min="14" max="14" width="10.71"/>
    <col customWidth="1" min="15" max="15" width="10.29"/>
    <col customWidth="1" min="16" max="16" width="7.86"/>
    <col customWidth="1" min="17" max="17" width="9.0"/>
    <col customWidth="1" min="18" max="26" width="14.43"/>
  </cols>
  <sheetData>
    <row r="1" ht="47.25" customHeight="1">
      <c r="A1" s="1" t="s">
        <v>0</v>
      </c>
      <c r="B1" s="2" t="s">
        <v>1</v>
      </c>
      <c r="C1" s="1" t="s">
        <v>4</v>
      </c>
      <c r="D1" s="1" t="s">
        <v>5</v>
      </c>
      <c r="E1" s="3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ht="15.75" customHeight="1">
      <c r="A2" s="5">
        <v>1.0</v>
      </c>
      <c r="B2" s="5">
        <v>36.87343</v>
      </c>
      <c r="C2" s="6">
        <v>0.0</v>
      </c>
      <c r="D2" s="5">
        <v>40.20668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1.0</v>
      </c>
      <c r="K2" s="5">
        <v>0.0</v>
      </c>
      <c r="L2" s="5">
        <v>1.0</v>
      </c>
      <c r="M2" s="5">
        <v>0.0</v>
      </c>
      <c r="N2" s="5">
        <v>1.0</v>
      </c>
      <c r="O2" s="5">
        <v>1.0</v>
      </c>
      <c r="P2" s="5" t="s">
        <v>18</v>
      </c>
    </row>
    <row r="3" ht="15.75" customHeight="1">
      <c r="A3" s="5">
        <v>2.0</v>
      </c>
      <c r="B3" s="5">
        <v>90.74827</v>
      </c>
      <c r="C3" s="6">
        <v>57.12554</v>
      </c>
      <c r="D3" s="5">
        <v>83.16447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5.0</v>
      </c>
      <c r="K3" s="5">
        <v>0.0</v>
      </c>
      <c r="L3" s="5">
        <v>1.0</v>
      </c>
      <c r="M3" s="5">
        <v>0.0</v>
      </c>
      <c r="N3" s="5">
        <v>5.0</v>
      </c>
      <c r="O3" s="6">
        <v>0.0</v>
      </c>
      <c r="P3" s="5" t="s">
        <v>18</v>
      </c>
    </row>
    <row r="4" ht="15.75" customHeight="1">
      <c r="A4" s="5">
        <v>3.0</v>
      </c>
      <c r="B4" s="5">
        <v>48.82261</v>
      </c>
      <c r="C4" s="8">
        <v>0.0</v>
      </c>
      <c r="D4" s="5">
        <v>101.404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2.0</v>
      </c>
      <c r="K4" s="5">
        <v>1.0</v>
      </c>
      <c r="L4" s="5">
        <v>2.0</v>
      </c>
      <c r="M4" s="5">
        <v>0.0</v>
      </c>
      <c r="N4" s="5">
        <v>1.0</v>
      </c>
      <c r="O4" s="6">
        <v>2.0</v>
      </c>
      <c r="P4" s="5" t="s">
        <v>18</v>
      </c>
    </row>
    <row r="5" ht="15.75" customHeight="1">
      <c r="A5" s="5">
        <v>4.0</v>
      </c>
      <c r="B5" s="5">
        <v>20.96567</v>
      </c>
      <c r="C5" s="10">
        <v>0.0</v>
      </c>
      <c r="D5" s="5">
        <v>176.2385</v>
      </c>
      <c r="E5" s="5">
        <v>8.0</v>
      </c>
      <c r="F5" s="5">
        <v>1.0</v>
      </c>
      <c r="G5" s="5">
        <v>1.0</v>
      </c>
      <c r="H5" s="5">
        <v>0.0</v>
      </c>
      <c r="I5" s="5">
        <v>8.0</v>
      </c>
      <c r="J5" s="5">
        <v>0.0</v>
      </c>
      <c r="K5" s="5">
        <v>0.0</v>
      </c>
      <c r="L5" s="5">
        <v>1.0</v>
      </c>
      <c r="M5" s="5">
        <v>0.0</v>
      </c>
      <c r="N5" s="5">
        <v>9.0</v>
      </c>
      <c r="O5" s="6">
        <v>2.0</v>
      </c>
      <c r="P5" s="5" t="s">
        <v>18</v>
      </c>
    </row>
    <row r="6" ht="15.75" customHeight="1">
      <c r="A6" s="5">
        <v>5.0</v>
      </c>
      <c r="B6" s="5">
        <v>29.91687</v>
      </c>
      <c r="C6" s="10">
        <v>0.0</v>
      </c>
      <c r="D6" s="5">
        <v>76.20749</v>
      </c>
      <c r="E6" s="5">
        <v>3.0</v>
      </c>
      <c r="F6" s="5">
        <v>0.0</v>
      </c>
      <c r="G6" s="5">
        <v>0.0</v>
      </c>
      <c r="H6" s="5">
        <v>0.0</v>
      </c>
      <c r="I6" s="5">
        <v>0.0</v>
      </c>
      <c r="J6" s="5">
        <v>1.0</v>
      </c>
      <c r="K6" s="5">
        <v>0.0</v>
      </c>
      <c r="L6" s="5">
        <v>1.0</v>
      </c>
      <c r="M6" s="5">
        <v>0.0</v>
      </c>
      <c r="N6" s="5">
        <v>2.0</v>
      </c>
      <c r="O6" s="5">
        <v>0.0</v>
      </c>
      <c r="P6" s="5" t="s">
        <v>18</v>
      </c>
    </row>
    <row r="7" ht="15.75" customHeight="1">
      <c r="A7" s="12">
        <v>6.0</v>
      </c>
      <c r="B7" s="12">
        <v>88.39313</v>
      </c>
      <c r="C7" s="14">
        <v>37.433376</v>
      </c>
      <c r="D7" s="12">
        <v>118.1113</v>
      </c>
      <c r="E7" s="12">
        <v>31.0</v>
      </c>
      <c r="F7" s="12">
        <v>0.0</v>
      </c>
      <c r="G7" s="12">
        <v>1.0</v>
      </c>
      <c r="H7" s="12">
        <v>0.0</v>
      </c>
      <c r="I7" s="12">
        <v>0.0</v>
      </c>
      <c r="J7" s="12">
        <v>1.0</v>
      </c>
      <c r="K7" s="12">
        <v>0.0</v>
      </c>
      <c r="L7" s="12">
        <v>0.0</v>
      </c>
      <c r="M7" s="12">
        <v>0.0</v>
      </c>
      <c r="N7" s="12">
        <v>10.0</v>
      </c>
      <c r="O7" s="16">
        <v>2.0</v>
      </c>
      <c r="P7" s="12" t="s">
        <v>18</v>
      </c>
    </row>
    <row r="8" ht="15.75" customHeight="1">
      <c r="A8" s="5">
        <v>7.0</v>
      </c>
      <c r="B8" s="5">
        <v>38.31812</v>
      </c>
      <c r="C8" s="10">
        <v>0.0</v>
      </c>
      <c r="D8" s="5">
        <v>70.11025</v>
      </c>
      <c r="E8" s="5">
        <v>1.0</v>
      </c>
      <c r="F8" s="5">
        <v>0.0</v>
      </c>
      <c r="G8" s="5">
        <v>1.0</v>
      </c>
      <c r="H8" s="5">
        <v>0.0</v>
      </c>
      <c r="I8" s="5">
        <v>0.0</v>
      </c>
      <c r="J8" s="5">
        <v>1.0</v>
      </c>
      <c r="K8" s="5">
        <v>0.0</v>
      </c>
      <c r="L8" s="5">
        <v>0.0</v>
      </c>
      <c r="M8" s="5">
        <v>0.0</v>
      </c>
      <c r="N8" s="5">
        <v>1.0</v>
      </c>
      <c r="O8" s="5">
        <v>0.0</v>
      </c>
      <c r="P8" s="5" t="s">
        <v>18</v>
      </c>
    </row>
    <row r="9" ht="15.75" customHeight="1">
      <c r="A9" s="5">
        <v>8.0</v>
      </c>
      <c r="B9" s="5">
        <v>79.5088</v>
      </c>
      <c r="C9" s="10">
        <v>0.0</v>
      </c>
      <c r="D9" s="5">
        <v>76.808</v>
      </c>
      <c r="E9" s="5">
        <v>4.0</v>
      </c>
      <c r="F9" s="5">
        <v>1.0</v>
      </c>
      <c r="G9" s="5">
        <v>1.0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1.0</v>
      </c>
      <c r="O9" s="6">
        <v>1.0</v>
      </c>
      <c r="P9" s="5" t="s">
        <v>18</v>
      </c>
    </row>
    <row r="10" ht="15.75" customHeight="1">
      <c r="A10" s="5">
        <v>9.0</v>
      </c>
      <c r="B10" s="5">
        <v>32.87045</v>
      </c>
      <c r="C10" s="10">
        <v>0.0</v>
      </c>
      <c r="D10" s="5">
        <v>50.42198</v>
      </c>
      <c r="E10" s="5">
        <v>0.0</v>
      </c>
      <c r="F10" s="5">
        <v>0.0</v>
      </c>
      <c r="G10" s="5">
        <v>1.0</v>
      </c>
      <c r="H10" s="5">
        <v>0.0</v>
      </c>
      <c r="I10" s="5">
        <v>0.0</v>
      </c>
      <c r="J10" s="5">
        <v>1.0</v>
      </c>
      <c r="K10" s="5">
        <v>0.0</v>
      </c>
      <c r="L10" s="5">
        <v>0.0</v>
      </c>
      <c r="M10" s="5">
        <v>0.0</v>
      </c>
      <c r="N10" s="5">
        <v>1.0</v>
      </c>
      <c r="O10" s="5">
        <v>0.0</v>
      </c>
      <c r="P10" s="5" t="s">
        <v>18</v>
      </c>
    </row>
    <row r="11" ht="15.75" customHeight="1">
      <c r="A11" s="5">
        <v>10.0</v>
      </c>
      <c r="B11" s="5">
        <v>60.1249</v>
      </c>
      <c r="C11" s="10">
        <v>0.0</v>
      </c>
      <c r="D11" s="5">
        <v>58.89919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1.0</v>
      </c>
      <c r="K11" s="5">
        <v>0.0</v>
      </c>
      <c r="L11" s="5">
        <v>1.0</v>
      </c>
      <c r="M11" s="5">
        <v>0.0</v>
      </c>
      <c r="N11" s="5">
        <v>1.0</v>
      </c>
      <c r="O11" s="5">
        <v>0.0</v>
      </c>
      <c r="P11" s="5" t="s">
        <v>18</v>
      </c>
    </row>
    <row r="12" ht="15.75" customHeight="1">
      <c r="A12" s="5">
        <v>11.0</v>
      </c>
      <c r="B12" s="5">
        <v>79.9408</v>
      </c>
      <c r="C12" s="10">
        <v>134.49334</v>
      </c>
      <c r="D12" s="5">
        <v>91.66512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1.0</v>
      </c>
      <c r="K12" s="5">
        <v>0.0</v>
      </c>
      <c r="L12" s="5">
        <v>1.0</v>
      </c>
      <c r="M12" s="5">
        <v>0.0</v>
      </c>
      <c r="N12" s="5">
        <v>1.0</v>
      </c>
      <c r="O12" s="5">
        <v>0.0</v>
      </c>
      <c r="P12" s="5" t="s">
        <v>18</v>
      </c>
    </row>
    <row r="13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ht="15.75" customHeight="1">
      <c r="A14" s="18"/>
      <c r="B14" s="20"/>
      <c r="D14" s="20"/>
      <c r="E14" s="20"/>
      <c r="F14" s="20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ht="15.75" customHeight="1">
      <c r="A15" s="20"/>
      <c r="B15" s="23"/>
      <c r="D15" s="23"/>
      <c r="E15" s="23"/>
      <c r="F15" s="24"/>
      <c r="G15" s="21"/>
      <c r="H15" s="17"/>
      <c r="I15" s="17"/>
      <c r="J15" s="17"/>
      <c r="K15" s="17"/>
      <c r="L15" s="17"/>
      <c r="M15" s="17"/>
      <c r="N15" s="17"/>
      <c r="O15" s="17"/>
      <c r="P15" s="21"/>
      <c r="Q15" s="17"/>
    </row>
    <row r="16" ht="15.75" customHeight="1">
      <c r="A16" s="26"/>
      <c r="B16" s="26"/>
      <c r="D16" s="26"/>
      <c r="E16" s="26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ht="15.75" customHeight="1">
      <c r="A17" s="30"/>
      <c r="B17" s="30"/>
      <c r="D17" s="30"/>
      <c r="E17" s="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ht="15.75" customHeight="1">
      <c r="A18" s="30"/>
      <c r="B18" s="30"/>
      <c r="D18" s="30"/>
      <c r="E18" s="9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ht="15.75" customHeight="1">
      <c r="A19" s="30"/>
      <c r="B19" s="30"/>
      <c r="D19" s="30"/>
      <c r="E19" s="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ht="15.75" customHeight="1">
      <c r="A20" s="30"/>
      <c r="B20" s="30"/>
      <c r="D20" s="30"/>
      <c r="E20" s="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ht="15.75" customHeight="1">
      <c r="A21" s="30"/>
      <c r="B21" s="30"/>
      <c r="D21" s="30"/>
      <c r="E21" s="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ht="15.75" customHeight="1">
      <c r="A22" s="30"/>
      <c r="B22" s="30"/>
      <c r="D22" s="30"/>
      <c r="E22" s="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ht="15.75" customHeight="1">
      <c r="A23" s="30"/>
      <c r="B23" s="30"/>
      <c r="D23" s="30"/>
      <c r="E23" s="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ht="15.75" customHeight="1">
      <c r="A24" s="30"/>
      <c r="B24" s="30"/>
      <c r="D24" s="30"/>
      <c r="E24" s="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71"/>
    <col customWidth="1" min="2" max="2" width="11.29"/>
    <col customWidth="1" min="3" max="3" width="10.86"/>
    <col customWidth="1" min="4" max="4" width="11.57"/>
    <col customWidth="1" min="5" max="5" width="10.29"/>
    <col customWidth="1" min="6" max="6" width="11.29"/>
    <col customWidth="1" min="7" max="7" width="11.43"/>
    <col customWidth="1" min="8" max="8" width="11.0"/>
    <col customWidth="1" min="9" max="9" width="9.0"/>
    <col customWidth="1" min="10" max="10" width="10.29"/>
    <col customWidth="1" min="11" max="11" width="10.0"/>
    <col customWidth="1" min="12" max="12" width="10.57"/>
    <col customWidth="1" min="13" max="13" width="11.0"/>
    <col customWidth="1" min="14" max="14" width="9.71"/>
    <col customWidth="1" min="15" max="15" width="9.14"/>
    <col customWidth="1" min="16" max="16" width="7.43"/>
    <col customWidth="1" min="17" max="17" width="9.43"/>
    <col customWidth="1" min="18" max="26" width="14.43"/>
  </cols>
  <sheetData>
    <row r="1" ht="43.5" customHeight="1">
      <c r="A1" s="1" t="s">
        <v>0</v>
      </c>
      <c r="B1" s="2" t="s">
        <v>1</v>
      </c>
      <c r="C1" s="1" t="s">
        <v>4</v>
      </c>
      <c r="D1" s="1" t="s">
        <v>5</v>
      </c>
      <c r="E1" s="3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ht="15.75" customHeight="1">
      <c r="A2" s="5">
        <v>1.0</v>
      </c>
      <c r="B2" s="5">
        <v>39.35431</v>
      </c>
      <c r="C2" s="6">
        <v>72.30964</v>
      </c>
      <c r="D2" s="5">
        <v>31.21356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1.0</v>
      </c>
      <c r="K2" s="5">
        <v>0.0</v>
      </c>
      <c r="L2" s="5">
        <v>1.0</v>
      </c>
      <c r="M2" s="5">
        <v>0.0</v>
      </c>
      <c r="N2" s="5">
        <v>1.0</v>
      </c>
      <c r="O2" s="5">
        <v>0.0</v>
      </c>
      <c r="P2" s="5" t="s">
        <v>18</v>
      </c>
    </row>
    <row r="3" ht="15.75" customHeight="1">
      <c r="A3" s="5">
        <v>2.0</v>
      </c>
      <c r="B3" s="5">
        <v>20.90002</v>
      </c>
      <c r="C3" s="6">
        <v>40.81191</v>
      </c>
      <c r="D3" s="5">
        <v>59.93542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3.0</v>
      </c>
      <c r="K3" s="5">
        <v>1.0</v>
      </c>
      <c r="L3" s="5">
        <v>1.0</v>
      </c>
      <c r="M3" s="6">
        <v>0.0</v>
      </c>
      <c r="N3" s="5">
        <v>1.0</v>
      </c>
      <c r="O3" s="5">
        <v>1.0</v>
      </c>
      <c r="P3" s="5" t="s">
        <v>18</v>
      </c>
    </row>
    <row r="4" ht="15.75" customHeight="1">
      <c r="A4" s="5">
        <v>3.0</v>
      </c>
      <c r="B4" s="5">
        <v>48.82261</v>
      </c>
      <c r="C4" s="8">
        <v>70.27494</v>
      </c>
      <c r="D4" s="5">
        <v>101.404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2.0</v>
      </c>
      <c r="K4" s="6">
        <v>0.0</v>
      </c>
      <c r="L4" s="5">
        <v>2.0</v>
      </c>
      <c r="M4" s="5">
        <v>0.0</v>
      </c>
      <c r="N4" s="5">
        <v>1.0</v>
      </c>
      <c r="O4" s="6">
        <v>0.0</v>
      </c>
      <c r="P4" s="5" t="s">
        <v>18</v>
      </c>
    </row>
    <row r="5" ht="15.75" customHeight="1">
      <c r="A5" s="5">
        <v>4.0</v>
      </c>
      <c r="B5" s="5" t="s">
        <v>20</v>
      </c>
      <c r="C5" s="10">
        <v>61.01268</v>
      </c>
      <c r="D5" s="5">
        <v>83.92931</v>
      </c>
      <c r="E5" s="5">
        <v>0.0</v>
      </c>
      <c r="F5" s="5">
        <v>0.0</v>
      </c>
      <c r="G5" s="5">
        <v>1.0</v>
      </c>
      <c r="H5" s="5">
        <v>0.0</v>
      </c>
      <c r="I5" s="5">
        <v>1.0</v>
      </c>
      <c r="J5" s="5">
        <v>3.0</v>
      </c>
      <c r="K5" s="5">
        <v>0.0</v>
      </c>
      <c r="L5" s="5">
        <v>1.0</v>
      </c>
      <c r="M5" s="5">
        <v>0.0</v>
      </c>
      <c r="N5" s="5">
        <v>2.0</v>
      </c>
      <c r="O5" s="5">
        <v>1.0</v>
      </c>
      <c r="P5" s="5" t="s">
        <v>18</v>
      </c>
    </row>
    <row r="6" ht="15.75" customHeight="1">
      <c r="A6" s="5">
        <v>5.0</v>
      </c>
      <c r="B6" s="6">
        <v>69.14671</v>
      </c>
      <c r="C6" s="10">
        <v>42.165</v>
      </c>
      <c r="D6" s="6">
        <v>71.30762</v>
      </c>
      <c r="E6" s="5">
        <v>3.0</v>
      </c>
      <c r="F6" s="5">
        <v>0.0</v>
      </c>
      <c r="G6" s="5">
        <v>0.0</v>
      </c>
      <c r="H6" s="5">
        <v>0.0</v>
      </c>
      <c r="I6" s="5">
        <v>0.0</v>
      </c>
      <c r="J6" s="5">
        <v>1.0</v>
      </c>
      <c r="K6" s="5">
        <v>0.0</v>
      </c>
      <c r="L6" s="5">
        <v>1.0</v>
      </c>
      <c r="M6" s="5">
        <v>0.0</v>
      </c>
      <c r="N6" s="5">
        <v>2.0</v>
      </c>
      <c r="O6" s="5">
        <v>0.0</v>
      </c>
      <c r="P6" s="5" t="s">
        <v>18</v>
      </c>
    </row>
    <row r="7" ht="15.75" customHeight="1">
      <c r="A7" s="12">
        <v>6.0</v>
      </c>
      <c r="B7" s="12">
        <v>12.5</v>
      </c>
      <c r="C7" s="14">
        <v>55.44317</v>
      </c>
      <c r="D7" s="12">
        <v>64.58127</v>
      </c>
      <c r="E7" s="12">
        <v>4.0</v>
      </c>
      <c r="F7" s="12">
        <v>0.0</v>
      </c>
      <c r="G7" s="12">
        <v>1.0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2.0</v>
      </c>
      <c r="O7" s="12">
        <v>0.0</v>
      </c>
      <c r="P7" s="12" t="s">
        <v>18</v>
      </c>
    </row>
    <row r="8" ht="15.75" customHeight="1">
      <c r="A8" s="5">
        <v>7.0</v>
      </c>
      <c r="B8" s="5">
        <v>42.10002</v>
      </c>
      <c r="C8" s="10">
        <v>34.34273</v>
      </c>
      <c r="D8" s="5">
        <v>56.98572</v>
      </c>
      <c r="E8" s="5">
        <v>9.0</v>
      </c>
      <c r="F8" s="5">
        <v>0.0</v>
      </c>
      <c r="G8" s="5">
        <v>1.0</v>
      </c>
      <c r="H8" s="5">
        <v>0.0</v>
      </c>
      <c r="I8" s="5">
        <v>8.0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 t="s">
        <v>18</v>
      </c>
    </row>
    <row r="9" ht="15.75" customHeight="1">
      <c r="A9" s="5">
        <v>8.0</v>
      </c>
      <c r="B9" s="5">
        <v>50.10686</v>
      </c>
      <c r="C9" s="10">
        <v>43.29212</v>
      </c>
      <c r="D9" s="5">
        <v>50.53767</v>
      </c>
      <c r="E9" s="5">
        <v>1.0</v>
      </c>
      <c r="F9" s="5">
        <v>0.0</v>
      </c>
      <c r="G9" s="5">
        <v>1.0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 t="s">
        <v>18</v>
      </c>
    </row>
    <row r="10" ht="15.75" customHeight="1">
      <c r="A10" s="5">
        <v>9.0</v>
      </c>
      <c r="B10" s="5">
        <v>49.19724</v>
      </c>
      <c r="C10" s="10">
        <v>41.37578</v>
      </c>
      <c r="D10" s="5">
        <v>48.89452</v>
      </c>
      <c r="E10" s="5">
        <v>0.0</v>
      </c>
      <c r="F10" s="5">
        <v>0.0</v>
      </c>
      <c r="G10" s="5">
        <v>1.0</v>
      </c>
      <c r="H10" s="5">
        <v>0.0</v>
      </c>
      <c r="I10" s="5">
        <v>0.0</v>
      </c>
      <c r="J10" s="5">
        <v>2.0</v>
      </c>
      <c r="K10" s="5">
        <v>0.0</v>
      </c>
      <c r="L10" s="5">
        <v>0.0</v>
      </c>
      <c r="M10" s="5">
        <v>0.0</v>
      </c>
      <c r="N10" s="5">
        <v>1.0</v>
      </c>
      <c r="O10" s="5">
        <v>0.0</v>
      </c>
      <c r="P10" s="5" t="s">
        <v>18</v>
      </c>
    </row>
    <row r="11" ht="15.75" customHeight="1">
      <c r="A11" s="5">
        <v>10.0</v>
      </c>
      <c r="B11" s="5">
        <v>44.90433</v>
      </c>
      <c r="C11" s="10">
        <v>77.1023</v>
      </c>
      <c r="D11" s="5">
        <v>35.04966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1.0</v>
      </c>
      <c r="K11" s="5">
        <v>0.0</v>
      </c>
      <c r="L11" s="5">
        <v>1.0</v>
      </c>
      <c r="M11" s="5">
        <v>0.0</v>
      </c>
      <c r="N11" s="5">
        <v>0.0</v>
      </c>
      <c r="O11" s="5">
        <v>0.0</v>
      </c>
      <c r="P11" s="5" t="s">
        <v>18</v>
      </c>
    </row>
    <row r="12" ht="15.75" customHeight="1">
      <c r="A12" s="5">
        <v>11.0</v>
      </c>
      <c r="B12" s="5">
        <v>45.21668</v>
      </c>
      <c r="C12" s="10">
        <v>69.92317</v>
      </c>
      <c r="D12" s="5">
        <v>36.67884</v>
      </c>
      <c r="E12" s="5">
        <v>1.0</v>
      </c>
      <c r="F12" s="5">
        <v>0.0</v>
      </c>
      <c r="G12" s="5">
        <v>1.0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1.0</v>
      </c>
      <c r="O12" s="5">
        <v>1.0</v>
      </c>
      <c r="P12" s="5" t="s">
        <v>18</v>
      </c>
    </row>
    <row r="13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ht="15.75" customHeight="1">
      <c r="A14" s="18"/>
      <c r="B14" s="20"/>
      <c r="D14" s="20"/>
      <c r="E14" s="20"/>
      <c r="F14" s="20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ht="15.75" customHeight="1">
      <c r="A15" s="20"/>
      <c r="B15" s="23"/>
      <c r="D15" s="23"/>
      <c r="E15" s="23"/>
      <c r="F15" s="24"/>
      <c r="G15" s="21"/>
      <c r="H15" s="17"/>
      <c r="I15" s="17"/>
      <c r="J15" s="17"/>
      <c r="K15" s="17"/>
      <c r="L15" s="17"/>
      <c r="M15" s="17"/>
      <c r="N15" s="17"/>
      <c r="O15" s="17"/>
      <c r="P15" s="21"/>
      <c r="Q15" s="17"/>
    </row>
    <row r="16" ht="15.75" customHeight="1">
      <c r="A16" s="26"/>
      <c r="B16" s="26"/>
      <c r="D16" s="26"/>
      <c r="E16" s="26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ht="15.75" customHeight="1">
      <c r="A17" s="30"/>
      <c r="B17" s="30"/>
      <c r="D17" s="30"/>
      <c r="E17" s="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ht="15.75" customHeight="1">
      <c r="A18" s="30"/>
      <c r="B18" s="30"/>
      <c r="D18" s="30"/>
      <c r="E18" s="9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ht="15.75" customHeight="1">
      <c r="A19" s="30"/>
      <c r="B19" s="30"/>
      <c r="D19" s="30"/>
      <c r="E19" s="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ht="15.75" customHeight="1">
      <c r="A20" s="30"/>
      <c r="B20" s="30"/>
      <c r="D20" s="30"/>
      <c r="E20" s="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ht="15.75" customHeight="1">
      <c r="A21" s="30"/>
      <c r="B21" s="30"/>
      <c r="D21" s="30"/>
      <c r="E21" s="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ht="15.75" customHeight="1">
      <c r="A22" s="30"/>
      <c r="B22" s="30"/>
      <c r="D22" s="30"/>
      <c r="E22" s="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ht="15.75" customHeight="1">
      <c r="A23" s="30"/>
      <c r="B23" s="30"/>
      <c r="D23" s="30"/>
      <c r="E23" s="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ht="15.75" customHeight="1">
      <c r="A24" s="30"/>
      <c r="B24" s="30"/>
      <c r="D24" s="30"/>
      <c r="E24" s="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4.29"/>
    <col customWidth="1" min="2" max="2" width="28.71"/>
    <col customWidth="1" min="3" max="3" width="27.29"/>
    <col customWidth="1" min="4" max="4" width="28.57"/>
    <col customWidth="1" min="5" max="5" width="28.43"/>
    <col customWidth="1" min="6" max="6" width="27.0"/>
    <col customWidth="1" min="7" max="7" width="25.43"/>
    <col customWidth="1" min="8" max="26" width="14.43"/>
  </cols>
  <sheetData>
    <row r="1" ht="15.75" customHeight="1">
      <c r="B1" s="33" t="s">
        <v>21</v>
      </c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I1" s="35" t="s">
        <v>27</v>
      </c>
      <c r="J1" s="35" t="s">
        <v>28</v>
      </c>
      <c r="K1" s="35" t="s">
        <v>29</v>
      </c>
      <c r="L1" s="35" t="s">
        <v>30</v>
      </c>
      <c r="M1" s="35" t="s">
        <v>31</v>
      </c>
      <c r="N1" s="35" t="s">
        <v>32</v>
      </c>
      <c r="O1" s="35" t="s">
        <v>33</v>
      </c>
      <c r="P1" s="35" t="s">
        <v>34</v>
      </c>
      <c r="Q1" s="35" t="s">
        <v>35</v>
      </c>
      <c r="R1" s="35" t="s">
        <v>36</v>
      </c>
      <c r="S1" s="35" t="s">
        <v>37</v>
      </c>
      <c r="T1" s="36"/>
      <c r="U1" s="37"/>
    </row>
    <row r="2" ht="15.75" customHeight="1">
      <c r="B2" s="38">
        <v>91.06084</v>
      </c>
      <c r="C2" s="39">
        <v>69.3766</v>
      </c>
      <c r="D2" s="38">
        <v>67.18122</v>
      </c>
      <c r="E2" s="38">
        <v>38.32458</v>
      </c>
      <c r="F2" s="38">
        <v>40.20668</v>
      </c>
      <c r="G2" s="38">
        <v>31.21356</v>
      </c>
      <c r="I2" s="40" t="s">
        <v>38</v>
      </c>
      <c r="J2" s="41" t="s">
        <v>39</v>
      </c>
      <c r="K2" s="41" t="s">
        <v>39</v>
      </c>
      <c r="L2" s="41" t="s">
        <v>40</v>
      </c>
      <c r="M2" s="41" t="s">
        <v>41</v>
      </c>
      <c r="N2" s="41" t="s">
        <v>42</v>
      </c>
      <c r="O2" s="41" t="s">
        <v>43</v>
      </c>
      <c r="P2" s="41" t="s">
        <v>44</v>
      </c>
      <c r="Q2" s="41" t="s">
        <v>45</v>
      </c>
      <c r="R2" s="41" t="s">
        <v>46</v>
      </c>
      <c r="S2" s="41" t="s">
        <v>47</v>
      </c>
      <c r="T2" s="42"/>
      <c r="U2" s="43"/>
    </row>
    <row r="3" ht="15.75" customHeight="1">
      <c r="B3" s="39">
        <v>113.2951</v>
      </c>
      <c r="C3" s="39">
        <v>75.6543</v>
      </c>
      <c r="D3" s="39">
        <v>77.52525</v>
      </c>
      <c r="E3" s="39">
        <v>60.75844</v>
      </c>
      <c r="F3" s="38">
        <v>50.42198</v>
      </c>
      <c r="G3" s="38">
        <v>35.04966</v>
      </c>
      <c r="I3" s="40" t="s">
        <v>28</v>
      </c>
      <c r="J3" s="44"/>
      <c r="K3" s="44"/>
      <c r="L3" s="41" t="s">
        <v>48</v>
      </c>
      <c r="M3" s="41" t="s">
        <v>49</v>
      </c>
      <c r="N3" s="41" t="s">
        <v>50</v>
      </c>
      <c r="O3" s="41" t="s">
        <v>51</v>
      </c>
      <c r="P3" s="41" t="s">
        <v>52</v>
      </c>
      <c r="Q3" s="41" t="s">
        <v>53</v>
      </c>
      <c r="R3" s="41" t="s">
        <v>54</v>
      </c>
      <c r="S3" s="41" t="s">
        <v>55</v>
      </c>
      <c r="T3" s="42"/>
      <c r="U3" s="43"/>
    </row>
    <row r="4" ht="15.75" customHeight="1">
      <c r="B4" s="39">
        <v>115.4419</v>
      </c>
      <c r="C4" s="38">
        <v>76.6661</v>
      </c>
      <c r="D4" s="39">
        <v>84.12046</v>
      </c>
      <c r="E4" s="39">
        <v>72.78423</v>
      </c>
      <c r="F4" s="39">
        <v>58.89919</v>
      </c>
      <c r="G4" s="39">
        <v>36.67884</v>
      </c>
      <c r="I4" s="40" t="s">
        <v>29</v>
      </c>
      <c r="J4" s="44"/>
      <c r="K4" s="44"/>
      <c r="L4" s="44"/>
      <c r="M4" s="44"/>
      <c r="N4" s="41" t="s">
        <v>56</v>
      </c>
      <c r="O4" s="41" t="s">
        <v>57</v>
      </c>
      <c r="P4" s="41" t="s">
        <v>58</v>
      </c>
      <c r="Q4" s="41" t="s">
        <v>59</v>
      </c>
      <c r="R4" s="41" t="s">
        <v>60</v>
      </c>
      <c r="S4" s="41" t="s">
        <v>61</v>
      </c>
      <c r="T4" s="42"/>
      <c r="U4" s="43"/>
    </row>
    <row r="5" ht="15.75" customHeight="1">
      <c r="B5" s="38">
        <v>127.5233</v>
      </c>
      <c r="C5" s="6">
        <v>77.47279</v>
      </c>
      <c r="D5" s="38">
        <v>85.56857</v>
      </c>
      <c r="E5" s="38">
        <v>77.52525</v>
      </c>
      <c r="F5" s="38">
        <v>70.11025</v>
      </c>
      <c r="G5" s="38">
        <v>48.89452</v>
      </c>
      <c r="I5" s="40" t="s">
        <v>30</v>
      </c>
      <c r="J5" s="44"/>
      <c r="K5" s="44"/>
      <c r="L5" s="44"/>
      <c r="M5" s="44"/>
      <c r="N5" s="44"/>
      <c r="O5" s="44"/>
      <c r="P5" s="41" t="s">
        <v>62</v>
      </c>
      <c r="Q5" s="41" t="s">
        <v>63</v>
      </c>
      <c r="R5" s="41" t="s">
        <v>64</v>
      </c>
      <c r="S5" s="41" t="s">
        <v>65</v>
      </c>
      <c r="T5" s="42"/>
      <c r="U5" s="43"/>
    </row>
    <row r="6" ht="15.75" customHeight="1">
      <c r="B6" s="39">
        <v>127.8525</v>
      </c>
      <c r="C6" s="39">
        <v>87.4777</v>
      </c>
      <c r="D6" s="39">
        <v>91.88203</v>
      </c>
      <c r="E6" s="39">
        <v>84.12046</v>
      </c>
      <c r="F6" s="38">
        <v>76.20749</v>
      </c>
      <c r="G6" s="38">
        <v>50.53767</v>
      </c>
      <c r="I6" s="40" t="s">
        <v>31</v>
      </c>
      <c r="J6" s="44"/>
      <c r="K6" s="44"/>
      <c r="L6" s="44"/>
      <c r="M6" s="44"/>
      <c r="N6" s="44"/>
      <c r="O6" s="44"/>
      <c r="P6" s="44"/>
      <c r="Q6" s="44"/>
      <c r="R6" s="41" t="s">
        <v>66</v>
      </c>
      <c r="S6" s="41" t="s">
        <v>67</v>
      </c>
      <c r="T6" s="42"/>
      <c r="U6" s="43"/>
    </row>
    <row r="7" ht="15.75" customHeight="1">
      <c r="B7" s="10">
        <v>131.7296</v>
      </c>
      <c r="C7" s="45">
        <v>97.5233</v>
      </c>
      <c r="D7" s="45">
        <v>106.6032</v>
      </c>
      <c r="E7" s="45">
        <v>86.32053</v>
      </c>
      <c r="F7" s="45">
        <v>76.808</v>
      </c>
      <c r="G7" s="45">
        <v>56.98572</v>
      </c>
      <c r="I7" s="40" t="s">
        <v>32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2"/>
      <c r="U7" s="43"/>
    </row>
    <row r="8" ht="15.75" customHeight="1">
      <c r="B8" s="38">
        <v>138.3458</v>
      </c>
      <c r="C8" s="38">
        <v>111.1539</v>
      </c>
      <c r="D8" s="38">
        <v>133.3074</v>
      </c>
      <c r="E8" s="38">
        <v>99.24564</v>
      </c>
      <c r="F8" s="38">
        <v>83.16447</v>
      </c>
      <c r="G8" s="38">
        <v>59.93542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ht="15.75" customHeight="1">
      <c r="B9" s="39">
        <v>153.1541</v>
      </c>
      <c r="C9" s="39">
        <v>132.1952</v>
      </c>
      <c r="D9" s="39">
        <v>155.9899</v>
      </c>
      <c r="E9" s="39">
        <v>130.4712</v>
      </c>
      <c r="F9" s="38">
        <v>91.66512</v>
      </c>
      <c r="G9" s="39">
        <v>71.30762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43"/>
    </row>
    <row r="10" ht="15.75" customHeight="1">
      <c r="B10" s="39">
        <v>186.3172</v>
      </c>
      <c r="C10" s="39">
        <v>140.3228</v>
      </c>
      <c r="D10" s="38">
        <v>219.4839</v>
      </c>
      <c r="E10" s="39">
        <v>160.0619</v>
      </c>
      <c r="F10" s="39">
        <v>101.404</v>
      </c>
      <c r="G10" s="38">
        <v>83.92931</v>
      </c>
      <c r="I10" s="46"/>
      <c r="J10" s="47" t="s">
        <v>68</v>
      </c>
      <c r="S10" s="42"/>
      <c r="T10" s="42"/>
      <c r="U10" s="43"/>
    </row>
    <row r="11" ht="15.75" customHeight="1">
      <c r="B11" s="38">
        <v>214.0739</v>
      </c>
      <c r="C11" s="38">
        <v>146.4303</v>
      </c>
      <c r="D11" s="39">
        <v>237.2419</v>
      </c>
      <c r="E11" s="38">
        <v>173.2698</v>
      </c>
      <c r="F11" s="38">
        <v>176.2385</v>
      </c>
      <c r="G11" s="38">
        <v>101.404</v>
      </c>
      <c r="I11" s="48" t="s">
        <v>69</v>
      </c>
      <c r="J11" s="48" t="s">
        <v>70</v>
      </c>
      <c r="K11" s="48" t="s">
        <v>71</v>
      </c>
      <c r="L11" s="48" t="s">
        <v>72</v>
      </c>
      <c r="M11" s="48" t="s">
        <v>73</v>
      </c>
      <c r="N11" s="48" t="s">
        <v>74</v>
      </c>
      <c r="O11" s="48" t="s">
        <v>75</v>
      </c>
      <c r="P11" s="48" t="s">
        <v>76</v>
      </c>
      <c r="Q11" s="48" t="s">
        <v>77</v>
      </c>
      <c r="R11" s="48" t="s">
        <v>78</v>
      </c>
      <c r="S11" s="42"/>
      <c r="T11" s="42"/>
      <c r="U11" s="43"/>
    </row>
    <row r="12" ht="15.75" customHeight="1">
      <c r="B12" s="49"/>
      <c r="C12" s="49"/>
      <c r="E12" s="50"/>
      <c r="I12" s="48" t="s">
        <v>29</v>
      </c>
      <c r="J12" s="51" t="s">
        <v>79</v>
      </c>
      <c r="K12" s="51" t="s">
        <v>80</v>
      </c>
      <c r="L12" s="51" t="s">
        <v>81</v>
      </c>
      <c r="M12" s="51" t="s">
        <v>82</v>
      </c>
      <c r="N12" s="51" t="s">
        <v>83</v>
      </c>
      <c r="O12" s="51" t="s">
        <v>84</v>
      </c>
      <c r="P12" s="51" t="s">
        <v>85</v>
      </c>
      <c r="Q12" s="51" t="s">
        <v>86</v>
      </c>
      <c r="R12" s="51" t="s">
        <v>86</v>
      </c>
      <c r="S12" s="42"/>
      <c r="T12" s="42"/>
      <c r="U12" s="43"/>
    </row>
    <row r="13" ht="15.75" customHeight="1">
      <c r="A13" s="52"/>
      <c r="B13" s="53"/>
      <c r="C13" s="53"/>
      <c r="D13" s="53"/>
      <c r="E13" s="53"/>
      <c r="F13" s="53"/>
      <c r="G13" s="53"/>
      <c r="I13" s="48" t="s">
        <v>30</v>
      </c>
      <c r="J13" s="51" t="s">
        <v>89</v>
      </c>
      <c r="K13" s="51" t="s">
        <v>90</v>
      </c>
      <c r="L13" s="51" t="s">
        <v>92</v>
      </c>
      <c r="M13" s="51" t="s">
        <v>96</v>
      </c>
      <c r="N13" s="51" t="s">
        <v>97</v>
      </c>
      <c r="O13" s="51" t="s">
        <v>98</v>
      </c>
      <c r="P13" s="51" t="s">
        <v>99</v>
      </c>
      <c r="Q13" s="51" t="s">
        <v>100</v>
      </c>
      <c r="R13" s="51" t="s">
        <v>101</v>
      </c>
      <c r="S13" s="42"/>
      <c r="T13" s="42"/>
      <c r="U13" s="43"/>
    </row>
    <row r="14" ht="15.75" customHeight="1">
      <c r="A14" s="54" t="s">
        <v>102</v>
      </c>
      <c r="B14" s="55">
        <f>VARPA(B2:B11)</f>
        <v>1189.076967</v>
      </c>
      <c r="C14" s="55">
        <f>VARPA(C2:C12)</f>
        <v>766.7663378</v>
      </c>
      <c r="D14" s="55">
        <f t="shared" ref="D14:G14" si="1">VARPA(D2:D11)</f>
        <v>3280.499031</v>
      </c>
      <c r="E14" s="55">
        <f t="shared" si="1"/>
        <v>1690.45137</v>
      </c>
      <c r="F14" s="55">
        <f t="shared" si="1"/>
        <v>1282.892993</v>
      </c>
      <c r="G14" s="55">
        <f t="shared" si="1"/>
        <v>457.3871821</v>
      </c>
      <c r="I14" s="48" t="s">
        <v>31</v>
      </c>
      <c r="J14" s="51" t="s">
        <v>103</v>
      </c>
      <c r="K14" s="51" t="s">
        <v>104</v>
      </c>
      <c r="L14" s="51" t="s">
        <v>105</v>
      </c>
      <c r="M14" s="51" t="s">
        <v>106</v>
      </c>
      <c r="N14" s="51" t="s">
        <v>107</v>
      </c>
      <c r="O14" s="51" t="s">
        <v>108</v>
      </c>
      <c r="P14" s="51" t="s">
        <v>109</v>
      </c>
      <c r="Q14" s="51" t="s">
        <v>110</v>
      </c>
      <c r="R14" s="51" t="s">
        <v>111</v>
      </c>
      <c r="S14" s="42"/>
      <c r="T14" s="42"/>
      <c r="U14" s="43"/>
    </row>
    <row r="15" ht="15.75" customHeight="1">
      <c r="A15" s="57"/>
      <c r="B15" s="58" t="s">
        <v>112</v>
      </c>
      <c r="C15" s="53"/>
      <c r="D15" s="53"/>
      <c r="E15" s="53"/>
      <c r="F15" s="53"/>
      <c r="G15" s="53"/>
      <c r="I15" s="48" t="s">
        <v>32</v>
      </c>
      <c r="J15" s="51" t="s">
        <v>113</v>
      </c>
      <c r="K15" s="51" t="s">
        <v>114</v>
      </c>
      <c r="L15" s="51" t="s">
        <v>115</v>
      </c>
      <c r="M15" s="51" t="s">
        <v>116</v>
      </c>
      <c r="N15" s="51" t="s">
        <v>107</v>
      </c>
      <c r="O15" s="51" t="s">
        <v>117</v>
      </c>
      <c r="P15" s="51" t="s">
        <v>118</v>
      </c>
      <c r="Q15" s="51" t="s">
        <v>109</v>
      </c>
      <c r="R15" s="51" t="s">
        <v>119</v>
      </c>
      <c r="S15" s="42"/>
      <c r="T15" s="42"/>
      <c r="U15" s="43"/>
    </row>
    <row r="16" ht="15.75" customHeight="1">
      <c r="A16" s="59" t="s">
        <v>120</v>
      </c>
      <c r="B16" s="60" t="s">
        <v>121</v>
      </c>
      <c r="C16" s="61"/>
      <c r="D16" s="61"/>
      <c r="E16" s="62"/>
      <c r="F16" s="62"/>
      <c r="I16" s="48" t="s">
        <v>33</v>
      </c>
      <c r="J16" s="51" t="s">
        <v>122</v>
      </c>
      <c r="K16" s="51" t="s">
        <v>123</v>
      </c>
      <c r="L16" s="51" t="s">
        <v>124</v>
      </c>
      <c r="M16" s="51" t="s">
        <v>125</v>
      </c>
      <c r="N16" s="51" t="s">
        <v>126</v>
      </c>
      <c r="O16" s="51" t="s">
        <v>127</v>
      </c>
      <c r="P16" s="51" t="s">
        <v>108</v>
      </c>
      <c r="Q16" s="51" t="s">
        <v>128</v>
      </c>
      <c r="R16" s="51" t="s">
        <v>129</v>
      </c>
      <c r="S16" s="42"/>
      <c r="T16" s="42"/>
      <c r="U16" s="43"/>
    </row>
    <row r="17" ht="15.75" customHeight="1">
      <c r="A17" s="63" t="s">
        <v>130</v>
      </c>
      <c r="B17" s="63" t="s">
        <v>131</v>
      </c>
      <c r="C17" s="63" t="s">
        <v>132</v>
      </c>
      <c r="D17" s="63" t="s">
        <v>133</v>
      </c>
      <c r="E17" s="63" t="s">
        <v>134</v>
      </c>
      <c r="F17" s="63" t="s">
        <v>135</v>
      </c>
      <c r="I17" s="48" t="s">
        <v>34</v>
      </c>
      <c r="J17" s="51" t="s">
        <v>136</v>
      </c>
      <c r="K17" s="51" t="s">
        <v>137</v>
      </c>
      <c r="L17" s="51" t="s">
        <v>138</v>
      </c>
      <c r="M17" s="51" t="s">
        <v>139</v>
      </c>
      <c r="N17" s="51" t="s">
        <v>140</v>
      </c>
      <c r="O17" s="51" t="s">
        <v>127</v>
      </c>
      <c r="P17" s="51" t="s">
        <v>141</v>
      </c>
      <c r="Q17" s="51" t="s">
        <v>142</v>
      </c>
      <c r="R17" s="51" t="s">
        <v>98</v>
      </c>
      <c r="S17" s="42"/>
      <c r="T17" s="42"/>
      <c r="U17" s="43"/>
    </row>
    <row r="18" ht="15.75" customHeight="1">
      <c r="A18" s="64">
        <v>1.0</v>
      </c>
      <c r="B18" s="64">
        <v>10.0</v>
      </c>
      <c r="C18" s="65" t="s">
        <v>46</v>
      </c>
      <c r="D18" s="67">
        <v>214.0739</v>
      </c>
      <c r="E18" s="67">
        <v>91.06084</v>
      </c>
      <c r="F18" s="68">
        <f t="shared" ref="F18:F22" si="2">C18*(D18-E18)</f>
        <v>70.59719513</v>
      </c>
      <c r="I18" s="48" t="s">
        <v>35</v>
      </c>
      <c r="J18" s="51" t="s">
        <v>143</v>
      </c>
      <c r="K18" s="51" t="s">
        <v>144</v>
      </c>
      <c r="L18" s="51" t="s">
        <v>145</v>
      </c>
      <c r="M18" s="51" t="s">
        <v>146</v>
      </c>
      <c r="N18" s="51" t="s">
        <v>97</v>
      </c>
      <c r="O18" s="51" t="s">
        <v>127</v>
      </c>
      <c r="P18" s="51" t="s">
        <v>141</v>
      </c>
      <c r="Q18" s="51" t="s">
        <v>142</v>
      </c>
      <c r="R18" s="51" t="s">
        <v>109</v>
      </c>
      <c r="S18" s="42"/>
      <c r="T18" s="42"/>
      <c r="U18" s="43"/>
    </row>
    <row r="19" ht="15.75" customHeight="1">
      <c r="A19" s="64">
        <v>2.0</v>
      </c>
      <c r="B19" s="64">
        <v>9.0</v>
      </c>
      <c r="C19" s="65" t="s">
        <v>53</v>
      </c>
      <c r="D19" s="66">
        <v>186.3172</v>
      </c>
      <c r="E19" s="66">
        <v>113.2951</v>
      </c>
      <c r="F19" s="68">
        <f t="shared" si="2"/>
        <v>23.68836924</v>
      </c>
      <c r="I19" s="48" t="s">
        <v>36</v>
      </c>
      <c r="J19" s="51" t="s">
        <v>147</v>
      </c>
      <c r="K19" s="51" t="s">
        <v>106</v>
      </c>
      <c r="L19" s="51" t="s">
        <v>148</v>
      </c>
      <c r="M19" s="51" t="s">
        <v>149</v>
      </c>
      <c r="N19" s="51" t="s">
        <v>150</v>
      </c>
      <c r="O19" s="51" t="s">
        <v>127</v>
      </c>
      <c r="P19" s="51" t="s">
        <v>141</v>
      </c>
      <c r="Q19" s="51" t="s">
        <v>151</v>
      </c>
      <c r="R19" s="51" t="s">
        <v>109</v>
      </c>
      <c r="S19" s="42"/>
      <c r="T19" s="42"/>
      <c r="U19" s="43"/>
    </row>
    <row r="20" ht="15.75" customHeight="1">
      <c r="A20" s="64">
        <v>3.0</v>
      </c>
      <c r="B20" s="64">
        <v>8.0</v>
      </c>
      <c r="C20" s="65" t="s">
        <v>58</v>
      </c>
      <c r="D20" s="66">
        <v>153.1541</v>
      </c>
      <c r="E20" s="66">
        <v>115.4419</v>
      </c>
      <c r="F20" s="68">
        <f t="shared" si="2"/>
        <v>6.57323646</v>
      </c>
      <c r="I20" s="48" t="s">
        <v>37</v>
      </c>
      <c r="J20" s="51" t="s">
        <v>96</v>
      </c>
      <c r="K20" s="51" t="s">
        <v>152</v>
      </c>
      <c r="L20" s="51" t="s">
        <v>153</v>
      </c>
      <c r="M20" s="51" t="s">
        <v>154</v>
      </c>
      <c r="N20" s="51" t="s">
        <v>155</v>
      </c>
      <c r="O20" s="51" t="s">
        <v>156</v>
      </c>
      <c r="P20" s="51" t="s">
        <v>108</v>
      </c>
      <c r="Q20" s="51" t="s">
        <v>142</v>
      </c>
      <c r="R20" s="51" t="s">
        <v>109</v>
      </c>
      <c r="S20" s="42"/>
      <c r="T20" s="42"/>
      <c r="U20" s="43"/>
    </row>
    <row r="21" ht="15.75" customHeight="1">
      <c r="A21" s="64">
        <v>4.0</v>
      </c>
      <c r="B21" s="64">
        <v>7.0</v>
      </c>
      <c r="C21" s="65"/>
      <c r="D21" s="67">
        <v>138.3458</v>
      </c>
      <c r="E21" s="67">
        <v>127.5233</v>
      </c>
      <c r="F21" s="68">
        <f t="shared" si="2"/>
        <v>0</v>
      </c>
      <c r="H21" s="36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2"/>
      <c r="T21" s="42"/>
      <c r="U21" s="43"/>
    </row>
    <row r="22" ht="15.75" customHeight="1">
      <c r="A22" s="64">
        <v>5.0</v>
      </c>
      <c r="B22" s="64">
        <v>6.0</v>
      </c>
      <c r="C22" s="69"/>
      <c r="D22" s="70">
        <v>131.7296</v>
      </c>
      <c r="E22" s="66">
        <v>127.8525</v>
      </c>
      <c r="F22" s="68">
        <f t="shared" si="2"/>
        <v>0</v>
      </c>
      <c r="H22" s="36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2"/>
      <c r="U22" s="43"/>
    </row>
    <row r="23" ht="15.75" customHeight="1">
      <c r="B23" s="71"/>
      <c r="C23" s="71"/>
      <c r="D23" s="72"/>
      <c r="E23" s="71"/>
      <c r="F23" s="7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ht="15.75" customHeight="1">
      <c r="A24" s="74"/>
      <c r="B24" s="74"/>
      <c r="C24" s="74"/>
      <c r="D24" s="74"/>
      <c r="E24" s="75" t="s">
        <v>157</v>
      </c>
      <c r="F24" s="76">
        <f>SUM(F18:F23)</f>
        <v>100.8588008</v>
      </c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3"/>
    </row>
    <row r="25" ht="15.75" customHeight="1">
      <c r="A25" s="74"/>
      <c r="B25" s="74"/>
      <c r="C25" s="74"/>
      <c r="D25" s="74"/>
      <c r="E25" s="75" t="s">
        <v>158</v>
      </c>
      <c r="F25" s="77">
        <f>POWER(F24,2)/B14*0.1</f>
        <v>0.8554953116</v>
      </c>
      <c r="H25" s="36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/>
    </row>
    <row r="26" ht="15.75" customHeight="1">
      <c r="A26" s="74"/>
      <c r="B26" s="74"/>
      <c r="C26" s="74"/>
      <c r="D26" s="74"/>
      <c r="E26" s="75" t="s">
        <v>159</v>
      </c>
      <c r="F26" s="78">
        <v>0.842</v>
      </c>
      <c r="H26" s="36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3"/>
    </row>
    <row r="27" ht="89.25" customHeight="1">
      <c r="A27" s="79"/>
      <c r="B27" s="74"/>
      <c r="C27" s="74"/>
      <c r="D27" s="74"/>
      <c r="E27" s="80" t="s">
        <v>161</v>
      </c>
      <c r="F27" s="74"/>
      <c r="G27" s="74"/>
      <c r="H27" s="36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3"/>
    </row>
    <row r="28" ht="15.75" customHeight="1">
      <c r="A28" s="79"/>
      <c r="B28" s="74"/>
      <c r="C28" s="74"/>
      <c r="D28" s="74"/>
      <c r="E28" s="74"/>
      <c r="F28" s="74"/>
      <c r="G28" s="74"/>
      <c r="H28" s="36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3"/>
    </row>
    <row r="29" ht="15.75" customHeight="1">
      <c r="A29" s="59" t="s">
        <v>162</v>
      </c>
      <c r="B29" s="60" t="s">
        <v>163</v>
      </c>
      <c r="C29" s="61"/>
      <c r="D29" s="61"/>
      <c r="E29" s="62"/>
      <c r="F29" s="62"/>
      <c r="G29" s="74"/>
      <c r="H29" s="36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3"/>
    </row>
    <row r="30" ht="15.75" customHeight="1">
      <c r="A30" s="63" t="s">
        <v>130</v>
      </c>
      <c r="B30" s="63" t="s">
        <v>131</v>
      </c>
      <c r="C30" s="63" t="s">
        <v>132</v>
      </c>
      <c r="D30" s="63" t="s">
        <v>133</v>
      </c>
      <c r="E30" s="63" t="s">
        <v>134</v>
      </c>
      <c r="F30" s="63" t="s">
        <v>135</v>
      </c>
      <c r="G30" s="74"/>
      <c r="H30" s="36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/>
    </row>
    <row r="31" ht="15.75" customHeight="1">
      <c r="A31" s="64">
        <v>1.0</v>
      </c>
      <c r="B31" s="64">
        <v>10.0</v>
      </c>
      <c r="C31" s="65" t="s">
        <v>46</v>
      </c>
      <c r="D31" s="67">
        <v>146.4303</v>
      </c>
      <c r="E31" s="66">
        <v>69.3766</v>
      </c>
      <c r="F31" s="68">
        <f t="shared" ref="F31:F35" si="3">C31*(D31-E31)</f>
        <v>44.22111843</v>
      </c>
      <c r="G31" s="74"/>
      <c r="H31" s="36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</row>
    <row r="32" ht="15.75" customHeight="1">
      <c r="A32" s="64">
        <v>2.0</v>
      </c>
      <c r="B32" s="64">
        <v>9.0</v>
      </c>
      <c r="C32" s="65" t="s">
        <v>53</v>
      </c>
      <c r="D32" s="66">
        <v>140.3228</v>
      </c>
      <c r="E32" s="66">
        <v>75.6543</v>
      </c>
      <c r="F32" s="68">
        <f t="shared" si="3"/>
        <v>20.9784614</v>
      </c>
      <c r="G32" s="74"/>
      <c r="H32" s="36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3"/>
    </row>
    <row r="33" ht="15.75" customHeight="1">
      <c r="A33" s="64">
        <v>3.0</v>
      </c>
      <c r="B33" s="64">
        <v>8.0</v>
      </c>
      <c r="C33" s="65" t="s">
        <v>58</v>
      </c>
      <c r="D33" s="66">
        <v>132.1952</v>
      </c>
      <c r="E33" s="67">
        <v>76.6661</v>
      </c>
      <c r="F33" s="68">
        <f t="shared" si="3"/>
        <v>9.67872213</v>
      </c>
      <c r="G33" s="74"/>
      <c r="H33" s="36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3"/>
    </row>
    <row r="34" ht="15.75" customHeight="1">
      <c r="A34" s="64">
        <v>4.0</v>
      </c>
      <c r="B34" s="64">
        <v>7.0</v>
      </c>
      <c r="C34" s="65"/>
      <c r="D34" s="67">
        <v>111.1539</v>
      </c>
      <c r="E34" s="81">
        <v>77.47279</v>
      </c>
      <c r="F34" s="68">
        <f t="shared" si="3"/>
        <v>0</v>
      </c>
      <c r="G34" s="74"/>
      <c r="H34" s="36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3"/>
    </row>
    <row r="35" ht="15.75" customHeight="1">
      <c r="A35" s="64">
        <v>5.0</v>
      </c>
      <c r="B35" s="64">
        <v>6.0</v>
      </c>
      <c r="C35" s="69"/>
      <c r="D35" s="70">
        <v>97.5233</v>
      </c>
      <c r="E35" s="66">
        <v>87.4777</v>
      </c>
      <c r="F35" s="68">
        <f t="shared" si="3"/>
        <v>0</v>
      </c>
      <c r="G35" s="74"/>
      <c r="H35" s="36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3"/>
    </row>
    <row r="36" ht="15.75" customHeight="1">
      <c r="B36" s="53"/>
      <c r="C36" s="53"/>
      <c r="D36" s="52"/>
      <c r="E36" s="75" t="s">
        <v>157</v>
      </c>
      <c r="F36" s="76">
        <f>SUM(F31:F35)</f>
        <v>74.87830196</v>
      </c>
      <c r="G36" s="74"/>
      <c r="H36" s="36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3"/>
    </row>
    <row r="37" ht="15.75" customHeight="1">
      <c r="A37" s="74"/>
      <c r="B37" s="74"/>
      <c r="C37" s="74"/>
      <c r="D37" s="74"/>
      <c r="E37" s="75" t="s">
        <v>158</v>
      </c>
      <c r="F37" s="77">
        <f>POWER(F36,2)/C14*0.1</f>
        <v>0.7312214723</v>
      </c>
      <c r="G37" s="74"/>
      <c r="H37" s="36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3"/>
    </row>
    <row r="38" ht="15.75" customHeight="1">
      <c r="A38" s="74"/>
      <c r="B38" s="74"/>
      <c r="C38" s="74"/>
      <c r="D38" s="74"/>
      <c r="E38" s="75" t="s">
        <v>159</v>
      </c>
      <c r="F38" s="78">
        <v>0.842</v>
      </c>
      <c r="G38" s="74"/>
      <c r="H38" s="36"/>
      <c r="I38" s="43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3"/>
    </row>
    <row r="39" ht="15.75" customHeight="1">
      <c r="A39" s="74"/>
      <c r="B39" s="74"/>
      <c r="C39" s="74"/>
      <c r="D39" s="74"/>
      <c r="E39" s="82" t="s">
        <v>164</v>
      </c>
      <c r="F39" s="74"/>
      <c r="G39" s="74"/>
      <c r="H39" s="36"/>
      <c r="I39" s="43"/>
      <c r="J39" s="43"/>
      <c r="K39" s="43"/>
      <c r="L39" s="42"/>
      <c r="M39" s="42"/>
      <c r="N39" s="42"/>
      <c r="O39" s="42"/>
      <c r="P39" s="42"/>
      <c r="Q39" s="42"/>
      <c r="R39" s="42"/>
      <c r="S39" s="42"/>
      <c r="T39" s="42"/>
      <c r="U39" s="43"/>
    </row>
    <row r="40" ht="78.75" customHeight="1">
      <c r="A40" s="79"/>
      <c r="B40" s="74"/>
      <c r="C40" s="74"/>
      <c r="D40" s="74"/>
      <c r="G40" s="74"/>
      <c r="H40" s="36"/>
      <c r="I40" s="43"/>
      <c r="J40" s="43"/>
      <c r="K40" s="43"/>
      <c r="L40" s="43"/>
      <c r="M40" s="43"/>
      <c r="N40" s="42"/>
      <c r="O40" s="42"/>
      <c r="P40" s="42"/>
      <c r="Q40" s="42"/>
      <c r="R40" s="42"/>
      <c r="S40" s="42"/>
      <c r="T40" s="42"/>
      <c r="U40" s="43"/>
    </row>
    <row r="41" ht="15.75" customHeight="1">
      <c r="A41" s="79"/>
      <c r="B41" s="74"/>
      <c r="C41" s="74"/>
      <c r="D41" s="74"/>
      <c r="E41" s="74"/>
      <c r="F41" s="74"/>
      <c r="G41" s="74"/>
      <c r="H41" s="36"/>
      <c r="I41" s="43"/>
      <c r="J41" s="43"/>
      <c r="K41" s="43"/>
      <c r="L41" s="43"/>
      <c r="M41" s="43"/>
      <c r="N41" s="43"/>
      <c r="O41" s="43"/>
      <c r="P41" s="42"/>
      <c r="Q41" s="42"/>
      <c r="R41" s="42"/>
      <c r="S41" s="42"/>
      <c r="T41" s="42"/>
      <c r="U41" s="43"/>
    </row>
    <row r="42" ht="15.75" customHeight="1">
      <c r="A42" s="59" t="s">
        <v>165</v>
      </c>
      <c r="B42" s="60" t="s">
        <v>166</v>
      </c>
      <c r="C42" s="61"/>
      <c r="D42" s="61"/>
      <c r="E42" s="62"/>
      <c r="F42" s="62"/>
      <c r="G42" s="74"/>
      <c r="H42" s="36"/>
      <c r="I42" s="43"/>
      <c r="J42" s="43"/>
      <c r="K42" s="43"/>
      <c r="L42" s="43"/>
      <c r="M42" s="43"/>
      <c r="N42" s="43"/>
      <c r="O42" s="43"/>
      <c r="P42" s="43"/>
      <c r="Q42" s="43"/>
      <c r="R42" s="42"/>
      <c r="S42" s="42"/>
      <c r="T42" s="42"/>
      <c r="U42" s="43"/>
    </row>
    <row r="43" ht="15.75" customHeight="1">
      <c r="A43" s="63" t="s">
        <v>130</v>
      </c>
      <c r="B43" s="63" t="s">
        <v>131</v>
      </c>
      <c r="C43" s="63" t="s">
        <v>132</v>
      </c>
      <c r="D43" s="63" t="s">
        <v>133</v>
      </c>
      <c r="E43" s="63" t="s">
        <v>134</v>
      </c>
      <c r="F43" s="63" t="s">
        <v>135</v>
      </c>
      <c r="G43" s="74"/>
      <c r="H43" s="36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2"/>
      <c r="U43" s="43"/>
    </row>
    <row r="44" ht="15.75" customHeight="1">
      <c r="A44" s="64">
        <v>1.0</v>
      </c>
      <c r="B44" s="64">
        <v>10.0</v>
      </c>
      <c r="C44" s="65" t="s">
        <v>46</v>
      </c>
      <c r="D44" s="66">
        <v>237.2419</v>
      </c>
      <c r="E44" s="67">
        <v>67.18122</v>
      </c>
      <c r="F44" s="68">
        <f t="shared" ref="F44:F47" si="4">C44*(D44-E44)</f>
        <v>97.59782425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ht="15.75" customHeight="1">
      <c r="A45" s="64">
        <v>2.0</v>
      </c>
      <c r="B45" s="64">
        <v>9.0</v>
      </c>
      <c r="C45" s="65" t="s">
        <v>53</v>
      </c>
      <c r="D45" s="67">
        <v>219.4839</v>
      </c>
      <c r="E45" s="66">
        <v>77.52525</v>
      </c>
      <c r="F45" s="68">
        <f t="shared" si="4"/>
        <v>46.05138606</v>
      </c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ht="15.75" customHeight="1">
      <c r="A46" s="64">
        <v>3.0</v>
      </c>
      <c r="B46" s="64">
        <v>8.0</v>
      </c>
      <c r="C46" s="65" t="s">
        <v>58</v>
      </c>
      <c r="D46" s="66">
        <v>155.9899</v>
      </c>
      <c r="E46" s="66">
        <v>84.12046</v>
      </c>
      <c r="F46" s="68">
        <f t="shared" si="4"/>
        <v>12.52684339</v>
      </c>
      <c r="H46" s="36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ht="15.75" customHeight="1">
      <c r="A47" s="64">
        <v>4.0</v>
      </c>
      <c r="B47" s="64">
        <v>7.0</v>
      </c>
      <c r="C47" s="65"/>
      <c r="D47" s="67">
        <v>133.3074</v>
      </c>
      <c r="E47" s="67">
        <v>85.56857</v>
      </c>
      <c r="F47" s="68">
        <f t="shared" si="4"/>
        <v>0</v>
      </c>
      <c r="H47" s="36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ht="15.75" customHeight="1">
      <c r="A48" s="64">
        <v>5.0</v>
      </c>
      <c r="B48" s="64">
        <v>6.0</v>
      </c>
      <c r="C48" s="69"/>
      <c r="D48" s="70">
        <v>106.6032</v>
      </c>
      <c r="E48" s="66">
        <v>91.88203</v>
      </c>
      <c r="F48" s="68">
        <f>C48*(D47-E48)</f>
        <v>0</v>
      </c>
      <c r="H48" s="36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ht="15.75" customHeight="1">
      <c r="A49" s="70"/>
      <c r="B49" s="71"/>
      <c r="D49" s="72"/>
      <c r="E49" s="71"/>
      <c r="F49" s="73"/>
      <c r="H49" s="36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ht="15.75" customHeight="1">
      <c r="A50" s="74"/>
      <c r="B50" s="74"/>
      <c r="C50" s="74"/>
      <c r="D50" s="74"/>
      <c r="E50" s="75" t="s">
        <v>157</v>
      </c>
      <c r="F50" s="76">
        <f>SUM(F44:F49)</f>
        <v>156.1760537</v>
      </c>
      <c r="H50" s="36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ht="15.75" customHeight="1">
      <c r="A51" s="74"/>
      <c r="B51" s="74"/>
      <c r="C51" s="74"/>
      <c r="D51" s="74"/>
      <c r="E51" s="75" t="s">
        <v>158</v>
      </c>
      <c r="F51" s="77">
        <f>POWER(F50,2)/D14*0.1</f>
        <v>0.7435137008</v>
      </c>
      <c r="H51" s="36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ht="15.75" customHeight="1">
      <c r="A52" s="74"/>
      <c r="B52" s="74"/>
      <c r="C52" s="74"/>
      <c r="D52" s="74"/>
      <c r="E52" s="75" t="s">
        <v>159</v>
      </c>
      <c r="F52" s="78">
        <v>0.842</v>
      </c>
      <c r="H52" s="36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ht="15.75" customHeight="1">
      <c r="A53" s="79"/>
      <c r="B53" s="74"/>
      <c r="C53" s="74"/>
      <c r="D53" s="74"/>
      <c r="E53" s="80" t="s">
        <v>164</v>
      </c>
      <c r="F53" s="74"/>
      <c r="H53" s="36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ht="15.75" customHeight="1">
      <c r="A54" s="30"/>
      <c r="H54" s="36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ht="15.75" customHeight="1">
      <c r="A55" s="59" t="s">
        <v>168</v>
      </c>
      <c r="B55" s="60" t="s">
        <v>169</v>
      </c>
      <c r="C55" s="61"/>
      <c r="D55" s="61"/>
      <c r="E55" s="62"/>
      <c r="F55" s="62"/>
      <c r="H55" s="36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ht="15.75" customHeight="1">
      <c r="A56" s="63" t="s">
        <v>130</v>
      </c>
      <c r="B56" s="63" t="s">
        <v>131</v>
      </c>
      <c r="C56" s="63" t="s">
        <v>132</v>
      </c>
      <c r="D56" s="63" t="s">
        <v>133</v>
      </c>
      <c r="E56" s="63" t="s">
        <v>134</v>
      </c>
      <c r="F56" s="63" t="s">
        <v>135</v>
      </c>
      <c r="H56" s="36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ht="15.75" customHeight="1">
      <c r="A57" s="64">
        <v>1.0</v>
      </c>
      <c r="B57" s="64">
        <v>10.0</v>
      </c>
      <c r="C57" s="65" t="s">
        <v>46</v>
      </c>
      <c r="D57" s="66">
        <v>173.2698</v>
      </c>
      <c r="E57" s="67">
        <v>38.32458</v>
      </c>
      <c r="F57" s="68">
        <f t="shared" ref="F57:F61" si="5">C57*(D57-E57)</f>
        <v>77.44506176</v>
      </c>
      <c r="H57" s="36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ht="15.75" customHeight="1">
      <c r="A58" s="64">
        <v>2.0</v>
      </c>
      <c r="B58" s="64">
        <v>9.0</v>
      </c>
      <c r="C58" s="65" t="s">
        <v>53</v>
      </c>
      <c r="D58" s="67">
        <v>160.0619</v>
      </c>
      <c r="E58" s="66">
        <v>60.75844</v>
      </c>
      <c r="F58" s="68">
        <f t="shared" si="5"/>
        <v>32.21404242</v>
      </c>
      <c r="H58" s="36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ht="15.75" customHeight="1">
      <c r="A59" s="64">
        <v>3.0</v>
      </c>
      <c r="B59" s="64">
        <v>8.0</v>
      </c>
      <c r="C59" s="65" t="s">
        <v>58</v>
      </c>
      <c r="D59" s="66">
        <v>130.4712</v>
      </c>
      <c r="E59" s="66">
        <v>72.78423</v>
      </c>
      <c r="F59" s="68">
        <f t="shared" si="5"/>
        <v>10.05483887</v>
      </c>
      <c r="H59" s="36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ht="15.75" customHeight="1">
      <c r="A60" s="64">
        <v>4.0</v>
      </c>
      <c r="B60" s="64">
        <v>7.0</v>
      </c>
      <c r="C60" s="65"/>
      <c r="D60" s="66">
        <v>99.24564</v>
      </c>
      <c r="E60" s="67">
        <v>77.52525</v>
      </c>
      <c r="F60" s="68">
        <f t="shared" si="5"/>
        <v>0</v>
      </c>
      <c r="H60" s="36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ht="15.75" customHeight="1">
      <c r="A61" s="64">
        <v>5.0</v>
      </c>
      <c r="B61" s="64">
        <v>6.0</v>
      </c>
      <c r="C61" s="69"/>
      <c r="D61" s="67">
        <v>86.32053</v>
      </c>
      <c r="E61" s="66">
        <v>84.12046</v>
      </c>
      <c r="F61" s="68">
        <f t="shared" si="5"/>
        <v>0</v>
      </c>
      <c r="H61" s="36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ht="15.75" customHeight="1">
      <c r="A62" s="74"/>
      <c r="B62" s="74"/>
      <c r="C62" s="74"/>
      <c r="D62" s="74"/>
      <c r="E62" s="75" t="s">
        <v>157</v>
      </c>
      <c r="F62" s="76">
        <f>SUM(F57:F61)</f>
        <v>119.7139431</v>
      </c>
      <c r="H62" s="36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ht="15.75" customHeight="1">
      <c r="A63" s="74"/>
      <c r="B63" s="74"/>
      <c r="C63" s="74"/>
      <c r="D63" s="74"/>
      <c r="E63" s="75" t="s">
        <v>158</v>
      </c>
      <c r="F63" s="77">
        <f>POWER(F62,2)/E14*0.1</f>
        <v>0.8477870713</v>
      </c>
      <c r="H63" s="36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ht="15.75" customHeight="1">
      <c r="A64" s="74"/>
      <c r="B64" s="74"/>
      <c r="C64" s="74"/>
      <c r="D64" s="74"/>
      <c r="E64" s="75" t="s">
        <v>159</v>
      </c>
      <c r="F64" s="78">
        <v>0.842</v>
      </c>
      <c r="H64" s="36"/>
      <c r="I64" s="43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ht="15.75" customHeight="1">
      <c r="A65" s="79"/>
      <c r="B65" s="74"/>
      <c r="C65" s="74"/>
      <c r="D65" s="74"/>
      <c r="E65" s="80" t="s">
        <v>161</v>
      </c>
      <c r="F65" s="74"/>
      <c r="H65" s="36"/>
      <c r="I65" s="43"/>
      <c r="J65" s="43"/>
      <c r="K65" s="43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ht="15.75" customHeight="1">
      <c r="A66" s="30"/>
      <c r="H66" s="36"/>
      <c r="I66" s="43"/>
      <c r="J66" s="43"/>
      <c r="K66" s="43"/>
      <c r="L66" s="43"/>
      <c r="M66" s="43"/>
      <c r="N66" s="42"/>
      <c r="O66" s="42"/>
      <c r="P66" s="42"/>
      <c r="Q66" s="42"/>
      <c r="R66" s="42"/>
      <c r="S66" s="42"/>
      <c r="T66" s="42"/>
      <c r="U66" s="42"/>
    </row>
    <row r="67" ht="15.75" customHeight="1">
      <c r="A67" s="59" t="s">
        <v>170</v>
      </c>
      <c r="B67" s="60" t="s">
        <v>171</v>
      </c>
      <c r="C67" s="61"/>
      <c r="D67" s="61"/>
      <c r="E67" s="62"/>
      <c r="F67" s="62"/>
      <c r="H67" s="36"/>
      <c r="I67" s="43"/>
      <c r="J67" s="43"/>
      <c r="K67" s="43"/>
      <c r="L67" s="43"/>
      <c r="M67" s="43"/>
      <c r="N67" s="43"/>
      <c r="O67" s="43"/>
      <c r="P67" s="42"/>
      <c r="Q67" s="42"/>
      <c r="R67" s="42"/>
      <c r="S67" s="42"/>
      <c r="T67" s="42"/>
      <c r="U67" s="42"/>
    </row>
    <row r="68" ht="15.75" customHeight="1">
      <c r="A68" s="63" t="s">
        <v>130</v>
      </c>
      <c r="B68" s="63" t="s">
        <v>131</v>
      </c>
      <c r="C68" s="63" t="s">
        <v>132</v>
      </c>
      <c r="D68" s="63" t="s">
        <v>133</v>
      </c>
      <c r="E68" s="63" t="s">
        <v>134</v>
      </c>
      <c r="F68" s="63" t="s">
        <v>135</v>
      </c>
      <c r="H68" s="36"/>
      <c r="I68" s="43"/>
      <c r="J68" s="43"/>
      <c r="K68" s="43"/>
      <c r="L68" s="43"/>
      <c r="M68" s="43"/>
      <c r="N68" s="43"/>
      <c r="O68" s="43"/>
      <c r="P68" s="43"/>
      <c r="Q68" s="43"/>
      <c r="R68" s="42"/>
      <c r="S68" s="42"/>
      <c r="T68" s="42"/>
      <c r="U68" s="42"/>
    </row>
    <row r="69" ht="15.75" customHeight="1">
      <c r="A69" s="64">
        <v>1.0</v>
      </c>
      <c r="B69" s="64">
        <v>10.0</v>
      </c>
      <c r="C69" s="65" t="s">
        <v>46</v>
      </c>
      <c r="D69" s="66">
        <v>176.2385</v>
      </c>
      <c r="E69" s="67">
        <v>40.20668</v>
      </c>
      <c r="F69" s="68">
        <f t="shared" ref="F69:F73" si="6">C69*(D69-E69)</f>
        <v>78.0686615</v>
      </c>
      <c r="H69" s="36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2"/>
      <c r="U69" s="42"/>
    </row>
    <row r="70" ht="15.75" customHeight="1">
      <c r="A70" s="64">
        <v>2.0</v>
      </c>
      <c r="B70" s="64">
        <v>9.0</v>
      </c>
      <c r="C70" s="65" t="s">
        <v>53</v>
      </c>
      <c r="D70" s="66">
        <v>101.404</v>
      </c>
      <c r="E70" s="67">
        <v>50.42198</v>
      </c>
      <c r="F70" s="68">
        <f t="shared" si="6"/>
        <v>16.53856729</v>
      </c>
    </row>
    <row r="71" ht="15.75" customHeight="1">
      <c r="A71" s="64">
        <v>3.0</v>
      </c>
      <c r="B71" s="64">
        <v>8.0</v>
      </c>
      <c r="C71" s="65" t="s">
        <v>58</v>
      </c>
      <c r="D71" s="66">
        <v>91.66512</v>
      </c>
      <c r="E71" s="66">
        <v>58.89919</v>
      </c>
      <c r="F71" s="68">
        <f t="shared" si="6"/>
        <v>5.711101599</v>
      </c>
    </row>
    <row r="72" ht="15.75" customHeight="1">
      <c r="A72" s="64">
        <v>4.0</v>
      </c>
      <c r="B72" s="64">
        <v>7.0</v>
      </c>
      <c r="C72" s="65"/>
      <c r="D72" s="67">
        <v>83.16447</v>
      </c>
      <c r="E72" s="67">
        <v>70.11025</v>
      </c>
      <c r="F72" s="68">
        <f t="shared" si="6"/>
        <v>0</v>
      </c>
    </row>
    <row r="73" ht="15.75" customHeight="1">
      <c r="A73" s="64">
        <v>5.0</v>
      </c>
      <c r="B73" s="64">
        <v>6.0</v>
      </c>
      <c r="C73" s="69"/>
      <c r="D73" s="67">
        <v>76.808</v>
      </c>
      <c r="E73" s="67">
        <v>76.20749</v>
      </c>
      <c r="F73" s="68">
        <f t="shared" si="6"/>
        <v>0</v>
      </c>
    </row>
    <row r="74" ht="15.75" customHeight="1">
      <c r="A74" s="70"/>
      <c r="B74" s="71"/>
      <c r="C74" s="71"/>
      <c r="D74" s="72"/>
      <c r="E74" s="71"/>
      <c r="F74" s="73"/>
    </row>
    <row r="75" ht="15.75" customHeight="1">
      <c r="A75" s="74"/>
      <c r="B75" s="74"/>
      <c r="C75" s="74"/>
      <c r="D75" s="74"/>
      <c r="E75" s="75" t="s">
        <v>157</v>
      </c>
      <c r="F75" s="76">
        <f>SUM(F69:F74)</f>
        <v>100.3183304</v>
      </c>
    </row>
    <row r="76" ht="15.75" customHeight="1">
      <c r="A76" s="74"/>
      <c r="B76" s="74"/>
      <c r="C76" s="74"/>
      <c r="D76" s="74"/>
      <c r="E76" s="75" t="s">
        <v>158</v>
      </c>
      <c r="F76" s="77">
        <f>POWER(F75,2)/F14*0.1</f>
        <v>0.7844588337</v>
      </c>
    </row>
    <row r="77" ht="15.75" customHeight="1">
      <c r="A77" s="74"/>
      <c r="B77" s="74"/>
      <c r="C77" s="74"/>
      <c r="D77" s="74"/>
      <c r="E77" s="75" t="s">
        <v>159</v>
      </c>
      <c r="F77" s="78">
        <v>0.842</v>
      </c>
    </row>
    <row r="78" ht="15.75" customHeight="1">
      <c r="A78" s="79"/>
      <c r="B78" s="74"/>
      <c r="C78" s="74"/>
      <c r="D78" s="74"/>
      <c r="E78" s="80" t="s">
        <v>161</v>
      </c>
      <c r="F78" s="74"/>
    </row>
    <row r="79" ht="15.75" customHeight="1">
      <c r="A79" s="30"/>
    </row>
    <row r="80" ht="15.75" customHeight="1">
      <c r="A80" s="59" t="s">
        <v>172</v>
      </c>
      <c r="B80" s="60" t="s">
        <v>173</v>
      </c>
      <c r="C80" s="61"/>
      <c r="D80" s="61"/>
      <c r="E80" s="62"/>
      <c r="F80" s="62"/>
    </row>
    <row r="81" ht="15.75" customHeight="1">
      <c r="A81" s="63" t="s">
        <v>130</v>
      </c>
      <c r="B81" s="63" t="s">
        <v>131</v>
      </c>
      <c r="C81" s="63" t="s">
        <v>132</v>
      </c>
      <c r="D81" s="63" t="s">
        <v>133</v>
      </c>
      <c r="E81" s="63" t="s">
        <v>134</v>
      </c>
      <c r="F81" s="63" t="s">
        <v>135</v>
      </c>
    </row>
    <row r="82" ht="15.75" customHeight="1">
      <c r="A82" s="64">
        <v>1.0</v>
      </c>
      <c r="B82" s="64">
        <v>10.0</v>
      </c>
      <c r="C82" s="65" t="s">
        <v>46</v>
      </c>
      <c r="D82" s="66">
        <v>101.404</v>
      </c>
      <c r="E82" s="67">
        <v>31.21356</v>
      </c>
      <c r="F82" s="68">
        <f t="shared" ref="F82:F86" si="7">C82*(D82-E82)</f>
        <v>40.28229352</v>
      </c>
    </row>
    <row r="83" ht="15.75" customHeight="1">
      <c r="A83" s="64">
        <v>2.0</v>
      </c>
      <c r="B83" s="64">
        <v>9.0</v>
      </c>
      <c r="C83" s="65" t="s">
        <v>53</v>
      </c>
      <c r="D83" s="67">
        <v>83.92931</v>
      </c>
      <c r="E83" s="67">
        <v>35.04966</v>
      </c>
      <c r="F83" s="68">
        <f t="shared" si="7"/>
        <v>15.85655846</v>
      </c>
    </row>
    <row r="84" ht="15.75" customHeight="1">
      <c r="A84" s="64">
        <v>3.0</v>
      </c>
      <c r="B84" s="64">
        <v>8.0</v>
      </c>
      <c r="C84" s="65" t="s">
        <v>58</v>
      </c>
      <c r="D84" s="66">
        <v>71.30762</v>
      </c>
      <c r="E84" s="66">
        <v>36.67884</v>
      </c>
      <c r="F84" s="68">
        <f t="shared" si="7"/>
        <v>6.035796354</v>
      </c>
    </row>
    <row r="85" ht="15.75" customHeight="1">
      <c r="A85" s="64">
        <v>4.0</v>
      </c>
      <c r="B85" s="64">
        <v>7.0</v>
      </c>
      <c r="C85" s="65"/>
      <c r="D85" s="86">
        <v>59.93542</v>
      </c>
      <c r="E85" s="67">
        <v>48.89452</v>
      </c>
      <c r="F85" s="68">
        <f t="shared" si="7"/>
        <v>0</v>
      </c>
    </row>
    <row r="86" ht="15.75" customHeight="1">
      <c r="A86" s="64">
        <v>5.0</v>
      </c>
      <c r="B86" s="64">
        <v>6.0</v>
      </c>
      <c r="C86" s="69"/>
      <c r="D86" s="67">
        <v>56.98572</v>
      </c>
      <c r="E86" s="67">
        <v>50.53767</v>
      </c>
      <c r="F86" s="68">
        <f t="shared" si="7"/>
        <v>0</v>
      </c>
    </row>
    <row r="87" ht="15.75" customHeight="1">
      <c r="A87" s="70"/>
      <c r="B87" s="71"/>
      <c r="C87" s="71"/>
      <c r="D87" s="72"/>
      <c r="E87" s="71"/>
      <c r="F87" s="73"/>
    </row>
    <row r="88" ht="15.75" customHeight="1">
      <c r="A88" s="74"/>
      <c r="B88" s="74"/>
      <c r="C88" s="74"/>
      <c r="D88" s="74"/>
      <c r="E88" s="75" t="s">
        <v>157</v>
      </c>
      <c r="F88" s="76">
        <f>SUM(F82:F87)</f>
        <v>62.17464833</v>
      </c>
    </row>
    <row r="89" ht="15.75" customHeight="1">
      <c r="A89" s="74"/>
      <c r="B89" s="74"/>
      <c r="C89" s="74"/>
      <c r="D89" s="74"/>
      <c r="E89" s="75" t="s">
        <v>158</v>
      </c>
      <c r="F89" s="77">
        <f>POWER(F88,2)/G14*0.1</f>
        <v>0.8451672995</v>
      </c>
    </row>
    <row r="90" ht="15.75" customHeight="1">
      <c r="A90" s="74"/>
      <c r="B90" s="74"/>
      <c r="C90" s="74"/>
      <c r="D90" s="74"/>
      <c r="E90" s="75" t="s">
        <v>159</v>
      </c>
      <c r="F90" s="78">
        <v>0.842</v>
      </c>
    </row>
    <row r="91" ht="15.75" customHeight="1">
      <c r="A91" s="79"/>
      <c r="B91" s="74"/>
      <c r="C91" s="74"/>
      <c r="D91" s="74"/>
      <c r="E91" s="80" t="s">
        <v>161</v>
      </c>
      <c r="F91" s="74"/>
    </row>
    <row r="92" ht="15.75" customHeight="1">
      <c r="A92" s="30"/>
    </row>
    <row r="93" ht="15.75" customHeight="1">
      <c r="A93" s="30"/>
    </row>
    <row r="94" ht="15.75" customHeight="1">
      <c r="A94" s="30"/>
    </row>
    <row r="95" ht="15.75" customHeight="1">
      <c r="A95" s="30"/>
    </row>
    <row r="96" ht="15.75" customHeight="1">
      <c r="A96" s="30"/>
    </row>
    <row r="97" ht="15.75" customHeight="1">
      <c r="A97" s="30"/>
    </row>
    <row r="98" ht="15.75" customHeight="1">
      <c r="A98" s="30"/>
    </row>
    <row r="99" ht="15.75" customHeight="1">
      <c r="A99" s="30"/>
    </row>
    <row r="100" ht="15.75" customHeight="1">
      <c r="A100" s="30"/>
    </row>
    <row r="101" ht="15.75" customHeight="1">
      <c r="A101" s="30"/>
    </row>
    <row r="102" ht="15.75" customHeight="1">
      <c r="A102" s="30"/>
    </row>
    <row r="103" ht="15.75" customHeight="1">
      <c r="A103" s="30"/>
    </row>
    <row r="104" ht="15.75" customHeight="1">
      <c r="A104" s="30"/>
    </row>
    <row r="105" ht="15.75" customHeight="1">
      <c r="A105" s="30"/>
    </row>
    <row r="106" ht="15.75" customHeight="1">
      <c r="A106" s="30"/>
    </row>
    <row r="107" ht="15.75" customHeight="1">
      <c r="A107" s="30"/>
    </row>
    <row r="108" ht="15.75" customHeight="1">
      <c r="A108" s="30"/>
    </row>
    <row r="109" ht="15.75" customHeight="1">
      <c r="A109" s="30"/>
    </row>
    <row r="110" ht="15.75" customHeight="1">
      <c r="A110" s="30"/>
    </row>
    <row r="111" ht="15.75" customHeight="1">
      <c r="A111" s="30"/>
    </row>
    <row r="112" ht="15.75" customHeight="1">
      <c r="A112" s="30"/>
    </row>
    <row r="113" ht="15.75" customHeight="1">
      <c r="A113" s="30"/>
    </row>
    <row r="114" ht="15.75" customHeight="1">
      <c r="A114" s="30"/>
    </row>
    <row r="115" ht="15.75" customHeight="1">
      <c r="A115" s="30"/>
    </row>
    <row r="116" ht="15.75" customHeight="1">
      <c r="A116" s="30"/>
    </row>
    <row r="117" ht="15.75" customHeight="1">
      <c r="A117" s="30"/>
    </row>
    <row r="118" ht="15.75" customHeight="1">
      <c r="A118" s="30"/>
    </row>
    <row r="119" ht="15.75" customHeight="1">
      <c r="A119" s="30"/>
    </row>
    <row r="120" ht="15.75" customHeight="1">
      <c r="A120" s="30"/>
    </row>
    <row r="121" ht="15.75" customHeight="1">
      <c r="A121" s="30"/>
    </row>
    <row r="122" ht="15.75" customHeight="1">
      <c r="A122" s="30"/>
    </row>
    <row r="123" ht="15.75" customHeight="1">
      <c r="A123" s="30"/>
    </row>
    <row r="124" ht="15.75" customHeight="1">
      <c r="A124" s="30"/>
    </row>
    <row r="125" ht="15.75" customHeight="1">
      <c r="A125" s="30"/>
    </row>
    <row r="126" ht="15.75" customHeight="1">
      <c r="A126" s="30"/>
    </row>
    <row r="127" ht="15.75" customHeight="1">
      <c r="A127" s="30"/>
    </row>
    <row r="128" ht="15.75" customHeight="1">
      <c r="A128" s="30"/>
    </row>
    <row r="129" ht="15.75" customHeight="1">
      <c r="A129" s="30"/>
    </row>
    <row r="130" ht="15.75" customHeight="1">
      <c r="A130" s="30"/>
    </row>
    <row r="131" ht="15.75" customHeight="1">
      <c r="A131" s="30"/>
    </row>
    <row r="132" ht="15.75" customHeight="1">
      <c r="A132" s="30"/>
    </row>
    <row r="133" ht="15.75" customHeight="1">
      <c r="A133" s="30"/>
    </row>
    <row r="134" ht="15.75" customHeight="1">
      <c r="A134" s="30"/>
    </row>
    <row r="135" ht="15.75" customHeight="1">
      <c r="A135" s="30"/>
    </row>
    <row r="136" ht="15.75" customHeight="1">
      <c r="A136" s="30"/>
    </row>
    <row r="137" ht="15.75" customHeight="1">
      <c r="A137" s="30"/>
    </row>
    <row r="138" ht="15.75" customHeight="1">
      <c r="A138" s="30"/>
    </row>
    <row r="139" ht="15.75" customHeight="1">
      <c r="A139" s="30"/>
    </row>
    <row r="140" ht="15.75" customHeight="1">
      <c r="A140" s="30"/>
    </row>
    <row r="141" ht="15.75" customHeight="1">
      <c r="A141" s="30"/>
    </row>
    <row r="142" ht="15.75" customHeight="1">
      <c r="A142" s="30"/>
    </row>
    <row r="143" ht="15.75" customHeight="1">
      <c r="A143" s="30"/>
    </row>
    <row r="144" ht="15.75" customHeight="1">
      <c r="A144" s="30"/>
    </row>
    <row r="145" ht="15.75" customHeight="1">
      <c r="A145" s="30"/>
    </row>
    <row r="146" ht="15.75" customHeight="1">
      <c r="A146" s="30"/>
    </row>
    <row r="147" ht="15.75" customHeight="1">
      <c r="A147" s="30"/>
    </row>
    <row r="148" ht="15.75" customHeight="1">
      <c r="A148" s="30"/>
    </row>
    <row r="149" ht="15.75" customHeight="1">
      <c r="A149" s="30"/>
    </row>
    <row r="150" ht="15.75" customHeight="1">
      <c r="A150" s="30"/>
    </row>
    <row r="151" ht="15.75" customHeight="1">
      <c r="A151" s="30"/>
    </row>
    <row r="152" ht="15.75" customHeight="1">
      <c r="A152" s="30"/>
    </row>
    <row r="153" ht="15.75" customHeight="1">
      <c r="A153" s="30"/>
    </row>
    <row r="154" ht="15.75" customHeight="1">
      <c r="A154" s="30"/>
    </row>
    <row r="155" ht="15.75" customHeight="1">
      <c r="A155" s="30"/>
    </row>
    <row r="156" ht="15.75" customHeight="1">
      <c r="A156" s="30"/>
    </row>
    <row r="157" ht="15.75" customHeight="1">
      <c r="A157" s="30"/>
    </row>
    <row r="158" ht="15.75" customHeight="1">
      <c r="A158" s="30"/>
    </row>
    <row r="159" ht="15.75" customHeight="1">
      <c r="A159" s="30"/>
    </row>
    <row r="160" ht="15.75" customHeight="1">
      <c r="A160" s="30"/>
    </row>
    <row r="161" ht="15.75" customHeight="1">
      <c r="A161" s="30"/>
    </row>
    <row r="162" ht="15.75" customHeight="1">
      <c r="A162" s="30"/>
    </row>
    <row r="163" ht="15.75" customHeight="1">
      <c r="A163" s="30"/>
    </row>
    <row r="164" ht="15.75" customHeight="1">
      <c r="A164" s="30"/>
    </row>
    <row r="165" ht="15.75" customHeight="1">
      <c r="A165" s="30"/>
    </row>
    <row r="166" ht="15.75" customHeight="1">
      <c r="A166" s="30"/>
    </row>
    <row r="167" ht="15.75" customHeight="1">
      <c r="A167" s="30"/>
    </row>
    <row r="168" ht="15.75" customHeight="1">
      <c r="A168" s="30"/>
    </row>
    <row r="169" ht="15.75" customHeight="1">
      <c r="A169" s="30"/>
    </row>
    <row r="170" ht="15.75" customHeight="1">
      <c r="A170" s="30"/>
    </row>
    <row r="171" ht="15.75" customHeight="1">
      <c r="A171" s="30"/>
    </row>
    <row r="172" ht="15.75" customHeight="1">
      <c r="A172" s="30"/>
    </row>
    <row r="173" ht="15.75" customHeight="1">
      <c r="A173" s="30"/>
    </row>
    <row r="174" ht="15.75" customHeight="1">
      <c r="A174" s="30"/>
    </row>
    <row r="175" ht="15.75" customHeight="1">
      <c r="A175" s="30"/>
    </row>
    <row r="176" ht="15.75" customHeight="1">
      <c r="A176" s="30"/>
    </row>
    <row r="177" ht="15.75" customHeight="1">
      <c r="A177" s="30"/>
    </row>
    <row r="178" ht="15.75" customHeight="1">
      <c r="A178" s="30"/>
    </row>
    <row r="179" ht="15.75" customHeight="1">
      <c r="A179" s="30"/>
    </row>
    <row r="180" ht="15.75" customHeight="1">
      <c r="A180" s="30"/>
    </row>
    <row r="181" ht="15.75" customHeight="1">
      <c r="A181" s="30"/>
    </row>
    <row r="182" ht="15.75" customHeight="1">
      <c r="A182" s="30"/>
    </row>
    <row r="183" ht="15.75" customHeight="1">
      <c r="A183" s="30"/>
    </row>
    <row r="184" ht="15.75" customHeight="1">
      <c r="A184" s="30"/>
    </row>
    <row r="185" ht="15.75" customHeight="1">
      <c r="A185" s="30"/>
    </row>
    <row r="186" ht="15.75" customHeight="1">
      <c r="A186" s="30"/>
    </row>
    <row r="187" ht="15.75" customHeight="1">
      <c r="A187" s="30"/>
    </row>
    <row r="188" ht="15.75" customHeight="1">
      <c r="A188" s="30"/>
    </row>
    <row r="189" ht="15.75" customHeight="1">
      <c r="A189" s="30"/>
    </row>
    <row r="190" ht="15.75" customHeight="1">
      <c r="A190" s="30"/>
    </row>
    <row r="191" ht="15.75" customHeight="1">
      <c r="A191" s="30"/>
    </row>
    <row r="192" ht="15.75" customHeight="1">
      <c r="A192" s="30"/>
    </row>
    <row r="193" ht="15.75" customHeight="1">
      <c r="A193" s="30"/>
    </row>
    <row r="194" ht="15.75" customHeight="1">
      <c r="A194" s="30"/>
    </row>
    <row r="195" ht="15.75" customHeight="1">
      <c r="A195" s="30"/>
    </row>
    <row r="196" ht="15.75" customHeight="1">
      <c r="A196" s="30"/>
    </row>
    <row r="197" ht="15.75" customHeight="1">
      <c r="A197" s="30"/>
    </row>
    <row r="198" ht="15.75" customHeight="1">
      <c r="A198" s="30"/>
    </row>
    <row r="199" ht="15.75" customHeight="1">
      <c r="A199" s="30"/>
    </row>
    <row r="200" ht="15.75" customHeight="1">
      <c r="A200" s="30"/>
    </row>
    <row r="201" ht="15.75" customHeight="1">
      <c r="A201" s="30"/>
    </row>
    <row r="202" ht="15.75" customHeight="1">
      <c r="A202" s="30"/>
    </row>
    <row r="203" ht="15.75" customHeight="1">
      <c r="A203" s="30"/>
    </row>
    <row r="204" ht="15.75" customHeight="1">
      <c r="A204" s="30"/>
    </row>
    <row r="205" ht="15.75" customHeight="1">
      <c r="A205" s="30"/>
    </row>
    <row r="206" ht="15.75" customHeight="1">
      <c r="A206" s="30"/>
    </row>
    <row r="207" ht="15.75" customHeight="1">
      <c r="A207" s="30"/>
    </row>
    <row r="208" ht="15.75" customHeight="1">
      <c r="A208" s="30"/>
    </row>
    <row r="209" ht="15.75" customHeight="1">
      <c r="A209" s="30"/>
    </row>
    <row r="210" ht="15.75" customHeight="1">
      <c r="A210" s="30"/>
    </row>
    <row r="211" ht="15.75" customHeight="1">
      <c r="A211" s="30"/>
    </row>
    <row r="212" ht="15.75" customHeight="1">
      <c r="A212" s="30"/>
    </row>
    <row r="213" ht="15.75" customHeight="1">
      <c r="A213" s="30"/>
    </row>
    <row r="214" ht="15.75" customHeight="1">
      <c r="A214" s="30"/>
    </row>
    <row r="215" ht="15.75" customHeight="1">
      <c r="A215" s="30"/>
    </row>
    <row r="216" ht="15.75" customHeight="1">
      <c r="A216" s="30"/>
    </row>
    <row r="217" ht="15.75" customHeight="1">
      <c r="A217" s="30"/>
    </row>
    <row r="218" ht="15.75" customHeight="1">
      <c r="A218" s="30"/>
    </row>
    <row r="219" ht="15.75" customHeight="1">
      <c r="A219" s="30"/>
    </row>
    <row r="220" ht="15.75" customHeight="1">
      <c r="A220" s="30"/>
    </row>
    <row r="221" ht="15.75" customHeight="1">
      <c r="A221" s="30"/>
    </row>
    <row r="222" ht="15.75" customHeight="1">
      <c r="A222" s="30"/>
    </row>
    <row r="223" ht="15.75" customHeight="1">
      <c r="A223" s="30"/>
    </row>
    <row r="224" ht="15.75" customHeight="1">
      <c r="A224" s="30"/>
    </row>
    <row r="225" ht="15.75" customHeight="1">
      <c r="A225" s="30"/>
    </row>
    <row r="226" ht="15.75" customHeight="1">
      <c r="A226" s="30"/>
    </row>
    <row r="227" ht="15.75" customHeight="1">
      <c r="A227" s="30"/>
    </row>
    <row r="228" ht="15.75" customHeight="1">
      <c r="A228" s="30"/>
    </row>
    <row r="229" ht="15.75" customHeight="1">
      <c r="A229" s="30"/>
    </row>
    <row r="230" ht="15.75" customHeight="1">
      <c r="A230" s="30"/>
    </row>
    <row r="231" ht="15.75" customHeight="1">
      <c r="A231" s="30"/>
    </row>
    <row r="232" ht="15.75" customHeight="1">
      <c r="A232" s="30"/>
    </row>
    <row r="233" ht="15.75" customHeight="1">
      <c r="A233" s="30"/>
    </row>
    <row r="234" ht="15.75" customHeight="1">
      <c r="A234" s="30"/>
    </row>
    <row r="235" ht="15.75" customHeight="1">
      <c r="A235" s="30"/>
    </row>
    <row r="236" ht="15.75" customHeight="1">
      <c r="A236" s="30"/>
    </row>
    <row r="237" ht="15.75" customHeight="1">
      <c r="A237" s="30"/>
    </row>
    <row r="238" ht="15.75" customHeight="1">
      <c r="A238" s="30"/>
    </row>
    <row r="239" ht="15.75" customHeight="1">
      <c r="A239" s="30"/>
    </row>
    <row r="240" ht="15.75" customHeight="1">
      <c r="A240" s="30"/>
    </row>
    <row r="241" ht="15.75" customHeight="1">
      <c r="A241" s="30"/>
    </row>
    <row r="242" ht="15.75" customHeight="1">
      <c r="A242" s="30"/>
    </row>
    <row r="243" ht="15.75" customHeight="1">
      <c r="A243" s="30"/>
    </row>
    <row r="244" ht="15.75" customHeight="1">
      <c r="A244" s="30"/>
    </row>
    <row r="245" ht="15.75" customHeight="1">
      <c r="A245" s="30"/>
    </row>
    <row r="246" ht="15.75" customHeight="1">
      <c r="A246" s="30"/>
    </row>
    <row r="247" ht="15.75" customHeight="1">
      <c r="A247" s="30"/>
    </row>
    <row r="248" ht="15.75" customHeight="1">
      <c r="A248" s="30"/>
    </row>
    <row r="249" ht="15.75" customHeight="1">
      <c r="A249" s="30"/>
    </row>
    <row r="250" ht="15.75" customHeight="1">
      <c r="A250" s="30"/>
    </row>
    <row r="251" ht="15.75" customHeight="1">
      <c r="A251" s="30"/>
    </row>
    <row r="252" ht="15.75" customHeight="1">
      <c r="A252" s="30"/>
    </row>
    <row r="253" ht="15.75" customHeight="1">
      <c r="A253" s="30"/>
    </row>
    <row r="254" ht="15.75" customHeight="1">
      <c r="A254" s="30"/>
    </row>
    <row r="255" ht="15.75" customHeight="1">
      <c r="A255" s="30"/>
    </row>
    <row r="256" ht="15.75" customHeight="1">
      <c r="A256" s="30"/>
    </row>
    <row r="257" ht="15.75" customHeight="1">
      <c r="A257" s="30"/>
    </row>
    <row r="258" ht="15.75" customHeight="1">
      <c r="A258" s="30"/>
    </row>
    <row r="259" ht="15.75" customHeight="1">
      <c r="A259" s="30"/>
    </row>
    <row r="260" ht="15.75" customHeight="1">
      <c r="A260" s="30"/>
    </row>
    <row r="261" ht="15.75" customHeight="1">
      <c r="A261" s="30"/>
    </row>
    <row r="262" ht="15.75" customHeight="1">
      <c r="A262" s="30"/>
    </row>
    <row r="263" ht="15.75" customHeight="1">
      <c r="A263" s="30"/>
    </row>
    <row r="264" ht="15.75" customHeight="1">
      <c r="A264" s="30"/>
    </row>
    <row r="265" ht="15.75" customHeight="1">
      <c r="A265" s="30"/>
    </row>
    <row r="266" ht="15.75" customHeight="1">
      <c r="A266" s="30"/>
    </row>
    <row r="267" ht="15.75" customHeight="1">
      <c r="A267" s="30"/>
    </row>
    <row r="268" ht="15.75" customHeight="1">
      <c r="A268" s="30"/>
    </row>
    <row r="269" ht="15.75" customHeight="1">
      <c r="A269" s="30"/>
    </row>
    <row r="270" ht="15.75" customHeight="1">
      <c r="A270" s="30"/>
    </row>
    <row r="271" ht="15.75" customHeight="1">
      <c r="A271" s="30"/>
    </row>
    <row r="272" ht="15.75" customHeight="1">
      <c r="A272" s="30"/>
    </row>
    <row r="273" ht="15.75" customHeight="1">
      <c r="A273" s="30"/>
    </row>
    <row r="274" ht="15.75" customHeight="1">
      <c r="A274" s="30"/>
    </row>
    <row r="275" ht="15.75" customHeight="1">
      <c r="A275" s="30"/>
    </row>
    <row r="276" ht="15.75" customHeight="1">
      <c r="A276" s="30"/>
    </row>
    <row r="277" ht="15.75" customHeight="1">
      <c r="A277" s="30"/>
    </row>
    <row r="278" ht="15.75" customHeight="1">
      <c r="A278" s="30"/>
    </row>
    <row r="279" ht="15.75" customHeight="1">
      <c r="A279" s="30"/>
    </row>
    <row r="280" ht="15.75" customHeight="1">
      <c r="A280" s="30"/>
    </row>
    <row r="281" ht="15.75" customHeight="1">
      <c r="A281" s="30"/>
    </row>
    <row r="282" ht="15.75" customHeight="1">
      <c r="A282" s="30"/>
    </row>
    <row r="283" ht="15.75" customHeight="1">
      <c r="A283" s="30"/>
    </row>
    <row r="284" ht="15.75" customHeight="1">
      <c r="A284" s="30"/>
    </row>
    <row r="285" ht="15.75" customHeight="1">
      <c r="A285" s="30"/>
    </row>
    <row r="286" ht="15.75" customHeight="1">
      <c r="A286" s="30"/>
    </row>
    <row r="287" ht="15.75" customHeight="1">
      <c r="A287" s="30"/>
    </row>
    <row r="288" ht="15.75" customHeight="1">
      <c r="A288" s="30"/>
    </row>
    <row r="289" ht="15.75" customHeight="1">
      <c r="A289" s="30"/>
    </row>
    <row r="290" ht="15.75" customHeight="1">
      <c r="A290" s="30"/>
    </row>
    <row r="291" ht="15.75" customHeight="1">
      <c r="A291" s="30"/>
    </row>
    <row r="292" ht="15.75" customHeight="1">
      <c r="A292" s="30"/>
    </row>
    <row r="293" ht="15.75" customHeight="1">
      <c r="A293" s="30"/>
    </row>
    <row r="294" ht="15.75" customHeight="1">
      <c r="A294" s="30"/>
    </row>
    <row r="295" ht="15.75" customHeight="1">
      <c r="A295" s="30"/>
    </row>
    <row r="296" ht="15.75" customHeight="1">
      <c r="A296" s="30"/>
    </row>
    <row r="297" ht="15.75" customHeight="1">
      <c r="A297" s="30"/>
    </row>
    <row r="298" ht="15.75" customHeight="1">
      <c r="A298" s="30"/>
    </row>
    <row r="299" ht="15.75" customHeight="1">
      <c r="A299" s="30"/>
    </row>
    <row r="300" ht="15.75" customHeight="1">
      <c r="A300" s="30"/>
    </row>
    <row r="301" ht="15.75" customHeight="1">
      <c r="A301" s="30"/>
    </row>
    <row r="302" ht="15.75" customHeight="1">
      <c r="A302" s="30"/>
    </row>
    <row r="303" ht="15.75" customHeight="1">
      <c r="A303" s="30"/>
    </row>
    <row r="304" ht="15.75" customHeight="1">
      <c r="A304" s="30"/>
    </row>
    <row r="305" ht="15.75" customHeight="1">
      <c r="A305" s="30"/>
    </row>
    <row r="306" ht="15.75" customHeight="1">
      <c r="A306" s="30"/>
    </row>
    <row r="307" ht="15.75" customHeight="1">
      <c r="A307" s="30"/>
    </row>
    <row r="308" ht="15.75" customHeight="1">
      <c r="A308" s="30"/>
    </row>
    <row r="309" ht="15.75" customHeight="1">
      <c r="A309" s="30"/>
    </row>
    <row r="310" ht="15.75" customHeight="1">
      <c r="A310" s="30"/>
    </row>
    <row r="311" ht="15.75" customHeight="1">
      <c r="A311" s="30"/>
    </row>
    <row r="312" ht="15.75" customHeight="1">
      <c r="A312" s="30"/>
    </row>
    <row r="313" ht="15.75" customHeight="1">
      <c r="A313" s="30"/>
    </row>
    <row r="314" ht="15.75" customHeight="1">
      <c r="A314" s="30"/>
    </row>
    <row r="315" ht="15.75" customHeight="1">
      <c r="A315" s="30"/>
    </row>
    <row r="316" ht="15.75" customHeight="1">
      <c r="A316" s="30"/>
    </row>
    <row r="317" ht="15.75" customHeight="1">
      <c r="A317" s="30"/>
    </row>
    <row r="318" ht="15.75" customHeight="1">
      <c r="A318" s="30"/>
    </row>
    <row r="319" ht="15.75" customHeight="1">
      <c r="A319" s="30"/>
    </row>
    <row r="320" ht="15.75" customHeight="1">
      <c r="A320" s="30"/>
    </row>
    <row r="321" ht="15.75" customHeight="1">
      <c r="A321" s="30"/>
    </row>
    <row r="322" ht="15.75" customHeight="1">
      <c r="A322" s="30"/>
    </row>
    <row r="323" ht="15.75" customHeight="1">
      <c r="A323" s="30"/>
    </row>
    <row r="324" ht="15.75" customHeight="1">
      <c r="A324" s="30"/>
    </row>
    <row r="325" ht="15.75" customHeight="1">
      <c r="A325" s="30"/>
    </row>
    <row r="326" ht="15.75" customHeight="1">
      <c r="A326" s="30"/>
    </row>
    <row r="327" ht="15.75" customHeight="1">
      <c r="A327" s="30"/>
    </row>
    <row r="328" ht="15.75" customHeight="1">
      <c r="A328" s="30"/>
    </row>
    <row r="329" ht="15.75" customHeight="1">
      <c r="A329" s="30"/>
    </row>
    <row r="330" ht="15.75" customHeight="1">
      <c r="A330" s="30"/>
    </row>
    <row r="331" ht="15.75" customHeight="1">
      <c r="A331" s="30"/>
    </row>
    <row r="332" ht="15.75" customHeight="1">
      <c r="A332" s="30"/>
    </row>
    <row r="333" ht="15.75" customHeight="1">
      <c r="A333" s="30"/>
    </row>
    <row r="334" ht="15.75" customHeight="1">
      <c r="A334" s="30"/>
    </row>
    <row r="335" ht="15.75" customHeight="1">
      <c r="A335" s="30"/>
    </row>
    <row r="336" ht="15.75" customHeight="1">
      <c r="A336" s="30"/>
    </row>
    <row r="337" ht="15.75" customHeight="1">
      <c r="A337" s="30"/>
    </row>
    <row r="338" ht="15.75" customHeight="1">
      <c r="A338" s="30"/>
    </row>
    <row r="339" ht="15.75" customHeight="1">
      <c r="A339" s="30"/>
    </row>
    <row r="340" ht="15.75" customHeight="1">
      <c r="A340" s="30"/>
    </row>
    <row r="341" ht="15.75" customHeight="1">
      <c r="A341" s="30"/>
    </row>
    <row r="342" ht="15.75" customHeight="1">
      <c r="A342" s="30"/>
    </row>
    <row r="343" ht="15.75" customHeight="1">
      <c r="A343" s="30"/>
    </row>
    <row r="344" ht="15.75" customHeight="1">
      <c r="A344" s="30"/>
    </row>
    <row r="345" ht="15.75" customHeight="1">
      <c r="A345" s="30"/>
    </row>
    <row r="346" ht="15.75" customHeight="1">
      <c r="A346" s="30"/>
    </row>
    <row r="347" ht="15.75" customHeight="1">
      <c r="A347" s="30"/>
    </row>
    <row r="348" ht="15.75" customHeight="1">
      <c r="A348" s="30"/>
    </row>
    <row r="349" ht="15.75" customHeight="1">
      <c r="A349" s="30"/>
    </row>
    <row r="350" ht="15.75" customHeight="1">
      <c r="A350" s="30"/>
    </row>
    <row r="351" ht="15.75" customHeight="1">
      <c r="A351" s="30"/>
    </row>
    <row r="352" ht="15.75" customHeight="1">
      <c r="A352" s="30"/>
    </row>
    <row r="353" ht="15.75" customHeight="1">
      <c r="A353" s="30"/>
    </row>
    <row r="354" ht="15.75" customHeight="1">
      <c r="A354" s="30"/>
    </row>
    <row r="355" ht="15.75" customHeight="1">
      <c r="A355" s="30"/>
    </row>
    <row r="356" ht="15.75" customHeight="1">
      <c r="A356" s="30"/>
    </row>
    <row r="357" ht="15.75" customHeight="1">
      <c r="A357" s="30"/>
    </row>
    <row r="358" ht="15.75" customHeight="1">
      <c r="A358" s="30"/>
    </row>
    <row r="359" ht="15.75" customHeight="1">
      <c r="A359" s="30"/>
    </row>
    <row r="360" ht="15.75" customHeight="1">
      <c r="A360" s="30"/>
    </row>
    <row r="361" ht="15.75" customHeight="1">
      <c r="A361" s="30"/>
    </row>
    <row r="362" ht="15.75" customHeight="1">
      <c r="A362" s="30"/>
    </row>
    <row r="363" ht="15.75" customHeight="1">
      <c r="A363" s="30"/>
    </row>
    <row r="364" ht="15.75" customHeight="1">
      <c r="A364" s="30"/>
    </row>
    <row r="365" ht="15.75" customHeight="1">
      <c r="A365" s="30"/>
    </row>
    <row r="366" ht="15.75" customHeight="1">
      <c r="A366" s="30"/>
    </row>
    <row r="367" ht="15.75" customHeight="1">
      <c r="A367" s="30"/>
    </row>
    <row r="368" ht="15.75" customHeight="1">
      <c r="A368" s="30"/>
    </row>
    <row r="369" ht="15.75" customHeight="1">
      <c r="A369" s="30"/>
    </row>
    <row r="370" ht="15.75" customHeight="1">
      <c r="A370" s="30"/>
    </row>
    <row r="371" ht="15.75" customHeight="1">
      <c r="A371" s="30"/>
    </row>
    <row r="372" ht="15.75" customHeight="1">
      <c r="A372" s="30"/>
    </row>
    <row r="373" ht="15.75" customHeight="1">
      <c r="A373" s="30"/>
    </row>
    <row r="374" ht="15.75" customHeight="1">
      <c r="A374" s="30"/>
    </row>
    <row r="375" ht="15.75" customHeight="1">
      <c r="A375" s="30"/>
    </row>
    <row r="376" ht="15.75" customHeight="1">
      <c r="A376" s="30"/>
    </row>
    <row r="377" ht="15.75" customHeight="1">
      <c r="A377" s="30"/>
    </row>
    <row r="378" ht="15.75" customHeight="1">
      <c r="A378" s="30"/>
    </row>
    <row r="379" ht="15.75" customHeight="1">
      <c r="A379" s="30"/>
    </row>
    <row r="380" ht="15.75" customHeight="1">
      <c r="A380" s="30"/>
    </row>
    <row r="381" ht="15.75" customHeight="1">
      <c r="A381" s="30"/>
    </row>
    <row r="382" ht="15.75" customHeight="1">
      <c r="A382" s="30"/>
    </row>
    <row r="383" ht="15.75" customHeight="1">
      <c r="A383" s="30"/>
    </row>
    <row r="384" ht="15.75" customHeight="1">
      <c r="A384" s="30"/>
    </row>
    <row r="385" ht="15.75" customHeight="1">
      <c r="A385" s="30"/>
    </row>
    <row r="386" ht="15.75" customHeight="1">
      <c r="A386" s="30"/>
    </row>
    <row r="387" ht="15.75" customHeight="1">
      <c r="A387" s="30"/>
    </row>
    <row r="388" ht="15.75" customHeight="1">
      <c r="A388" s="30"/>
    </row>
    <row r="389" ht="15.75" customHeight="1">
      <c r="A389" s="30"/>
    </row>
    <row r="390" ht="15.75" customHeight="1">
      <c r="A390" s="30"/>
    </row>
    <row r="391" ht="15.75" customHeight="1">
      <c r="A391" s="30"/>
    </row>
    <row r="392" ht="15.75" customHeight="1">
      <c r="A392" s="30"/>
    </row>
    <row r="393" ht="15.75" customHeight="1">
      <c r="A393" s="30"/>
    </row>
    <row r="394" ht="15.75" customHeight="1">
      <c r="A394" s="30"/>
    </row>
    <row r="395" ht="15.75" customHeight="1">
      <c r="A395" s="30"/>
    </row>
    <row r="396" ht="15.75" customHeight="1">
      <c r="A396" s="30"/>
    </row>
    <row r="397" ht="15.75" customHeight="1">
      <c r="A397" s="30"/>
    </row>
    <row r="398" ht="15.75" customHeight="1">
      <c r="A398" s="30"/>
    </row>
    <row r="399" ht="15.75" customHeight="1">
      <c r="A399" s="30"/>
    </row>
    <row r="400" ht="15.75" customHeight="1">
      <c r="A400" s="30"/>
    </row>
    <row r="401" ht="15.75" customHeight="1">
      <c r="A401" s="30"/>
    </row>
    <row r="402" ht="15.75" customHeight="1">
      <c r="A402" s="30"/>
    </row>
    <row r="403" ht="15.75" customHeight="1">
      <c r="A403" s="30"/>
    </row>
    <row r="404" ht="15.75" customHeight="1">
      <c r="A404" s="30"/>
    </row>
    <row r="405" ht="15.75" customHeight="1">
      <c r="A405" s="30"/>
    </row>
    <row r="406" ht="15.75" customHeight="1">
      <c r="A406" s="30"/>
    </row>
    <row r="407" ht="15.75" customHeight="1">
      <c r="A407" s="30"/>
    </row>
    <row r="408" ht="15.75" customHeight="1">
      <c r="A408" s="30"/>
    </row>
    <row r="409" ht="15.75" customHeight="1">
      <c r="A409" s="30"/>
    </row>
    <row r="410" ht="15.75" customHeight="1">
      <c r="A410" s="30"/>
    </row>
    <row r="411" ht="15.75" customHeight="1">
      <c r="A411" s="30"/>
    </row>
    <row r="412" ht="15.75" customHeight="1">
      <c r="A412" s="30"/>
    </row>
    <row r="413" ht="15.75" customHeight="1">
      <c r="A413" s="30"/>
    </row>
    <row r="414" ht="15.75" customHeight="1">
      <c r="A414" s="30"/>
    </row>
    <row r="415" ht="15.75" customHeight="1">
      <c r="A415" s="30"/>
    </row>
    <row r="416" ht="15.75" customHeight="1">
      <c r="A416" s="30"/>
    </row>
    <row r="417" ht="15.75" customHeight="1">
      <c r="A417" s="30"/>
    </row>
    <row r="418" ht="15.75" customHeight="1">
      <c r="A418" s="30"/>
    </row>
    <row r="419" ht="15.75" customHeight="1">
      <c r="A419" s="30"/>
    </row>
    <row r="420" ht="15.75" customHeight="1">
      <c r="A420" s="30"/>
    </row>
    <row r="421" ht="15.75" customHeight="1">
      <c r="A421" s="30"/>
    </row>
    <row r="422" ht="15.75" customHeight="1">
      <c r="A422" s="30"/>
    </row>
    <row r="423" ht="15.75" customHeight="1">
      <c r="A423" s="30"/>
    </row>
    <row r="424" ht="15.75" customHeight="1">
      <c r="A424" s="30"/>
    </row>
    <row r="425" ht="15.75" customHeight="1">
      <c r="A425" s="30"/>
    </row>
    <row r="426" ht="15.75" customHeight="1">
      <c r="A426" s="30"/>
    </row>
    <row r="427" ht="15.75" customHeight="1">
      <c r="A427" s="30"/>
    </row>
    <row r="428" ht="15.75" customHeight="1">
      <c r="A428" s="30"/>
    </row>
    <row r="429" ht="15.75" customHeight="1">
      <c r="A429" s="30"/>
    </row>
    <row r="430" ht="15.75" customHeight="1">
      <c r="A430" s="30"/>
    </row>
    <row r="431" ht="15.75" customHeight="1">
      <c r="A431" s="30"/>
    </row>
    <row r="432" ht="15.75" customHeight="1">
      <c r="A432" s="30"/>
    </row>
    <row r="433" ht="15.75" customHeight="1">
      <c r="A433" s="30"/>
    </row>
    <row r="434" ht="15.75" customHeight="1">
      <c r="A434" s="30"/>
    </row>
    <row r="435" ht="15.75" customHeight="1">
      <c r="A435" s="30"/>
    </row>
    <row r="436" ht="15.75" customHeight="1">
      <c r="A436" s="30"/>
    </row>
    <row r="437" ht="15.75" customHeight="1">
      <c r="A437" s="30"/>
    </row>
    <row r="438" ht="15.75" customHeight="1">
      <c r="A438" s="30"/>
    </row>
    <row r="439" ht="15.75" customHeight="1">
      <c r="A439" s="30"/>
    </row>
    <row r="440" ht="15.75" customHeight="1">
      <c r="A440" s="30"/>
    </row>
    <row r="441" ht="15.75" customHeight="1">
      <c r="A441" s="30"/>
    </row>
    <row r="442" ht="15.75" customHeight="1">
      <c r="A442" s="30"/>
    </row>
    <row r="443" ht="15.75" customHeight="1">
      <c r="A443" s="30"/>
    </row>
    <row r="444" ht="15.75" customHeight="1">
      <c r="A444" s="30"/>
    </row>
    <row r="445" ht="15.75" customHeight="1">
      <c r="A445" s="30"/>
    </row>
    <row r="446" ht="15.75" customHeight="1">
      <c r="A446" s="30"/>
    </row>
    <row r="447" ht="15.75" customHeight="1">
      <c r="A447" s="30"/>
    </row>
    <row r="448" ht="15.75" customHeight="1">
      <c r="A448" s="30"/>
    </row>
    <row r="449" ht="15.75" customHeight="1">
      <c r="A449" s="30"/>
    </row>
    <row r="450" ht="15.75" customHeight="1">
      <c r="A450" s="30"/>
    </row>
    <row r="451" ht="15.75" customHeight="1">
      <c r="A451" s="30"/>
    </row>
    <row r="452" ht="15.75" customHeight="1">
      <c r="A452" s="30"/>
    </row>
    <row r="453" ht="15.75" customHeight="1">
      <c r="A453" s="30"/>
    </row>
    <row r="454" ht="15.75" customHeight="1">
      <c r="A454" s="30"/>
    </row>
    <row r="455" ht="15.75" customHeight="1">
      <c r="A455" s="30"/>
    </row>
    <row r="456" ht="15.75" customHeight="1">
      <c r="A456" s="30"/>
    </row>
    <row r="457" ht="15.75" customHeight="1">
      <c r="A457" s="30"/>
    </row>
    <row r="458" ht="15.75" customHeight="1">
      <c r="A458" s="30"/>
    </row>
    <row r="459" ht="15.75" customHeight="1">
      <c r="A459" s="30"/>
    </row>
    <row r="460" ht="15.75" customHeight="1">
      <c r="A460" s="30"/>
    </row>
    <row r="461" ht="15.75" customHeight="1">
      <c r="A461" s="30"/>
    </row>
    <row r="462" ht="15.75" customHeight="1">
      <c r="A462" s="30"/>
    </row>
    <row r="463" ht="15.75" customHeight="1">
      <c r="A463" s="30"/>
    </row>
    <row r="464" ht="15.75" customHeight="1">
      <c r="A464" s="30"/>
    </row>
    <row r="465" ht="15.75" customHeight="1">
      <c r="A465" s="30"/>
    </row>
    <row r="466" ht="15.75" customHeight="1">
      <c r="A466" s="30"/>
    </row>
    <row r="467" ht="15.75" customHeight="1">
      <c r="A467" s="30"/>
    </row>
    <row r="468" ht="15.75" customHeight="1">
      <c r="A468" s="30"/>
    </row>
    <row r="469" ht="15.75" customHeight="1">
      <c r="A469" s="30"/>
    </row>
    <row r="470" ht="15.75" customHeight="1">
      <c r="A470" s="30"/>
    </row>
    <row r="471" ht="15.75" customHeight="1">
      <c r="A471" s="30"/>
    </row>
    <row r="472" ht="15.75" customHeight="1">
      <c r="A472" s="30"/>
    </row>
    <row r="473" ht="15.75" customHeight="1">
      <c r="A473" s="30"/>
    </row>
    <row r="474" ht="15.75" customHeight="1">
      <c r="A474" s="30"/>
    </row>
    <row r="475" ht="15.75" customHeight="1">
      <c r="A475" s="30"/>
    </row>
    <row r="476" ht="15.75" customHeight="1">
      <c r="A476" s="30"/>
    </row>
    <row r="477" ht="15.75" customHeight="1">
      <c r="A477" s="30"/>
    </row>
    <row r="478" ht="15.75" customHeight="1">
      <c r="A478" s="30"/>
    </row>
    <row r="479" ht="15.75" customHeight="1">
      <c r="A479" s="30"/>
    </row>
    <row r="480" ht="15.75" customHeight="1">
      <c r="A480" s="30"/>
    </row>
    <row r="481" ht="15.75" customHeight="1">
      <c r="A481" s="30"/>
    </row>
    <row r="482" ht="15.75" customHeight="1">
      <c r="A482" s="30"/>
    </row>
    <row r="483" ht="15.75" customHeight="1">
      <c r="A483" s="30"/>
    </row>
    <row r="484" ht="15.75" customHeight="1">
      <c r="A484" s="30"/>
    </row>
    <row r="485" ht="15.75" customHeight="1">
      <c r="A485" s="30"/>
    </row>
    <row r="486" ht="15.75" customHeight="1">
      <c r="A486" s="30"/>
    </row>
    <row r="487" ht="15.75" customHeight="1">
      <c r="A487" s="30"/>
    </row>
    <row r="488" ht="15.75" customHeight="1">
      <c r="A488" s="30"/>
    </row>
    <row r="489" ht="15.75" customHeight="1">
      <c r="A489" s="30"/>
    </row>
    <row r="490" ht="15.75" customHeight="1">
      <c r="A490" s="30"/>
    </row>
    <row r="491" ht="15.75" customHeight="1">
      <c r="A491" s="30"/>
    </row>
    <row r="492" ht="15.75" customHeight="1">
      <c r="A492" s="30"/>
    </row>
    <row r="493" ht="15.75" customHeight="1">
      <c r="A493" s="30"/>
    </row>
    <row r="494" ht="15.75" customHeight="1">
      <c r="A494" s="30"/>
    </row>
    <row r="495" ht="15.75" customHeight="1">
      <c r="A495" s="30"/>
    </row>
    <row r="496" ht="15.75" customHeight="1">
      <c r="A496" s="30"/>
    </row>
    <row r="497" ht="15.75" customHeight="1">
      <c r="A497" s="30"/>
    </row>
    <row r="498" ht="15.75" customHeight="1">
      <c r="A498" s="30"/>
    </row>
    <row r="499" ht="15.75" customHeight="1">
      <c r="A499" s="30"/>
    </row>
    <row r="500" ht="15.75" customHeight="1">
      <c r="A500" s="30"/>
    </row>
    <row r="501" ht="15.75" customHeight="1">
      <c r="A501" s="30"/>
    </row>
    <row r="502" ht="15.75" customHeight="1">
      <c r="A502" s="30"/>
    </row>
    <row r="503" ht="15.75" customHeight="1">
      <c r="A503" s="30"/>
    </row>
    <row r="504" ht="15.75" customHeight="1">
      <c r="A504" s="30"/>
    </row>
    <row r="505" ht="15.75" customHeight="1">
      <c r="A505" s="30"/>
    </row>
    <row r="506" ht="15.75" customHeight="1">
      <c r="A506" s="30"/>
    </row>
    <row r="507" ht="15.75" customHeight="1">
      <c r="A507" s="30"/>
    </row>
    <row r="508" ht="15.75" customHeight="1">
      <c r="A508" s="30"/>
    </row>
    <row r="509" ht="15.75" customHeight="1">
      <c r="A509" s="30"/>
    </row>
    <row r="510" ht="15.75" customHeight="1">
      <c r="A510" s="30"/>
    </row>
    <row r="511" ht="15.75" customHeight="1">
      <c r="A511" s="30"/>
    </row>
    <row r="512" ht="15.75" customHeight="1">
      <c r="A512" s="30"/>
    </row>
    <row r="513" ht="15.75" customHeight="1">
      <c r="A513" s="30"/>
    </row>
    <row r="514" ht="15.75" customHeight="1">
      <c r="A514" s="30"/>
    </row>
    <row r="515" ht="15.75" customHeight="1">
      <c r="A515" s="30"/>
    </row>
    <row r="516" ht="15.75" customHeight="1">
      <c r="A516" s="30"/>
    </row>
    <row r="517" ht="15.75" customHeight="1">
      <c r="A517" s="30"/>
    </row>
    <row r="518" ht="15.75" customHeight="1">
      <c r="A518" s="30"/>
    </row>
    <row r="519" ht="15.75" customHeight="1">
      <c r="A519" s="30"/>
    </row>
    <row r="520" ht="15.75" customHeight="1">
      <c r="A520" s="30"/>
    </row>
    <row r="521" ht="15.75" customHeight="1">
      <c r="A521" s="30"/>
    </row>
    <row r="522" ht="15.75" customHeight="1">
      <c r="A522" s="30"/>
    </row>
    <row r="523" ht="15.75" customHeight="1">
      <c r="A523" s="30"/>
    </row>
    <row r="524" ht="15.75" customHeight="1">
      <c r="A524" s="30"/>
    </row>
    <row r="525" ht="15.75" customHeight="1">
      <c r="A525" s="30"/>
    </row>
    <row r="526" ht="15.75" customHeight="1">
      <c r="A526" s="30"/>
    </row>
    <row r="527" ht="15.75" customHeight="1">
      <c r="A527" s="30"/>
    </row>
    <row r="528" ht="15.75" customHeight="1">
      <c r="A528" s="30"/>
    </row>
    <row r="529" ht="15.75" customHeight="1">
      <c r="A529" s="30"/>
    </row>
    <row r="530" ht="15.75" customHeight="1">
      <c r="A530" s="30"/>
    </row>
    <row r="531" ht="15.75" customHeight="1">
      <c r="A531" s="30"/>
    </row>
    <row r="532" ht="15.75" customHeight="1">
      <c r="A532" s="30"/>
    </row>
    <row r="533" ht="15.75" customHeight="1">
      <c r="A533" s="30"/>
    </row>
    <row r="534" ht="15.75" customHeight="1">
      <c r="A534" s="30"/>
    </row>
    <row r="535" ht="15.75" customHeight="1">
      <c r="A535" s="30"/>
    </row>
    <row r="536" ht="15.75" customHeight="1">
      <c r="A536" s="30"/>
    </row>
    <row r="537" ht="15.75" customHeight="1">
      <c r="A537" s="30"/>
    </row>
    <row r="538" ht="15.75" customHeight="1">
      <c r="A538" s="30"/>
    </row>
    <row r="539" ht="15.75" customHeight="1">
      <c r="A539" s="30"/>
    </row>
    <row r="540" ht="15.75" customHeight="1">
      <c r="A540" s="30"/>
    </row>
    <row r="541" ht="15.75" customHeight="1">
      <c r="A541" s="30"/>
    </row>
    <row r="542" ht="15.75" customHeight="1">
      <c r="A542" s="30"/>
    </row>
    <row r="543" ht="15.75" customHeight="1">
      <c r="A543" s="30"/>
    </row>
    <row r="544" ht="15.75" customHeight="1">
      <c r="A544" s="30"/>
    </row>
    <row r="545" ht="15.75" customHeight="1">
      <c r="A545" s="30"/>
    </row>
    <row r="546" ht="15.75" customHeight="1">
      <c r="A546" s="30"/>
    </row>
    <row r="547" ht="15.75" customHeight="1">
      <c r="A547" s="30"/>
    </row>
    <row r="548" ht="15.75" customHeight="1">
      <c r="A548" s="30"/>
    </row>
    <row r="549" ht="15.75" customHeight="1">
      <c r="A549" s="30"/>
    </row>
    <row r="550" ht="15.75" customHeight="1">
      <c r="A550" s="30"/>
    </row>
    <row r="551" ht="15.75" customHeight="1">
      <c r="A551" s="30"/>
    </row>
    <row r="552" ht="15.75" customHeight="1">
      <c r="A552" s="30"/>
    </row>
    <row r="553" ht="15.75" customHeight="1">
      <c r="A553" s="30"/>
    </row>
    <row r="554" ht="15.75" customHeight="1">
      <c r="A554" s="30"/>
    </row>
    <row r="555" ht="15.75" customHeight="1">
      <c r="A555" s="30"/>
    </row>
    <row r="556" ht="15.75" customHeight="1">
      <c r="A556" s="30"/>
    </row>
    <row r="557" ht="15.75" customHeight="1">
      <c r="A557" s="30"/>
    </row>
    <row r="558" ht="15.75" customHeight="1">
      <c r="A558" s="30"/>
    </row>
    <row r="559" ht="15.75" customHeight="1">
      <c r="A559" s="30"/>
    </row>
    <row r="560" ht="15.75" customHeight="1">
      <c r="A560" s="30"/>
    </row>
    <row r="561" ht="15.75" customHeight="1">
      <c r="A561" s="30"/>
    </row>
    <row r="562" ht="15.75" customHeight="1">
      <c r="A562" s="30"/>
    </row>
    <row r="563" ht="15.75" customHeight="1">
      <c r="A563" s="30"/>
    </row>
    <row r="564" ht="15.75" customHeight="1">
      <c r="A564" s="30"/>
    </row>
    <row r="565" ht="15.75" customHeight="1">
      <c r="A565" s="30"/>
    </row>
    <row r="566" ht="15.75" customHeight="1">
      <c r="A566" s="30"/>
    </row>
    <row r="567" ht="15.75" customHeight="1">
      <c r="A567" s="30"/>
    </row>
    <row r="568" ht="15.75" customHeight="1">
      <c r="A568" s="30"/>
    </row>
    <row r="569" ht="15.75" customHeight="1">
      <c r="A569" s="30"/>
    </row>
    <row r="570" ht="15.75" customHeight="1">
      <c r="A570" s="30"/>
    </row>
    <row r="571" ht="15.75" customHeight="1">
      <c r="A571" s="30"/>
    </row>
    <row r="572" ht="15.75" customHeight="1">
      <c r="A572" s="30"/>
    </row>
    <row r="573" ht="15.75" customHeight="1">
      <c r="A573" s="30"/>
    </row>
    <row r="574" ht="15.75" customHeight="1">
      <c r="A574" s="30"/>
    </row>
    <row r="575" ht="15.75" customHeight="1">
      <c r="A575" s="30"/>
    </row>
    <row r="576" ht="15.75" customHeight="1">
      <c r="A576" s="30"/>
    </row>
    <row r="577" ht="15.75" customHeight="1">
      <c r="A577" s="30"/>
    </row>
    <row r="578" ht="15.75" customHeight="1">
      <c r="A578" s="30"/>
    </row>
    <row r="579" ht="15.75" customHeight="1">
      <c r="A579" s="30"/>
    </row>
    <row r="580" ht="15.75" customHeight="1">
      <c r="A580" s="30"/>
    </row>
    <row r="581" ht="15.75" customHeight="1">
      <c r="A581" s="30"/>
    </row>
    <row r="582" ht="15.75" customHeight="1">
      <c r="A582" s="30"/>
    </row>
    <row r="583" ht="15.75" customHeight="1">
      <c r="A583" s="30"/>
    </row>
    <row r="584" ht="15.75" customHeight="1">
      <c r="A584" s="30"/>
    </row>
    <row r="585" ht="15.75" customHeight="1">
      <c r="A585" s="30"/>
    </row>
    <row r="586" ht="15.75" customHeight="1">
      <c r="A586" s="30"/>
    </row>
    <row r="587" ht="15.75" customHeight="1">
      <c r="A587" s="30"/>
    </row>
    <row r="588" ht="15.75" customHeight="1">
      <c r="A588" s="30"/>
    </row>
    <row r="589" ht="15.75" customHeight="1">
      <c r="A589" s="30"/>
    </row>
    <row r="590" ht="15.75" customHeight="1">
      <c r="A590" s="30"/>
    </row>
    <row r="591" ht="15.75" customHeight="1">
      <c r="A591" s="30"/>
    </row>
    <row r="592" ht="15.75" customHeight="1">
      <c r="A592" s="30"/>
    </row>
    <row r="593" ht="15.75" customHeight="1">
      <c r="A593" s="30"/>
    </row>
    <row r="594" ht="15.75" customHeight="1">
      <c r="A594" s="30"/>
    </row>
    <row r="595" ht="15.75" customHeight="1">
      <c r="A595" s="30"/>
    </row>
    <row r="596" ht="15.75" customHeight="1">
      <c r="A596" s="30"/>
    </row>
    <row r="597" ht="15.75" customHeight="1">
      <c r="A597" s="30"/>
    </row>
    <row r="598" ht="15.75" customHeight="1">
      <c r="A598" s="30"/>
    </row>
    <row r="599" ht="15.75" customHeight="1">
      <c r="A599" s="30"/>
    </row>
    <row r="600" ht="15.75" customHeight="1">
      <c r="A600" s="30"/>
    </row>
    <row r="601" ht="15.75" customHeight="1">
      <c r="A601" s="30"/>
    </row>
    <row r="602" ht="15.75" customHeight="1">
      <c r="A602" s="30"/>
    </row>
    <row r="603" ht="15.75" customHeight="1">
      <c r="A603" s="30"/>
    </row>
    <row r="604" ht="15.75" customHeight="1">
      <c r="A604" s="30"/>
    </row>
    <row r="605" ht="15.75" customHeight="1">
      <c r="A605" s="30"/>
    </row>
    <row r="606" ht="15.75" customHeight="1">
      <c r="A606" s="30"/>
    </row>
    <row r="607" ht="15.75" customHeight="1">
      <c r="A607" s="30"/>
    </row>
    <row r="608" ht="15.75" customHeight="1">
      <c r="A608" s="30"/>
    </row>
    <row r="609" ht="15.75" customHeight="1">
      <c r="A609" s="30"/>
    </row>
    <row r="610" ht="15.75" customHeight="1">
      <c r="A610" s="30"/>
    </row>
    <row r="611" ht="15.75" customHeight="1">
      <c r="A611" s="30"/>
    </row>
    <row r="612" ht="15.75" customHeight="1">
      <c r="A612" s="30"/>
    </row>
    <row r="613" ht="15.75" customHeight="1">
      <c r="A613" s="30"/>
    </row>
    <row r="614" ht="15.75" customHeight="1">
      <c r="A614" s="30"/>
    </row>
    <row r="615" ht="15.75" customHeight="1">
      <c r="A615" s="30"/>
    </row>
    <row r="616" ht="15.75" customHeight="1">
      <c r="A616" s="30"/>
    </row>
    <row r="617" ht="15.75" customHeight="1">
      <c r="A617" s="30"/>
    </row>
    <row r="618" ht="15.75" customHeight="1">
      <c r="A618" s="30"/>
    </row>
    <row r="619" ht="15.75" customHeight="1">
      <c r="A619" s="30"/>
    </row>
    <row r="620" ht="15.75" customHeight="1">
      <c r="A620" s="30"/>
    </row>
    <row r="621" ht="15.75" customHeight="1">
      <c r="A621" s="30"/>
    </row>
    <row r="622" ht="15.75" customHeight="1">
      <c r="A622" s="30"/>
    </row>
    <row r="623" ht="15.75" customHeight="1">
      <c r="A623" s="30"/>
    </row>
    <row r="624" ht="15.75" customHeight="1">
      <c r="A624" s="30"/>
    </row>
    <row r="625" ht="15.75" customHeight="1">
      <c r="A625" s="30"/>
    </row>
    <row r="626" ht="15.75" customHeight="1">
      <c r="A626" s="30"/>
    </row>
    <row r="627" ht="15.75" customHeight="1">
      <c r="A627" s="30"/>
    </row>
    <row r="628" ht="15.75" customHeight="1">
      <c r="A628" s="30"/>
    </row>
    <row r="629" ht="15.75" customHeight="1">
      <c r="A629" s="30"/>
    </row>
    <row r="630" ht="15.75" customHeight="1">
      <c r="A630" s="30"/>
    </row>
    <row r="631" ht="15.75" customHeight="1">
      <c r="A631" s="30"/>
    </row>
    <row r="632" ht="15.75" customHeight="1">
      <c r="A632" s="30"/>
    </row>
    <row r="633" ht="15.75" customHeight="1">
      <c r="A633" s="30"/>
    </row>
    <row r="634" ht="15.75" customHeight="1">
      <c r="A634" s="30"/>
    </row>
    <row r="635" ht="15.75" customHeight="1">
      <c r="A635" s="30"/>
    </row>
    <row r="636" ht="15.75" customHeight="1">
      <c r="A636" s="30"/>
    </row>
    <row r="637" ht="15.75" customHeight="1">
      <c r="A637" s="30"/>
    </row>
    <row r="638" ht="15.75" customHeight="1">
      <c r="A638" s="30"/>
    </row>
    <row r="639" ht="15.75" customHeight="1">
      <c r="A639" s="30"/>
    </row>
    <row r="640" ht="15.75" customHeight="1">
      <c r="A640" s="30"/>
    </row>
    <row r="641" ht="15.75" customHeight="1">
      <c r="A641" s="30"/>
    </row>
    <row r="642" ht="15.75" customHeight="1">
      <c r="A642" s="30"/>
    </row>
    <row r="643" ht="15.75" customHeight="1">
      <c r="A643" s="30"/>
    </row>
    <row r="644" ht="15.75" customHeight="1">
      <c r="A644" s="30"/>
    </row>
    <row r="645" ht="15.75" customHeight="1">
      <c r="A645" s="30"/>
    </row>
    <row r="646" ht="15.75" customHeight="1">
      <c r="A646" s="30"/>
    </row>
    <row r="647" ht="15.75" customHeight="1">
      <c r="A647" s="30"/>
    </row>
    <row r="648" ht="15.75" customHeight="1">
      <c r="A648" s="30"/>
    </row>
    <row r="649" ht="15.75" customHeight="1">
      <c r="A649" s="30"/>
    </row>
    <row r="650" ht="15.75" customHeight="1">
      <c r="A650" s="30"/>
    </row>
    <row r="651" ht="15.75" customHeight="1">
      <c r="A651" s="30"/>
    </row>
    <row r="652" ht="15.75" customHeight="1">
      <c r="A652" s="30"/>
    </row>
    <row r="653" ht="15.75" customHeight="1">
      <c r="A653" s="30"/>
    </row>
    <row r="654" ht="15.75" customHeight="1">
      <c r="A654" s="30"/>
    </row>
    <row r="655" ht="15.75" customHeight="1">
      <c r="A655" s="30"/>
    </row>
    <row r="656" ht="15.75" customHeight="1">
      <c r="A656" s="30"/>
    </row>
    <row r="657" ht="15.75" customHeight="1">
      <c r="A657" s="30"/>
    </row>
    <row r="658" ht="15.75" customHeight="1">
      <c r="A658" s="30"/>
    </row>
    <row r="659" ht="15.75" customHeight="1">
      <c r="A659" s="30"/>
    </row>
    <row r="660" ht="15.75" customHeight="1">
      <c r="A660" s="30"/>
    </row>
    <row r="661" ht="15.75" customHeight="1">
      <c r="A661" s="30"/>
    </row>
    <row r="662" ht="15.75" customHeight="1">
      <c r="A662" s="30"/>
    </row>
    <row r="663" ht="15.75" customHeight="1">
      <c r="A663" s="30"/>
    </row>
    <row r="664" ht="15.75" customHeight="1">
      <c r="A664" s="30"/>
    </row>
    <row r="665" ht="15.75" customHeight="1">
      <c r="A665" s="30"/>
    </row>
    <row r="666" ht="15.75" customHeight="1">
      <c r="A666" s="30"/>
    </row>
    <row r="667" ht="15.75" customHeight="1">
      <c r="A667" s="30"/>
    </row>
    <row r="668" ht="15.75" customHeight="1">
      <c r="A668" s="30"/>
    </row>
    <row r="669" ht="15.75" customHeight="1">
      <c r="A669" s="30"/>
    </row>
    <row r="670" ht="15.75" customHeight="1">
      <c r="A670" s="30"/>
    </row>
    <row r="671" ht="15.75" customHeight="1">
      <c r="A671" s="30"/>
    </row>
    <row r="672" ht="15.75" customHeight="1">
      <c r="A672" s="30"/>
    </row>
    <row r="673" ht="15.75" customHeight="1">
      <c r="A673" s="30"/>
    </row>
    <row r="674" ht="15.75" customHeight="1">
      <c r="A674" s="30"/>
    </row>
    <row r="675" ht="15.75" customHeight="1">
      <c r="A675" s="30"/>
    </row>
    <row r="676" ht="15.75" customHeight="1">
      <c r="A676" s="30"/>
    </row>
    <row r="677" ht="15.75" customHeight="1">
      <c r="A677" s="30"/>
    </row>
    <row r="678" ht="15.75" customHeight="1">
      <c r="A678" s="30"/>
    </row>
    <row r="679" ht="15.75" customHeight="1">
      <c r="A679" s="30"/>
    </row>
    <row r="680" ht="15.75" customHeight="1">
      <c r="A680" s="30"/>
    </row>
    <row r="681" ht="15.75" customHeight="1">
      <c r="A681" s="30"/>
    </row>
    <row r="682" ht="15.75" customHeight="1">
      <c r="A682" s="30"/>
    </row>
    <row r="683" ht="15.75" customHeight="1">
      <c r="A683" s="30"/>
    </row>
    <row r="684" ht="15.75" customHeight="1">
      <c r="A684" s="30"/>
    </row>
    <row r="685" ht="15.75" customHeight="1">
      <c r="A685" s="30"/>
    </row>
    <row r="686" ht="15.75" customHeight="1">
      <c r="A686" s="30"/>
    </row>
    <row r="687" ht="15.75" customHeight="1">
      <c r="A687" s="30"/>
    </row>
    <row r="688" ht="15.75" customHeight="1">
      <c r="A688" s="30"/>
    </row>
    <row r="689" ht="15.75" customHeight="1">
      <c r="A689" s="30"/>
    </row>
    <row r="690" ht="15.75" customHeight="1">
      <c r="A690" s="30"/>
    </row>
    <row r="691" ht="15.75" customHeight="1">
      <c r="A691" s="30"/>
    </row>
    <row r="692" ht="15.75" customHeight="1">
      <c r="A692" s="30"/>
    </row>
    <row r="693" ht="15.75" customHeight="1">
      <c r="A693" s="30"/>
    </row>
    <row r="694" ht="15.75" customHeight="1">
      <c r="A694" s="30"/>
    </row>
    <row r="695" ht="15.75" customHeight="1">
      <c r="A695" s="30"/>
    </row>
    <row r="696" ht="15.75" customHeight="1">
      <c r="A696" s="30"/>
    </row>
    <row r="697" ht="15.75" customHeight="1">
      <c r="A697" s="30"/>
    </row>
    <row r="698" ht="15.75" customHeight="1">
      <c r="A698" s="30"/>
    </row>
    <row r="699" ht="15.75" customHeight="1">
      <c r="A699" s="30"/>
    </row>
    <row r="700" ht="15.75" customHeight="1">
      <c r="A700" s="30"/>
    </row>
    <row r="701" ht="15.75" customHeight="1">
      <c r="A701" s="30"/>
    </row>
    <row r="702" ht="15.75" customHeight="1">
      <c r="A702" s="30"/>
    </row>
    <row r="703" ht="15.75" customHeight="1">
      <c r="A703" s="30"/>
    </row>
    <row r="704" ht="15.75" customHeight="1">
      <c r="A704" s="30"/>
    </row>
    <row r="705" ht="15.75" customHeight="1">
      <c r="A705" s="30"/>
    </row>
    <row r="706" ht="15.75" customHeight="1">
      <c r="A706" s="30"/>
    </row>
    <row r="707" ht="15.75" customHeight="1">
      <c r="A707" s="30"/>
    </row>
    <row r="708" ht="15.75" customHeight="1">
      <c r="A708" s="30"/>
    </row>
    <row r="709" ht="15.75" customHeight="1">
      <c r="A709" s="30"/>
    </row>
    <row r="710" ht="15.75" customHeight="1">
      <c r="A710" s="30"/>
    </row>
    <row r="711" ht="15.75" customHeight="1">
      <c r="A711" s="30"/>
    </row>
    <row r="712" ht="15.75" customHeight="1">
      <c r="A712" s="30"/>
    </row>
    <row r="713" ht="15.75" customHeight="1">
      <c r="A713" s="30"/>
    </row>
    <row r="714" ht="15.75" customHeight="1">
      <c r="A714" s="30"/>
    </row>
    <row r="715" ht="15.75" customHeight="1">
      <c r="A715" s="30"/>
    </row>
    <row r="716" ht="15.75" customHeight="1">
      <c r="A716" s="30"/>
    </row>
    <row r="717" ht="15.75" customHeight="1">
      <c r="A717" s="30"/>
    </row>
    <row r="718" ht="15.75" customHeight="1">
      <c r="A718" s="30"/>
    </row>
    <row r="719" ht="15.75" customHeight="1">
      <c r="A719" s="30"/>
    </row>
    <row r="720" ht="15.75" customHeight="1">
      <c r="A720" s="30"/>
    </row>
    <row r="721" ht="15.75" customHeight="1">
      <c r="A721" s="30"/>
    </row>
    <row r="722" ht="15.75" customHeight="1">
      <c r="A722" s="30"/>
    </row>
    <row r="723" ht="15.75" customHeight="1">
      <c r="A723" s="30"/>
    </row>
    <row r="724" ht="15.75" customHeight="1">
      <c r="A724" s="30"/>
    </row>
    <row r="725" ht="15.75" customHeight="1">
      <c r="A725" s="30"/>
    </row>
    <row r="726" ht="15.75" customHeight="1">
      <c r="A726" s="30"/>
    </row>
    <row r="727" ht="15.75" customHeight="1">
      <c r="A727" s="30"/>
    </row>
    <row r="728" ht="15.75" customHeight="1">
      <c r="A728" s="30"/>
    </row>
    <row r="729" ht="15.75" customHeight="1">
      <c r="A729" s="30"/>
    </row>
    <row r="730" ht="15.75" customHeight="1">
      <c r="A730" s="30"/>
    </row>
    <row r="731" ht="15.75" customHeight="1">
      <c r="A731" s="30"/>
    </row>
    <row r="732" ht="15.75" customHeight="1">
      <c r="A732" s="30"/>
    </row>
    <row r="733" ht="15.75" customHeight="1">
      <c r="A733" s="30"/>
    </row>
    <row r="734" ht="15.75" customHeight="1">
      <c r="A734" s="30"/>
    </row>
    <row r="735" ht="15.75" customHeight="1">
      <c r="A735" s="30"/>
    </row>
    <row r="736" ht="15.75" customHeight="1">
      <c r="A736" s="30"/>
    </row>
    <row r="737" ht="15.75" customHeight="1">
      <c r="A737" s="30"/>
    </row>
    <row r="738" ht="15.75" customHeight="1">
      <c r="A738" s="30"/>
    </row>
    <row r="739" ht="15.75" customHeight="1">
      <c r="A739" s="30"/>
    </row>
    <row r="740" ht="15.75" customHeight="1">
      <c r="A740" s="30"/>
    </row>
    <row r="741" ht="15.75" customHeight="1">
      <c r="A741" s="30"/>
    </row>
    <row r="742" ht="15.75" customHeight="1">
      <c r="A742" s="30"/>
    </row>
    <row r="743" ht="15.75" customHeight="1">
      <c r="A743" s="30"/>
    </row>
    <row r="744" ht="15.75" customHeight="1">
      <c r="A744" s="30"/>
    </row>
    <row r="745" ht="15.75" customHeight="1">
      <c r="A745" s="30"/>
    </row>
    <row r="746" ht="15.75" customHeight="1">
      <c r="A746" s="30"/>
    </row>
    <row r="747" ht="15.75" customHeight="1">
      <c r="A747" s="30"/>
    </row>
    <row r="748" ht="15.75" customHeight="1">
      <c r="A748" s="30"/>
    </row>
    <row r="749" ht="15.75" customHeight="1">
      <c r="A749" s="30"/>
    </row>
    <row r="750" ht="15.75" customHeight="1">
      <c r="A750" s="30"/>
    </row>
    <row r="751" ht="15.75" customHeight="1">
      <c r="A751" s="30"/>
    </row>
    <row r="752" ht="15.75" customHeight="1">
      <c r="A752" s="30"/>
    </row>
    <row r="753" ht="15.75" customHeight="1">
      <c r="A753" s="30"/>
    </row>
    <row r="754" ht="15.75" customHeight="1">
      <c r="A754" s="30"/>
    </row>
    <row r="755" ht="15.75" customHeight="1">
      <c r="A755" s="30"/>
    </row>
    <row r="756" ht="15.75" customHeight="1">
      <c r="A756" s="30"/>
    </row>
    <row r="757" ht="15.75" customHeight="1">
      <c r="A757" s="30"/>
    </row>
    <row r="758" ht="15.75" customHeight="1">
      <c r="A758" s="30"/>
    </row>
    <row r="759" ht="15.75" customHeight="1">
      <c r="A759" s="30"/>
    </row>
    <row r="760" ht="15.75" customHeight="1">
      <c r="A760" s="30"/>
    </row>
    <row r="761" ht="15.75" customHeight="1">
      <c r="A761" s="30"/>
    </row>
    <row r="762" ht="15.75" customHeight="1">
      <c r="A762" s="30"/>
    </row>
    <row r="763" ht="15.75" customHeight="1">
      <c r="A763" s="30"/>
    </row>
    <row r="764" ht="15.75" customHeight="1">
      <c r="A764" s="30"/>
    </row>
    <row r="765" ht="15.75" customHeight="1">
      <c r="A765" s="30"/>
    </row>
    <row r="766" ht="15.75" customHeight="1">
      <c r="A766" s="30"/>
    </row>
    <row r="767" ht="15.75" customHeight="1">
      <c r="A767" s="30"/>
    </row>
    <row r="768" ht="15.75" customHeight="1">
      <c r="A768" s="30"/>
    </row>
    <row r="769" ht="15.75" customHeight="1">
      <c r="A769" s="30"/>
    </row>
    <row r="770" ht="15.75" customHeight="1">
      <c r="A770" s="30"/>
    </row>
    <row r="771" ht="15.75" customHeight="1">
      <c r="A771" s="30"/>
    </row>
    <row r="772" ht="15.75" customHeight="1">
      <c r="A772" s="30"/>
    </row>
    <row r="773" ht="15.75" customHeight="1">
      <c r="A773" s="30"/>
    </row>
    <row r="774" ht="15.75" customHeight="1">
      <c r="A774" s="30"/>
    </row>
    <row r="775" ht="15.75" customHeight="1">
      <c r="A775" s="30"/>
    </row>
    <row r="776" ht="15.75" customHeight="1">
      <c r="A776" s="30"/>
    </row>
    <row r="777" ht="15.75" customHeight="1">
      <c r="A777" s="30"/>
    </row>
    <row r="778" ht="15.75" customHeight="1">
      <c r="A778" s="30"/>
    </row>
    <row r="779" ht="15.75" customHeight="1">
      <c r="A779" s="30"/>
    </row>
    <row r="780" ht="15.75" customHeight="1">
      <c r="A780" s="30"/>
    </row>
    <row r="781" ht="15.75" customHeight="1">
      <c r="A781" s="30"/>
    </row>
    <row r="782" ht="15.75" customHeight="1">
      <c r="A782" s="30"/>
    </row>
    <row r="783" ht="15.75" customHeight="1">
      <c r="A783" s="30"/>
    </row>
    <row r="784" ht="15.75" customHeight="1">
      <c r="A784" s="30"/>
    </row>
    <row r="785" ht="15.75" customHeight="1">
      <c r="A785" s="30"/>
    </row>
    <row r="786" ht="15.75" customHeight="1">
      <c r="A786" s="30"/>
    </row>
    <row r="787" ht="15.75" customHeight="1">
      <c r="A787" s="30"/>
    </row>
    <row r="788" ht="15.75" customHeight="1">
      <c r="A788" s="30"/>
    </row>
    <row r="789" ht="15.75" customHeight="1">
      <c r="A789" s="30"/>
    </row>
    <row r="790" ht="15.75" customHeight="1">
      <c r="A790" s="30"/>
    </row>
    <row r="791" ht="15.75" customHeight="1">
      <c r="A791" s="30"/>
    </row>
    <row r="792" ht="15.75" customHeight="1">
      <c r="A792" s="30"/>
    </row>
    <row r="793" ht="15.75" customHeight="1">
      <c r="A793" s="30"/>
    </row>
    <row r="794" ht="15.75" customHeight="1">
      <c r="A794" s="30"/>
    </row>
    <row r="795" ht="15.75" customHeight="1">
      <c r="A795" s="30"/>
    </row>
    <row r="796" ht="15.75" customHeight="1">
      <c r="A796" s="30"/>
    </row>
    <row r="797" ht="15.75" customHeight="1">
      <c r="A797" s="30"/>
    </row>
    <row r="798" ht="15.75" customHeight="1">
      <c r="A798" s="30"/>
    </row>
    <row r="799" ht="15.75" customHeight="1">
      <c r="A799" s="30"/>
    </row>
    <row r="800" ht="15.75" customHeight="1">
      <c r="A800" s="30"/>
    </row>
    <row r="801" ht="15.75" customHeight="1">
      <c r="A801" s="30"/>
    </row>
    <row r="802" ht="15.75" customHeight="1">
      <c r="A802" s="30"/>
    </row>
    <row r="803" ht="15.75" customHeight="1">
      <c r="A803" s="30"/>
    </row>
    <row r="804" ht="15.75" customHeight="1">
      <c r="A804" s="30"/>
    </row>
    <row r="805" ht="15.75" customHeight="1">
      <c r="A805" s="30"/>
    </row>
    <row r="806" ht="15.75" customHeight="1">
      <c r="A806" s="30"/>
    </row>
    <row r="807" ht="15.75" customHeight="1">
      <c r="A807" s="30"/>
    </row>
    <row r="808" ht="15.75" customHeight="1">
      <c r="A808" s="30"/>
    </row>
    <row r="809" ht="15.75" customHeight="1">
      <c r="A809" s="30"/>
    </row>
    <row r="810" ht="15.75" customHeight="1">
      <c r="A810" s="30"/>
    </row>
    <row r="811" ht="15.75" customHeight="1">
      <c r="A811" s="30"/>
    </row>
    <row r="812" ht="15.75" customHeight="1">
      <c r="A812" s="30"/>
    </row>
    <row r="813" ht="15.75" customHeight="1">
      <c r="A813" s="30"/>
    </row>
    <row r="814" ht="15.75" customHeight="1">
      <c r="A814" s="30"/>
    </row>
    <row r="815" ht="15.75" customHeight="1">
      <c r="A815" s="30"/>
    </row>
    <row r="816" ht="15.75" customHeight="1">
      <c r="A816" s="30"/>
    </row>
    <row r="817" ht="15.75" customHeight="1">
      <c r="A817" s="30"/>
    </row>
    <row r="818" ht="15.75" customHeight="1">
      <c r="A818" s="30"/>
    </row>
    <row r="819" ht="15.75" customHeight="1">
      <c r="A819" s="30"/>
    </row>
    <row r="820" ht="15.75" customHeight="1">
      <c r="A820" s="30"/>
    </row>
    <row r="821" ht="15.75" customHeight="1">
      <c r="A821" s="30"/>
    </row>
    <row r="822" ht="15.75" customHeight="1">
      <c r="A822" s="30"/>
    </row>
    <row r="823" ht="15.75" customHeight="1">
      <c r="A823" s="30"/>
    </row>
    <row r="824" ht="15.75" customHeight="1">
      <c r="A824" s="30"/>
    </row>
    <row r="825" ht="15.75" customHeight="1">
      <c r="A825" s="30"/>
    </row>
    <row r="826" ht="15.75" customHeight="1">
      <c r="A826" s="30"/>
    </row>
    <row r="827" ht="15.75" customHeight="1">
      <c r="A827" s="30"/>
    </row>
    <row r="828" ht="15.75" customHeight="1">
      <c r="A828" s="30"/>
    </row>
    <row r="829" ht="15.75" customHeight="1">
      <c r="A829" s="30"/>
    </row>
    <row r="830" ht="15.75" customHeight="1">
      <c r="A830" s="30"/>
    </row>
    <row r="831" ht="15.75" customHeight="1">
      <c r="A831" s="30"/>
    </row>
    <row r="832" ht="15.75" customHeight="1">
      <c r="A832" s="30"/>
    </row>
    <row r="833" ht="15.75" customHeight="1">
      <c r="A833" s="30"/>
    </row>
    <row r="834" ht="15.75" customHeight="1">
      <c r="A834" s="30"/>
    </row>
    <row r="835" ht="15.75" customHeight="1">
      <c r="A835" s="30"/>
    </row>
    <row r="836" ht="15.75" customHeight="1">
      <c r="A836" s="30"/>
    </row>
    <row r="837" ht="15.75" customHeight="1">
      <c r="A837" s="30"/>
    </row>
    <row r="838" ht="15.75" customHeight="1">
      <c r="A838" s="30"/>
    </row>
    <row r="839" ht="15.75" customHeight="1">
      <c r="A839" s="30"/>
    </row>
    <row r="840" ht="15.75" customHeight="1">
      <c r="A840" s="30"/>
    </row>
    <row r="841" ht="15.75" customHeight="1">
      <c r="A841" s="30"/>
    </row>
    <row r="842" ht="15.75" customHeight="1">
      <c r="A842" s="30"/>
    </row>
    <row r="843" ht="15.75" customHeight="1">
      <c r="A843" s="30"/>
    </row>
    <row r="844" ht="15.75" customHeight="1">
      <c r="A844" s="30"/>
    </row>
    <row r="845" ht="15.75" customHeight="1">
      <c r="A845" s="30"/>
    </row>
    <row r="846" ht="15.75" customHeight="1">
      <c r="A846" s="30"/>
    </row>
    <row r="847" ht="15.75" customHeight="1">
      <c r="A847" s="30"/>
    </row>
    <row r="848" ht="15.75" customHeight="1">
      <c r="A848" s="30"/>
    </row>
    <row r="849" ht="15.75" customHeight="1">
      <c r="A849" s="30"/>
    </row>
    <row r="850" ht="15.75" customHeight="1">
      <c r="A850" s="30"/>
    </row>
    <row r="851" ht="15.75" customHeight="1">
      <c r="A851" s="30"/>
    </row>
    <row r="852" ht="15.75" customHeight="1">
      <c r="A852" s="30"/>
    </row>
    <row r="853" ht="15.75" customHeight="1">
      <c r="A853" s="30"/>
    </row>
    <row r="854" ht="15.75" customHeight="1">
      <c r="A854" s="30"/>
    </row>
    <row r="855" ht="15.75" customHeight="1">
      <c r="A855" s="30"/>
    </row>
    <row r="856" ht="15.75" customHeight="1">
      <c r="A856" s="30"/>
    </row>
    <row r="857" ht="15.75" customHeight="1">
      <c r="A857" s="30"/>
    </row>
    <row r="858" ht="15.75" customHeight="1">
      <c r="A858" s="30"/>
    </row>
    <row r="859" ht="15.75" customHeight="1">
      <c r="A859" s="30"/>
    </row>
    <row r="860" ht="15.75" customHeight="1">
      <c r="A860" s="30"/>
    </row>
    <row r="861" ht="15.75" customHeight="1">
      <c r="A861" s="30"/>
    </row>
    <row r="862" ht="15.75" customHeight="1">
      <c r="A862" s="30"/>
    </row>
    <row r="863" ht="15.75" customHeight="1">
      <c r="A863" s="30"/>
    </row>
    <row r="864" ht="15.75" customHeight="1">
      <c r="A864" s="30"/>
    </row>
    <row r="865" ht="15.75" customHeight="1">
      <c r="A865" s="30"/>
    </row>
    <row r="866" ht="15.75" customHeight="1">
      <c r="A866" s="30"/>
    </row>
    <row r="867" ht="15.75" customHeight="1">
      <c r="A867" s="30"/>
    </row>
    <row r="868" ht="15.75" customHeight="1">
      <c r="A868" s="30"/>
    </row>
    <row r="869" ht="15.75" customHeight="1">
      <c r="A869" s="30"/>
    </row>
    <row r="870" ht="15.75" customHeight="1">
      <c r="A870" s="30"/>
    </row>
    <row r="871" ht="15.75" customHeight="1">
      <c r="A871" s="30"/>
    </row>
    <row r="872" ht="15.75" customHeight="1">
      <c r="A872" s="30"/>
    </row>
    <row r="873" ht="15.75" customHeight="1">
      <c r="A873" s="30"/>
    </row>
    <row r="874" ht="15.75" customHeight="1">
      <c r="A874" s="30"/>
    </row>
    <row r="875" ht="15.75" customHeight="1">
      <c r="A875" s="30"/>
    </row>
    <row r="876" ht="15.75" customHeight="1">
      <c r="A876" s="30"/>
    </row>
    <row r="877" ht="15.75" customHeight="1">
      <c r="A877" s="30"/>
    </row>
    <row r="878" ht="15.75" customHeight="1">
      <c r="A878" s="30"/>
    </row>
    <row r="879" ht="15.75" customHeight="1">
      <c r="A879" s="30"/>
    </row>
    <row r="880" ht="15.75" customHeight="1">
      <c r="A880" s="30"/>
    </row>
    <row r="881" ht="15.75" customHeight="1">
      <c r="A881" s="30"/>
    </row>
    <row r="882" ht="15.75" customHeight="1">
      <c r="A882" s="30"/>
    </row>
    <row r="883" ht="15.75" customHeight="1">
      <c r="A883" s="30"/>
    </row>
    <row r="884" ht="15.75" customHeight="1">
      <c r="A884" s="30"/>
    </row>
    <row r="885" ht="15.75" customHeight="1">
      <c r="A885" s="30"/>
    </row>
    <row r="886" ht="15.75" customHeight="1">
      <c r="A886" s="30"/>
    </row>
    <row r="887" ht="15.75" customHeight="1">
      <c r="A887" s="30"/>
    </row>
    <row r="888" ht="15.75" customHeight="1">
      <c r="A888" s="30"/>
    </row>
    <row r="889" ht="15.75" customHeight="1">
      <c r="A889" s="30"/>
    </row>
    <row r="890" ht="15.75" customHeight="1">
      <c r="A890" s="30"/>
    </row>
    <row r="891" ht="15.75" customHeight="1">
      <c r="A891" s="30"/>
    </row>
    <row r="892" ht="15.75" customHeight="1">
      <c r="A892" s="30"/>
    </row>
    <row r="893" ht="15.75" customHeight="1">
      <c r="A893" s="30"/>
    </row>
    <row r="894" ht="15.75" customHeight="1">
      <c r="A894" s="30"/>
    </row>
    <row r="895" ht="15.75" customHeight="1">
      <c r="A895" s="30"/>
    </row>
    <row r="896" ht="15.75" customHeight="1">
      <c r="A896" s="30"/>
    </row>
    <row r="897" ht="15.75" customHeight="1">
      <c r="A897" s="30"/>
    </row>
    <row r="898" ht="15.75" customHeight="1">
      <c r="A898" s="30"/>
    </row>
    <row r="899" ht="15.75" customHeight="1">
      <c r="A899" s="30"/>
    </row>
    <row r="900" ht="15.75" customHeight="1">
      <c r="A900" s="30"/>
    </row>
    <row r="901" ht="15.75" customHeight="1">
      <c r="A901" s="30"/>
    </row>
    <row r="902" ht="15.75" customHeight="1">
      <c r="A902" s="30"/>
    </row>
    <row r="903" ht="15.75" customHeight="1">
      <c r="A903" s="30"/>
    </row>
    <row r="904" ht="15.75" customHeight="1">
      <c r="A904" s="30"/>
    </row>
    <row r="905" ht="15.75" customHeight="1">
      <c r="A905" s="30"/>
    </row>
    <row r="906" ht="15.75" customHeight="1">
      <c r="A906" s="30"/>
    </row>
    <row r="907" ht="15.75" customHeight="1">
      <c r="A907" s="30"/>
    </row>
    <row r="908" ht="15.75" customHeight="1">
      <c r="A908" s="30"/>
    </row>
    <row r="909" ht="15.75" customHeight="1">
      <c r="A909" s="30"/>
    </row>
    <row r="910" ht="15.75" customHeight="1">
      <c r="A910" s="30"/>
    </row>
    <row r="911" ht="15.75" customHeight="1">
      <c r="A911" s="30"/>
    </row>
    <row r="912" ht="15.75" customHeight="1">
      <c r="A912" s="30"/>
    </row>
    <row r="913" ht="15.75" customHeight="1">
      <c r="A913" s="30"/>
    </row>
    <row r="914" ht="15.75" customHeight="1">
      <c r="A914" s="30"/>
    </row>
    <row r="915" ht="15.75" customHeight="1">
      <c r="A915" s="30"/>
    </row>
    <row r="916" ht="15.75" customHeight="1">
      <c r="A916" s="30"/>
    </row>
    <row r="917" ht="15.75" customHeight="1">
      <c r="A917" s="30"/>
    </row>
    <row r="918" ht="15.75" customHeight="1">
      <c r="A918" s="30"/>
    </row>
    <row r="919" ht="15.75" customHeight="1">
      <c r="A919" s="30"/>
    </row>
    <row r="920" ht="15.75" customHeight="1">
      <c r="A920" s="30"/>
    </row>
    <row r="921" ht="15.75" customHeight="1">
      <c r="A921" s="30"/>
    </row>
    <row r="922" ht="15.75" customHeight="1">
      <c r="A922" s="30"/>
    </row>
    <row r="923" ht="15.75" customHeight="1">
      <c r="A923" s="30"/>
    </row>
    <row r="924" ht="15.75" customHeight="1">
      <c r="A924" s="30"/>
    </row>
    <row r="925" ht="15.75" customHeight="1">
      <c r="A925" s="30"/>
    </row>
    <row r="926" ht="15.75" customHeight="1">
      <c r="A926" s="30"/>
    </row>
    <row r="927" ht="15.75" customHeight="1">
      <c r="A927" s="30"/>
    </row>
    <row r="928" ht="15.75" customHeight="1">
      <c r="A928" s="30"/>
    </row>
    <row r="929" ht="15.75" customHeight="1">
      <c r="A929" s="30"/>
    </row>
    <row r="930" ht="15.75" customHeight="1">
      <c r="A930" s="30"/>
    </row>
    <row r="931" ht="15.75" customHeight="1">
      <c r="A931" s="30"/>
    </row>
    <row r="932" ht="15.75" customHeight="1">
      <c r="A932" s="30"/>
    </row>
    <row r="933" ht="15.75" customHeight="1">
      <c r="A933" s="30"/>
    </row>
    <row r="934" ht="15.75" customHeight="1">
      <c r="A934" s="30"/>
    </row>
    <row r="935" ht="15.75" customHeight="1">
      <c r="A935" s="30"/>
    </row>
    <row r="936" ht="15.75" customHeight="1">
      <c r="A936" s="30"/>
    </row>
    <row r="937" ht="15.75" customHeight="1">
      <c r="A937" s="30"/>
    </row>
    <row r="938" ht="15.75" customHeight="1">
      <c r="A938" s="30"/>
    </row>
    <row r="939" ht="15.75" customHeight="1">
      <c r="A939" s="30"/>
    </row>
    <row r="940" ht="15.75" customHeight="1">
      <c r="A940" s="30"/>
    </row>
    <row r="941" ht="15.75" customHeight="1">
      <c r="A941" s="30"/>
    </row>
    <row r="942" ht="15.75" customHeight="1">
      <c r="A942" s="30"/>
    </row>
    <row r="943" ht="15.75" customHeight="1">
      <c r="A943" s="30"/>
    </row>
    <row r="944" ht="15.75" customHeight="1">
      <c r="A944" s="30"/>
    </row>
    <row r="945" ht="15.75" customHeight="1">
      <c r="A945" s="30"/>
    </row>
    <row r="946" ht="15.75" customHeight="1">
      <c r="A946" s="30"/>
    </row>
    <row r="947" ht="15.75" customHeight="1">
      <c r="A947" s="30"/>
    </row>
    <row r="948" ht="15.75" customHeight="1">
      <c r="A948" s="30"/>
    </row>
    <row r="949" ht="15.75" customHeight="1">
      <c r="A949" s="30"/>
    </row>
    <row r="950" ht="15.75" customHeight="1">
      <c r="A950" s="30"/>
    </row>
    <row r="951" ht="15.75" customHeight="1">
      <c r="A951" s="30"/>
    </row>
    <row r="952" ht="15.75" customHeight="1">
      <c r="A952" s="30"/>
    </row>
    <row r="953" ht="15.75" customHeight="1">
      <c r="A953" s="30"/>
    </row>
    <row r="954" ht="15.75" customHeight="1">
      <c r="A954" s="30"/>
    </row>
    <row r="955" ht="15.75" customHeight="1">
      <c r="A955" s="30"/>
    </row>
    <row r="956" ht="15.75" customHeight="1">
      <c r="A956" s="30"/>
    </row>
    <row r="957" ht="15.75" customHeight="1">
      <c r="A957" s="30"/>
    </row>
    <row r="958" ht="15.75" customHeight="1">
      <c r="A958" s="30"/>
    </row>
    <row r="959" ht="15.75" customHeight="1">
      <c r="A959" s="30"/>
    </row>
    <row r="960" ht="15.75" customHeight="1">
      <c r="A960" s="30"/>
    </row>
    <row r="961" ht="15.75" customHeight="1">
      <c r="A961" s="30"/>
    </row>
    <row r="962" ht="15.75" customHeight="1">
      <c r="A962" s="30"/>
    </row>
    <row r="963" ht="15.75" customHeight="1">
      <c r="A963" s="30"/>
    </row>
    <row r="964" ht="15.75" customHeight="1">
      <c r="A964" s="30"/>
    </row>
    <row r="965" ht="15.75" customHeight="1">
      <c r="A965" s="30"/>
    </row>
    <row r="966" ht="15.75" customHeight="1">
      <c r="A966" s="30"/>
    </row>
    <row r="967" ht="15.75" customHeight="1">
      <c r="A967" s="30"/>
    </row>
    <row r="968" ht="15.75" customHeight="1">
      <c r="A968" s="30"/>
    </row>
    <row r="969" ht="15.75" customHeight="1">
      <c r="A969" s="30"/>
    </row>
    <row r="970" ht="15.75" customHeight="1">
      <c r="A970" s="30"/>
    </row>
    <row r="971" ht="15.75" customHeight="1">
      <c r="A971" s="30"/>
    </row>
    <row r="972" ht="15.75" customHeight="1">
      <c r="A972" s="30"/>
    </row>
    <row r="973" ht="15.75" customHeight="1">
      <c r="A973" s="30"/>
    </row>
    <row r="974" ht="15.75" customHeight="1">
      <c r="A974" s="30"/>
    </row>
    <row r="975" ht="15.75" customHeight="1">
      <c r="A975" s="30"/>
    </row>
    <row r="976" ht="15.75" customHeight="1">
      <c r="A976" s="30"/>
    </row>
    <row r="977" ht="15.75" customHeight="1">
      <c r="A977" s="30"/>
    </row>
    <row r="978" ht="15.75" customHeight="1">
      <c r="A978" s="30"/>
    </row>
    <row r="979" ht="15.75" customHeight="1">
      <c r="A979" s="30"/>
    </row>
    <row r="980" ht="15.75" customHeight="1">
      <c r="A980" s="30"/>
    </row>
    <row r="981" ht="15.75" customHeight="1">
      <c r="A981" s="30"/>
    </row>
    <row r="982" ht="15.75" customHeight="1">
      <c r="A982" s="30"/>
    </row>
    <row r="983" ht="15.75" customHeight="1">
      <c r="A983" s="30"/>
    </row>
    <row r="984" ht="15.75" customHeight="1">
      <c r="A984" s="30"/>
    </row>
    <row r="985" ht="15.75" customHeight="1">
      <c r="A985" s="30"/>
    </row>
    <row r="986" ht="15.75" customHeight="1">
      <c r="A986" s="30"/>
    </row>
    <row r="987" ht="15.75" customHeight="1">
      <c r="A987" s="30"/>
    </row>
    <row r="988" ht="15.75" customHeight="1">
      <c r="A988" s="30"/>
    </row>
    <row r="989" ht="15.75" customHeight="1">
      <c r="A989" s="30"/>
    </row>
    <row r="990" ht="15.75" customHeight="1">
      <c r="A990" s="30"/>
    </row>
    <row r="991" ht="15.75" customHeight="1">
      <c r="A991" s="30"/>
    </row>
    <row r="992" ht="15.75" customHeight="1">
      <c r="A992" s="30"/>
    </row>
    <row r="993" ht="15.75" customHeight="1">
      <c r="A993" s="30"/>
    </row>
    <row r="994" ht="15.75" customHeight="1">
      <c r="A994" s="30"/>
    </row>
    <row r="995" ht="15.75" customHeight="1">
      <c r="A995" s="30"/>
    </row>
    <row r="996" ht="15.75" customHeight="1">
      <c r="A996" s="30"/>
    </row>
    <row r="997" ht="15.75" customHeight="1">
      <c r="A997" s="30"/>
    </row>
    <row r="998" ht="15.75" customHeight="1">
      <c r="A998" s="30"/>
    </row>
    <row r="999" ht="15.75" customHeight="1">
      <c r="A999" s="30"/>
    </row>
  </sheetData>
  <mergeCells count="1">
    <mergeCell ref="J10:R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25.57"/>
    <col customWidth="1" min="3" max="3" width="26.57"/>
    <col customWidth="1" min="4" max="4" width="26.86"/>
    <col customWidth="1" min="5" max="5" width="25.71"/>
    <col customWidth="1" min="6" max="6" width="25.86"/>
    <col customWidth="1" min="7" max="7" width="26.43"/>
  </cols>
  <sheetData>
    <row r="1">
      <c r="B1" s="33" t="s">
        <v>87</v>
      </c>
      <c r="C1" s="34" t="s">
        <v>88</v>
      </c>
      <c r="D1" s="34" t="s">
        <v>91</v>
      </c>
      <c r="E1" s="34" t="s">
        <v>93</v>
      </c>
      <c r="F1" s="34" t="s">
        <v>94</v>
      </c>
      <c r="G1" s="34" t="s">
        <v>95</v>
      </c>
      <c r="I1" s="35" t="s">
        <v>27</v>
      </c>
      <c r="J1" s="35" t="s">
        <v>28</v>
      </c>
      <c r="K1" s="35" t="s">
        <v>29</v>
      </c>
      <c r="L1" s="35" t="s">
        <v>30</v>
      </c>
      <c r="M1" s="35" t="s">
        <v>31</v>
      </c>
      <c r="N1" s="35" t="s">
        <v>32</v>
      </c>
      <c r="O1" s="35" t="s">
        <v>33</v>
      </c>
      <c r="P1" s="35" t="s">
        <v>34</v>
      </c>
      <c r="Q1" s="35" t="s">
        <v>35</v>
      </c>
      <c r="R1" s="35" t="s">
        <v>36</v>
      </c>
      <c r="S1" s="35" t="s">
        <v>37</v>
      </c>
    </row>
    <row r="2">
      <c r="B2" s="38">
        <v>0.0</v>
      </c>
      <c r="C2" s="39">
        <v>0.0</v>
      </c>
      <c r="D2" s="38">
        <v>2.0</v>
      </c>
      <c r="E2" s="38">
        <v>1.0</v>
      </c>
      <c r="F2" s="38">
        <v>0.0</v>
      </c>
      <c r="G2" s="38">
        <v>0.0</v>
      </c>
      <c r="I2" s="40" t="s">
        <v>38</v>
      </c>
      <c r="J2" s="41" t="s">
        <v>39</v>
      </c>
      <c r="K2" s="41" t="s">
        <v>39</v>
      </c>
      <c r="L2" s="41" t="s">
        <v>40</v>
      </c>
      <c r="M2" s="41" t="s">
        <v>41</v>
      </c>
      <c r="N2" s="41" t="s">
        <v>42</v>
      </c>
      <c r="O2" s="41" t="s">
        <v>43</v>
      </c>
      <c r="P2" s="41" t="s">
        <v>44</v>
      </c>
      <c r="Q2" s="41" t="s">
        <v>45</v>
      </c>
      <c r="R2" s="41" t="s">
        <v>46</v>
      </c>
      <c r="S2" s="41" t="s">
        <v>47</v>
      </c>
    </row>
    <row r="3">
      <c r="B3" s="39">
        <v>0.0</v>
      </c>
      <c r="C3" s="39">
        <v>1.0</v>
      </c>
      <c r="D3" s="39">
        <v>5.0</v>
      </c>
      <c r="E3" s="39">
        <v>2.0</v>
      </c>
      <c r="F3" s="38">
        <v>0.0</v>
      </c>
      <c r="G3" s="38">
        <v>0.0</v>
      </c>
      <c r="I3" s="40" t="s">
        <v>28</v>
      </c>
      <c r="J3" s="44"/>
      <c r="K3" s="44"/>
      <c r="L3" s="41" t="s">
        <v>48</v>
      </c>
      <c r="M3" s="41" t="s">
        <v>49</v>
      </c>
      <c r="N3" s="41" t="s">
        <v>50</v>
      </c>
      <c r="O3" s="41" t="s">
        <v>51</v>
      </c>
      <c r="P3" s="41" t="s">
        <v>52</v>
      </c>
      <c r="Q3" s="41" t="s">
        <v>53</v>
      </c>
      <c r="R3" s="41" t="s">
        <v>54</v>
      </c>
      <c r="S3" s="41" t="s">
        <v>55</v>
      </c>
    </row>
    <row r="4">
      <c r="B4" s="39">
        <v>1.0</v>
      </c>
      <c r="C4" s="38">
        <v>1.0</v>
      </c>
      <c r="D4" s="39">
        <v>10.0</v>
      </c>
      <c r="E4" s="39">
        <v>4.0</v>
      </c>
      <c r="F4" s="39">
        <v>0.0</v>
      </c>
      <c r="G4" s="39">
        <v>0.0</v>
      </c>
      <c r="I4" s="40" t="s">
        <v>29</v>
      </c>
      <c r="J4" s="44"/>
      <c r="K4" s="44"/>
      <c r="L4" s="44"/>
      <c r="M4" s="44"/>
      <c r="N4" s="41" t="s">
        <v>56</v>
      </c>
      <c r="O4" s="41" t="s">
        <v>57</v>
      </c>
      <c r="P4" s="41" t="s">
        <v>58</v>
      </c>
      <c r="Q4" s="41" t="s">
        <v>59</v>
      </c>
      <c r="R4" s="41" t="s">
        <v>60</v>
      </c>
      <c r="S4" s="41" t="s">
        <v>61</v>
      </c>
    </row>
    <row r="5">
      <c r="B5" s="38">
        <v>3.0</v>
      </c>
      <c r="C5" s="6">
        <v>1.0</v>
      </c>
      <c r="D5" s="38">
        <v>10.0</v>
      </c>
      <c r="E5" s="38">
        <v>8.0</v>
      </c>
      <c r="F5" s="38">
        <v>0.0</v>
      </c>
      <c r="G5" s="38">
        <v>0.0</v>
      </c>
      <c r="I5" s="40" t="s">
        <v>30</v>
      </c>
      <c r="J5" s="44"/>
      <c r="K5" s="44"/>
      <c r="L5" s="44"/>
      <c r="M5" s="44"/>
      <c r="N5" s="44"/>
      <c r="O5" s="44"/>
      <c r="P5" s="41" t="s">
        <v>62</v>
      </c>
      <c r="Q5" s="41" t="s">
        <v>63</v>
      </c>
      <c r="R5" s="41" t="s">
        <v>64</v>
      </c>
      <c r="S5" s="41" t="s">
        <v>65</v>
      </c>
    </row>
    <row r="6">
      <c r="B6" s="10">
        <v>5.0</v>
      </c>
      <c r="C6" s="39">
        <v>1.0</v>
      </c>
      <c r="D6" s="39">
        <v>13.0</v>
      </c>
      <c r="E6" s="39">
        <v>8.0</v>
      </c>
      <c r="F6" s="38">
        <v>0.0</v>
      </c>
      <c r="G6" s="38">
        <v>0.0</v>
      </c>
      <c r="I6" s="40" t="s">
        <v>31</v>
      </c>
      <c r="J6" s="44"/>
      <c r="K6" s="44"/>
      <c r="L6" s="44"/>
      <c r="M6" s="44"/>
      <c r="N6" s="44"/>
      <c r="O6" s="44"/>
      <c r="P6" s="44"/>
      <c r="Q6" s="44"/>
      <c r="R6" s="41" t="s">
        <v>66</v>
      </c>
      <c r="S6" s="41" t="s">
        <v>67</v>
      </c>
    </row>
    <row r="7">
      <c r="B7" s="38">
        <v>5.0</v>
      </c>
      <c r="C7" s="45">
        <v>2.0</v>
      </c>
      <c r="D7" s="45">
        <v>16.0</v>
      </c>
      <c r="E7" s="45">
        <v>9.0</v>
      </c>
      <c r="F7" s="45">
        <v>0.0</v>
      </c>
      <c r="G7" s="45">
        <v>0.0</v>
      </c>
      <c r="I7" s="40" t="s">
        <v>32</v>
      </c>
      <c r="J7" s="44"/>
      <c r="K7" s="44"/>
      <c r="L7" s="44"/>
      <c r="M7" s="44"/>
      <c r="N7" s="44"/>
      <c r="O7" s="44"/>
      <c r="P7" s="44"/>
      <c r="Q7" s="44"/>
      <c r="R7" s="44"/>
      <c r="S7" s="44"/>
    </row>
    <row r="8">
      <c r="B8" s="39">
        <v>6.0</v>
      </c>
      <c r="C8" s="38">
        <v>3.0</v>
      </c>
      <c r="D8" s="38">
        <v>19.0</v>
      </c>
      <c r="E8" s="38">
        <v>10.0</v>
      </c>
      <c r="F8" s="38">
        <v>1.0</v>
      </c>
      <c r="G8" s="38">
        <v>0.0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>
      <c r="B9" s="39">
        <v>6.0</v>
      </c>
      <c r="C9" s="39">
        <v>4.0</v>
      </c>
      <c r="D9" s="39">
        <v>22.0</v>
      </c>
      <c r="E9" s="39">
        <v>11.0</v>
      </c>
      <c r="F9" s="38">
        <v>1.0</v>
      </c>
      <c r="G9" s="38">
        <v>1.0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>
      <c r="B10" s="38">
        <v>7.0</v>
      </c>
      <c r="C10" s="39">
        <v>4.0</v>
      </c>
      <c r="D10" s="39">
        <v>29.0</v>
      </c>
      <c r="E10" s="39">
        <v>12.0</v>
      </c>
      <c r="F10" s="39">
        <v>2.0</v>
      </c>
      <c r="G10" s="39">
        <v>1.0</v>
      </c>
      <c r="I10" s="46"/>
      <c r="J10" s="47" t="s">
        <v>68</v>
      </c>
      <c r="S10" s="42"/>
    </row>
    <row r="11">
      <c r="B11" s="39">
        <v>12.0</v>
      </c>
      <c r="C11" s="38">
        <v>6.0</v>
      </c>
      <c r="D11" s="38">
        <v>41.0</v>
      </c>
      <c r="E11" s="38">
        <v>12.0</v>
      </c>
      <c r="F11" s="38">
        <v>2.0</v>
      </c>
      <c r="G11" s="38">
        <v>1.0</v>
      </c>
      <c r="I11" s="48" t="s">
        <v>69</v>
      </c>
      <c r="J11" s="48" t="s">
        <v>70</v>
      </c>
      <c r="K11" s="48" t="s">
        <v>71</v>
      </c>
      <c r="L11" s="48" t="s">
        <v>72</v>
      </c>
      <c r="M11" s="48" t="s">
        <v>73</v>
      </c>
      <c r="N11" s="48" t="s">
        <v>74</v>
      </c>
      <c r="O11" s="48" t="s">
        <v>75</v>
      </c>
      <c r="P11" s="48" t="s">
        <v>76</v>
      </c>
      <c r="Q11" s="48" t="s">
        <v>77</v>
      </c>
      <c r="R11" s="48" t="s">
        <v>78</v>
      </c>
      <c r="S11" s="42"/>
    </row>
    <row r="12">
      <c r="C12" s="49"/>
      <c r="D12" s="49"/>
      <c r="E12" s="50"/>
      <c r="F12" s="56"/>
      <c r="G12" s="56"/>
      <c r="I12" s="48" t="s">
        <v>29</v>
      </c>
      <c r="J12" s="51" t="s">
        <v>79</v>
      </c>
      <c r="K12" s="51" t="s">
        <v>80</v>
      </c>
      <c r="L12" s="51" t="s">
        <v>81</v>
      </c>
      <c r="M12" s="51" t="s">
        <v>82</v>
      </c>
      <c r="N12" s="51" t="s">
        <v>83</v>
      </c>
      <c r="O12" s="51" t="s">
        <v>84</v>
      </c>
      <c r="P12" s="51" t="s">
        <v>85</v>
      </c>
      <c r="Q12" s="51" t="s">
        <v>86</v>
      </c>
      <c r="R12" s="51" t="s">
        <v>86</v>
      </c>
      <c r="S12" s="42"/>
    </row>
    <row r="13">
      <c r="A13" s="52"/>
      <c r="B13" s="53"/>
      <c r="C13" s="53"/>
      <c r="D13" s="53"/>
      <c r="E13" s="53"/>
      <c r="F13" s="53"/>
      <c r="G13" s="53"/>
      <c r="I13" s="48" t="s">
        <v>30</v>
      </c>
      <c r="J13" s="51" t="s">
        <v>89</v>
      </c>
      <c r="K13" s="51" t="s">
        <v>90</v>
      </c>
      <c r="L13" s="51" t="s">
        <v>92</v>
      </c>
      <c r="M13" s="51" t="s">
        <v>96</v>
      </c>
      <c r="N13" s="51" t="s">
        <v>97</v>
      </c>
      <c r="O13" s="51" t="s">
        <v>98</v>
      </c>
      <c r="P13" s="51" t="s">
        <v>99</v>
      </c>
      <c r="Q13" s="51" t="s">
        <v>100</v>
      </c>
      <c r="R13" s="51" t="s">
        <v>101</v>
      </c>
      <c r="S13" s="42"/>
    </row>
    <row r="14">
      <c r="A14" s="54" t="s">
        <v>102</v>
      </c>
      <c r="B14" s="55">
        <f t="shared" ref="B14:G14" si="1">VARPA(B2:B11)</f>
        <v>12.25</v>
      </c>
      <c r="C14" s="55">
        <f t="shared" si="1"/>
        <v>3.21</v>
      </c>
      <c r="D14" s="55">
        <f t="shared" si="1"/>
        <v>123.21</v>
      </c>
      <c r="E14" s="55">
        <f t="shared" si="1"/>
        <v>14.61</v>
      </c>
      <c r="F14" s="55">
        <f t="shared" si="1"/>
        <v>0.64</v>
      </c>
      <c r="G14" s="55">
        <f t="shared" si="1"/>
        <v>0.21</v>
      </c>
      <c r="I14" s="48" t="s">
        <v>31</v>
      </c>
      <c r="J14" s="51" t="s">
        <v>103</v>
      </c>
      <c r="K14" s="51" t="s">
        <v>104</v>
      </c>
      <c r="L14" s="51" t="s">
        <v>105</v>
      </c>
      <c r="M14" s="51" t="s">
        <v>106</v>
      </c>
      <c r="N14" s="51" t="s">
        <v>107</v>
      </c>
      <c r="O14" s="51" t="s">
        <v>108</v>
      </c>
      <c r="P14" s="51" t="s">
        <v>109</v>
      </c>
      <c r="Q14" s="51" t="s">
        <v>110</v>
      </c>
      <c r="R14" s="51" t="s">
        <v>111</v>
      </c>
      <c r="S14" s="42"/>
    </row>
    <row r="15">
      <c r="A15" s="57"/>
      <c r="B15" s="58" t="s">
        <v>112</v>
      </c>
      <c r="C15" s="53"/>
      <c r="D15" s="53"/>
      <c r="E15" s="53"/>
      <c r="F15" s="53"/>
      <c r="G15" s="53"/>
      <c r="I15" s="48" t="s">
        <v>32</v>
      </c>
      <c r="J15" s="51" t="s">
        <v>113</v>
      </c>
      <c r="K15" s="51" t="s">
        <v>114</v>
      </c>
      <c r="L15" s="51" t="s">
        <v>115</v>
      </c>
      <c r="M15" s="51" t="s">
        <v>116</v>
      </c>
      <c r="N15" s="51" t="s">
        <v>107</v>
      </c>
      <c r="O15" s="51" t="s">
        <v>117</v>
      </c>
      <c r="P15" s="51" t="s">
        <v>118</v>
      </c>
      <c r="Q15" s="51" t="s">
        <v>109</v>
      </c>
      <c r="R15" s="51" t="s">
        <v>119</v>
      </c>
      <c r="S15" s="42"/>
    </row>
    <row r="16">
      <c r="A16" s="59" t="s">
        <v>120</v>
      </c>
      <c r="B16" s="60" t="s">
        <v>121</v>
      </c>
      <c r="C16" s="61"/>
      <c r="D16" s="61"/>
      <c r="E16" s="62"/>
      <c r="F16" s="62"/>
      <c r="I16" s="48" t="s">
        <v>33</v>
      </c>
      <c r="J16" s="51" t="s">
        <v>122</v>
      </c>
      <c r="K16" s="51" t="s">
        <v>123</v>
      </c>
      <c r="L16" s="51" t="s">
        <v>124</v>
      </c>
      <c r="M16" s="51" t="s">
        <v>125</v>
      </c>
      <c r="N16" s="51" t="s">
        <v>126</v>
      </c>
      <c r="O16" s="51" t="s">
        <v>127</v>
      </c>
      <c r="P16" s="51" t="s">
        <v>108</v>
      </c>
      <c r="Q16" s="51" t="s">
        <v>128</v>
      </c>
      <c r="R16" s="51" t="s">
        <v>129</v>
      </c>
      <c r="S16" s="42"/>
    </row>
    <row r="17">
      <c r="A17" s="63" t="s">
        <v>130</v>
      </c>
      <c r="B17" s="63" t="s">
        <v>131</v>
      </c>
      <c r="C17" s="63" t="s">
        <v>132</v>
      </c>
      <c r="D17" s="63" t="s">
        <v>133</v>
      </c>
      <c r="E17" s="63" t="s">
        <v>134</v>
      </c>
      <c r="F17" s="63" t="s">
        <v>135</v>
      </c>
      <c r="I17" s="48" t="s">
        <v>34</v>
      </c>
      <c r="J17" s="51" t="s">
        <v>136</v>
      </c>
      <c r="K17" s="51" t="s">
        <v>137</v>
      </c>
      <c r="L17" s="51" t="s">
        <v>138</v>
      </c>
      <c r="M17" s="51" t="s">
        <v>139</v>
      </c>
      <c r="N17" s="51" t="s">
        <v>140</v>
      </c>
      <c r="O17" s="51" t="s">
        <v>127</v>
      </c>
      <c r="P17" s="51" t="s">
        <v>141</v>
      </c>
      <c r="Q17" s="51" t="s">
        <v>142</v>
      </c>
      <c r="R17" s="51" t="s">
        <v>98</v>
      </c>
      <c r="S17" s="42"/>
    </row>
    <row r="18">
      <c r="A18" s="64">
        <v>1.0</v>
      </c>
      <c r="B18" s="64">
        <v>10.0</v>
      </c>
      <c r="C18" s="65" t="s">
        <v>46</v>
      </c>
      <c r="D18" s="66">
        <v>12.0</v>
      </c>
      <c r="E18" s="67">
        <v>0.0</v>
      </c>
      <c r="F18" s="68">
        <f t="shared" ref="F18:F22" si="2">C18*(D18-E18)</f>
        <v>6.8868</v>
      </c>
      <c r="I18" s="48" t="s">
        <v>35</v>
      </c>
      <c r="J18" s="51" t="s">
        <v>143</v>
      </c>
      <c r="K18" s="51" t="s">
        <v>144</v>
      </c>
      <c r="L18" s="51" t="s">
        <v>145</v>
      </c>
      <c r="M18" s="51" t="s">
        <v>146</v>
      </c>
      <c r="N18" s="51" t="s">
        <v>97</v>
      </c>
      <c r="O18" s="51" t="s">
        <v>127</v>
      </c>
      <c r="P18" s="51" t="s">
        <v>141</v>
      </c>
      <c r="Q18" s="51" t="s">
        <v>142</v>
      </c>
      <c r="R18" s="51" t="s">
        <v>109</v>
      </c>
      <c r="S18" s="42"/>
    </row>
    <row r="19">
      <c r="A19" s="64">
        <v>2.0</v>
      </c>
      <c r="B19" s="64">
        <v>9.0</v>
      </c>
      <c r="C19" s="65" t="s">
        <v>53</v>
      </c>
      <c r="D19" s="67">
        <v>7.0</v>
      </c>
      <c r="E19" s="66">
        <v>0.0</v>
      </c>
      <c r="F19" s="68">
        <f t="shared" si="2"/>
        <v>2.2708</v>
      </c>
      <c r="I19" s="48" t="s">
        <v>36</v>
      </c>
      <c r="J19" s="51" t="s">
        <v>147</v>
      </c>
      <c r="K19" s="51" t="s">
        <v>106</v>
      </c>
      <c r="L19" s="51" t="s">
        <v>148</v>
      </c>
      <c r="M19" s="51" t="s">
        <v>149</v>
      </c>
      <c r="N19" s="51" t="s">
        <v>150</v>
      </c>
      <c r="O19" s="51" t="s">
        <v>127</v>
      </c>
      <c r="P19" s="51" t="s">
        <v>141</v>
      </c>
      <c r="Q19" s="51" t="s">
        <v>151</v>
      </c>
      <c r="R19" s="51" t="s">
        <v>109</v>
      </c>
      <c r="S19" s="42"/>
    </row>
    <row r="20">
      <c r="A20" s="64">
        <v>3.0</v>
      </c>
      <c r="B20" s="64">
        <v>8.0</v>
      </c>
      <c r="C20" s="65" t="s">
        <v>58</v>
      </c>
      <c r="D20" s="66">
        <v>6.0</v>
      </c>
      <c r="E20" s="66">
        <v>1.0</v>
      </c>
      <c r="F20" s="68">
        <f t="shared" si="2"/>
        <v>0.8715</v>
      </c>
      <c r="I20" s="48" t="s">
        <v>37</v>
      </c>
      <c r="J20" s="51" t="s">
        <v>96</v>
      </c>
      <c r="K20" s="51" t="s">
        <v>152</v>
      </c>
      <c r="L20" s="51" t="s">
        <v>153</v>
      </c>
      <c r="M20" s="51" t="s">
        <v>154</v>
      </c>
      <c r="N20" s="51" t="s">
        <v>155</v>
      </c>
      <c r="O20" s="51" t="s">
        <v>156</v>
      </c>
      <c r="P20" s="51" t="s">
        <v>108</v>
      </c>
      <c r="Q20" s="51" t="s">
        <v>142</v>
      </c>
      <c r="R20" s="51" t="s">
        <v>109</v>
      </c>
      <c r="S20" s="42"/>
    </row>
    <row r="21">
      <c r="A21" s="64">
        <v>4.0</v>
      </c>
      <c r="B21" s="64">
        <v>7.0</v>
      </c>
      <c r="C21" s="65"/>
      <c r="D21" s="66">
        <v>6.0</v>
      </c>
      <c r="E21" s="67">
        <v>3.0</v>
      </c>
      <c r="F21" s="68">
        <f t="shared" si="2"/>
        <v>0</v>
      </c>
      <c r="H21" s="36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2"/>
    </row>
    <row r="22">
      <c r="A22" s="64">
        <v>5.0</v>
      </c>
      <c r="B22" s="64">
        <v>6.0</v>
      </c>
      <c r="C22" s="69"/>
      <c r="D22" s="67">
        <v>5.0</v>
      </c>
      <c r="E22" s="66">
        <v>5.0</v>
      </c>
      <c r="F22" s="68">
        <f t="shared" si="2"/>
        <v>0</v>
      </c>
      <c r="H22" s="36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</row>
    <row r="23">
      <c r="A23" s="70"/>
      <c r="B23" s="71"/>
      <c r="C23" s="71"/>
      <c r="D23" s="72"/>
      <c r="E23" s="71"/>
      <c r="F23" s="73">
        <v>0.0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</row>
    <row r="24">
      <c r="A24" s="74"/>
      <c r="B24" s="74"/>
      <c r="C24" s="74"/>
      <c r="D24" s="74"/>
      <c r="E24" s="75" t="s">
        <v>157</v>
      </c>
      <c r="F24" s="76">
        <f>SUM(F18:F23)</f>
        <v>10.0291</v>
      </c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>
      <c r="A25" s="74"/>
      <c r="B25" s="74"/>
      <c r="C25" s="74"/>
      <c r="D25" s="74"/>
      <c r="E25" s="75" t="s">
        <v>158</v>
      </c>
      <c r="F25" s="77">
        <f>POWER(F24,2)/B14*0.1</f>
        <v>0.8210844638</v>
      </c>
      <c r="H25" s="36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>
      <c r="A26" s="74"/>
      <c r="B26" s="74"/>
      <c r="C26" s="74"/>
      <c r="D26" s="74"/>
      <c r="E26" s="75" t="s">
        <v>159</v>
      </c>
      <c r="F26" s="78">
        <v>0.842</v>
      </c>
      <c r="H26" s="36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>
      <c r="A27" s="79"/>
      <c r="B27" s="74"/>
      <c r="C27" s="74"/>
      <c r="D27" s="74"/>
      <c r="E27" s="80" t="s">
        <v>160</v>
      </c>
      <c r="F27" s="74"/>
      <c r="G27" s="74"/>
      <c r="H27" s="36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>
      <c r="A28" s="79"/>
      <c r="B28" s="74"/>
      <c r="C28" s="74"/>
      <c r="D28" s="74"/>
      <c r="E28" s="74"/>
      <c r="F28" s="74"/>
      <c r="G28" s="74"/>
      <c r="H28" s="36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>
      <c r="A29" s="59" t="s">
        <v>162</v>
      </c>
      <c r="B29" s="60" t="s">
        <v>163</v>
      </c>
      <c r="C29" s="61"/>
      <c r="D29" s="61"/>
      <c r="E29" s="62"/>
      <c r="F29" s="62"/>
      <c r="G29" s="74"/>
      <c r="H29" s="36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>
      <c r="A30" s="63" t="s">
        <v>130</v>
      </c>
      <c r="B30" s="63" t="s">
        <v>131</v>
      </c>
      <c r="C30" s="63" t="s">
        <v>132</v>
      </c>
      <c r="D30" s="63" t="s">
        <v>133</v>
      </c>
      <c r="E30" s="63" t="s">
        <v>134</v>
      </c>
      <c r="F30" s="63" t="s">
        <v>135</v>
      </c>
      <c r="G30" s="74"/>
      <c r="H30" s="36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>
      <c r="A31" s="64">
        <v>1.0</v>
      </c>
      <c r="B31" s="64">
        <v>10.0</v>
      </c>
      <c r="C31" s="65" t="s">
        <v>46</v>
      </c>
      <c r="D31" s="66">
        <v>6.0</v>
      </c>
      <c r="E31" s="66">
        <v>0.0</v>
      </c>
      <c r="F31" s="68">
        <f t="shared" ref="F31:F35" si="3">C31*(D31-E31)</f>
        <v>3.4434</v>
      </c>
      <c r="G31" s="74"/>
      <c r="H31" s="36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>
      <c r="A32" s="64">
        <v>2.0</v>
      </c>
      <c r="B32" s="64">
        <v>9.0</v>
      </c>
      <c r="C32" s="65" t="s">
        <v>53</v>
      </c>
      <c r="D32" s="67">
        <v>4.0</v>
      </c>
      <c r="E32" s="66">
        <v>1.0</v>
      </c>
      <c r="F32" s="68">
        <f t="shared" si="3"/>
        <v>0.9732</v>
      </c>
      <c r="G32" s="74"/>
      <c r="H32" s="36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>
      <c r="A33" s="64">
        <v>3.0</v>
      </c>
      <c r="B33" s="64">
        <v>8.0</v>
      </c>
      <c r="C33" s="65" t="s">
        <v>58</v>
      </c>
      <c r="D33" s="66">
        <v>4.0</v>
      </c>
      <c r="E33" s="67">
        <v>1.0</v>
      </c>
      <c r="F33" s="68">
        <f t="shared" si="3"/>
        <v>0.5229</v>
      </c>
      <c r="G33" s="74"/>
      <c r="H33" s="36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>
      <c r="A34" s="64">
        <v>4.0</v>
      </c>
      <c r="B34" s="64">
        <v>7.0</v>
      </c>
      <c r="C34" s="65"/>
      <c r="D34" s="66">
        <v>3.0</v>
      </c>
      <c r="E34" s="81">
        <v>1.0</v>
      </c>
      <c r="F34" s="68">
        <f t="shared" si="3"/>
        <v>0</v>
      </c>
      <c r="G34" s="74"/>
      <c r="H34" s="36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>
      <c r="A35" s="64">
        <v>5.0</v>
      </c>
      <c r="B35" s="64">
        <v>6.0</v>
      </c>
      <c r="C35" s="69"/>
      <c r="D35" s="67">
        <v>2.0</v>
      </c>
      <c r="E35" s="66">
        <v>1.0</v>
      </c>
      <c r="F35" s="68">
        <f t="shared" si="3"/>
        <v>0</v>
      </c>
      <c r="G35" s="74"/>
      <c r="H35" s="36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>
      <c r="A36" s="70"/>
      <c r="B36" s="71"/>
      <c r="C36" s="71"/>
      <c r="D36" s="72"/>
      <c r="E36" s="71"/>
      <c r="F36" s="73">
        <v>0.0</v>
      </c>
      <c r="G36" s="74"/>
      <c r="H36" s="36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>
      <c r="A37" s="74"/>
      <c r="B37" s="74"/>
      <c r="C37" s="74"/>
      <c r="D37" s="74"/>
      <c r="E37" s="75" t="s">
        <v>157</v>
      </c>
      <c r="F37" s="76">
        <f>SUM(F31:F36)</f>
        <v>4.9395</v>
      </c>
      <c r="G37" s="74"/>
      <c r="H37" s="36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>
      <c r="A38" s="74"/>
      <c r="B38" s="74"/>
      <c r="C38" s="74"/>
      <c r="D38" s="74"/>
      <c r="E38" s="75" t="s">
        <v>158</v>
      </c>
      <c r="F38" s="77">
        <f>POWER(F37,2)/C14*0.1</f>
        <v>0.7600828738</v>
      </c>
      <c r="G38" s="74"/>
      <c r="H38" s="36"/>
      <c r="I38" s="43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>
      <c r="A39" s="74"/>
      <c r="B39" s="74"/>
      <c r="C39" s="74"/>
      <c r="D39" s="74"/>
      <c r="E39" s="75" t="s">
        <v>159</v>
      </c>
      <c r="F39" s="78">
        <v>0.85</v>
      </c>
      <c r="G39" s="74"/>
      <c r="H39" s="36"/>
      <c r="I39" s="43"/>
      <c r="J39" s="43"/>
      <c r="K39" s="43"/>
      <c r="L39" s="42"/>
      <c r="M39" s="42"/>
      <c r="N39" s="42"/>
      <c r="O39" s="42"/>
      <c r="P39" s="42"/>
      <c r="Q39" s="42"/>
      <c r="R39" s="42"/>
      <c r="S39" s="42"/>
    </row>
    <row r="40">
      <c r="A40" s="79"/>
      <c r="B40" s="74"/>
      <c r="C40" s="74"/>
      <c r="D40" s="74"/>
      <c r="E40" s="82" t="s">
        <v>160</v>
      </c>
      <c r="F40" s="74"/>
      <c r="G40" s="74"/>
      <c r="H40" s="36"/>
      <c r="I40" s="43"/>
      <c r="J40" s="43"/>
      <c r="K40" s="43"/>
      <c r="L40" s="43"/>
      <c r="M40" s="43"/>
      <c r="N40" s="42"/>
      <c r="O40" s="42"/>
      <c r="P40" s="42"/>
      <c r="Q40" s="42"/>
      <c r="R40" s="42"/>
      <c r="S40" s="42"/>
    </row>
    <row r="41">
      <c r="A41" s="79"/>
      <c r="B41" s="74"/>
      <c r="C41" s="74"/>
      <c r="D41" s="74"/>
      <c r="E41" s="74"/>
      <c r="F41" s="74"/>
      <c r="G41" s="74"/>
      <c r="H41" s="36"/>
      <c r="I41" s="43"/>
      <c r="J41" s="43"/>
      <c r="K41" s="43"/>
      <c r="L41" s="43"/>
      <c r="M41" s="43"/>
      <c r="N41" s="43"/>
      <c r="O41" s="43"/>
      <c r="P41" s="42"/>
      <c r="Q41" s="42"/>
      <c r="R41" s="42"/>
      <c r="S41" s="42"/>
    </row>
    <row r="42">
      <c r="A42" s="59" t="s">
        <v>165</v>
      </c>
      <c r="B42" s="60" t="s">
        <v>166</v>
      </c>
      <c r="C42" s="61"/>
      <c r="D42" s="61"/>
      <c r="E42" s="62"/>
      <c r="F42" s="62"/>
      <c r="G42" s="74"/>
      <c r="H42" s="36"/>
      <c r="I42" s="43"/>
      <c r="J42" s="43"/>
      <c r="K42" s="43"/>
      <c r="L42" s="43"/>
      <c r="M42" s="43"/>
      <c r="N42" s="43"/>
      <c r="O42" s="43"/>
      <c r="P42" s="43"/>
      <c r="Q42" s="43"/>
      <c r="R42" s="42"/>
      <c r="S42" s="42"/>
    </row>
    <row r="43">
      <c r="A43" s="63" t="s">
        <v>130</v>
      </c>
      <c r="B43" s="63" t="s">
        <v>131</v>
      </c>
      <c r="C43" s="63" t="s">
        <v>132</v>
      </c>
      <c r="D43" s="63" t="s">
        <v>133</v>
      </c>
      <c r="E43" s="63" t="s">
        <v>134</v>
      </c>
      <c r="F43" s="63" t="s">
        <v>135</v>
      </c>
      <c r="G43" s="74"/>
      <c r="H43" s="36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  <row r="44">
      <c r="A44" s="64">
        <v>1.0</v>
      </c>
      <c r="B44" s="64">
        <v>10.0</v>
      </c>
      <c r="C44" s="65" t="s">
        <v>46</v>
      </c>
      <c r="D44" s="66">
        <v>41.0</v>
      </c>
      <c r="E44" s="67">
        <v>2.0</v>
      </c>
      <c r="F44" s="68">
        <f t="shared" ref="F44:F48" si="4">C44*(D44-E44)</f>
        <v>22.3821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</row>
    <row r="45">
      <c r="A45" s="64">
        <v>2.0</v>
      </c>
      <c r="B45" s="64">
        <v>9.0</v>
      </c>
      <c r="C45" s="65" t="s">
        <v>53</v>
      </c>
      <c r="D45" s="66">
        <v>29.0</v>
      </c>
      <c r="E45" s="66">
        <v>5.0</v>
      </c>
      <c r="F45" s="68">
        <f t="shared" si="4"/>
        <v>7.7856</v>
      </c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>
      <c r="A46" s="64">
        <v>3.0</v>
      </c>
      <c r="B46" s="64">
        <v>8.0</v>
      </c>
      <c r="C46" s="65" t="s">
        <v>58</v>
      </c>
      <c r="D46" s="66">
        <v>22.0</v>
      </c>
      <c r="E46" s="66">
        <v>10.0</v>
      </c>
      <c r="F46" s="68">
        <f t="shared" si="4"/>
        <v>2.0916</v>
      </c>
      <c r="H46" s="36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</row>
    <row r="47">
      <c r="A47" s="64">
        <v>4.0</v>
      </c>
      <c r="B47" s="64">
        <v>7.0</v>
      </c>
      <c r="C47" s="65"/>
      <c r="D47" s="67">
        <v>19.0</v>
      </c>
      <c r="E47" s="67">
        <v>10.0</v>
      </c>
      <c r="F47" s="68">
        <f t="shared" si="4"/>
        <v>0</v>
      </c>
      <c r="H47" s="36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</row>
    <row r="48">
      <c r="A48" s="64">
        <v>5.0</v>
      </c>
      <c r="B48" s="64">
        <v>6.0</v>
      </c>
      <c r="C48" s="69"/>
      <c r="D48" s="72">
        <v>16.0</v>
      </c>
      <c r="E48" s="66">
        <v>13.0</v>
      </c>
      <c r="F48" s="68">
        <f t="shared" si="4"/>
        <v>0</v>
      </c>
      <c r="H48" s="36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</row>
    <row r="49">
      <c r="A49" s="58"/>
      <c r="B49" s="53"/>
      <c r="C49" s="53"/>
      <c r="E49" s="71"/>
      <c r="F49" s="73">
        <v>0.0</v>
      </c>
      <c r="H49" s="36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</row>
    <row r="50">
      <c r="A50" s="74"/>
      <c r="B50" s="74"/>
      <c r="C50" s="74"/>
      <c r="D50" s="74"/>
      <c r="E50" s="75" t="s">
        <v>157</v>
      </c>
      <c r="F50" s="76">
        <f>SUM(F44:F49)</f>
        <v>32.2593</v>
      </c>
      <c r="H50" s="36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</row>
    <row r="51">
      <c r="A51" s="74"/>
      <c r="B51" s="74"/>
      <c r="C51" s="74"/>
      <c r="D51" s="74"/>
      <c r="E51" s="75" t="s">
        <v>158</v>
      </c>
      <c r="F51" s="77">
        <f>POWER(F50,2)/D14*0.1</f>
        <v>0.8446249789</v>
      </c>
      <c r="H51" s="36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</row>
    <row r="52">
      <c r="A52" s="74"/>
      <c r="B52" s="74"/>
      <c r="C52" s="74"/>
      <c r="D52" s="74"/>
      <c r="E52" s="75" t="s">
        <v>159</v>
      </c>
      <c r="F52" s="78">
        <v>0.842</v>
      </c>
      <c r="H52" s="36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</row>
    <row r="53">
      <c r="A53" s="79"/>
      <c r="B53" s="74"/>
      <c r="C53" s="74"/>
      <c r="D53" s="74"/>
      <c r="E53" s="80" t="s">
        <v>167</v>
      </c>
      <c r="F53" s="74"/>
      <c r="H53" s="36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</row>
    <row r="54">
      <c r="A54" s="30"/>
      <c r="H54" s="36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</row>
    <row r="55">
      <c r="A55" s="59" t="s">
        <v>168</v>
      </c>
      <c r="B55" s="60" t="s">
        <v>169</v>
      </c>
      <c r="C55" s="61"/>
      <c r="D55" s="61"/>
      <c r="E55" s="62"/>
      <c r="F55" s="62"/>
      <c r="H55" s="36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>
      <c r="A56" s="63" t="s">
        <v>130</v>
      </c>
      <c r="B56" s="63" t="s">
        <v>131</v>
      </c>
      <c r="C56" s="63" t="s">
        <v>132</v>
      </c>
      <c r="D56" s="63" t="s">
        <v>133</v>
      </c>
      <c r="E56" s="63" t="s">
        <v>134</v>
      </c>
      <c r="F56" s="63" t="s">
        <v>135</v>
      </c>
      <c r="H56" s="36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>
      <c r="A57" s="64">
        <v>1.0</v>
      </c>
      <c r="B57" s="64">
        <v>10.0</v>
      </c>
      <c r="C57" s="65" t="s">
        <v>46</v>
      </c>
      <c r="D57" s="66">
        <v>12.0</v>
      </c>
      <c r="E57" s="67">
        <v>1.0</v>
      </c>
      <c r="F57" s="68">
        <f t="shared" ref="F57:F61" si="5">C57*(D57-E57)</f>
        <v>6.3129</v>
      </c>
      <c r="H57" s="36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>
      <c r="A58" s="64">
        <v>2.0</v>
      </c>
      <c r="B58" s="64">
        <v>9.0</v>
      </c>
      <c r="C58" s="65" t="s">
        <v>53</v>
      </c>
      <c r="D58" s="67">
        <v>12.0</v>
      </c>
      <c r="E58" s="66">
        <v>2.0</v>
      </c>
      <c r="F58" s="68">
        <f t="shared" si="5"/>
        <v>3.244</v>
      </c>
      <c r="H58" s="36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>
      <c r="A59" s="64">
        <v>3.0</v>
      </c>
      <c r="B59" s="64">
        <v>8.0</v>
      </c>
      <c r="C59" s="65" t="s">
        <v>58</v>
      </c>
      <c r="D59" s="66">
        <v>11.0</v>
      </c>
      <c r="E59" s="66">
        <v>4.0</v>
      </c>
      <c r="F59" s="68">
        <f t="shared" si="5"/>
        <v>1.2201</v>
      </c>
      <c r="H59" s="36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>
      <c r="A60" s="64">
        <v>4.0</v>
      </c>
      <c r="B60" s="64">
        <v>7.0</v>
      </c>
      <c r="C60" s="65"/>
      <c r="D60" s="66">
        <v>10.0</v>
      </c>
      <c r="E60" s="67">
        <v>8.0</v>
      </c>
      <c r="F60" s="68">
        <f t="shared" si="5"/>
        <v>0</v>
      </c>
      <c r="H60" s="36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>
      <c r="A61" s="64">
        <v>5.0</v>
      </c>
      <c r="B61" s="64">
        <v>6.0</v>
      </c>
      <c r="C61" s="69"/>
      <c r="D61" s="67">
        <v>9.0</v>
      </c>
      <c r="E61" s="66">
        <v>8.0</v>
      </c>
      <c r="F61" s="68">
        <f t="shared" si="5"/>
        <v>0</v>
      </c>
      <c r="H61" s="36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</row>
    <row r="62">
      <c r="A62" s="74"/>
      <c r="B62" s="74"/>
      <c r="C62" s="74"/>
      <c r="D62" s="74"/>
      <c r="E62" s="75" t="s">
        <v>157</v>
      </c>
      <c r="F62" s="76">
        <f>SUM(F57:F61)</f>
        <v>10.777</v>
      </c>
      <c r="H62" s="36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</row>
    <row r="63">
      <c r="A63" s="74"/>
      <c r="B63" s="74"/>
      <c r="C63" s="74"/>
      <c r="D63" s="74"/>
      <c r="E63" s="75" t="s">
        <v>158</v>
      </c>
      <c r="F63" s="77">
        <f>POWER(F62,2)/E14*0.1</f>
        <v>0.7949604997</v>
      </c>
      <c r="H63" s="36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</row>
    <row r="64">
      <c r="A64" s="74"/>
      <c r="B64" s="74"/>
      <c r="C64" s="74"/>
      <c r="D64" s="74"/>
      <c r="E64" s="75" t="s">
        <v>159</v>
      </c>
      <c r="F64" s="78">
        <v>0.842</v>
      </c>
      <c r="H64" s="36"/>
      <c r="I64" s="43"/>
      <c r="J64" s="42"/>
      <c r="K64" s="42"/>
      <c r="L64" s="42"/>
      <c r="M64" s="42"/>
      <c r="N64" s="42"/>
      <c r="O64" s="42"/>
      <c r="P64" s="42"/>
      <c r="Q64" s="42"/>
      <c r="R64" s="42"/>
      <c r="S64" s="42"/>
    </row>
    <row r="65">
      <c r="A65" s="79"/>
      <c r="B65" s="74"/>
      <c r="C65" s="74"/>
      <c r="D65" s="74"/>
      <c r="E65" s="80" t="s">
        <v>160</v>
      </c>
      <c r="F65" s="74"/>
      <c r="H65" s="36"/>
      <c r="I65" s="43"/>
      <c r="J65" s="43"/>
      <c r="K65" s="43"/>
      <c r="L65" s="42"/>
      <c r="M65" s="42"/>
      <c r="N65" s="42"/>
      <c r="O65" s="42"/>
      <c r="P65" s="42"/>
      <c r="Q65" s="42"/>
      <c r="R65" s="42"/>
      <c r="S65" s="42"/>
    </row>
    <row r="66">
      <c r="A66" s="30"/>
      <c r="H66" s="36"/>
      <c r="I66" s="43"/>
      <c r="J66" s="43"/>
      <c r="K66" s="43"/>
      <c r="L66" s="43"/>
      <c r="M66" s="43"/>
      <c r="N66" s="42"/>
      <c r="O66" s="42"/>
      <c r="P66" s="42"/>
      <c r="Q66" s="42"/>
      <c r="R66" s="42"/>
      <c r="S66" s="42"/>
    </row>
    <row r="67">
      <c r="A67" s="59" t="s">
        <v>170</v>
      </c>
      <c r="B67" s="60" t="s">
        <v>171</v>
      </c>
      <c r="C67" s="61"/>
      <c r="D67" s="61"/>
      <c r="E67" s="62"/>
      <c r="F67" s="62"/>
      <c r="H67" s="36"/>
      <c r="I67" s="43"/>
      <c r="J67" s="43"/>
      <c r="K67" s="43"/>
      <c r="L67" s="43"/>
      <c r="M67" s="43"/>
      <c r="N67" s="43"/>
      <c r="O67" s="43"/>
      <c r="P67" s="42"/>
      <c r="Q67" s="42"/>
      <c r="R67" s="42"/>
      <c r="S67" s="42"/>
    </row>
    <row r="68">
      <c r="A68" s="63" t="s">
        <v>130</v>
      </c>
      <c r="B68" s="63" t="s">
        <v>131</v>
      </c>
      <c r="C68" s="63" t="s">
        <v>132</v>
      </c>
      <c r="D68" s="63" t="s">
        <v>133</v>
      </c>
      <c r="E68" s="63" t="s">
        <v>134</v>
      </c>
      <c r="F68" s="63" t="s">
        <v>135</v>
      </c>
      <c r="H68" s="36"/>
      <c r="I68" s="43"/>
      <c r="J68" s="43"/>
      <c r="K68" s="43"/>
      <c r="L68" s="43"/>
      <c r="M68" s="43"/>
      <c r="N68" s="43"/>
      <c r="O68" s="43"/>
      <c r="P68" s="43"/>
      <c r="Q68" s="43"/>
      <c r="R68" s="42"/>
      <c r="S68" s="42"/>
    </row>
    <row r="69">
      <c r="A69" s="64">
        <v>1.0</v>
      </c>
      <c r="B69" s="64">
        <v>10.0</v>
      </c>
      <c r="C69" s="65" t="s">
        <v>46</v>
      </c>
      <c r="D69" s="67">
        <v>2.0</v>
      </c>
      <c r="E69" s="67">
        <v>0.0</v>
      </c>
      <c r="F69" s="68">
        <f t="shared" ref="F69:F71" si="6">C69*(D69-E69)</f>
        <v>1.1478</v>
      </c>
      <c r="H69" s="36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  <row r="70">
      <c r="A70" s="64">
        <v>2.0</v>
      </c>
      <c r="B70" s="64">
        <v>9.0</v>
      </c>
      <c r="C70" s="65" t="s">
        <v>53</v>
      </c>
      <c r="D70" s="66">
        <v>2.0</v>
      </c>
      <c r="E70" s="67">
        <v>0.0</v>
      </c>
      <c r="F70" s="68">
        <f t="shared" si="6"/>
        <v>0.6488</v>
      </c>
    </row>
    <row r="71">
      <c r="A71" s="64">
        <v>3.0</v>
      </c>
      <c r="B71" s="64">
        <v>8.0</v>
      </c>
      <c r="C71" s="65" t="s">
        <v>58</v>
      </c>
      <c r="D71" s="66">
        <v>1.0</v>
      </c>
      <c r="E71" s="66">
        <v>0.0</v>
      </c>
      <c r="F71" s="68">
        <f t="shared" si="6"/>
        <v>0.1743</v>
      </c>
    </row>
    <row r="72">
      <c r="A72" s="64">
        <v>4.0</v>
      </c>
      <c r="B72" s="64">
        <v>7.0</v>
      </c>
      <c r="C72" s="65"/>
      <c r="D72" s="67">
        <v>1.0</v>
      </c>
      <c r="E72" s="67">
        <v>0.0</v>
      </c>
      <c r="F72" s="68">
        <f>C72*(D71-E72)</f>
        <v>0</v>
      </c>
    </row>
    <row r="73">
      <c r="A73" s="64">
        <v>5.0</v>
      </c>
      <c r="B73" s="64">
        <v>6.0</v>
      </c>
      <c r="C73" s="69"/>
      <c r="D73" s="72">
        <v>0.0</v>
      </c>
      <c r="E73" s="67">
        <v>0.0</v>
      </c>
      <c r="F73" s="68">
        <f>C73*(D73-E73)</f>
        <v>0</v>
      </c>
    </row>
    <row r="74">
      <c r="A74" s="70"/>
      <c r="B74" s="71"/>
      <c r="C74" s="71"/>
      <c r="E74" s="71"/>
      <c r="F74" s="73">
        <v>0.0</v>
      </c>
    </row>
    <row r="75">
      <c r="A75" s="74"/>
      <c r="B75" s="74"/>
      <c r="C75" s="74"/>
      <c r="D75" s="74"/>
      <c r="E75" s="75" t="s">
        <v>157</v>
      </c>
      <c r="F75" s="76">
        <f>SUM(F69:F74)</f>
        <v>1.9709</v>
      </c>
    </row>
    <row r="76">
      <c r="A76" s="74"/>
      <c r="B76" s="74"/>
      <c r="C76" s="74"/>
      <c r="D76" s="74"/>
      <c r="E76" s="75" t="s">
        <v>158</v>
      </c>
      <c r="F76" s="77">
        <f>POWER(F75,2)/F14*0.1</f>
        <v>0.6069448141</v>
      </c>
    </row>
    <row r="77">
      <c r="A77" s="74"/>
      <c r="B77" s="74"/>
      <c r="C77" s="74"/>
      <c r="D77" s="74"/>
      <c r="E77" s="75" t="s">
        <v>159</v>
      </c>
      <c r="F77" s="78">
        <v>0.842</v>
      </c>
    </row>
    <row r="78">
      <c r="A78" s="79"/>
      <c r="B78" s="74"/>
      <c r="C78" s="74"/>
      <c r="D78" s="74"/>
      <c r="E78" s="80" t="s">
        <v>160</v>
      </c>
      <c r="F78" s="74"/>
    </row>
    <row r="79">
      <c r="A79" s="30"/>
    </row>
    <row r="80">
      <c r="A80" s="59" t="s">
        <v>172</v>
      </c>
      <c r="B80" s="60" t="s">
        <v>173</v>
      </c>
      <c r="C80" s="61"/>
      <c r="D80" s="61"/>
      <c r="E80" s="62"/>
      <c r="F80" s="62"/>
    </row>
    <row r="81">
      <c r="A81" s="63" t="s">
        <v>130</v>
      </c>
      <c r="B81" s="63" t="s">
        <v>131</v>
      </c>
      <c r="C81" s="63" t="s">
        <v>132</v>
      </c>
      <c r="D81" s="63" t="s">
        <v>133</v>
      </c>
      <c r="E81" s="63" t="s">
        <v>134</v>
      </c>
      <c r="F81" s="63" t="s">
        <v>135</v>
      </c>
    </row>
    <row r="82">
      <c r="A82" s="64">
        <v>1.0</v>
      </c>
      <c r="B82" s="64">
        <v>10.0</v>
      </c>
      <c r="C82" s="65" t="s">
        <v>46</v>
      </c>
      <c r="D82" s="66">
        <v>1.0</v>
      </c>
      <c r="E82" s="67">
        <v>0.0</v>
      </c>
      <c r="F82" s="68">
        <f t="shared" ref="F82:F86" si="7">C82*(D82-E82)</f>
        <v>0.5739</v>
      </c>
    </row>
    <row r="83">
      <c r="A83" s="64">
        <v>2.0</v>
      </c>
      <c r="B83" s="64">
        <v>9.0</v>
      </c>
      <c r="C83" s="65" t="s">
        <v>53</v>
      </c>
      <c r="D83" s="67">
        <v>1.0</v>
      </c>
      <c r="E83" s="67">
        <v>0.0</v>
      </c>
      <c r="F83" s="68">
        <f t="shared" si="7"/>
        <v>0.3244</v>
      </c>
    </row>
    <row r="84">
      <c r="A84" s="64">
        <v>3.0</v>
      </c>
      <c r="B84" s="64">
        <v>8.0</v>
      </c>
      <c r="C84" s="65" t="s">
        <v>58</v>
      </c>
      <c r="D84" s="66">
        <v>1.0</v>
      </c>
      <c r="E84" s="66">
        <v>0.0</v>
      </c>
      <c r="F84" s="68">
        <f t="shared" si="7"/>
        <v>0.1743</v>
      </c>
    </row>
    <row r="85">
      <c r="A85" s="64">
        <v>4.0</v>
      </c>
      <c r="B85" s="64">
        <v>7.0</v>
      </c>
      <c r="C85" s="65"/>
      <c r="D85" s="66">
        <v>0.0</v>
      </c>
      <c r="E85" s="67">
        <v>0.0</v>
      </c>
      <c r="F85" s="68">
        <f t="shared" si="7"/>
        <v>0</v>
      </c>
    </row>
    <row r="86">
      <c r="A86" s="64">
        <v>5.0</v>
      </c>
      <c r="B86" s="64">
        <v>6.0</v>
      </c>
      <c r="C86" s="69"/>
      <c r="D86" s="67">
        <v>0.0</v>
      </c>
      <c r="E86" s="67">
        <v>0.0</v>
      </c>
      <c r="F86" s="68">
        <f t="shared" si="7"/>
        <v>0</v>
      </c>
    </row>
    <row r="87">
      <c r="A87" s="70"/>
      <c r="B87" s="71"/>
      <c r="C87" s="71"/>
      <c r="D87" s="72"/>
      <c r="E87" s="71"/>
      <c r="F87" s="73">
        <v>0.0</v>
      </c>
    </row>
    <row r="88">
      <c r="A88" s="74"/>
      <c r="B88" s="74"/>
      <c r="C88" s="74"/>
      <c r="D88" s="74"/>
      <c r="E88" s="75" t="s">
        <v>157</v>
      </c>
      <c r="F88" s="76">
        <f>SUM(F82:F87)</f>
        <v>1.0726</v>
      </c>
    </row>
    <row r="89">
      <c r="A89" s="74"/>
      <c r="B89" s="74"/>
      <c r="C89" s="74"/>
      <c r="D89" s="74"/>
      <c r="E89" s="75" t="s">
        <v>158</v>
      </c>
      <c r="F89" s="77">
        <f>POWER(F88,2)/G14*0.1</f>
        <v>0.547843219</v>
      </c>
    </row>
    <row r="90">
      <c r="A90" s="74"/>
      <c r="B90" s="74"/>
      <c r="C90" s="74"/>
      <c r="D90" s="74"/>
      <c r="E90" s="75" t="s">
        <v>159</v>
      </c>
      <c r="F90" s="78">
        <v>0.85</v>
      </c>
    </row>
    <row r="91">
      <c r="A91" s="79"/>
      <c r="B91" s="74"/>
      <c r="C91" s="74"/>
      <c r="D91" s="74"/>
      <c r="E91" s="80" t="s">
        <v>160</v>
      </c>
      <c r="F91" s="74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</sheetData>
  <mergeCells count="1">
    <mergeCell ref="J10:R10"/>
  </mergeCells>
  <drawing r:id="rId1"/>
</worksheet>
</file>