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coto/Desktop/"/>
    </mc:Choice>
  </mc:AlternateContent>
  <xr:revisionPtr revIDLastSave="0" documentId="13_ncr:1_{D64587D3-EC41-044C-BE04-C231D222CE17}" xr6:coauthVersionLast="36" xr6:coauthVersionMax="36" xr10:uidLastSave="{00000000-0000-0000-0000-000000000000}"/>
  <bookViews>
    <workbookView xWindow="3580" yWindow="500" windowWidth="28520" windowHeight="15800" xr2:uid="{946A2F4B-4821-487D-B51A-E1CEEE608840}"/>
  </bookViews>
  <sheets>
    <sheet name="Portada" sheetId="2" r:id="rId1"/>
    <sheet name="Problema 2" sheetId="1" r:id="rId2"/>
    <sheet name="Problema3" sheetId="3" r:id="rId3"/>
  </sheets>
  <definedNames>
    <definedName name="solver_adj" localSheetId="1" hidden="1">'Problema 2'!$E$43:$G$43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'Problema 2'!$D$44</definedName>
    <definedName name="solver_lhs2" localSheetId="1" hidden="1">'Problema 2'!$D$45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'Problema 2'!$D$43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2</definedName>
    <definedName name="solver_rhs1" localSheetId="1" hidden="1">'Problema 2'!$E$44</definedName>
    <definedName name="solver_rhs2" localSheetId="1" hidden="1">'Problema 2'!$E$45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  <c r="I13" i="3"/>
  <c r="E61" i="3"/>
  <c r="E58" i="3"/>
  <c r="D45" i="1" l="1"/>
  <c r="D44" i="1"/>
  <c r="D43" i="1"/>
  <c r="G20" i="1"/>
  <c r="F17" i="1"/>
  <c r="F16" i="1"/>
  <c r="F15" i="1"/>
  <c r="C35" i="1"/>
  <c r="C38" i="1" s="1"/>
  <c r="C37" i="1" s="1"/>
  <c r="B35" i="1"/>
  <c r="B38" i="1" s="1"/>
  <c r="B37" i="1" s="1"/>
  <c r="C34" i="1"/>
  <c r="D34" i="1"/>
  <c r="D35" i="1" s="1"/>
  <c r="D38" i="1" s="1"/>
  <c r="D37" i="1" s="1"/>
  <c r="B34" i="1"/>
</calcChain>
</file>

<file path=xl/sharedStrings.xml><?xml version="1.0" encoding="utf-8"?>
<sst xmlns="http://schemas.openxmlformats.org/spreadsheetml/2006/main" count="80" uniqueCount="67">
  <si>
    <t xml:space="preserve">Se desea conocer el mínimo de la función f(x,y,z)= x2+y2+z2 sujeta a las 
siguientes restricciones: 
(1) x + y + z = 1 
(2) x + 2y + 3z = 6 </t>
  </si>
  <si>
    <t>Min Z= x^2+y^2+z^2</t>
  </si>
  <si>
    <t>s.a</t>
  </si>
  <si>
    <t>r1:x+y+z=1</t>
  </si>
  <si>
    <t>r2:x+2y+3z=6</t>
  </si>
  <si>
    <t>x+y+z-1=0</t>
  </si>
  <si>
    <t>x+2y+3z-6=0</t>
  </si>
  <si>
    <t>L(x,y,l1,l2)=</t>
  </si>
  <si>
    <t>x^2+y^2+z^2-l1(x+y+z-1)-l2(x+2y+3z-6)</t>
  </si>
  <si>
    <t>dL/dx=</t>
  </si>
  <si>
    <t>dL/dy=</t>
  </si>
  <si>
    <t>dL/dz=</t>
  </si>
  <si>
    <t>dL/dl1=</t>
  </si>
  <si>
    <t>dL/dl2=</t>
  </si>
  <si>
    <t>2x-l1-l2</t>
  </si>
  <si>
    <t>=0</t>
  </si>
  <si>
    <t>2y-l1-2l2</t>
  </si>
  <si>
    <t>2z-l1-3l2</t>
  </si>
  <si>
    <t>-x-y-z+1</t>
  </si>
  <si>
    <t>-x-2y-3z+6</t>
  </si>
  <si>
    <t>x</t>
  </si>
  <si>
    <t>y</t>
  </si>
  <si>
    <t>z</t>
  </si>
  <si>
    <t>l1</t>
  </si>
  <si>
    <t>l2</t>
  </si>
  <si>
    <t>x=(l1+l2)/2</t>
  </si>
  <si>
    <t>y=(l1+2l2)/2</t>
  </si>
  <si>
    <t>z=(l1+3l2)/2</t>
  </si>
  <si>
    <t>(l1+l2)/2+(l1+2l2)/2+(l1+3l2)/2=1</t>
  </si>
  <si>
    <t>(l1+l2)/2+2(l1+2l2)/2+3(l1+3l2)/2=6</t>
  </si>
  <si>
    <t>6l1+14l2=2(6)</t>
  </si>
  <si>
    <t>l1+l2+(l1+2l2)+(l1+3l2)=2(1)</t>
  </si>
  <si>
    <t>3l1+6l2=2(1)</t>
  </si>
  <si>
    <t>l2=4</t>
  </si>
  <si>
    <t>l1=-22/3</t>
  </si>
  <si>
    <t>(l1+l2)+2(l1+2l2)+3(l1+3l2)=2(6)</t>
  </si>
  <si>
    <t>l1+l2+2l1+4l2+3l1+9l2=2(6)</t>
  </si>
  <si>
    <t>1/3l1</t>
  </si>
  <si>
    <t>-6l1+l2</t>
  </si>
  <si>
    <t>1/2l2</t>
  </si>
  <si>
    <t>-2l2+l1</t>
  </si>
  <si>
    <t>x=</t>
  </si>
  <si>
    <t>y=</t>
  </si>
  <si>
    <t>z=</t>
  </si>
  <si>
    <t>-5/3</t>
  </si>
  <si>
    <t>7/3</t>
  </si>
  <si>
    <t>Z(-5/3,1/3,7/3)=</t>
  </si>
  <si>
    <t>METODO GRG</t>
  </si>
  <si>
    <t>Z</t>
  </si>
  <si>
    <t>Instituto Politécnico Nacional</t>
  </si>
  <si>
    <t>Escuela Superior de Cómputo</t>
  </si>
  <si>
    <t>Método Multiplicadores de LaGrange</t>
  </si>
  <si>
    <t>Alumnos:</t>
  </si>
  <si>
    <t xml:space="preserve">Álvarez Carmona Jesús Octavio </t>
  </si>
  <si>
    <t>Contreras Vázquez Montserrat</t>
  </si>
  <si>
    <t xml:space="preserve"> Ramírez Cotonieto Luis Fernando </t>
  </si>
  <si>
    <t>3CV17</t>
  </si>
  <si>
    <t>Despejamos x de (2)</t>
  </si>
  <si>
    <t>Despejamos y de (1)</t>
  </si>
  <si>
    <t>Sustituir (4) en (5)</t>
  </si>
  <si>
    <t>Sustituir (5) en (4)</t>
  </si>
  <si>
    <t>Sustituir (6) y (7) en (3)</t>
  </si>
  <si>
    <r>
      <t xml:space="preserve">Sustituir </t>
    </r>
    <r>
      <rPr>
        <sz val="11"/>
        <color theme="1"/>
        <rFont val="Calibri"/>
        <family val="2"/>
      </rPr>
      <t>λ1 en (6)</t>
    </r>
  </si>
  <si>
    <t>Sustituir λ1 en (7)</t>
  </si>
  <si>
    <t>SOLVER (GRG)</t>
  </si>
  <si>
    <t>restricciones</t>
  </si>
  <si>
    <t>r1: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</si>
</sst>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12" fontId="0" fillId="0" borderId="0" xfId="0" applyNumberFormat="1"/>
    <xf numFmtId="12" fontId="0" fillId="0" borderId="0" xfId="1" quotePrefix="1" applyNumberFormat="1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324211</xdr:colOff>
      <xdr:row>6</xdr:row>
      <xdr:rowOff>88900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11AD966-B1EE-974A-96C0-7C4A42905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11" cy="1231900"/>
        </a:xfrm>
        <a:prstGeom prst="rect">
          <a:avLst/>
        </a:prstGeom>
      </xdr:spPr>
    </xdr:pic>
    <xdr:clientData/>
  </xdr:twoCellAnchor>
  <xdr:twoCellAnchor editAs="oneCell">
    <xdr:from>
      <xdr:col>5</xdr:col>
      <xdr:colOff>134366</xdr:colOff>
      <xdr:row>0</xdr:row>
      <xdr:rowOff>76200</xdr:rowOff>
    </xdr:from>
    <xdr:to>
      <xdr:col>6</xdr:col>
      <xdr:colOff>673100</xdr:colOff>
      <xdr:row>5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D7EB1C-3C98-7E4F-AF7E-4FF7601B0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1866" y="76200"/>
          <a:ext cx="1364234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59266</xdr:colOff>
      <xdr:row>0</xdr:row>
      <xdr:rowOff>0</xdr:rowOff>
    </xdr:from>
    <xdr:to>
      <xdr:col>6</xdr:col>
      <xdr:colOff>282385</xdr:colOff>
      <xdr:row>8</xdr:row>
      <xdr:rowOff>160866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9C4EF0-ED4B-7A41-B40B-13167EBC5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66" y="0"/>
          <a:ext cx="5201519" cy="1650999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</xdr:row>
      <xdr:rowOff>4762</xdr:rowOff>
    </xdr:from>
    <xdr:ext cx="21378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3761CBE-0BD2-8D48-9A6A-82D51CA7D0C1}"/>
                </a:ext>
              </a:extLst>
            </xdr:cNvPr>
            <xdr:cNvSpPr txBox="1"/>
          </xdr:nvSpPr>
          <xdr:spPr>
            <a:xfrm>
              <a:off x="2476500" y="2684462"/>
              <a:ext cx="21378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𝑟𝑒𝑠𝑡𝑟𝑖𝑐𝑐𝑖𝑜𝑛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3761CBE-0BD2-8D48-9A6A-82D51CA7D0C1}"/>
                </a:ext>
              </a:extLst>
            </xdr:cNvPr>
            <xdr:cNvSpPr txBox="1"/>
          </xdr:nvSpPr>
          <xdr:spPr>
            <a:xfrm>
              <a:off x="2476500" y="2684462"/>
              <a:ext cx="21378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𝐿(𝑥,𝑦,𝜆_1 )=𝑍−𝜆_1 (𝑟𝑒𝑠𝑡𝑟𝑖𝑐𝑐𝑖𝑜𝑛1)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11</xdr:row>
      <xdr:rowOff>185737</xdr:rowOff>
    </xdr:from>
    <xdr:ext cx="445109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5114380-D6E7-FE4A-A162-073701921709}"/>
                </a:ext>
              </a:extLst>
            </xdr:cNvPr>
            <xdr:cNvSpPr txBox="1"/>
          </xdr:nvSpPr>
          <xdr:spPr>
            <a:xfrm>
              <a:off x="2486025" y="3055937"/>
              <a:ext cx="445109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𝐿</m:t>
                    </m:r>
                    <m:d>
                      <m:d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MX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latin typeface="Cambria Math" panose="02040503050406030204" pitchFamily="18" charset="0"/>
                      </a:rPr>
                      <m:t>=−2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+8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+3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(3000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+1000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−100000)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5114380-D6E7-FE4A-A162-073701921709}"/>
                </a:ext>
              </a:extLst>
            </xdr:cNvPr>
            <xdr:cNvSpPr txBox="1"/>
          </xdr:nvSpPr>
          <xdr:spPr>
            <a:xfrm>
              <a:off x="2486025" y="3055937"/>
              <a:ext cx="445109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𝐿(𝑥,𝑦,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1 )=−2𝑥^2−𝑦^2+𝑥𝑦+8𝑥+3𝑦−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 (3000𝑥+1000𝑦−100000)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733425</xdr:colOff>
      <xdr:row>13</xdr:row>
      <xdr:rowOff>185737</xdr:rowOff>
    </xdr:from>
    <xdr:ext cx="4662110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9CD6FF8-0308-784D-A42B-2A8617982856}"/>
                </a:ext>
              </a:extLst>
            </xdr:cNvPr>
            <xdr:cNvSpPr txBox="1"/>
          </xdr:nvSpPr>
          <xdr:spPr>
            <a:xfrm>
              <a:off x="2384425" y="3436937"/>
              <a:ext cx="466211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</m:t>
                    </m:r>
                    <m:sSup>
                      <m:s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p>
                      <m:sSup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  <m:sup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3000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−1000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+100000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9CD6FF8-0308-784D-A42B-2A8617982856}"/>
                </a:ext>
              </a:extLst>
            </xdr:cNvPr>
            <xdr:cNvSpPr txBox="1"/>
          </xdr:nvSpPr>
          <xdr:spPr>
            <a:xfrm>
              <a:off x="2384425" y="3436937"/>
              <a:ext cx="466211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𝐿(𝑥,𝑦,𝜆_1 )=−2𝑥^2−𝑦^2+𝑥𝑦+8𝑥+3𝑦−〖3000𝜆〗_1 𝑥−1000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𝑦+100000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666750</xdr:colOff>
      <xdr:row>16</xdr:row>
      <xdr:rowOff>14287</xdr:rowOff>
    </xdr:from>
    <xdr:ext cx="1196417" cy="350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797FD0-35A4-2143-BA71-31C6E2C796CB}"/>
                </a:ext>
              </a:extLst>
            </xdr:cNvPr>
            <xdr:cNvSpPr txBox="1"/>
          </xdr:nvSpPr>
          <xdr:spPr>
            <a:xfrm>
              <a:off x="3968750" y="3836987"/>
              <a:ext cx="1196417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𝑑𝑦</m:t>
                        </m:r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</m:t>
                    </m:r>
                  </m:oMath>
                </m:oMathPara>
              </a14:m>
              <a:endParaRPr lang="es-MX">
                <a:effectLst/>
              </a:endParaRPr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797FD0-35A4-2143-BA71-31C6E2C796CB}"/>
                </a:ext>
              </a:extLst>
            </xdr:cNvPr>
            <xdr:cNvSpPr txBox="1"/>
          </xdr:nvSpPr>
          <xdr:spPr>
            <a:xfrm>
              <a:off x="3968750" y="3836987"/>
              <a:ext cx="1196417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𝑑𝐿/𝑑𝑥=𝑑𝐿/𝑑𝑦=𝑑𝐿/(𝑑𝜆_1 )=0</a:t>
              </a:r>
              <a:endParaRPr lang="es-MX">
                <a:effectLst/>
              </a:endParaRPr>
            </a:p>
          </xdr:txBody>
        </xdr:sp>
      </mc:Fallback>
    </mc:AlternateContent>
    <xdr:clientData/>
  </xdr:oneCellAnchor>
  <xdr:oneCellAnchor>
    <xdr:from>
      <xdr:col>1</xdr:col>
      <xdr:colOff>9525</xdr:colOff>
      <xdr:row>18</xdr:row>
      <xdr:rowOff>23812</xdr:rowOff>
    </xdr:from>
    <xdr:ext cx="2550122" cy="321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59DF66-25F7-3346-B617-5581E2AC3E96}"/>
                </a:ext>
              </a:extLst>
            </xdr:cNvPr>
            <xdr:cNvSpPr txBox="1"/>
          </xdr:nvSpPr>
          <xdr:spPr>
            <a:xfrm>
              <a:off x="2486025" y="4227512"/>
              <a:ext cx="255012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𝑑𝑥</m:t>
                        </m:r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=−4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+8−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3000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∗∗∗∗∗∗∗∗(1)</m:t>
                    </m:r>
                  </m:oMath>
                </m:oMathPara>
              </a14:m>
              <a:endParaRPr lang="es-MX">
                <a:effectLst/>
              </a:endParaRPr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59DF66-25F7-3346-B617-5581E2AC3E96}"/>
                </a:ext>
              </a:extLst>
            </xdr:cNvPr>
            <xdr:cNvSpPr txBox="1"/>
          </xdr:nvSpPr>
          <xdr:spPr>
            <a:xfrm>
              <a:off x="2486025" y="4227512"/>
              <a:ext cx="2550122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𝑑𝐿/𝑑𝑥=−4𝑥+𝑦+8−〖3000𝜆〗_1∗∗∗∗∗∗∗∗(1)</a:t>
              </a:r>
              <a:endParaRPr lang="es-MX">
                <a:effectLst/>
              </a:endParaRPr>
            </a:p>
          </xdr:txBody>
        </xdr:sp>
      </mc:Fallback>
    </mc:AlternateContent>
    <xdr:clientData/>
  </xdr:oneCellAnchor>
  <xdr:oneCellAnchor>
    <xdr:from>
      <xdr:col>0</xdr:col>
      <xdr:colOff>742950</xdr:colOff>
      <xdr:row>20</xdr:row>
      <xdr:rowOff>33337</xdr:rowOff>
    </xdr:from>
    <xdr:ext cx="2556405" cy="350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455A159-3CA8-E047-9451-5E896A406AB8}"/>
                </a:ext>
              </a:extLst>
            </xdr:cNvPr>
            <xdr:cNvSpPr txBox="1"/>
          </xdr:nvSpPr>
          <xdr:spPr>
            <a:xfrm>
              <a:off x="2393950" y="4618037"/>
              <a:ext cx="2556405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𝑑𝑦</m:t>
                        </m:r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+3−1000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∗∗∗∗∗∗∗∗(2)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455A159-3CA8-E047-9451-5E896A406AB8}"/>
                </a:ext>
              </a:extLst>
            </xdr:cNvPr>
            <xdr:cNvSpPr txBox="1"/>
          </xdr:nvSpPr>
          <xdr:spPr>
            <a:xfrm>
              <a:off x="2393950" y="4618037"/>
              <a:ext cx="2556405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𝑑𝐿/𝑑𝑦=−2𝑦+𝑥+3−1000𝜆_1∗∗∗∗∗∗∗∗(2)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22</xdr:row>
      <xdr:rowOff>33337</xdr:rowOff>
    </xdr:from>
    <xdr:ext cx="2590517" cy="3490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196207-2A67-C642-8AD5-4C27A8B71408}"/>
                </a:ext>
              </a:extLst>
            </xdr:cNvPr>
            <xdr:cNvSpPr txBox="1"/>
          </xdr:nvSpPr>
          <xdr:spPr>
            <a:xfrm>
              <a:off x="2393950" y="4999037"/>
              <a:ext cx="2590517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𝑑𝐿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=−3000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−1000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+100000∗∗∗(3)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1196207-2A67-C642-8AD5-4C27A8B71408}"/>
                </a:ext>
              </a:extLst>
            </xdr:cNvPr>
            <xdr:cNvSpPr txBox="1"/>
          </xdr:nvSpPr>
          <xdr:spPr>
            <a:xfrm>
              <a:off x="2393950" y="4999037"/>
              <a:ext cx="2590517" cy="3490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𝑑𝐿/(𝑑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_1 )=−3000𝑥−1000𝑦+100000∗∗∗(3)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752475</xdr:colOff>
      <xdr:row>27</xdr:row>
      <xdr:rowOff>4762</xdr:rowOff>
    </xdr:from>
    <xdr:ext cx="252832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94C41A7-0AAC-8B43-9591-DCB3498D65A7}"/>
                </a:ext>
              </a:extLst>
            </xdr:cNvPr>
            <xdr:cNvSpPr txBox="1"/>
          </xdr:nvSpPr>
          <xdr:spPr>
            <a:xfrm>
              <a:off x="2403475" y="5922962"/>
              <a:ext cx="25283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+1000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−3∗∗∗∗∗∗∗∗∗∗∗∗∗∗(4)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94C41A7-0AAC-8B43-9591-DCB3498D65A7}"/>
                </a:ext>
              </a:extLst>
            </xdr:cNvPr>
            <xdr:cNvSpPr txBox="1"/>
          </xdr:nvSpPr>
          <xdr:spPr>
            <a:xfrm>
              <a:off x="2403475" y="5922962"/>
              <a:ext cx="252832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𝑥=2𝑦+1000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𝜆_1−3∗∗∗∗∗∗∗∗∗∗∗∗∗∗(4)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704850</xdr:colOff>
      <xdr:row>30</xdr:row>
      <xdr:rowOff>157162</xdr:rowOff>
    </xdr:from>
    <xdr:ext cx="25593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C1B90B3-110F-4D4E-9740-BD925F790A33}"/>
                </a:ext>
              </a:extLst>
            </xdr:cNvPr>
            <xdr:cNvSpPr txBox="1"/>
          </xdr:nvSpPr>
          <xdr:spPr>
            <a:xfrm>
              <a:off x="2355850" y="6646862"/>
              <a:ext cx="255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3000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−8 ∗∗∗∗∗∗∗∗∗∗∗∗∗∗(5)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C1B90B3-110F-4D4E-9740-BD925F790A33}"/>
                </a:ext>
              </a:extLst>
            </xdr:cNvPr>
            <xdr:cNvSpPr txBox="1"/>
          </xdr:nvSpPr>
          <xdr:spPr>
            <a:xfrm>
              <a:off x="2355850" y="6646862"/>
              <a:ext cx="25593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𝑦=4𝑥+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〖3000𝜆〗_1−8 ∗∗∗∗∗∗∗∗∗∗∗∗∗∗(5)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35</xdr:row>
      <xdr:rowOff>185737</xdr:rowOff>
    </xdr:from>
    <xdr:ext cx="22590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B973F6F-62FC-0B46-8B81-20F25455AF46}"/>
                </a:ext>
              </a:extLst>
            </xdr:cNvPr>
            <xdr:cNvSpPr txBox="1"/>
          </xdr:nvSpPr>
          <xdr:spPr>
            <a:xfrm>
              <a:off x="9090025" y="2103437"/>
              <a:ext cx="2259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=8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+4000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−12+</m:t>
                    </m:r>
                    <m:sSub>
                      <m:sSub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3000</m:t>
                        </m:r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MX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−8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6B973F6F-62FC-0B46-8B81-20F25455AF46}"/>
                </a:ext>
              </a:extLst>
            </xdr:cNvPr>
            <xdr:cNvSpPr txBox="1"/>
          </xdr:nvSpPr>
          <xdr:spPr>
            <a:xfrm>
              <a:off x="9090025" y="2103437"/>
              <a:ext cx="2259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𝑦=8𝑦+4000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s-MX" sz="1100" b="0" i="0">
                  <a:latin typeface="Cambria Math" panose="02040503050406030204" pitchFamily="18" charset="0"/>
                </a:rPr>
                <a:t>1−12+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〖3000𝜆〗_1−8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37</xdr:row>
      <xdr:rowOff>157162</xdr:rowOff>
    </xdr:from>
    <xdr:ext cx="2045047" cy="3173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C81632B-7C28-244E-9946-14924E8E1C5F}"/>
                </a:ext>
              </a:extLst>
            </xdr:cNvPr>
            <xdr:cNvSpPr txBox="1"/>
          </xdr:nvSpPr>
          <xdr:spPr>
            <a:xfrm>
              <a:off x="9090025" y="2455862"/>
              <a:ext cx="2045047" cy="317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=−1000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20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∗∗∗∗∗∗∗∗∗(6)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EC81632B-7C28-244E-9946-14924E8E1C5F}"/>
                </a:ext>
              </a:extLst>
            </xdr:cNvPr>
            <xdr:cNvSpPr txBox="1"/>
          </xdr:nvSpPr>
          <xdr:spPr>
            <a:xfrm>
              <a:off x="9090025" y="2455862"/>
              <a:ext cx="2045047" cy="317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𝑦=−1000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1+20/7∗∗∗∗∗∗∗∗∗(6)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752475</xdr:colOff>
      <xdr:row>41</xdr:row>
      <xdr:rowOff>166687</xdr:rowOff>
    </xdr:from>
    <xdr:ext cx="22544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1CDFE8-8319-0A4B-BB36-FF65B0CDC260}"/>
                </a:ext>
              </a:extLst>
            </xdr:cNvPr>
            <xdr:cNvSpPr txBox="1"/>
          </xdr:nvSpPr>
          <xdr:spPr>
            <a:xfrm>
              <a:off x="9007475" y="3227387"/>
              <a:ext cx="2254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=8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+6000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−16+1000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FD1CDFE8-8319-0A4B-BB36-FF65B0CDC260}"/>
                </a:ext>
              </a:extLst>
            </xdr:cNvPr>
            <xdr:cNvSpPr txBox="1"/>
          </xdr:nvSpPr>
          <xdr:spPr>
            <a:xfrm>
              <a:off x="9007475" y="3227387"/>
              <a:ext cx="22544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𝑥=8𝑥+6000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1−16+1000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1−3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9525</xdr:colOff>
      <xdr:row>43</xdr:row>
      <xdr:rowOff>90487</xdr:rowOff>
    </xdr:from>
    <xdr:ext cx="2043060" cy="3173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7732719-7341-1549-A262-B7A237D8ECCB}"/>
                </a:ext>
              </a:extLst>
            </xdr:cNvPr>
            <xdr:cNvSpPr txBox="1"/>
          </xdr:nvSpPr>
          <xdr:spPr>
            <a:xfrm>
              <a:off x="9090025" y="3532187"/>
              <a:ext cx="2043060" cy="317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=−1000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19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7</m:t>
                        </m:r>
                      </m:den>
                    </m:f>
                    <m:r>
                      <a:rPr lang="es-MX" sz="1100" b="0" i="1">
                        <a:latin typeface="Cambria Math" panose="02040503050406030204" pitchFamily="18" charset="0"/>
                      </a:rPr>
                      <m:t>∗∗∗∗∗∗∗∗∗(7)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7732719-7341-1549-A262-B7A237D8ECCB}"/>
                </a:ext>
              </a:extLst>
            </xdr:cNvPr>
            <xdr:cNvSpPr txBox="1"/>
          </xdr:nvSpPr>
          <xdr:spPr>
            <a:xfrm>
              <a:off x="9090025" y="3532187"/>
              <a:ext cx="2043060" cy="317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𝑥=−1000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1+19/7∗∗∗∗∗∗∗∗∗(7)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752475</xdr:colOff>
      <xdr:row>48</xdr:row>
      <xdr:rowOff>33337</xdr:rowOff>
    </xdr:from>
    <xdr:ext cx="3955506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6304B4B-0039-4B4F-BB05-EAEB48B7D16D}"/>
                </a:ext>
              </a:extLst>
            </xdr:cNvPr>
            <xdr:cNvSpPr txBox="1"/>
          </xdr:nvSpPr>
          <xdr:spPr>
            <a:xfrm>
              <a:off x="9007475" y="4427537"/>
              <a:ext cx="395550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−3000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−1000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−1000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−1000</m:t>
                        </m:r>
                        <m:sSub>
                          <m:sSub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+100000=0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96304B4B-0039-4B4F-BB05-EAEB48B7D16D}"/>
                </a:ext>
              </a:extLst>
            </xdr:cNvPr>
            <xdr:cNvSpPr txBox="1"/>
          </xdr:nvSpPr>
          <xdr:spPr>
            <a:xfrm>
              <a:off x="9007475" y="4427537"/>
              <a:ext cx="395550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−3000(−1000𝜆_1+19/7)−1000(−1000𝜆_1+20/7)+100000=0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51</xdr:row>
      <xdr:rowOff>4762</xdr:rowOff>
    </xdr:from>
    <xdr:ext cx="153420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6F0E242-96D0-4046-950A-4564EE82ECF0}"/>
                </a:ext>
              </a:extLst>
            </xdr:cNvPr>
            <xdr:cNvSpPr txBox="1"/>
          </xdr:nvSpPr>
          <xdr:spPr>
            <a:xfrm>
              <a:off x="9099550" y="4970462"/>
              <a:ext cx="1534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4100000</m:t>
                    </m:r>
                    <m:sSub>
                      <m:sSub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+89000=0</m:t>
                    </m:r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6F0E242-96D0-4046-950A-4564EE82ECF0}"/>
                </a:ext>
              </a:extLst>
            </xdr:cNvPr>
            <xdr:cNvSpPr txBox="1"/>
          </xdr:nvSpPr>
          <xdr:spPr>
            <a:xfrm>
              <a:off x="9099550" y="4970462"/>
              <a:ext cx="1534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4100000</a:t>
              </a:r>
              <a:r>
                <a:rPr lang="es-MX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1+89000=0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52</xdr:row>
      <xdr:rowOff>23812</xdr:rowOff>
    </xdr:from>
    <xdr:ext cx="663195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5E90652-D49E-D549-82C3-4BEA65C3B1F7}"/>
                </a:ext>
              </a:extLst>
            </xdr:cNvPr>
            <xdr:cNvSpPr txBox="1"/>
          </xdr:nvSpPr>
          <xdr:spPr>
            <a:xfrm>
              <a:off x="9109075" y="5180012"/>
              <a:ext cx="66319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MX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89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4100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5E90652-D49E-D549-82C3-4BEA65C3B1F7}"/>
                </a:ext>
              </a:extLst>
            </xdr:cNvPr>
            <xdr:cNvSpPr txBox="1"/>
          </xdr:nvSpPr>
          <xdr:spPr>
            <a:xfrm>
              <a:off x="9109075" y="5180012"/>
              <a:ext cx="66319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MX" sz="1100" b="0" i="0">
                  <a:latin typeface="Cambria Math" panose="02040503050406030204" pitchFamily="18" charset="0"/>
                </a:rPr>
                <a:t>1=89/4100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56</xdr:row>
      <xdr:rowOff>90487</xdr:rowOff>
    </xdr:from>
    <xdr:ext cx="153445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9D655A9-82BF-D044-AE5E-4306D18A2336}"/>
                </a:ext>
              </a:extLst>
            </xdr:cNvPr>
            <xdr:cNvSpPr txBox="1"/>
          </xdr:nvSpPr>
          <xdr:spPr>
            <a:xfrm>
              <a:off x="9080500" y="6008687"/>
              <a:ext cx="15344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=−1000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89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4100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79D655A9-82BF-D044-AE5E-4306D18A2336}"/>
                </a:ext>
              </a:extLst>
            </xdr:cNvPr>
            <xdr:cNvSpPr txBox="1"/>
          </xdr:nvSpPr>
          <xdr:spPr>
            <a:xfrm>
              <a:off x="9080500" y="6008687"/>
              <a:ext cx="15344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𝑦=−1000(89/4100)+20/7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0</xdr:col>
      <xdr:colOff>742950</xdr:colOff>
      <xdr:row>60</xdr:row>
      <xdr:rowOff>33337</xdr:rowOff>
    </xdr:from>
    <xdr:ext cx="1530612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1CC224-62BE-F94B-A1C3-F74889E437E7}"/>
                </a:ext>
              </a:extLst>
            </xdr:cNvPr>
            <xdr:cNvSpPr txBox="1"/>
          </xdr:nvSpPr>
          <xdr:spPr>
            <a:xfrm>
              <a:off x="8997950" y="6713537"/>
              <a:ext cx="153061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=−1000</m:t>
                    </m:r>
                    <m:d>
                      <m:d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89</m:t>
                            </m:r>
                          </m:num>
                          <m:den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4100</m:t>
                            </m:r>
                          </m:den>
                        </m:f>
                      </m:e>
                    </m:d>
                    <m:r>
                      <a:rPr lang="es-MX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19</m:t>
                        </m:r>
                      </m:num>
                      <m:den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7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001CC224-62BE-F94B-A1C3-F74889E437E7}"/>
                </a:ext>
              </a:extLst>
            </xdr:cNvPr>
            <xdr:cNvSpPr txBox="1"/>
          </xdr:nvSpPr>
          <xdr:spPr>
            <a:xfrm>
              <a:off x="8997950" y="6713537"/>
              <a:ext cx="153061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𝑥=−1000(89/4100)+19/7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409575</xdr:colOff>
      <xdr:row>56</xdr:row>
      <xdr:rowOff>128587</xdr:rowOff>
    </xdr:from>
    <xdr:ext cx="738344" cy="3203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877014E-51F9-1E46-8809-AF637A8630D3}"/>
                </a:ext>
              </a:extLst>
            </xdr:cNvPr>
            <xdr:cNvSpPr txBox="1"/>
          </xdr:nvSpPr>
          <xdr:spPr>
            <a:xfrm>
              <a:off x="11141075" y="6046787"/>
              <a:ext cx="738344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5410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267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3877014E-51F9-1E46-8809-AF637A8630D3}"/>
                </a:ext>
              </a:extLst>
            </xdr:cNvPr>
            <xdr:cNvSpPr txBox="1"/>
          </xdr:nvSpPr>
          <xdr:spPr>
            <a:xfrm>
              <a:off x="11141075" y="6046787"/>
              <a:ext cx="738344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𝑦=−5410/267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2</xdr:col>
      <xdr:colOff>400050</xdr:colOff>
      <xdr:row>59</xdr:row>
      <xdr:rowOff>185737</xdr:rowOff>
    </xdr:from>
    <xdr:ext cx="736355" cy="3203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6FE41B3-34D7-4840-B3AF-057BB401750D}"/>
                </a:ext>
              </a:extLst>
            </xdr:cNvPr>
            <xdr:cNvSpPr txBox="1"/>
          </xdr:nvSpPr>
          <xdr:spPr>
            <a:xfrm>
              <a:off x="11131550" y="6675437"/>
              <a:ext cx="736355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5451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267</m:t>
                        </m:r>
                      </m:den>
                    </m:f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6FE41B3-34D7-4840-B3AF-057BB401750D}"/>
                </a:ext>
              </a:extLst>
            </xdr:cNvPr>
            <xdr:cNvSpPr txBox="1"/>
          </xdr:nvSpPr>
          <xdr:spPr>
            <a:xfrm>
              <a:off x="11131550" y="6675437"/>
              <a:ext cx="736355" cy="320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latin typeface="Cambria Math" panose="02040503050406030204" pitchFamily="18" charset="0"/>
                </a:rPr>
                <a:t>𝑥=−5451/267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8F64-2118-B94A-8BB5-CA47615424C3}">
  <dimension ref="B2:C28"/>
  <sheetViews>
    <sheetView tabSelected="1" workbookViewId="0">
      <selection activeCell="E31" sqref="E31"/>
    </sheetView>
  </sheetViews>
  <sheetFormatPr baseColWidth="10" defaultRowHeight="15" x14ac:dyDescent="0.2"/>
  <sheetData>
    <row r="2" spans="2:3" x14ac:dyDescent="0.2">
      <c r="C2" t="s">
        <v>49</v>
      </c>
    </row>
    <row r="4" spans="2:3" x14ac:dyDescent="0.2">
      <c r="C4" t="s">
        <v>50</v>
      </c>
    </row>
    <row r="12" spans="2:3" ht="26" x14ac:dyDescent="0.3">
      <c r="B12" s="5" t="s">
        <v>51</v>
      </c>
    </row>
    <row r="19" spans="3:3" x14ac:dyDescent="0.2">
      <c r="C19" t="s">
        <v>52</v>
      </c>
    </row>
    <row r="20" spans="3:3" ht="16" x14ac:dyDescent="0.2">
      <c r="C20" s="4" t="s">
        <v>53</v>
      </c>
    </row>
    <row r="21" spans="3:3" ht="16" x14ac:dyDescent="0.2">
      <c r="C21" s="4" t="s">
        <v>54</v>
      </c>
    </row>
    <row r="22" spans="3:3" ht="16" x14ac:dyDescent="0.2">
      <c r="C22" s="4" t="s">
        <v>55</v>
      </c>
    </row>
    <row r="28" spans="3:3" x14ac:dyDescent="0.2">
      <c r="C28" t="s">
        <v>56</v>
      </c>
    </row>
  </sheetData>
  <printOptions headings="1" gridLines="1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A2F4-5641-4D93-A3D6-3336A565EE26}">
  <dimension ref="A1:G45"/>
  <sheetViews>
    <sheetView topLeftCell="A19" workbookViewId="0">
      <selection activeCell="A40" sqref="A40"/>
    </sheetView>
  </sheetViews>
  <sheetFormatPr baseColWidth="10" defaultRowHeight="15" x14ac:dyDescent="0.2"/>
  <cols>
    <col min="4" max="4" width="12.6640625" customWidth="1"/>
    <col min="6" max="6" width="14" customWidth="1"/>
  </cols>
  <sheetData>
    <row r="1" spans="1:7" ht="64" customHeight="1" x14ac:dyDescent="0.2">
      <c r="A1" s="6" t="s">
        <v>0</v>
      </c>
      <c r="B1" s="6"/>
      <c r="C1" s="6"/>
      <c r="D1" s="6"/>
      <c r="E1" s="6"/>
      <c r="F1" s="6"/>
      <c r="G1" s="6"/>
    </row>
    <row r="2" spans="1:7" x14ac:dyDescent="0.2">
      <c r="B2" t="s">
        <v>1</v>
      </c>
    </row>
    <row r="3" spans="1:7" x14ac:dyDescent="0.2">
      <c r="B3" t="s">
        <v>2</v>
      </c>
    </row>
    <row r="4" spans="1:7" x14ac:dyDescent="0.2">
      <c r="B4" t="s">
        <v>3</v>
      </c>
      <c r="D4" s="1" t="s">
        <v>5</v>
      </c>
    </row>
    <row r="5" spans="1:7" x14ac:dyDescent="0.2">
      <c r="B5" t="s">
        <v>4</v>
      </c>
      <c r="D5" s="1" t="s">
        <v>6</v>
      </c>
    </row>
    <row r="7" spans="1:7" x14ac:dyDescent="0.2">
      <c r="B7" t="s">
        <v>7</v>
      </c>
      <c r="C7" t="s">
        <v>8</v>
      </c>
    </row>
    <row r="9" spans="1:7" x14ac:dyDescent="0.2">
      <c r="B9" t="s">
        <v>9</v>
      </c>
      <c r="C9" t="s">
        <v>14</v>
      </c>
      <c r="D9" s="1" t="s">
        <v>15</v>
      </c>
    </row>
    <row r="10" spans="1:7" x14ac:dyDescent="0.2">
      <c r="B10" t="s">
        <v>10</v>
      </c>
      <c r="C10" t="s">
        <v>16</v>
      </c>
      <c r="D10" s="1" t="s">
        <v>15</v>
      </c>
    </row>
    <row r="11" spans="1:7" x14ac:dyDescent="0.2">
      <c r="B11" t="s">
        <v>11</v>
      </c>
      <c r="C11" t="s">
        <v>17</v>
      </c>
      <c r="D11" s="1" t="s">
        <v>15</v>
      </c>
    </row>
    <row r="12" spans="1:7" x14ac:dyDescent="0.2">
      <c r="B12" t="s">
        <v>12</v>
      </c>
      <c r="C12" s="1" t="s">
        <v>18</v>
      </c>
      <c r="D12" s="1" t="s">
        <v>15</v>
      </c>
    </row>
    <row r="13" spans="1:7" x14ac:dyDescent="0.2">
      <c r="B13" t="s">
        <v>13</v>
      </c>
      <c r="C13" s="1" t="s">
        <v>19</v>
      </c>
      <c r="D13" s="1" t="s">
        <v>15</v>
      </c>
    </row>
    <row r="15" spans="1:7" x14ac:dyDescent="0.2">
      <c r="B15" t="s">
        <v>25</v>
      </c>
      <c r="C15" s="1"/>
      <c r="D15" t="s">
        <v>34</v>
      </c>
      <c r="E15" s="2" t="s">
        <v>41</v>
      </c>
      <c r="F15" s="3">
        <f>(-22/3+4)/2</f>
        <v>-1.6666666666666665</v>
      </c>
      <c r="G15" s="1" t="s">
        <v>44</v>
      </c>
    </row>
    <row r="16" spans="1:7" x14ac:dyDescent="0.2">
      <c r="B16" t="s">
        <v>26</v>
      </c>
      <c r="C16" s="1"/>
      <c r="D16" t="s">
        <v>33</v>
      </c>
      <c r="E16" s="2" t="s">
        <v>42</v>
      </c>
      <c r="F16" s="3">
        <f>(-22/3+2*4)/2</f>
        <v>0.33333333333333348</v>
      </c>
    </row>
    <row r="17" spans="2:7" x14ac:dyDescent="0.2">
      <c r="B17" t="s">
        <v>27</v>
      </c>
      <c r="D17" s="1"/>
      <c r="E17" s="2" t="s">
        <v>43</v>
      </c>
      <c r="F17" s="3">
        <f>(-22/3+3*4)/2</f>
        <v>2.3333333333333335</v>
      </c>
      <c r="G17" s="1" t="s">
        <v>45</v>
      </c>
    </row>
    <row r="18" spans="2:7" x14ac:dyDescent="0.2">
      <c r="D18" s="1"/>
    </row>
    <row r="19" spans="2:7" x14ac:dyDescent="0.2">
      <c r="B19" t="s">
        <v>28</v>
      </c>
    </row>
    <row r="20" spans="2:7" x14ac:dyDescent="0.2">
      <c r="F20" t="s">
        <v>46</v>
      </c>
      <c r="G20" s="2">
        <f>F15^2+F16^2+F17^2</f>
        <v>8.3333333333333339</v>
      </c>
    </row>
    <row r="21" spans="2:7" x14ac:dyDescent="0.2">
      <c r="B21" s="1" t="s">
        <v>31</v>
      </c>
      <c r="E21" s="1"/>
    </row>
    <row r="23" spans="2:7" x14ac:dyDescent="0.2">
      <c r="B23" t="s">
        <v>32</v>
      </c>
    </row>
    <row r="25" spans="2:7" x14ac:dyDescent="0.2">
      <c r="B25" t="s">
        <v>29</v>
      </c>
      <c r="C25" s="1"/>
      <c r="D25" s="1"/>
    </row>
    <row r="26" spans="2:7" x14ac:dyDescent="0.2">
      <c r="B26" t="s">
        <v>35</v>
      </c>
      <c r="C26" s="1"/>
      <c r="D26" s="1"/>
    </row>
    <row r="27" spans="2:7" x14ac:dyDescent="0.2">
      <c r="B27" t="s">
        <v>36</v>
      </c>
      <c r="F27" s="2"/>
    </row>
    <row r="28" spans="2:7" x14ac:dyDescent="0.2">
      <c r="B28" t="s">
        <v>30</v>
      </c>
      <c r="C28" s="1"/>
      <c r="F28" s="2"/>
    </row>
    <row r="29" spans="2:7" x14ac:dyDescent="0.2">
      <c r="C29" s="1"/>
      <c r="F29" s="2"/>
    </row>
    <row r="30" spans="2:7" x14ac:dyDescent="0.2">
      <c r="B30" t="s">
        <v>23</v>
      </c>
      <c r="C30" t="s">
        <v>24</v>
      </c>
    </row>
    <row r="31" spans="2:7" x14ac:dyDescent="0.2">
      <c r="B31">
        <v>3</v>
      </c>
      <c r="C31">
        <v>6</v>
      </c>
      <c r="D31">
        <v>2</v>
      </c>
    </row>
    <row r="32" spans="2:7" x14ac:dyDescent="0.2">
      <c r="B32">
        <v>6</v>
      </c>
      <c r="C32">
        <v>14</v>
      </c>
      <c r="D32">
        <v>12</v>
      </c>
    </row>
    <row r="34" spans="1:7" x14ac:dyDescent="0.2">
      <c r="A34" t="s">
        <v>37</v>
      </c>
      <c r="B34" s="2">
        <f>1/3*B31</f>
        <v>1</v>
      </c>
      <c r="C34" s="2">
        <f t="shared" ref="C34:D34" si="0">1/3*C31</f>
        <v>2</v>
      </c>
      <c r="D34" s="2">
        <f t="shared" si="0"/>
        <v>0.66666666666666663</v>
      </c>
    </row>
    <row r="35" spans="1:7" x14ac:dyDescent="0.2">
      <c r="A35" s="1" t="s">
        <v>38</v>
      </c>
      <c r="B35" s="2">
        <f>-6*B34+B32</f>
        <v>0</v>
      </c>
      <c r="C35" s="2">
        <f t="shared" ref="C35:D35" si="1">-6*C34+C32</f>
        <v>2</v>
      </c>
      <c r="D35" s="2">
        <f t="shared" si="1"/>
        <v>8</v>
      </c>
    </row>
    <row r="37" spans="1:7" x14ac:dyDescent="0.2">
      <c r="A37" s="1" t="s">
        <v>40</v>
      </c>
      <c r="B37" s="2">
        <f>-2*B38+B34</f>
        <v>1</v>
      </c>
      <c r="C37" s="2">
        <f t="shared" ref="C37:D37" si="2">-2*C38+C34</f>
        <v>0</v>
      </c>
      <c r="D37" s="2">
        <f t="shared" si="2"/>
        <v>-7.333333333333333</v>
      </c>
      <c r="F37" t="s">
        <v>34</v>
      </c>
    </row>
    <row r="38" spans="1:7" x14ac:dyDescent="0.2">
      <c r="A38" t="s">
        <v>39</v>
      </c>
      <c r="B38" s="2">
        <f>1/2*B35</f>
        <v>0</v>
      </c>
      <c r="C38" s="2">
        <f t="shared" ref="C38:D38" si="3">1/2*C35</f>
        <v>1</v>
      </c>
      <c r="D38" s="2">
        <f t="shared" si="3"/>
        <v>4</v>
      </c>
      <c r="F38" t="s">
        <v>33</v>
      </c>
    </row>
    <row r="40" spans="1:7" x14ac:dyDescent="0.2">
      <c r="A40" t="s">
        <v>47</v>
      </c>
    </row>
    <row r="42" spans="1:7" x14ac:dyDescent="0.2">
      <c r="A42" t="s">
        <v>1</v>
      </c>
      <c r="D42" t="s">
        <v>48</v>
      </c>
      <c r="E42" t="s">
        <v>20</v>
      </c>
      <c r="F42" t="s">
        <v>21</v>
      </c>
      <c r="G42" t="s">
        <v>22</v>
      </c>
    </row>
    <row r="43" spans="1:7" x14ac:dyDescent="0.2">
      <c r="A43" t="s">
        <v>2</v>
      </c>
      <c r="D43" s="2">
        <f>E43^2+F43^2+G43^2</f>
        <v>8.3333333333333321</v>
      </c>
      <c r="E43" s="2">
        <v>-1.666666666666667</v>
      </c>
      <c r="F43" s="2">
        <v>0.33333333333333337</v>
      </c>
      <c r="G43" s="2">
        <v>2.333333333333333</v>
      </c>
    </row>
    <row r="44" spans="1:7" x14ac:dyDescent="0.2">
      <c r="A44" t="s">
        <v>3</v>
      </c>
      <c r="D44">
        <f>E43+F43+G43</f>
        <v>0.99999999999999956</v>
      </c>
      <c r="E44">
        <v>1</v>
      </c>
    </row>
    <row r="45" spans="1:7" x14ac:dyDescent="0.2">
      <c r="A45" t="s">
        <v>4</v>
      </c>
      <c r="D45">
        <f>E43+2*F43+3*G43</f>
        <v>5.9999999999999991</v>
      </c>
      <c r="E45">
        <v>6</v>
      </c>
    </row>
  </sheetData>
  <mergeCells count="1">
    <mergeCell ref="A1:G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D8B5-C9F3-374C-B813-078FFD0C7C2E}">
  <dimension ref="A10:K61"/>
  <sheetViews>
    <sheetView zoomScale="75" workbookViewId="0">
      <selection activeCell="N11" sqref="N11"/>
    </sheetView>
  </sheetViews>
  <sheetFormatPr baseColWidth="10" defaultRowHeight="15" x14ac:dyDescent="0.2"/>
  <sheetData>
    <row r="10" spans="9:11" ht="16" x14ac:dyDescent="0.2">
      <c r="I10" s="7" t="s">
        <v>64</v>
      </c>
      <c r="J10" s="7"/>
      <c r="K10" s="7"/>
    </row>
    <row r="12" spans="9:11" x14ac:dyDescent="0.2">
      <c r="I12" s="8" t="s">
        <v>48</v>
      </c>
      <c r="J12" s="8" t="s">
        <v>20</v>
      </c>
      <c r="K12" s="8" t="s">
        <v>21</v>
      </c>
    </row>
    <row r="13" spans="9:11" x14ac:dyDescent="0.2">
      <c r="I13" s="2">
        <f>-2*POWER(J13,2)-POWER(K13,2)+J13*K13+8*J13+3*K13</f>
        <v>-974.98214285714221</v>
      </c>
      <c r="J13" s="2">
        <v>24.964285716504385</v>
      </c>
      <c r="K13" s="2">
        <v>25.107142850486817</v>
      </c>
    </row>
    <row r="15" spans="9:11" x14ac:dyDescent="0.2">
      <c r="I15" s="9" t="s">
        <v>65</v>
      </c>
      <c r="J15" s="9"/>
      <c r="K15" s="9"/>
    </row>
    <row r="16" spans="9:11" x14ac:dyDescent="0.2">
      <c r="I16" t="s">
        <v>66</v>
      </c>
      <c r="J16" s="2">
        <f>3000*J13+1000*K13</f>
        <v>99999.999999999971</v>
      </c>
      <c r="K16">
        <v>100000</v>
      </c>
    </row>
    <row r="26" spans="1:1" x14ac:dyDescent="0.2">
      <c r="A26" t="s">
        <v>57</v>
      </c>
    </row>
    <row r="30" spans="1:1" x14ac:dyDescent="0.2">
      <c r="A30" t="s">
        <v>58</v>
      </c>
    </row>
    <row r="35" spans="1:1" x14ac:dyDescent="0.2">
      <c r="A35" t="s">
        <v>59</v>
      </c>
    </row>
    <row r="41" spans="1:1" x14ac:dyDescent="0.2">
      <c r="A41" t="s">
        <v>60</v>
      </c>
    </row>
    <row r="47" spans="1:1" x14ac:dyDescent="0.2">
      <c r="A47" t="s">
        <v>61</v>
      </c>
    </row>
    <row r="56" spans="1:5" x14ac:dyDescent="0.2">
      <c r="A56" t="s">
        <v>62</v>
      </c>
    </row>
    <row r="58" spans="1:5" x14ac:dyDescent="0.2">
      <c r="E58" s="2">
        <f>-5410/267</f>
        <v>-20.262172284644194</v>
      </c>
    </row>
    <row r="59" spans="1:5" x14ac:dyDescent="0.2">
      <c r="E59" s="2"/>
    </row>
    <row r="60" spans="1:5" x14ac:dyDescent="0.2">
      <c r="A60" t="s">
        <v>63</v>
      </c>
      <c r="E60" s="2"/>
    </row>
    <row r="61" spans="1:5" x14ac:dyDescent="0.2">
      <c r="E61" s="2">
        <f>-5451/267</f>
        <v>-20.415730337078653</v>
      </c>
    </row>
  </sheetData>
  <mergeCells count="2">
    <mergeCell ref="I10:K10"/>
    <mergeCell ref="I15:K15"/>
  </mergeCells>
  <printOptions headings="1" gridLines="1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Portada</vt:lpstr>
      <vt:lpstr>Problema 2</vt:lpstr>
      <vt:lpstr>Problema3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alvarez carmona</dc:creator>
  <cp:lastModifiedBy>Luis Coto</cp:lastModifiedBy>
  <dcterms:created xsi:type="dcterms:W3CDTF">2021-10-10T03:17:33Z</dcterms:created>
  <dcterms:modified xsi:type="dcterms:W3CDTF">2021-10-12T17:39:08Z</dcterms:modified>
</cp:coreProperties>
</file>