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8_{DF68CF7E-1FAA-674C-8B0D-0A26894DED3A}" xr6:coauthVersionLast="36" xr6:coauthVersionMax="36" xr10:uidLastSave="{00000000-0000-0000-0000-000000000000}"/>
  <bookViews>
    <workbookView xWindow="10760" yWindow="500" windowWidth="19420" windowHeight="10420" activeTab="1" xr2:uid="{CA2F9EDF-F614-4870-A53B-C54AF8AA85F8}"/>
  </bookViews>
  <sheets>
    <sheet name="Portada" sheetId="2" r:id="rId1"/>
    <sheet name="Hoja1" sheetId="1" r:id="rId2"/>
  </sheets>
  <definedNames>
    <definedName name="solver_adj" localSheetId="1" hidden="1">Hoja1!$E$46:$J$46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Hoja1!$D$47</definedName>
    <definedName name="solver_lhs2" localSheetId="1" hidden="1">Hoja1!$D$48</definedName>
    <definedName name="solver_lhs3" localSheetId="1" hidden="1">Hoja1!$D$49</definedName>
    <definedName name="solver_lhs4" localSheetId="1" hidden="1">Hoja1!$D$50</definedName>
    <definedName name="solver_lhs5" localSheetId="1" hidden="1">Hoja1!$D$51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Hoja1!$D$46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hs1" localSheetId="1" hidden="1">Hoja1!$E$47</definedName>
    <definedName name="solver_rhs2" localSheetId="1" hidden="1">Hoja1!$E$48</definedName>
    <definedName name="solver_rhs3" localSheetId="1" hidden="1">Hoja1!$E$49</definedName>
    <definedName name="solver_rhs4" localSheetId="1" hidden="1">Hoja1!$E$50</definedName>
    <definedName name="solver_rhs5" localSheetId="1" hidden="1">Hoja1!$E$51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G70" i="1"/>
  <c r="G69" i="1"/>
  <c r="G68" i="1"/>
  <c r="E72" i="1"/>
  <c r="D72" i="1"/>
  <c r="C72" i="1"/>
  <c r="D46" i="1"/>
  <c r="C54" i="1" s="1"/>
  <c r="D51" i="1"/>
  <c r="D50" i="1"/>
  <c r="D49" i="1"/>
  <c r="D48" i="1"/>
  <c r="D47" i="1"/>
  <c r="C33" i="1"/>
  <c r="F29" i="1"/>
  <c r="F28" i="1"/>
  <c r="F27" i="1"/>
  <c r="C31" i="1"/>
  <c r="D31" i="1"/>
  <c r="I20" i="1"/>
  <c r="I21" i="1"/>
  <c r="I19" i="1"/>
  <c r="H20" i="1"/>
  <c r="H21" i="1"/>
  <c r="H19" i="1"/>
</calcChain>
</file>

<file path=xl/sharedStrings.xml><?xml version="1.0" encoding="utf-8"?>
<sst xmlns="http://schemas.openxmlformats.org/spreadsheetml/2006/main" count="92" uniqueCount="44">
  <si>
    <t>MG Auto cuenta con tres plantas en Los Ángeles, Detroit y Nueva Orleáns, y dos importantes centros de distribución en Denver y Miami. Las capacidades trimestrales de las tres plantas son 1000, 1500 y 1200 automóviles, y las demandas de los dos centros de distribución durante el mismo periodo son de 2300 y 1400 automóviles. La distancia en millas entre las plantas y los centros de distribución aparece en la tabla 5.1.</t>
  </si>
  <si>
    <t>La compañía transportista cobra 6 centavos por milla por automóvil. Recuerde que las celdas que asocian orígenes y destinos de la tabla de transporte deben estar en términos de costos y no en otra unidad antes de empezar la asignación.</t>
  </si>
  <si>
    <t>Los Angeles</t>
  </si>
  <si>
    <t>Detroit</t>
  </si>
  <si>
    <t>Nueva Orleans</t>
  </si>
  <si>
    <t>Miami</t>
  </si>
  <si>
    <t xml:space="preserve">Denver </t>
  </si>
  <si>
    <t>Grafica de distancia en millas</t>
  </si>
  <si>
    <t>Grafica en terminos de costo</t>
  </si>
  <si>
    <t>A) Resolver por método arbitrario o método esquina noroeste o método costo mínimo o Voge</t>
  </si>
  <si>
    <t>3700/3700</t>
  </si>
  <si>
    <t>C+F-1=casillas!=0</t>
  </si>
  <si>
    <t>4=4</t>
  </si>
  <si>
    <t>CT=</t>
  </si>
  <si>
    <t>b) ¿Cuál es la distribución óptima? (La de menor costo, resolver por método salto de piedra o método simplex.)</t>
  </si>
  <si>
    <t>a</t>
  </si>
  <si>
    <t>b</t>
  </si>
  <si>
    <t>c</t>
  </si>
  <si>
    <t>d</t>
  </si>
  <si>
    <t>e</t>
  </si>
  <si>
    <t>f</t>
  </si>
  <si>
    <t>Min Z: 60a+161.4b+75c+81d+76.5e+51f</t>
  </si>
  <si>
    <t>s.a</t>
  </si>
  <si>
    <t>Z</t>
  </si>
  <si>
    <t>r1:a+b&lt;=1000</t>
  </si>
  <si>
    <t>r2:c+d&lt;=1500</t>
  </si>
  <si>
    <t>r3:e+f&lt;=1200</t>
  </si>
  <si>
    <t>r4:a+c+e&gt;=2300</t>
  </si>
  <si>
    <t>r5:b+d+f&gt;=1400</t>
  </si>
  <si>
    <t>r6,…,r11:a,…,f&gt;=0</t>
  </si>
  <si>
    <t>Metodo Costo Minimo</t>
  </si>
  <si>
    <t>Metodo Simplex</t>
  </si>
  <si>
    <t>c) Si la planta de Nuevo Orleans incrementa su producción en 100 unidades, ¿Cuál es la distribución óptima? (La de menor costo, resolver por método salto de piedra o método simplex.)</t>
  </si>
  <si>
    <t>3800/3800</t>
  </si>
  <si>
    <t>Por ahí</t>
  </si>
  <si>
    <t>Costo minimo</t>
  </si>
  <si>
    <t>Instituto Politécnico Nacional</t>
  </si>
  <si>
    <t>Escuela Superior de Cómputo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</si>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</sst>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44" fontId="0" fillId="0" borderId="0" xfId="1" applyFont="1"/>
    <xf numFmtId="44" fontId="0" fillId="0" borderId="0" xfId="1" applyFont="1" applyFill="1"/>
    <xf numFmtId="44" fontId="3" fillId="3" borderId="0" xfId="1" applyFont="1" applyFill="1"/>
    <xf numFmtId="0" fontId="0" fillId="0" borderId="0" xfId="0" applyFill="1" applyAlignment="1">
      <alignment horizontal="center"/>
    </xf>
    <xf numFmtId="44" fontId="0" fillId="3" borderId="0" xfId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1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D3301-D21A-3C4D-AD89-9E65A9077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8CA0CC-EC29-2046-80F7-7DA8C7D26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330200</xdr:colOff>
      <xdr:row>4</xdr:row>
      <xdr:rowOff>184149</xdr:rowOff>
    </xdr:from>
    <xdr:to>
      <xdr:col>5</xdr:col>
      <xdr:colOff>603250</xdr:colOff>
      <xdr:row>12</xdr:row>
      <xdr:rowOff>144712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A6B05-94D2-487C-B844-56C103B762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80" t="41530" r="41565" b="38582"/>
        <a:stretch/>
      </xdr:blipFill>
      <xdr:spPr>
        <a:xfrm>
          <a:off x="1854200" y="920749"/>
          <a:ext cx="2724150" cy="1433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FFC7-044C-3645-BA63-E7BCE9CEC39C}">
  <dimension ref="B2:C28"/>
  <sheetViews>
    <sheetView topLeftCell="A5" workbookViewId="0">
      <selection activeCell="F13" sqref="F13"/>
    </sheetView>
  </sheetViews>
  <sheetFormatPr baseColWidth="10" defaultRowHeight="15" x14ac:dyDescent="0.2"/>
  <sheetData>
    <row r="2" spans="2:3" x14ac:dyDescent="0.2">
      <c r="C2" t="s">
        <v>36</v>
      </c>
    </row>
    <row r="4" spans="2:3" x14ac:dyDescent="0.2">
      <c r="C4" t="s">
        <v>37</v>
      </c>
    </row>
    <row r="12" spans="2:3" ht="26" x14ac:dyDescent="0.3">
      <c r="B12" s="13" t="s">
        <v>43</v>
      </c>
    </row>
    <row r="19" spans="3:3" x14ac:dyDescent="0.2">
      <c r="C19" t="s">
        <v>38</v>
      </c>
    </row>
    <row r="20" spans="3:3" ht="16" x14ac:dyDescent="0.2">
      <c r="C20" s="14" t="s">
        <v>39</v>
      </c>
    </row>
    <row r="21" spans="3:3" ht="16" x14ac:dyDescent="0.2">
      <c r="C21" s="14" t="s">
        <v>40</v>
      </c>
    </row>
    <row r="22" spans="3:3" ht="16" x14ac:dyDescent="0.2">
      <c r="C22" s="14" t="s">
        <v>41</v>
      </c>
    </row>
    <row r="28" spans="3:3" x14ac:dyDescent="0.2">
      <c r="C28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E0E7-642E-4930-B4B9-23E0A8F75E64}">
  <dimension ref="A1:L74"/>
  <sheetViews>
    <sheetView tabSelected="1" workbookViewId="0">
      <selection activeCell="L22" sqref="L22"/>
    </sheetView>
  </sheetViews>
  <sheetFormatPr baseColWidth="10" defaultRowHeight="15" x14ac:dyDescent="0.2"/>
  <cols>
    <col min="2" max="2" width="13" bestFit="1" customWidth="1"/>
    <col min="3" max="4" width="12.1640625" bestFit="1" customWidth="1"/>
  </cols>
  <sheetData>
    <row r="1" spans="1:10" ht="14.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0" x14ac:dyDescent="0.2">
      <c r="A2" s="11"/>
      <c r="B2" s="11"/>
      <c r="C2" s="11"/>
      <c r="D2" s="11"/>
      <c r="E2" s="11"/>
      <c r="F2" s="11"/>
      <c r="G2" s="11"/>
      <c r="H2" s="11"/>
      <c r="I2" s="11"/>
    </row>
    <row r="3" spans="1:10" x14ac:dyDescent="0.2">
      <c r="A3" s="11"/>
      <c r="B3" s="11"/>
      <c r="C3" s="11"/>
      <c r="D3" s="11"/>
      <c r="E3" s="11"/>
      <c r="F3" s="11"/>
      <c r="G3" s="11"/>
      <c r="H3" s="11"/>
      <c r="I3" s="11"/>
    </row>
    <row r="4" spans="1:10" x14ac:dyDescent="0.2">
      <c r="A4" s="11"/>
      <c r="B4" s="11"/>
      <c r="C4" s="11"/>
      <c r="D4" s="11"/>
      <c r="E4" s="11"/>
      <c r="F4" s="11"/>
      <c r="G4" s="11"/>
      <c r="H4" s="11"/>
      <c r="I4" s="11"/>
    </row>
    <row r="5" spans="1:10" x14ac:dyDescent="0.2">
      <c r="A5" s="11"/>
      <c r="B5" s="11"/>
      <c r="C5" s="11"/>
      <c r="D5" s="11"/>
      <c r="E5" s="11"/>
      <c r="F5" s="11"/>
      <c r="G5" s="11"/>
      <c r="H5" s="11"/>
      <c r="I5" s="1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</row>
    <row r="14" spans="1:10" x14ac:dyDescent="0.2">
      <c r="A14" s="12" t="s">
        <v>1</v>
      </c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">
      <c r="B17" t="s">
        <v>7</v>
      </c>
      <c r="G17" t="s">
        <v>8</v>
      </c>
    </row>
    <row r="18" spans="1:10" x14ac:dyDescent="0.2">
      <c r="B18" s="2"/>
      <c r="C18" s="2" t="s">
        <v>6</v>
      </c>
      <c r="D18" s="2" t="s">
        <v>5</v>
      </c>
      <c r="E18" s="2"/>
      <c r="G18" s="2"/>
      <c r="H18" s="2" t="s">
        <v>6</v>
      </c>
      <c r="I18" s="2" t="s">
        <v>5</v>
      </c>
      <c r="J18" s="2"/>
    </row>
    <row r="19" spans="1:10" x14ac:dyDescent="0.2">
      <c r="B19" s="2" t="s">
        <v>2</v>
      </c>
      <c r="C19" s="3">
        <v>1000</v>
      </c>
      <c r="D19" s="3">
        <v>2690</v>
      </c>
      <c r="E19" s="2">
        <v>1000</v>
      </c>
      <c r="G19" s="2" t="s">
        <v>2</v>
      </c>
      <c r="H19" s="7">
        <f>C19*0.06</f>
        <v>60</v>
      </c>
      <c r="I19" s="7">
        <f>D19*0.06</f>
        <v>161.4</v>
      </c>
      <c r="J19" s="2">
        <v>1000</v>
      </c>
    </row>
    <row r="20" spans="1:10" x14ac:dyDescent="0.2">
      <c r="B20" s="2" t="s">
        <v>3</v>
      </c>
      <c r="C20" s="3">
        <v>1250</v>
      </c>
      <c r="D20" s="3">
        <v>1350</v>
      </c>
      <c r="E20" s="2">
        <v>1500</v>
      </c>
      <c r="G20" s="2" t="s">
        <v>3</v>
      </c>
      <c r="H20" s="7">
        <f t="shared" ref="H20:H21" si="0">C20*0.06</f>
        <v>75</v>
      </c>
      <c r="I20" s="7">
        <f t="shared" ref="I20:I21" si="1">D20*0.06</f>
        <v>81</v>
      </c>
      <c r="J20" s="2">
        <v>1500</v>
      </c>
    </row>
    <row r="21" spans="1:10" x14ac:dyDescent="0.2">
      <c r="B21" s="2" t="s">
        <v>4</v>
      </c>
      <c r="C21" s="3">
        <v>1275</v>
      </c>
      <c r="D21" s="3">
        <v>850</v>
      </c>
      <c r="E21" s="2">
        <v>1200</v>
      </c>
      <c r="G21" s="2" t="s">
        <v>4</v>
      </c>
      <c r="H21" s="7">
        <f t="shared" si="0"/>
        <v>76.5</v>
      </c>
      <c r="I21" s="7">
        <f t="shared" si="1"/>
        <v>51</v>
      </c>
      <c r="J21" s="2">
        <v>1200</v>
      </c>
    </row>
    <row r="22" spans="1:10" x14ac:dyDescent="0.2">
      <c r="B22" s="2"/>
      <c r="C22" s="2">
        <v>2300</v>
      </c>
      <c r="D22" s="2">
        <v>1400</v>
      </c>
      <c r="E22" s="2"/>
      <c r="G22" s="2"/>
      <c r="H22" s="2">
        <v>2300</v>
      </c>
      <c r="I22" s="2">
        <v>1400</v>
      </c>
      <c r="J22" s="2"/>
    </row>
    <row r="24" spans="1:10" x14ac:dyDescent="0.2">
      <c r="A24" s="4" t="s">
        <v>9</v>
      </c>
    </row>
    <row r="25" spans="1:10" x14ac:dyDescent="0.2">
      <c r="B25" t="s">
        <v>30</v>
      </c>
    </row>
    <row r="26" spans="1:10" x14ac:dyDescent="0.2">
      <c r="B26" s="2"/>
      <c r="C26" s="2" t="s">
        <v>6</v>
      </c>
      <c r="D26" s="2" t="s">
        <v>5</v>
      </c>
      <c r="E26" s="2"/>
      <c r="H26" t="s">
        <v>11</v>
      </c>
    </row>
    <row r="27" spans="1:10" x14ac:dyDescent="0.2">
      <c r="B27" s="2" t="s">
        <v>2</v>
      </c>
      <c r="C27" s="3">
        <v>1000</v>
      </c>
      <c r="D27" s="3">
        <v>0</v>
      </c>
      <c r="E27" s="2">
        <v>1000</v>
      </c>
      <c r="F27">
        <f>SUM(C27:D27)</f>
        <v>1000</v>
      </c>
      <c r="H27" t="s">
        <v>12</v>
      </c>
    </row>
    <row r="28" spans="1:10" x14ac:dyDescent="0.2">
      <c r="B28" s="2" t="s">
        <v>3</v>
      </c>
      <c r="C28" s="3">
        <v>1300</v>
      </c>
      <c r="D28" s="3">
        <v>200</v>
      </c>
      <c r="E28" s="2">
        <v>1500</v>
      </c>
      <c r="F28">
        <f>SUM(C28:D28)</f>
        <v>1500</v>
      </c>
    </row>
    <row r="29" spans="1:10" x14ac:dyDescent="0.2">
      <c r="B29" s="2" t="s">
        <v>4</v>
      </c>
      <c r="C29" s="3">
        <v>0</v>
      </c>
      <c r="D29" s="3">
        <v>1200</v>
      </c>
      <c r="E29" s="2">
        <v>1200</v>
      </c>
      <c r="F29">
        <f>SUM(C29:D29)</f>
        <v>1200</v>
      </c>
    </row>
    <row r="30" spans="1:10" x14ac:dyDescent="0.2">
      <c r="B30" s="2"/>
      <c r="C30" s="2">
        <v>2300</v>
      </c>
      <c r="D30" s="2">
        <v>1400</v>
      </c>
      <c r="E30" s="5" t="s">
        <v>10</v>
      </c>
    </row>
    <row r="31" spans="1:10" x14ac:dyDescent="0.2">
      <c r="C31">
        <f>SUM(C27:C29)</f>
        <v>2300</v>
      </c>
      <c r="D31">
        <f>SUM(D27:D29)</f>
        <v>1400</v>
      </c>
    </row>
    <row r="33" spans="1:10" x14ac:dyDescent="0.2">
      <c r="B33" t="s">
        <v>13</v>
      </c>
      <c r="C33" s="8">
        <f>1000*60+1300*75+200*81+1200*51</f>
        <v>234900</v>
      </c>
    </row>
    <row r="35" spans="1:10" x14ac:dyDescent="0.2">
      <c r="A35" t="s">
        <v>14</v>
      </c>
    </row>
    <row r="36" spans="1:10" x14ac:dyDescent="0.2">
      <c r="B36" t="s">
        <v>31</v>
      </c>
    </row>
    <row r="37" spans="1:10" x14ac:dyDescent="0.2">
      <c r="B37" s="2"/>
      <c r="C37" s="2" t="s">
        <v>6</v>
      </c>
      <c r="D37" s="2" t="s">
        <v>5</v>
      </c>
      <c r="E37" s="2"/>
      <c r="G37" t="s">
        <v>8</v>
      </c>
    </row>
    <row r="38" spans="1:10" x14ac:dyDescent="0.2">
      <c r="B38" s="2" t="s">
        <v>2</v>
      </c>
      <c r="C38" s="9" t="s">
        <v>15</v>
      </c>
      <c r="D38" s="9" t="s">
        <v>16</v>
      </c>
      <c r="E38" s="2">
        <v>1000</v>
      </c>
      <c r="H38" t="s">
        <v>6</v>
      </c>
      <c r="I38" t="s">
        <v>5</v>
      </c>
    </row>
    <row r="39" spans="1:10" x14ac:dyDescent="0.2">
      <c r="B39" s="2" t="s">
        <v>3</v>
      </c>
      <c r="C39" s="9" t="s">
        <v>17</v>
      </c>
      <c r="D39" s="9" t="s">
        <v>18</v>
      </c>
      <c r="E39" s="2">
        <v>1500</v>
      </c>
      <c r="G39" t="s">
        <v>2</v>
      </c>
      <c r="H39">
        <v>60</v>
      </c>
      <c r="I39">
        <v>161.4</v>
      </c>
      <c r="J39">
        <v>1000</v>
      </c>
    </row>
    <row r="40" spans="1:10" x14ac:dyDescent="0.2">
      <c r="B40" s="2" t="s">
        <v>4</v>
      </c>
      <c r="C40" s="9" t="s">
        <v>19</v>
      </c>
      <c r="D40" s="9" t="s">
        <v>20</v>
      </c>
      <c r="E40" s="2">
        <v>1200</v>
      </c>
      <c r="G40" t="s">
        <v>3</v>
      </c>
      <c r="H40">
        <v>75</v>
      </c>
      <c r="I40">
        <v>81</v>
      </c>
      <c r="J40">
        <v>1500</v>
      </c>
    </row>
    <row r="41" spans="1:10" x14ac:dyDescent="0.2">
      <c r="B41" s="2"/>
      <c r="C41" s="2">
        <v>2300</v>
      </c>
      <c r="D41" s="2">
        <v>1400</v>
      </c>
      <c r="E41" s="5" t="s">
        <v>10</v>
      </c>
      <c r="G41" t="s">
        <v>4</v>
      </c>
      <c r="H41">
        <v>76.5</v>
      </c>
      <c r="I41">
        <v>51</v>
      </c>
      <c r="J41">
        <v>1200</v>
      </c>
    </row>
    <row r="42" spans="1:10" x14ac:dyDescent="0.2">
      <c r="H42">
        <v>2300</v>
      </c>
      <c r="I42">
        <v>1400</v>
      </c>
    </row>
    <row r="44" spans="1:10" x14ac:dyDescent="0.2">
      <c r="B44" t="s">
        <v>21</v>
      </c>
    </row>
    <row r="45" spans="1:10" x14ac:dyDescent="0.2">
      <c r="B45" t="s">
        <v>22</v>
      </c>
      <c r="D45" t="s">
        <v>23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J45" t="s">
        <v>20</v>
      </c>
    </row>
    <row r="46" spans="1:10" x14ac:dyDescent="0.2">
      <c r="D46" s="6">
        <f>E46*60+F4*161.4+G46*75+H46*81+I46*76.5+J46*51</f>
        <v>194100</v>
      </c>
      <c r="E46">
        <v>0</v>
      </c>
      <c r="F46">
        <v>1000</v>
      </c>
      <c r="G46">
        <v>1500</v>
      </c>
      <c r="H46">
        <v>0</v>
      </c>
      <c r="I46">
        <v>800</v>
      </c>
      <c r="J46">
        <v>400</v>
      </c>
    </row>
    <row r="47" spans="1:10" x14ac:dyDescent="0.2">
      <c r="B47" t="s">
        <v>24</v>
      </c>
      <c r="D47">
        <f>E46+F46</f>
        <v>1000</v>
      </c>
      <c r="E47">
        <v>1000</v>
      </c>
    </row>
    <row r="48" spans="1:10" x14ac:dyDescent="0.2">
      <c r="B48" t="s">
        <v>25</v>
      </c>
      <c r="D48">
        <f>G46+H46</f>
        <v>1500</v>
      </c>
      <c r="E48">
        <v>1500</v>
      </c>
    </row>
    <row r="49" spans="1:12" x14ac:dyDescent="0.2">
      <c r="B49" t="s">
        <v>26</v>
      </c>
      <c r="D49">
        <f>I46+J46</f>
        <v>1200</v>
      </c>
      <c r="E49">
        <v>1200</v>
      </c>
    </row>
    <row r="50" spans="1:12" x14ac:dyDescent="0.2">
      <c r="B50" t="s">
        <v>27</v>
      </c>
      <c r="D50">
        <f>E46+G46+I46</f>
        <v>2300</v>
      </c>
      <c r="E50">
        <v>2300</v>
      </c>
    </row>
    <row r="51" spans="1:12" x14ac:dyDescent="0.2">
      <c r="B51" t="s">
        <v>28</v>
      </c>
      <c r="D51">
        <f>F46+H46+J46</f>
        <v>1400</v>
      </c>
      <c r="E51">
        <v>1400</v>
      </c>
    </row>
    <row r="52" spans="1:12" x14ac:dyDescent="0.2">
      <c r="B52" t="s">
        <v>29</v>
      </c>
    </row>
    <row r="54" spans="1:12" x14ac:dyDescent="0.2">
      <c r="B54" t="s">
        <v>13</v>
      </c>
      <c r="C54" s="8">
        <f>D46</f>
        <v>194100</v>
      </c>
    </row>
    <row r="57" spans="1:12" x14ac:dyDescent="0.2">
      <c r="A57" t="s">
        <v>32</v>
      </c>
    </row>
    <row r="58" spans="1:12" x14ac:dyDescent="0.2">
      <c r="A58" t="s">
        <v>35</v>
      </c>
    </row>
    <row r="59" spans="1:12" x14ac:dyDescent="0.2">
      <c r="B59" s="2"/>
      <c r="C59" s="2" t="s">
        <v>6</v>
      </c>
      <c r="D59" s="2" t="s">
        <v>5</v>
      </c>
      <c r="E59" s="2" t="s">
        <v>34</v>
      </c>
      <c r="F59" s="2"/>
      <c r="H59" t="s">
        <v>8</v>
      </c>
    </row>
    <row r="60" spans="1:12" x14ac:dyDescent="0.2">
      <c r="B60" s="2" t="s">
        <v>2</v>
      </c>
      <c r="C60" s="3">
        <v>1000</v>
      </c>
      <c r="D60" s="3">
        <v>2690</v>
      </c>
      <c r="E60" s="9">
        <v>0</v>
      </c>
      <c r="F60" s="2">
        <v>1000</v>
      </c>
      <c r="I60" t="s">
        <v>6</v>
      </c>
      <c r="J60" t="s">
        <v>5</v>
      </c>
    </row>
    <row r="61" spans="1:12" x14ac:dyDescent="0.2">
      <c r="B61" s="2" t="s">
        <v>3</v>
      </c>
      <c r="C61" s="3">
        <v>1250</v>
      </c>
      <c r="D61" s="3">
        <v>1350</v>
      </c>
      <c r="E61" s="9">
        <v>0</v>
      </c>
      <c r="F61" s="2">
        <v>1500</v>
      </c>
      <c r="H61" t="s">
        <v>2</v>
      </c>
      <c r="I61">
        <v>60</v>
      </c>
      <c r="J61">
        <v>161.4</v>
      </c>
      <c r="K61">
        <v>0</v>
      </c>
      <c r="L61">
        <v>1000</v>
      </c>
    </row>
    <row r="62" spans="1:12" x14ac:dyDescent="0.2">
      <c r="B62" s="2" t="s">
        <v>4</v>
      </c>
      <c r="C62" s="3">
        <v>1275</v>
      </c>
      <c r="D62" s="3">
        <v>850</v>
      </c>
      <c r="E62" s="9">
        <v>0</v>
      </c>
      <c r="F62" s="2">
        <v>1300</v>
      </c>
      <c r="H62" t="s">
        <v>3</v>
      </c>
      <c r="I62">
        <v>75</v>
      </c>
      <c r="J62">
        <v>81</v>
      </c>
      <c r="K62">
        <v>0</v>
      </c>
      <c r="L62">
        <v>1500</v>
      </c>
    </row>
    <row r="63" spans="1:12" x14ac:dyDescent="0.2">
      <c r="B63" s="2"/>
      <c r="C63" s="2">
        <v>2300</v>
      </c>
      <c r="D63" s="2">
        <v>1400</v>
      </c>
      <c r="E63" s="2">
        <v>100</v>
      </c>
      <c r="F63" s="5" t="s">
        <v>33</v>
      </c>
      <c r="H63" t="s">
        <v>4</v>
      </c>
      <c r="I63">
        <v>76.5</v>
      </c>
      <c r="J63">
        <v>51</v>
      </c>
      <c r="K63">
        <v>0</v>
      </c>
      <c r="L63">
        <v>1200</v>
      </c>
    </row>
    <row r="64" spans="1:12" x14ac:dyDescent="0.2">
      <c r="I64">
        <v>2300</v>
      </c>
      <c r="J64">
        <v>1400</v>
      </c>
      <c r="K64">
        <v>100</v>
      </c>
    </row>
    <row r="67" spans="2:7" x14ac:dyDescent="0.2">
      <c r="B67" s="2"/>
      <c r="C67" s="2" t="s">
        <v>6</v>
      </c>
      <c r="D67" s="2" t="s">
        <v>5</v>
      </c>
      <c r="E67" s="2" t="s">
        <v>34</v>
      </c>
      <c r="F67" s="2"/>
    </row>
    <row r="68" spans="2:7" x14ac:dyDescent="0.2">
      <c r="B68" s="2" t="s">
        <v>2</v>
      </c>
      <c r="C68" s="3">
        <v>900</v>
      </c>
      <c r="D68" s="3">
        <v>0</v>
      </c>
      <c r="E68" s="9">
        <v>100</v>
      </c>
      <c r="F68" s="2">
        <v>1000</v>
      </c>
      <c r="G68">
        <f>SUM(C68:E68)</f>
        <v>1000</v>
      </c>
    </row>
    <row r="69" spans="2:7" x14ac:dyDescent="0.2">
      <c r="B69" s="2" t="s">
        <v>3</v>
      </c>
      <c r="C69" s="3">
        <v>1400</v>
      </c>
      <c r="D69" s="3">
        <v>100</v>
      </c>
      <c r="E69" s="9">
        <v>0</v>
      </c>
      <c r="F69" s="2">
        <v>1500</v>
      </c>
      <c r="G69">
        <f>SUM(C69:E69)</f>
        <v>1500</v>
      </c>
    </row>
    <row r="70" spans="2:7" x14ac:dyDescent="0.2">
      <c r="B70" s="2" t="s">
        <v>4</v>
      </c>
      <c r="C70" s="3">
        <v>0</v>
      </c>
      <c r="D70" s="3">
        <v>1300</v>
      </c>
      <c r="E70" s="9">
        <v>0</v>
      </c>
      <c r="F70" s="2">
        <v>1300</v>
      </c>
      <c r="G70">
        <f>SUM(C70:E70)</f>
        <v>1300</v>
      </c>
    </row>
    <row r="71" spans="2:7" x14ac:dyDescent="0.2">
      <c r="B71" s="2"/>
      <c r="C71" s="2">
        <v>2300</v>
      </c>
      <c r="D71" s="2">
        <v>1400</v>
      </c>
      <c r="E71" s="2">
        <v>100</v>
      </c>
      <c r="F71" s="5" t="s">
        <v>33</v>
      </c>
    </row>
    <row r="72" spans="2:7" x14ac:dyDescent="0.2">
      <c r="C72">
        <f>SUM(C68:C70)</f>
        <v>2300</v>
      </c>
      <c r="D72">
        <f>SUM(D68:D70)</f>
        <v>1400</v>
      </c>
      <c r="E72">
        <f>SUM(E68:E70)</f>
        <v>100</v>
      </c>
    </row>
    <row r="74" spans="2:7" x14ac:dyDescent="0.2">
      <c r="B74" t="s">
        <v>13</v>
      </c>
      <c r="C74" s="10">
        <f>900*60+1400*75+100*81+1300*51+100*0</f>
        <v>233400</v>
      </c>
    </row>
  </sheetData>
  <mergeCells count="2">
    <mergeCell ref="A1:I5"/>
    <mergeCell ref="A14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alvarez carmona</dc:creator>
  <cp:lastModifiedBy>Luis Coto</cp:lastModifiedBy>
  <dcterms:created xsi:type="dcterms:W3CDTF">2021-12-03T01:53:09Z</dcterms:created>
  <dcterms:modified xsi:type="dcterms:W3CDTF">2021-12-06T19:10:58Z</dcterms:modified>
</cp:coreProperties>
</file>