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Martins\Downloads\"/>
    </mc:Choice>
  </mc:AlternateContent>
  <xr:revisionPtr revIDLastSave="0" documentId="13_ncr:1_{20BDDA40-79B1-4D46-89A2-B026178EB9D3}" xr6:coauthVersionLast="47" xr6:coauthVersionMax="47" xr10:uidLastSave="{00000000-0000-0000-0000-000000000000}"/>
  <bookViews>
    <workbookView xWindow="-120" yWindow="-120" windowWidth="29040" windowHeight="15990" xr2:uid="{91358924-FB8A-4A19-97DC-1AAD46FD1B35}"/>
  </bookViews>
  <sheets>
    <sheet name="dash_wall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" i="1" l="1"/>
  <c r="Y8" i="1"/>
  <c r="F31" i="1" l="1"/>
  <c r="F35" i="1" s="1"/>
  <c r="F33" i="1"/>
  <c r="D45" i="1"/>
  <c r="G45" i="1" s="1"/>
  <c r="D44" i="1"/>
  <c r="G44" i="1" s="1"/>
  <c r="D43" i="1"/>
  <c r="G43" i="1" s="1"/>
  <c r="D42" i="1"/>
  <c r="G42" i="1" s="1"/>
  <c r="L18" i="1"/>
  <c r="F29" i="1"/>
  <c r="F3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9844F7-2892-4E03-830B-E4B0672ABF34}" keepAlive="1" interval="15" name="Consulta - consulta_fii" description="Conexão com a consulta 'consulta_fii' na pasta de trabalho." type="5" refreshedVersion="8" background="1" saveData="1">
    <dbPr connection="Provider=Microsoft.Mashup.OleDb.1;Data Source=$Workbook$;Location=consulta_fii;Extended Properties=&quot;&quot;" command="SELECT * FROM [consulta_fii]"/>
  </connection>
  <connection id="2" xr16:uid="{E37254A6-FE2E-4A73-BA1F-131C7275DD62}" keepAlive="1" name="Consulta - Consulta1" description="Conexão com a consulta 'Consulta1' na pasta de trabalho." type="5" refreshedVersion="8" background="1" saveData="1">
    <dbPr connection="Provider=Microsoft.Mashup.OleDb.1;Data Source=$Workbook$;Location=Consulta1;Extended Properties=&quot;&quot;" command="SELECT * FROM [Consulta1]"/>
  </connection>
</connections>
</file>

<file path=xl/sharedStrings.xml><?xml version="1.0" encoding="utf-8"?>
<sst xmlns="http://schemas.openxmlformats.org/spreadsheetml/2006/main" count="22" uniqueCount="22">
  <si>
    <t>SIMULADOR DE RENTABILIDADE</t>
  </si>
  <si>
    <t xml:space="preserve">Rentabilidade Anual (a.a) </t>
  </si>
  <si>
    <t>Período ( anos )</t>
  </si>
  <si>
    <t>RENDA SIMULADA</t>
  </si>
  <si>
    <t>DY (mês)</t>
  </si>
  <si>
    <t>Patrimônio Total   R$</t>
  </si>
  <si>
    <t>Total Investido   R$</t>
  </si>
  <si>
    <t>Valor Ganho</t>
  </si>
  <si>
    <t>Dividendos Por Mês</t>
  </si>
  <si>
    <t>Rendimento Mensal  %</t>
  </si>
  <si>
    <t>Sugestao Investimento R$</t>
  </si>
  <si>
    <t>Salario R$</t>
  </si>
  <si>
    <t>Quantos em 5 anos ?</t>
  </si>
  <si>
    <t>Quantos em 10 anos ?</t>
  </si>
  <si>
    <t>Quantos em 20 anos ?</t>
  </si>
  <si>
    <t>Quantos em 35 anos ?</t>
  </si>
  <si>
    <t>CENARIOS FUTUROS</t>
  </si>
  <si>
    <t>Rendimento</t>
  </si>
  <si>
    <t>Aporte Inicial   =</t>
  </si>
  <si>
    <t>Aporte Mensal   =</t>
  </si>
  <si>
    <t>PADRONIZACAO</t>
  </si>
  <si>
    <t>* sugestao de investir aproximadamente  30% do seu 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</si>
</sst>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00%"/>
    <numFmt numFmtId="168" formatCode="&quot;R$&quot;\ #,##0.00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 Black"/>
      <family val="2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name val="Aptos Narrow"/>
      <scheme val="minor"/>
    </font>
    <font>
      <b/>
      <sz val="14"/>
      <color theme="0"/>
      <name val="Aptos Narrow"/>
      <scheme val="minor"/>
    </font>
    <font>
      <b/>
      <sz val="12"/>
      <color theme="0"/>
      <name val="Segoe UI Black"/>
      <family val="2"/>
    </font>
    <font>
      <sz val="12"/>
      <color theme="0"/>
      <name val="Arial Black"/>
      <family val="2"/>
    </font>
    <font>
      <sz val="12"/>
      <color theme="1"/>
      <name val="Arial Rounded MT Bold"/>
      <family val="2"/>
    </font>
    <font>
      <sz val="12"/>
      <color theme="1"/>
      <name val="Arial Black"/>
      <family val="2"/>
    </font>
    <font>
      <b/>
      <sz val="12"/>
      <name val="Arial Black"/>
      <family val="2"/>
    </font>
    <font>
      <b/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2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2" tint="-0.249977111117893"/>
      </right>
      <top style="thin">
        <color theme="2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2" tint="-0.249977111117893"/>
      </right>
      <top style="thin">
        <color indexed="64"/>
      </top>
      <bottom style="thin">
        <color theme="2" tint="-0.249977111117893"/>
      </bottom>
      <diagonal/>
    </border>
    <border>
      <left style="thin">
        <color indexed="64"/>
      </left>
      <right style="thin">
        <color theme="2" tint="-0.249977111117893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2" tint="-0.249977111117893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2" tint="-0.249977111117893"/>
      </bottom>
      <diagonal/>
    </border>
    <border>
      <left/>
      <right style="medium">
        <color indexed="64"/>
      </right>
      <top/>
      <bottom style="thin">
        <color theme="2" tint="-0.249977111117893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2" tint="-0.249977111117893"/>
      </top>
      <bottom/>
      <diagonal/>
    </border>
    <border>
      <left/>
      <right style="medium">
        <color indexed="64"/>
      </right>
      <top style="thin">
        <color theme="2" tint="-0.249977111117893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2" tint="-0.249977111117893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theme="2" tint="-0.249977111117893"/>
      </top>
      <bottom style="thin">
        <color indexed="64"/>
      </bottom>
      <diagonal/>
    </border>
    <border>
      <left/>
      <right style="medium">
        <color indexed="64"/>
      </right>
      <top style="thin">
        <color theme="2" tint="-0.249977111117893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2" tint="-0.249977111117893"/>
      </bottom>
      <diagonal/>
    </border>
    <border>
      <left/>
      <right style="medium">
        <color indexed="64"/>
      </right>
      <top style="thin">
        <color indexed="64"/>
      </top>
      <bottom style="thin">
        <color theme="2" tint="-0.249977111117893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2" tint="-0.249977111117893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medium">
        <color indexed="64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medium">
        <color indexed="64"/>
      </top>
      <bottom style="thin">
        <color theme="2" tint="-0.249977111117893"/>
      </bottom>
      <diagonal/>
    </border>
    <border>
      <left/>
      <right/>
      <top style="medium">
        <color indexed="64"/>
      </top>
      <bottom style="thin">
        <color theme="2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2" tint="-0.24997711111789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" fontId="0" fillId="2" borderId="0" xfId="0" applyNumberFormat="1" applyFill="1"/>
    <xf numFmtId="2" fontId="0" fillId="2" borderId="0" xfId="0" applyNumberFormat="1" applyFill="1" applyAlignment="1">
      <alignment horizontal="center" vertical="center"/>
    </xf>
    <xf numFmtId="8" fontId="0" fillId="2" borderId="0" xfId="1" applyNumberFormat="1" applyFont="1" applyFill="1" applyAlignment="1">
      <alignment horizontal="center" vertical="center"/>
    </xf>
    <xf numFmtId="9" fontId="0" fillId="2" borderId="0" xfId="0" applyNumberFormat="1" applyFill="1"/>
    <xf numFmtId="1" fontId="5" fillId="2" borderId="0" xfId="0" applyNumberFormat="1" applyFont="1" applyFill="1"/>
    <xf numFmtId="0" fontId="5" fillId="2" borderId="0" xfId="0" applyFont="1" applyFill="1"/>
    <xf numFmtId="0" fontId="4" fillId="2" borderId="0" xfId="0" applyFont="1" applyFill="1"/>
    <xf numFmtId="8" fontId="0" fillId="2" borderId="0" xfId="0" applyNumberFormat="1" applyFill="1"/>
    <xf numFmtId="1" fontId="12" fillId="2" borderId="0" xfId="0" applyNumberFormat="1" applyFont="1" applyFill="1" applyBorder="1" applyAlignment="1">
      <alignment horizontal="center" vertical="center"/>
    </xf>
    <xf numFmtId="10" fontId="12" fillId="2" borderId="12" xfId="2" applyNumberFormat="1" applyFont="1" applyFill="1" applyBorder="1" applyAlignment="1">
      <alignment horizontal="center" vertical="center"/>
    </xf>
    <xf numFmtId="10" fontId="12" fillId="2" borderId="11" xfId="2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10" fontId="12" fillId="2" borderId="33" xfId="2" applyNumberFormat="1" applyFont="1" applyFill="1" applyBorder="1" applyAlignment="1">
      <alignment horizontal="center" vertical="center"/>
    </xf>
    <xf numFmtId="10" fontId="12" fillId="2" borderId="29" xfId="2" applyNumberFormat="1" applyFont="1" applyFill="1" applyBorder="1" applyAlignment="1">
      <alignment horizontal="center" vertical="center"/>
    </xf>
    <xf numFmtId="1" fontId="12" fillId="2" borderId="31" xfId="0" applyNumberFormat="1" applyFont="1" applyFill="1" applyBorder="1" applyAlignment="1">
      <alignment horizontal="center" vertical="center"/>
    </xf>
    <xf numFmtId="1" fontId="12" fillId="2" borderId="35" xfId="0" applyNumberFormat="1" applyFont="1" applyFill="1" applyBorder="1" applyAlignment="1">
      <alignment horizontal="center" vertical="center"/>
    </xf>
    <xf numFmtId="1" fontId="12" fillId="2" borderId="37" xfId="0" applyNumberFormat="1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168" fontId="12" fillId="2" borderId="0" xfId="0" applyNumberFormat="1" applyFont="1" applyFill="1" applyBorder="1" applyAlignment="1">
      <alignment horizontal="center" vertical="center"/>
    </xf>
    <xf numFmtId="168" fontId="12" fillId="2" borderId="31" xfId="0" applyNumberFormat="1" applyFont="1" applyFill="1" applyBorder="1" applyAlignment="1">
      <alignment horizontal="center" vertical="center"/>
    </xf>
    <xf numFmtId="164" fontId="11" fillId="3" borderId="12" xfId="2" applyNumberFormat="1" applyFont="1" applyFill="1" applyBorder="1" applyAlignment="1">
      <alignment horizontal="center" vertical="center"/>
    </xf>
    <xf numFmtId="164" fontId="11" fillId="3" borderId="33" xfId="2" applyNumberFormat="1" applyFont="1" applyFill="1" applyBorder="1" applyAlignment="1">
      <alignment horizontal="center" vertical="center"/>
    </xf>
    <xf numFmtId="164" fontId="11" fillId="3" borderId="11" xfId="2" applyNumberFormat="1" applyFont="1" applyFill="1" applyBorder="1" applyAlignment="1">
      <alignment horizontal="center" vertical="center"/>
    </xf>
    <xf numFmtId="164" fontId="11" fillId="3" borderId="29" xfId="2" applyNumberFormat="1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left" vertical="center"/>
    </xf>
    <xf numFmtId="0" fontId="12" fillId="2" borderId="25" xfId="0" applyFont="1" applyFill="1" applyBorder="1" applyAlignment="1">
      <alignment horizontal="left" vertical="center"/>
    </xf>
    <xf numFmtId="0" fontId="12" fillId="2" borderId="26" xfId="0" applyFont="1" applyFill="1" applyBorder="1" applyAlignment="1">
      <alignment horizontal="left" vertical="center"/>
    </xf>
    <xf numFmtId="0" fontId="12" fillId="2" borderId="28" xfId="0" applyFont="1" applyFill="1" applyBorder="1" applyAlignment="1">
      <alignment horizontal="left" vertical="center"/>
    </xf>
    <xf numFmtId="0" fontId="12" fillId="2" borderId="11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0" fontId="12" fillId="2" borderId="16" xfId="0" applyFont="1" applyFill="1" applyBorder="1" applyAlignment="1">
      <alignment horizontal="left" vertical="center"/>
    </xf>
    <xf numFmtId="0" fontId="12" fillId="2" borderId="32" xfId="0" applyFont="1" applyFill="1" applyBorder="1" applyAlignment="1">
      <alignment horizontal="left" vertical="center"/>
    </xf>
    <xf numFmtId="0" fontId="12" fillId="2" borderId="12" xfId="0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left" vertical="center"/>
    </xf>
    <xf numFmtId="0" fontId="12" fillId="2" borderId="34" xfId="0" applyFont="1" applyFill="1" applyBorder="1" applyAlignment="1">
      <alignment horizontal="left" vertical="center"/>
    </xf>
    <xf numFmtId="0" fontId="12" fillId="2" borderId="35" xfId="0" applyFont="1" applyFill="1" applyBorder="1" applyAlignment="1">
      <alignment horizontal="left" vertical="center"/>
    </xf>
    <xf numFmtId="0" fontId="12" fillId="2" borderId="36" xfId="0" applyFont="1" applyFill="1" applyBorder="1" applyAlignment="1">
      <alignment horizontal="left" vertical="center"/>
    </xf>
    <xf numFmtId="168" fontId="12" fillId="2" borderId="25" xfId="0" applyNumberFormat="1" applyFont="1" applyFill="1" applyBorder="1" applyAlignment="1">
      <alignment horizontal="center" vertical="center"/>
    </xf>
    <xf numFmtId="168" fontId="12" fillId="2" borderId="27" xfId="0" applyNumberFormat="1" applyFont="1" applyFill="1" applyBorder="1" applyAlignment="1">
      <alignment horizontal="center" vertical="center"/>
    </xf>
    <xf numFmtId="168" fontId="12" fillId="2" borderId="11" xfId="0" applyNumberFormat="1" applyFont="1" applyFill="1" applyBorder="1" applyAlignment="1">
      <alignment horizontal="center" vertical="center"/>
    </xf>
    <xf numFmtId="168" fontId="12" fillId="2" borderId="29" xfId="0" applyNumberFormat="1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1" fillId="3" borderId="14" xfId="0" applyFont="1" applyFill="1" applyBorder="1" applyAlignment="1">
      <alignment horizontal="left" vertical="center"/>
    </xf>
    <xf numFmtId="0" fontId="11" fillId="3" borderId="3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11" fillId="3" borderId="16" xfId="0" applyFont="1" applyFill="1" applyBorder="1" applyAlignment="1">
      <alignment horizontal="left" vertical="center"/>
    </xf>
    <xf numFmtId="0" fontId="11" fillId="3" borderId="34" xfId="0" applyFont="1" applyFill="1" applyBorder="1" applyAlignment="1">
      <alignment horizontal="left" vertical="center"/>
    </xf>
    <xf numFmtId="0" fontId="11" fillId="3" borderId="35" xfId="0" applyFont="1" applyFill="1" applyBorder="1" applyAlignment="1">
      <alignment horizontal="left" vertical="center"/>
    </xf>
    <xf numFmtId="0" fontId="11" fillId="3" borderId="36" xfId="0" applyFont="1" applyFill="1" applyBorder="1" applyAlignment="1">
      <alignment horizontal="left" vertical="center"/>
    </xf>
    <xf numFmtId="168" fontId="11" fillId="3" borderId="12" xfId="1" applyNumberFormat="1" applyFont="1" applyFill="1" applyBorder="1" applyAlignment="1">
      <alignment horizontal="center" vertical="center"/>
    </xf>
    <xf numFmtId="168" fontId="11" fillId="3" borderId="33" xfId="1" applyNumberFormat="1" applyFont="1" applyFill="1" applyBorder="1" applyAlignment="1">
      <alignment horizontal="center" vertical="center"/>
    </xf>
    <xf numFmtId="168" fontId="11" fillId="3" borderId="11" xfId="1" applyNumberFormat="1" applyFont="1" applyFill="1" applyBorder="1" applyAlignment="1">
      <alignment horizontal="center" vertical="center"/>
    </xf>
    <xf numFmtId="168" fontId="11" fillId="3" borderId="29" xfId="1" applyNumberFormat="1" applyFont="1" applyFill="1" applyBorder="1" applyAlignment="1">
      <alignment horizontal="center" vertical="center"/>
    </xf>
    <xf numFmtId="168" fontId="11" fillId="3" borderId="0" xfId="1" applyNumberFormat="1" applyFont="1" applyFill="1" applyBorder="1" applyAlignment="1">
      <alignment horizontal="center" vertical="center"/>
    </xf>
    <xf numFmtId="168" fontId="11" fillId="3" borderId="31" xfId="1" applyNumberFormat="1" applyFont="1" applyFill="1" applyBorder="1" applyAlignment="1">
      <alignment horizontal="center" vertical="center"/>
    </xf>
    <xf numFmtId="168" fontId="11" fillId="3" borderId="35" xfId="1" applyNumberFormat="1" applyFont="1" applyFill="1" applyBorder="1" applyAlignment="1">
      <alignment horizontal="center" vertical="center"/>
    </xf>
    <xf numFmtId="168" fontId="11" fillId="3" borderId="37" xfId="1" applyNumberFormat="1" applyFont="1" applyFill="1" applyBorder="1" applyAlignment="1">
      <alignment horizontal="center" vertical="center"/>
    </xf>
    <xf numFmtId="0" fontId="10" fillId="3" borderId="53" xfId="0" applyFont="1" applyFill="1" applyBorder="1" applyAlignment="1">
      <alignment horizontal="center" vertical="center"/>
    </xf>
    <xf numFmtId="0" fontId="10" fillId="3" borderId="54" xfId="0" applyFont="1" applyFill="1" applyBorder="1" applyAlignment="1">
      <alignment horizontal="center" vertical="center"/>
    </xf>
    <xf numFmtId="8" fontId="10" fillId="3" borderId="55" xfId="0" applyNumberFormat="1" applyFont="1" applyFill="1" applyBorder="1" applyAlignment="1">
      <alignment horizontal="center" vertical="center"/>
    </xf>
    <xf numFmtId="8" fontId="10" fillId="3" borderId="56" xfId="0" applyNumberFormat="1" applyFont="1" applyFill="1" applyBorder="1" applyAlignment="1">
      <alignment horizontal="center" vertical="center"/>
    </xf>
    <xf numFmtId="8" fontId="10" fillId="3" borderId="54" xfId="0" applyNumberFormat="1" applyFont="1" applyFill="1" applyBorder="1" applyAlignment="1">
      <alignment horizontal="center" vertical="center"/>
    </xf>
    <xf numFmtId="8" fontId="10" fillId="3" borderId="57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8" fontId="10" fillId="3" borderId="15" xfId="0" applyNumberFormat="1" applyFont="1" applyFill="1" applyBorder="1" applyAlignment="1">
      <alignment horizontal="center" vertical="center"/>
    </xf>
    <xf numFmtId="8" fontId="10" fillId="3" borderId="0" xfId="0" applyNumberFormat="1" applyFont="1" applyFill="1" applyBorder="1" applyAlignment="1">
      <alignment horizontal="center" vertical="center"/>
    </xf>
    <xf numFmtId="8" fontId="10" fillId="3" borderId="16" xfId="0" applyNumberFormat="1" applyFont="1" applyFill="1" applyBorder="1" applyAlignment="1">
      <alignment horizontal="center" vertical="center"/>
    </xf>
    <xf numFmtId="8" fontId="10" fillId="3" borderId="29" xfId="0" applyNumberFormat="1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8" fontId="10" fillId="3" borderId="17" xfId="0" applyNumberFormat="1" applyFont="1" applyFill="1" applyBorder="1" applyAlignment="1">
      <alignment horizontal="center" vertical="center"/>
    </xf>
    <xf numFmtId="8" fontId="10" fillId="3" borderId="18" xfId="0" applyNumberFormat="1" applyFont="1" applyFill="1" applyBorder="1" applyAlignment="1">
      <alignment horizontal="center" vertical="center"/>
    </xf>
    <xf numFmtId="8" fontId="10" fillId="3" borderId="19" xfId="0" applyNumberFormat="1" applyFont="1" applyFill="1" applyBorder="1" applyAlignment="1">
      <alignment horizontal="center" vertical="center"/>
    </xf>
    <xf numFmtId="0" fontId="10" fillId="3" borderId="34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8" fontId="10" fillId="3" borderId="52" xfId="0" applyNumberFormat="1" applyFont="1" applyFill="1" applyBorder="1" applyAlignment="1">
      <alignment horizontal="center" vertical="center"/>
    </xf>
    <xf numFmtId="8" fontId="10" fillId="3" borderId="35" xfId="0" applyNumberFormat="1" applyFont="1" applyFill="1" applyBorder="1" applyAlignment="1">
      <alignment horizontal="center" vertical="center"/>
    </xf>
    <xf numFmtId="8" fontId="10" fillId="3" borderId="36" xfId="0" applyNumberFormat="1" applyFont="1" applyFill="1" applyBorder="1" applyAlignment="1">
      <alignment horizontal="center" vertical="center"/>
    </xf>
    <xf numFmtId="8" fontId="10" fillId="3" borderId="37" xfId="0" applyNumberFormat="1" applyFont="1" applyFill="1" applyBorder="1" applyAlignment="1">
      <alignment horizontal="center" vertical="center"/>
    </xf>
    <xf numFmtId="0" fontId="9" fillId="5" borderId="48" xfId="0" applyFont="1" applyFill="1" applyBorder="1" applyAlignment="1">
      <alignment horizontal="center" vertical="center"/>
    </xf>
    <xf numFmtId="0" fontId="9" fillId="5" borderId="49" xfId="0" applyFont="1" applyFill="1" applyBorder="1" applyAlignment="1">
      <alignment horizontal="center" vertical="center"/>
    </xf>
    <xf numFmtId="0" fontId="9" fillId="5" borderId="50" xfId="0" applyFont="1" applyFill="1" applyBorder="1" applyAlignment="1">
      <alignment horizontal="center" vertical="center"/>
    </xf>
    <xf numFmtId="0" fontId="7" fillId="5" borderId="48" xfId="0" applyFont="1" applyFill="1" applyBorder="1" applyAlignment="1">
      <alignment horizontal="left" vertical="center"/>
    </xf>
    <xf numFmtId="0" fontId="7" fillId="5" borderId="49" xfId="0" applyFont="1" applyFill="1" applyBorder="1" applyAlignment="1">
      <alignment horizontal="left" vertical="center"/>
    </xf>
    <xf numFmtId="0" fontId="7" fillId="5" borderId="50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8" xfId="0" applyFill="1" applyBorder="1"/>
    <xf numFmtId="14" fontId="0" fillId="3" borderId="0" xfId="0" applyNumberFormat="1" applyFill="1" applyBorder="1" applyAlignment="1">
      <alignment horizontal="center" vertical="center"/>
    </xf>
    <xf numFmtId="14" fontId="2" fillId="3" borderId="0" xfId="0" applyNumberFormat="1" applyFont="1" applyFill="1" applyBorder="1"/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/>
    <xf numFmtId="14" fontId="6" fillId="3" borderId="5" xfId="0" applyNumberFormat="1" applyFont="1" applyFill="1" applyBorder="1"/>
    <xf numFmtId="0" fontId="6" fillId="3" borderId="5" xfId="0" applyFont="1" applyFill="1" applyBorder="1"/>
    <xf numFmtId="14" fontId="13" fillId="3" borderId="5" xfId="0" applyNumberFormat="1" applyFont="1" applyFill="1" applyBorder="1"/>
    <xf numFmtId="0" fontId="13" fillId="3" borderId="5" xfId="0" applyFont="1" applyFill="1" applyBorder="1"/>
    <xf numFmtId="0" fontId="0" fillId="3" borderId="6" xfId="0" applyFill="1" applyBorder="1"/>
    <xf numFmtId="0" fontId="11" fillId="3" borderId="24" xfId="0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/>
    </xf>
    <xf numFmtId="168" fontId="11" fillId="3" borderId="38" xfId="1" applyNumberFormat="1" applyFont="1" applyFill="1" applyBorder="1" applyAlignment="1">
      <alignment horizontal="center"/>
    </xf>
    <xf numFmtId="168" fontId="11" fillId="3" borderId="39" xfId="1" applyNumberFormat="1" applyFont="1" applyFill="1" applyBorder="1" applyAlignment="1">
      <alignment horizontal="center"/>
    </xf>
    <xf numFmtId="0" fontId="11" fillId="3" borderId="40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10" fontId="11" fillId="3" borderId="41" xfId="2" applyNumberFormat="1" applyFont="1" applyFill="1" applyBorder="1" applyAlignment="1">
      <alignment horizontal="center"/>
    </xf>
    <xf numFmtId="0" fontId="11" fillId="3" borderId="42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10" fontId="11" fillId="3" borderId="43" xfId="2" applyNumberFormat="1" applyFont="1" applyFill="1" applyBorder="1" applyAlignment="1">
      <alignment horizontal="center"/>
    </xf>
    <xf numFmtId="0" fontId="11" fillId="3" borderId="44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168" fontId="11" fillId="3" borderId="31" xfId="1" applyNumberFormat="1" applyFont="1" applyFill="1" applyBorder="1" applyAlignment="1">
      <alignment horizontal="center"/>
    </xf>
    <xf numFmtId="0" fontId="11" fillId="3" borderId="45" xfId="0" applyFont="1" applyFill="1" applyBorder="1" applyAlignment="1">
      <alignment horizontal="center" vertical="center"/>
    </xf>
    <xf numFmtId="0" fontId="11" fillId="3" borderId="46" xfId="0" applyFont="1" applyFill="1" applyBorder="1" applyAlignment="1">
      <alignment horizontal="center" vertical="center"/>
    </xf>
    <xf numFmtId="0" fontId="11" fillId="3" borderId="47" xfId="0" applyFont="1" applyFill="1" applyBorder="1" applyAlignment="1">
      <alignment horizontal="center" vertical="center"/>
    </xf>
    <xf numFmtId="168" fontId="11" fillId="3" borderId="37" xfId="1" applyNumberFormat="1" applyFont="1" applyFill="1" applyBorder="1" applyAlignment="1">
      <alignment horizontal="center"/>
    </xf>
    <xf numFmtId="44" fontId="0" fillId="2" borderId="0" xfId="1" applyFont="1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201707</xdr:colOff>
      <xdr:row>0</xdr:row>
      <xdr:rowOff>78442</xdr:rowOff>
    </xdr:from>
    <xdr:to>
      <xdr:col>3</xdr:col>
      <xdr:colOff>347382</xdr:colOff>
      <xdr:row>7</xdr:row>
      <xdr:rowOff>139835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5849D0B-DD6B-F7CA-B79B-B5A7F89776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5" t="25249" r="20866" b="21596"/>
        <a:stretch/>
      </xdr:blipFill>
      <xdr:spPr>
        <a:xfrm>
          <a:off x="201707" y="78442"/>
          <a:ext cx="2790263" cy="1350069"/>
        </a:xfrm>
        <a:prstGeom prst="rect">
          <a:avLst/>
        </a:prstGeom>
      </xdr:spPr>
    </xdr:pic>
    <xdr:clientData/>
  </xdr:twoCellAnchor>
  <xdr:twoCellAnchor>
    <xdr:from>
      <xdr:col>4</xdr:col>
      <xdr:colOff>224118</xdr:colOff>
      <xdr:row>1</xdr:row>
      <xdr:rowOff>35003</xdr:rowOff>
    </xdr:from>
    <xdr:to>
      <xdr:col>4</xdr:col>
      <xdr:colOff>324970</xdr:colOff>
      <xdr:row>6</xdr:row>
      <xdr:rowOff>89646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31992C2C-0AE6-81A6-4A91-51D08CC1BDFC}"/>
            </a:ext>
          </a:extLst>
        </xdr:cNvPr>
        <xdr:cNvSpPr/>
      </xdr:nvSpPr>
      <xdr:spPr>
        <a:xfrm flipH="1">
          <a:off x="3765177" y="214297"/>
          <a:ext cx="100852" cy="984731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728383</xdr:colOff>
      <xdr:row>1</xdr:row>
      <xdr:rowOff>164886</xdr:rowOff>
    </xdr:from>
    <xdr:to>
      <xdr:col>17</xdr:col>
      <xdr:colOff>490657</xdr:colOff>
      <xdr:row>5</xdr:row>
      <xdr:rowOff>53629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E06CE512-6D96-0618-10A5-CD53D3C8486C}"/>
            </a:ext>
          </a:extLst>
        </xdr:cNvPr>
        <xdr:cNvSpPr txBox="1"/>
      </xdr:nvSpPr>
      <xdr:spPr>
        <a:xfrm>
          <a:off x="6320118" y="344180"/>
          <a:ext cx="9634657" cy="605920"/>
        </a:xfrm>
        <a:custGeom>
          <a:avLst/>
          <a:gdLst>
            <a:gd name="connsiteX0" fmla="*/ 0 w 6457950"/>
            <a:gd name="connsiteY0" fmla="*/ 0 h 590550"/>
            <a:gd name="connsiteX1" fmla="*/ 6457950 w 6457950"/>
            <a:gd name="connsiteY1" fmla="*/ 0 h 590550"/>
            <a:gd name="connsiteX2" fmla="*/ 6457950 w 6457950"/>
            <a:gd name="connsiteY2" fmla="*/ 590550 h 590550"/>
            <a:gd name="connsiteX3" fmla="*/ 0 w 6457950"/>
            <a:gd name="connsiteY3" fmla="*/ 590550 h 590550"/>
            <a:gd name="connsiteX4" fmla="*/ 0 w 6457950"/>
            <a:gd name="connsiteY4" fmla="*/ 0 h 590550"/>
            <a:gd name="connsiteX0" fmla="*/ 0 w 6457950"/>
            <a:gd name="connsiteY0" fmla="*/ 0 h 681990"/>
            <a:gd name="connsiteX1" fmla="*/ 6457950 w 6457950"/>
            <a:gd name="connsiteY1" fmla="*/ 0 h 681990"/>
            <a:gd name="connsiteX2" fmla="*/ 6457950 w 6457950"/>
            <a:gd name="connsiteY2" fmla="*/ 590550 h 681990"/>
            <a:gd name="connsiteX3" fmla="*/ 91440 w 6457950"/>
            <a:gd name="connsiteY3" fmla="*/ 681990 h 681990"/>
            <a:gd name="connsiteX0" fmla="*/ 0 w 6457950"/>
            <a:gd name="connsiteY0" fmla="*/ 0 h 681990"/>
            <a:gd name="connsiteX1" fmla="*/ 6457950 w 6457950"/>
            <a:gd name="connsiteY1" fmla="*/ 0 h 681990"/>
            <a:gd name="connsiteX2" fmla="*/ 6457950 w 6457950"/>
            <a:gd name="connsiteY2" fmla="*/ 590550 h 681990"/>
            <a:gd name="connsiteX3" fmla="*/ 91440 w 6457950"/>
            <a:gd name="connsiteY3" fmla="*/ 681990 h 681990"/>
            <a:gd name="connsiteX4" fmla="*/ 0 w 6457950"/>
            <a:gd name="connsiteY4" fmla="*/ 0 h 6819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6457950" h="681990">
              <a:moveTo>
                <a:pt x="0" y="0"/>
              </a:moveTo>
              <a:lnTo>
                <a:pt x="6457950" y="0"/>
              </a:lnTo>
              <a:lnTo>
                <a:pt x="6457950" y="590550"/>
              </a:lnTo>
              <a:cubicBezTo>
                <a:pt x="4305300" y="590550"/>
                <a:pt x="91440" y="681990"/>
                <a:pt x="91440" y="681990"/>
              </a:cubicBezTo>
              <a:lnTo>
                <a:pt x="0" y="0"/>
              </a:lnTo>
              <a:close/>
            </a:path>
          </a:pathLst>
        </a:cu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600">
              <a:latin typeface="Arial Black" panose="020B0A04020102020204" pitchFamily="34" charset="0"/>
              <a:ea typeface="Segoe UI Black" panose="020B0A02040204020203" pitchFamily="34" charset="0"/>
            </a:rPr>
            <a:t>Simulador de Investimentos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1DA89-1851-4D7B-BAED-673A0EACFA41}">
  <sheetPr>
    <tabColor theme="0"/>
  </sheetPr>
  <dimension ref="A1:XFD47"/>
  <sheetViews>
    <sheetView showGridLines="0" tabSelected="1" zoomScale="70" zoomScaleNormal="70" workbookViewId="0">
      <selection activeCell="L33" sqref="L33"/>
    </sheetView>
  </sheetViews>
  <sheetFormatPr defaultColWidth="0" defaultRowHeight="14.25"/>
  <cols>
    <col min="1" max="1" width="8.75" style="1" customWidth="1"/>
    <col min="2" max="2" width="8.875" style="1" customWidth="1"/>
    <col min="3" max="3" width="17.125" style="1" customWidth="1"/>
    <col min="4" max="4" width="11.75" style="2" customWidth="1"/>
    <col min="5" max="5" width="7.375" style="2" bestFit="1" customWidth="1"/>
    <col min="6" max="6" width="19.5" style="2" customWidth="1"/>
    <col min="7" max="7" width="18.5" style="1" customWidth="1"/>
    <col min="8" max="8" width="10.875" style="2" customWidth="1"/>
    <col min="9" max="9" width="8.75" style="1" customWidth="1"/>
    <col min="10" max="10" width="6.25" style="1" customWidth="1"/>
    <col min="11" max="11" width="15.625" style="1" customWidth="1"/>
    <col min="12" max="12" width="20.625" style="1" customWidth="1"/>
    <col min="13" max="13" width="11.875" style="1" bestFit="1" customWidth="1"/>
    <col min="14" max="14" width="10.5" style="1" customWidth="1"/>
    <col min="15" max="18" width="8.75" style="1" customWidth="1"/>
    <col min="19" max="19" width="10.125" style="1" customWidth="1"/>
    <col min="20" max="20" width="8.75" style="1" customWidth="1"/>
    <col min="21" max="21" width="9.125" style="1" customWidth="1"/>
    <col min="22" max="22" width="8.75" style="1" customWidth="1"/>
    <col min="23" max="23" width="13.5" style="1" customWidth="1"/>
    <col min="24" max="26" width="8.75" style="1" customWidth="1"/>
    <col min="27" max="27" width="16.375" style="1" customWidth="1"/>
    <col min="28" max="28" width="6.375" style="1" customWidth="1"/>
    <col min="29" max="29" width="15" style="1" customWidth="1"/>
    <col min="30" max="16383" width="8.75" style="1" hidden="1"/>
    <col min="16384" max="16384" width="3.375" style="1" hidden="1" customWidth="1"/>
  </cols>
  <sheetData>
    <row r="1" spans="1:29">
      <c r="A1" s="106"/>
      <c r="B1" s="107"/>
      <c r="C1" s="107"/>
      <c r="D1" s="108"/>
      <c r="E1" s="108"/>
      <c r="F1" s="108"/>
      <c r="G1" s="107"/>
      <c r="H1" s="108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9"/>
    </row>
    <row r="2" spans="1:29">
      <c r="A2" s="110"/>
      <c r="B2" s="111"/>
      <c r="C2" s="111"/>
      <c r="D2" s="112"/>
      <c r="E2" s="112"/>
      <c r="F2" s="112"/>
      <c r="G2" s="111"/>
      <c r="H2" s="112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3"/>
    </row>
    <row r="3" spans="1:29">
      <c r="A3" s="110"/>
      <c r="B3" s="111"/>
      <c r="C3" s="111"/>
      <c r="D3" s="112"/>
      <c r="E3" s="112"/>
      <c r="F3" s="112"/>
      <c r="G3" s="111"/>
      <c r="H3" s="112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4"/>
      <c r="T3" s="111"/>
      <c r="U3" s="111"/>
      <c r="V3" s="111"/>
      <c r="W3" s="111"/>
      <c r="X3" s="111"/>
      <c r="Y3" s="111"/>
      <c r="Z3" s="111"/>
      <c r="AA3" s="111"/>
      <c r="AB3" s="111"/>
      <c r="AC3" s="113"/>
    </row>
    <row r="4" spans="1:29">
      <c r="A4" s="110"/>
      <c r="B4" s="111"/>
      <c r="C4" s="111"/>
      <c r="D4" s="112"/>
      <c r="E4" s="112"/>
      <c r="F4" s="112"/>
      <c r="G4" s="111"/>
      <c r="H4" s="112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4"/>
      <c r="T4" s="111"/>
      <c r="U4" s="111"/>
      <c r="V4" s="111"/>
      <c r="W4" s="111"/>
      <c r="X4" s="111"/>
      <c r="Y4" s="111"/>
      <c r="Z4" s="111"/>
      <c r="AA4" s="111"/>
      <c r="AB4" s="111"/>
      <c r="AC4" s="113"/>
    </row>
    <row r="5" spans="1:29">
      <c r="A5" s="110"/>
      <c r="B5" s="111"/>
      <c r="C5" s="111"/>
      <c r="D5" s="112"/>
      <c r="E5" s="112"/>
      <c r="F5" s="112"/>
      <c r="G5" s="111"/>
      <c r="H5" s="112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4"/>
      <c r="T5" s="111"/>
      <c r="U5" s="111"/>
      <c r="V5" s="111"/>
      <c r="W5" s="111"/>
      <c r="X5" s="111"/>
      <c r="Y5" s="111"/>
      <c r="Z5" s="111"/>
      <c r="AA5" s="111"/>
      <c r="AB5" s="111"/>
      <c r="AC5" s="113"/>
    </row>
    <row r="6" spans="1:29" ht="16.5">
      <c r="A6" s="110"/>
      <c r="B6" s="111"/>
      <c r="C6" s="111"/>
      <c r="D6" s="112"/>
      <c r="E6" s="112"/>
      <c r="F6" s="112"/>
      <c r="G6" s="111"/>
      <c r="H6" s="112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5"/>
      <c r="AB6" s="111"/>
      <c r="AC6" s="113"/>
    </row>
    <row r="7" spans="1:29">
      <c r="A7" s="110"/>
      <c r="B7" s="111"/>
      <c r="C7" s="111"/>
      <c r="D7" s="112"/>
      <c r="E7" s="112"/>
      <c r="F7" s="112"/>
      <c r="G7" s="111"/>
      <c r="H7" s="112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3"/>
    </row>
    <row r="8" spans="1:29" ht="15">
      <c r="A8" s="116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8"/>
      <c r="M8" s="118"/>
      <c r="N8" s="119"/>
      <c r="O8" s="118"/>
      <c r="P8" s="118"/>
      <c r="Q8" s="120"/>
      <c r="R8" s="118"/>
      <c r="S8" s="118"/>
      <c r="T8" s="118"/>
      <c r="U8" s="118"/>
      <c r="V8" s="118"/>
      <c r="W8" s="121">
        <f ca="1">TODAY()</f>
        <v>45841</v>
      </c>
      <c r="X8" s="122"/>
      <c r="Y8" s="122" t="str">
        <f ca="1">TEXT(NOW(),"hh:mm")</f>
        <v>19:41</v>
      </c>
      <c r="Z8" s="118"/>
      <c r="AA8" s="118"/>
      <c r="AB8" s="118"/>
      <c r="AC8" s="123"/>
    </row>
    <row r="9" spans="1:29" ht="16.5">
      <c r="A9" s="2"/>
      <c r="B9" s="2"/>
      <c r="C9" s="2"/>
      <c r="E9" s="3"/>
      <c r="G9" s="2"/>
      <c r="I9" s="2"/>
      <c r="J9" s="2"/>
      <c r="K9" s="2"/>
    </row>
    <row r="10" spans="1:29">
      <c r="A10" s="2"/>
      <c r="B10" s="2"/>
      <c r="C10"/>
      <c r="D10"/>
      <c r="E10"/>
      <c r="F10"/>
      <c r="G10"/>
      <c r="H10"/>
      <c r="I10" s="2"/>
      <c r="J10" s="2"/>
      <c r="K10" s="2"/>
    </row>
    <row r="11" spans="1:29">
      <c r="A11" s="2"/>
      <c r="B11" s="2"/>
      <c r="C11"/>
      <c r="D11"/>
      <c r="E11"/>
      <c r="F11"/>
      <c r="G11"/>
      <c r="H11"/>
      <c r="I11" s="2"/>
      <c r="J11" s="2"/>
      <c r="K11" s="2"/>
      <c r="N11"/>
      <c r="O11"/>
      <c r="AC11" s="145"/>
    </row>
    <row r="12" spans="1:29" ht="15" thickBot="1">
      <c r="A12" s="2"/>
      <c r="B12" s="2"/>
      <c r="C12"/>
      <c r="D12"/>
      <c r="E12"/>
      <c r="F12"/>
      <c r="G12"/>
      <c r="H12"/>
      <c r="I12" s="2"/>
      <c r="J12" s="2"/>
      <c r="K12" s="2"/>
      <c r="L12" s="2"/>
      <c r="N12"/>
      <c r="O12"/>
      <c r="AC12" s="145"/>
    </row>
    <row r="13" spans="1:29" ht="14.45" customHeight="1" thickBot="1">
      <c r="A13" s="2"/>
      <c r="B13" s="21" t="s">
        <v>0</v>
      </c>
      <c r="C13" s="22"/>
      <c r="D13" s="22"/>
      <c r="E13" s="22"/>
      <c r="F13" s="22"/>
      <c r="G13" s="23"/>
      <c r="H13"/>
      <c r="I13" s="100" t="s">
        <v>20</v>
      </c>
      <c r="J13" s="101"/>
      <c r="K13" s="101"/>
      <c r="L13" s="102"/>
      <c r="N13"/>
      <c r="O13"/>
      <c r="AC13" s="145"/>
    </row>
    <row r="14" spans="1:29" ht="14.45" customHeight="1">
      <c r="A14" s="2"/>
      <c r="B14" s="24"/>
      <c r="C14" s="15"/>
      <c r="D14" s="15"/>
      <c r="E14" s="15"/>
      <c r="F14" s="15"/>
      <c r="G14" s="25"/>
      <c r="H14"/>
      <c r="I14" s="124" t="s">
        <v>11</v>
      </c>
      <c r="J14" s="125"/>
      <c r="K14" s="126"/>
      <c r="L14" s="127">
        <v>3316</v>
      </c>
      <c r="N14"/>
      <c r="O14"/>
      <c r="AC14" s="145"/>
    </row>
    <row r="15" spans="1:29" ht="14.25" customHeight="1" thickBot="1">
      <c r="A15" s="2"/>
      <c r="B15" s="26"/>
      <c r="C15" s="27"/>
      <c r="D15" s="27"/>
      <c r="E15" s="27"/>
      <c r="F15" s="27"/>
      <c r="G15" s="28"/>
      <c r="H15"/>
      <c r="I15" s="35"/>
      <c r="J15" s="36"/>
      <c r="K15" s="37"/>
      <c r="L15" s="128"/>
      <c r="N15"/>
      <c r="O15"/>
      <c r="AC15" s="145"/>
    </row>
    <row r="16" spans="1:29">
      <c r="A16"/>
      <c r="B16" s="38" t="s">
        <v>18</v>
      </c>
      <c r="C16" s="39"/>
      <c r="D16" s="39"/>
      <c r="E16" s="40"/>
      <c r="F16" s="53">
        <v>1000</v>
      </c>
      <c r="G16" s="54"/>
      <c r="H16"/>
      <c r="I16" s="129" t="s">
        <v>9</v>
      </c>
      <c r="J16" s="130"/>
      <c r="K16" s="131"/>
      <c r="L16" s="132">
        <v>1.4999999999999999E-2</v>
      </c>
      <c r="N16"/>
      <c r="O16"/>
      <c r="AC16" s="145"/>
    </row>
    <row r="17" spans="1:30">
      <c r="A17" s="2"/>
      <c r="B17" s="41"/>
      <c r="C17" s="42"/>
      <c r="D17" s="42"/>
      <c r="E17" s="43"/>
      <c r="F17" s="55"/>
      <c r="G17" s="56"/>
      <c r="H17"/>
      <c r="I17" s="133"/>
      <c r="J17" s="134"/>
      <c r="K17" s="135"/>
      <c r="L17" s="136"/>
      <c r="N17"/>
      <c r="O17"/>
    </row>
    <row r="18" spans="1:30">
      <c r="A18" s="2"/>
      <c r="B18" s="44" t="s">
        <v>19</v>
      </c>
      <c r="C18" s="45"/>
      <c r="D18" s="45"/>
      <c r="E18" s="46"/>
      <c r="F18" s="29">
        <v>300</v>
      </c>
      <c r="G18" s="30"/>
      <c r="H18"/>
      <c r="I18" s="137" t="s">
        <v>10</v>
      </c>
      <c r="J18" s="138"/>
      <c r="K18" s="139"/>
      <c r="L18" s="140">
        <f>L14*30%</f>
        <v>994.8</v>
      </c>
      <c r="N18"/>
      <c r="O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ht="15" thickBot="1">
      <c r="A19" s="2"/>
      <c r="B19" s="44"/>
      <c r="C19" s="45"/>
      <c r="D19" s="45"/>
      <c r="E19" s="46"/>
      <c r="F19" s="29"/>
      <c r="G19" s="30"/>
      <c r="H19"/>
      <c r="I19" s="141"/>
      <c r="J19" s="142"/>
      <c r="K19" s="143"/>
      <c r="L19" s="144"/>
      <c r="N19"/>
      <c r="O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>
      <c r="B20" s="47" t="s">
        <v>1</v>
      </c>
      <c r="C20" s="48"/>
      <c r="D20" s="48"/>
      <c r="E20" s="49"/>
      <c r="F20" s="13">
        <v>0.15</v>
      </c>
      <c r="G20" s="16"/>
      <c r="H20"/>
      <c r="I20" s="8" t="s">
        <v>21</v>
      </c>
      <c r="J20" s="9"/>
      <c r="K20" s="9"/>
      <c r="L20" s="9"/>
      <c r="N20"/>
      <c r="O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>
      <c r="B21" s="41"/>
      <c r="C21" s="42"/>
      <c r="D21" s="42"/>
      <c r="E21" s="43"/>
      <c r="F21" s="14"/>
      <c r="G21" s="17"/>
      <c r="H21"/>
      <c r="I21" s="4"/>
      <c r="N21"/>
      <c r="O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>
      <c r="B22" s="44" t="s">
        <v>2</v>
      </c>
      <c r="C22" s="45"/>
      <c r="D22" s="45"/>
      <c r="E22" s="46"/>
      <c r="F22" s="12">
        <v>12</v>
      </c>
      <c r="G22" s="18"/>
      <c r="H22"/>
      <c r="N22"/>
      <c r="O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ht="15" thickBot="1">
      <c r="B23" s="50"/>
      <c r="C23" s="51"/>
      <c r="D23" s="51"/>
      <c r="E23" s="52"/>
      <c r="F23" s="19"/>
      <c r="G23" s="20"/>
      <c r="H23"/>
      <c r="N23"/>
      <c r="O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>
      <c r="B24" s="2"/>
      <c r="C24"/>
      <c r="D24"/>
      <c r="E24"/>
      <c r="F24"/>
      <c r="G24"/>
      <c r="H24"/>
      <c r="N24"/>
      <c r="O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ht="15" thickBot="1">
      <c r="B25" s="2"/>
      <c r="C25" s="2"/>
      <c r="D25" s="5"/>
      <c r="H25"/>
      <c r="N25"/>
      <c r="O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>
      <c r="B26" s="21" t="s">
        <v>3</v>
      </c>
      <c r="C26" s="22"/>
      <c r="D26" s="22"/>
      <c r="E26" s="22"/>
      <c r="F26" s="22"/>
      <c r="G26" s="23"/>
      <c r="N26"/>
      <c r="O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>
      <c r="B27" s="24"/>
      <c r="C27" s="15"/>
      <c r="D27" s="15"/>
      <c r="E27" s="15"/>
      <c r="F27" s="15"/>
      <c r="G27" s="25"/>
      <c r="N27"/>
      <c r="O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ht="15" thickBot="1">
      <c r="B28" s="26"/>
      <c r="C28" s="27"/>
      <c r="D28" s="27"/>
      <c r="E28" s="27"/>
      <c r="F28" s="27"/>
      <c r="G28" s="28"/>
      <c r="N28"/>
      <c r="O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ht="16.5" customHeight="1">
      <c r="B29" s="57" t="s">
        <v>4</v>
      </c>
      <c r="C29" s="58"/>
      <c r="D29" s="58"/>
      <c r="E29" s="59"/>
      <c r="F29" s="31">
        <f xml:space="preserve"> (1 + F20)^(1/12) - 1</f>
        <v>1.171491691985338E-2</v>
      </c>
      <c r="G29" s="32"/>
      <c r="H29" s="6"/>
      <c r="N29"/>
      <c r="O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ht="14.25" customHeight="1">
      <c r="B30" s="60"/>
      <c r="C30" s="61"/>
      <c r="D30" s="61"/>
      <c r="E30" s="62"/>
      <c r="F30" s="33"/>
      <c r="G30" s="34"/>
      <c r="N30"/>
      <c r="O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ht="14.25" customHeight="1">
      <c r="B31" s="57" t="s">
        <v>5</v>
      </c>
      <c r="C31" s="58"/>
      <c r="D31" s="58"/>
      <c r="E31" s="59"/>
      <c r="F31" s="69">
        <f>FV((1+F20)^(1/12)-1, F22*12, -F18, -F16)</f>
        <v>116753.09150594624</v>
      </c>
      <c r="G31" s="70"/>
      <c r="N31"/>
      <c r="O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0" ht="14.25" customHeight="1">
      <c r="B32" s="60"/>
      <c r="C32" s="61"/>
      <c r="D32" s="61"/>
      <c r="E32" s="62"/>
      <c r="F32" s="71"/>
      <c r="G32" s="72"/>
      <c r="N32"/>
      <c r="O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ht="14.25" customHeight="1">
      <c r="B33" s="63" t="s">
        <v>6</v>
      </c>
      <c r="C33" s="64"/>
      <c r="D33" s="64"/>
      <c r="E33" s="65"/>
      <c r="F33" s="73">
        <f>F18*(F22*12)+F16</f>
        <v>44200</v>
      </c>
      <c r="G33" s="74"/>
      <c r="N33"/>
      <c r="O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 ht="14.25" customHeight="1">
      <c r="B34" s="60"/>
      <c r="C34" s="61"/>
      <c r="D34" s="61"/>
      <c r="E34" s="62"/>
      <c r="F34" s="71"/>
      <c r="G34" s="72"/>
      <c r="I34" s="7"/>
      <c r="M34" s="11"/>
      <c r="N34"/>
      <c r="O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:30" ht="14.25" customHeight="1">
      <c r="B35" s="57" t="s">
        <v>7</v>
      </c>
      <c r="C35" s="58"/>
      <c r="D35" s="58"/>
      <c r="E35" s="59"/>
      <c r="F35" s="69">
        <f>F31-F33</f>
        <v>72553.091505946242</v>
      </c>
      <c r="G35" s="70"/>
      <c r="N35"/>
      <c r="O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 ht="14.25" customHeight="1">
      <c r="B36" s="60"/>
      <c r="C36" s="61"/>
      <c r="D36" s="61"/>
      <c r="E36" s="62"/>
      <c r="F36" s="71"/>
      <c r="G36" s="72"/>
      <c r="N36"/>
      <c r="O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:30" ht="14.25" customHeight="1">
      <c r="B37" s="63" t="s">
        <v>8</v>
      </c>
      <c r="C37" s="64"/>
      <c r="D37" s="64"/>
      <c r="E37" s="65"/>
      <c r="F37" s="73">
        <f>F31*F29</f>
        <v>1367.7527671281996</v>
      </c>
      <c r="G37" s="74"/>
      <c r="N37"/>
      <c r="O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ht="14.25" customHeight="1" thickBot="1">
      <c r="B38" s="66"/>
      <c r="C38" s="67"/>
      <c r="D38" s="67"/>
      <c r="E38" s="68"/>
      <c r="F38" s="75"/>
      <c r="G38" s="76"/>
      <c r="N38"/>
      <c r="O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ht="14.25" customHeight="1">
      <c r="D39" s="1"/>
      <c r="E39" s="1"/>
      <c r="F39" s="1"/>
      <c r="N39"/>
      <c r="O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0" ht="15" thickBot="1"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ht="18.75" thickBot="1">
      <c r="B41" s="103" t="s">
        <v>16</v>
      </c>
      <c r="C41" s="104"/>
      <c r="D41" s="104"/>
      <c r="E41" s="104"/>
      <c r="F41" s="104"/>
      <c r="G41" s="105" t="s">
        <v>17</v>
      </c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:30" ht="26.25" customHeight="1">
      <c r="B42" s="77" t="s">
        <v>12</v>
      </c>
      <c r="C42" s="78"/>
      <c r="D42" s="79">
        <f>FV((1+$F$20)^(1/12)-1, A43*12, -$F$18, -$F$16)</f>
        <v>27910.572549054719</v>
      </c>
      <c r="E42" s="80"/>
      <c r="F42" s="81"/>
      <c r="G42" s="82">
        <f>D42*$L$16</f>
        <v>418.65858823582079</v>
      </c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:30" ht="28.5" customHeight="1">
      <c r="A43" s="10">
        <v>5</v>
      </c>
      <c r="B43" s="83" t="s">
        <v>13</v>
      </c>
      <c r="C43" s="84"/>
      <c r="D43" s="85">
        <f>FV((1+$F$20)^(1/12)-1, A44*12, -$F$18, -$F$16)</f>
        <v>82037.34606533646</v>
      </c>
      <c r="E43" s="86"/>
      <c r="F43" s="87"/>
      <c r="G43" s="88">
        <f t="shared" ref="G43:G45" si="0">D43*$L$16</f>
        <v>1230.5601909800469</v>
      </c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:30" ht="28.5" customHeight="1">
      <c r="A44" s="10">
        <v>10</v>
      </c>
      <c r="B44" s="89" t="s">
        <v>14</v>
      </c>
      <c r="C44" s="90"/>
      <c r="D44" s="91">
        <f>FV((1+$F$20)^(1/12)-1, A45*12, -$F$18, -$F$16)</f>
        <v>409878.60832120141</v>
      </c>
      <c r="E44" s="92"/>
      <c r="F44" s="93"/>
      <c r="G44" s="88">
        <f t="shared" si="0"/>
        <v>6148.1791248180207</v>
      </c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:30" ht="28.5" customHeight="1" thickBot="1">
      <c r="A45" s="10">
        <v>20</v>
      </c>
      <c r="B45" s="94" t="s">
        <v>15</v>
      </c>
      <c r="C45" s="95"/>
      <c r="D45" s="96">
        <f>FV((1+$F$20)^(1/12)-1, A46*12, -$F$18, -$F$16)</f>
        <v>3517976.0557692987</v>
      </c>
      <c r="E45" s="97"/>
      <c r="F45" s="98"/>
      <c r="G45" s="99">
        <f t="shared" si="0"/>
        <v>52769.640836539482</v>
      </c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:30" ht="28.5" customHeight="1">
      <c r="A46" s="10">
        <v>35</v>
      </c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:30">
      <c r="A47" s="10"/>
    </row>
  </sheetData>
  <sheetProtection selectLockedCells="1"/>
  <mergeCells count="37">
    <mergeCell ref="B42:C42"/>
    <mergeCell ref="B43:C43"/>
    <mergeCell ref="B44:C44"/>
    <mergeCell ref="B45:C45"/>
    <mergeCell ref="D42:F42"/>
    <mergeCell ref="D43:F43"/>
    <mergeCell ref="D44:F44"/>
    <mergeCell ref="D45:F45"/>
    <mergeCell ref="B41:F41"/>
    <mergeCell ref="B31:E32"/>
    <mergeCell ref="B33:E34"/>
    <mergeCell ref="B35:E36"/>
    <mergeCell ref="B37:E38"/>
    <mergeCell ref="F31:G32"/>
    <mergeCell ref="F33:G34"/>
    <mergeCell ref="F35:G36"/>
    <mergeCell ref="F37:G38"/>
    <mergeCell ref="B18:E19"/>
    <mergeCell ref="F18:G19"/>
    <mergeCell ref="F20:G21"/>
    <mergeCell ref="B20:E21"/>
    <mergeCell ref="B22:E23"/>
    <mergeCell ref="F22:G23"/>
    <mergeCell ref="B29:E30"/>
    <mergeCell ref="F29:G30"/>
    <mergeCell ref="S3:S5"/>
    <mergeCell ref="F16:G17"/>
    <mergeCell ref="B16:E17"/>
    <mergeCell ref="B26:G28"/>
    <mergeCell ref="B13:G15"/>
    <mergeCell ref="I13:L13"/>
    <mergeCell ref="I14:K15"/>
    <mergeCell ref="I16:K17"/>
    <mergeCell ref="I18:K19"/>
    <mergeCell ref="L18:L19"/>
    <mergeCell ref="L16:L17"/>
    <mergeCell ref="L14:L15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3 c b 3 d 7 0 - 5 5 d c - 4 f 1 9 - b 0 7 8 - b 4 e d c c 3 9 d c 0 9 "   x m l n s = " h t t p : / / s c h e m a s . m i c r o s o f t . c o m / D a t a M a s h u p " > A A A A A A 0 H A A B Q S w M E F A A C A A g A / Z n j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D 9 m e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Z n j W p 3 M Z r c F B A A A n B M A A B M A H A B G b 3 J t d W x h c y 9 T Z W N 0 a W 9 u M S 5 t I K I Y A C i g F A A A A A A A A A A A A A A A A A A A A A A A A A A A A K 2 Y 3 2 7 b N h T G 7 w P k H Q h 1 F / b g K C W d p m 2 K D H C d d h n g F p 4 j t C i G w a A l Z i Z G k S 5 F x W m L v s j u h l 0 U u 8 j d 3 k A v t i M p T k R T c o a B A f I H 1 K f v H N L n p 3 O i j M W G K 4 k u 6 t / 4 x f 7 e / l 6 2 p J o l K F Y y y 4 W h 8 0 v O 0 S k S z O z v I f h 6 r a R h s P C e L c K X W q 0 z p s f l k j R Z L 1 g a s 8 p O D g / X 6 3 V 4 m c s k Y 9 c r o T T T Y a z S c K E P N Z W / c / l b 0 B / U b o + C i C 6 Y o I h d G 0 2 L m 4 S i h K H z 6 M 0 k g B j n J h U h C A T r V W E H 6 M u X Y K x E n k o c D F A Q j V 5 O X o U J u 6 S Q 6 Q E k m h 2 Y U j 2 f Q / a G c s n 0 f F 6 t o B / Q 9 / A d z e D H i T T L g 3 j J R d L D / e A r m N 5 6 E i + e x P I c e v E c W p 5 H X j y P L M 8 n X j y f W J 7 H X j y P L c + n X j y f W p 7 P v H g + s z y f e / F 8 b n n i x 3 6 K / r H t 6 g k l m y X s B y Z s 0 4 T 9 4 I R t n r A f o L B N F P a D F L a Z w n 6 g w j Z V 2 A 9 W 2 O Y K + w E L 2 2 R h P 2 h h m y 3 i h y 1 i s 0 X 8 s E W 2 + p S n R m W z R f y w R W y 2 i B + 2 i M 0 W 8 c M W s d k i f t g i N l v E D 1 v E Z o v 4 Y Y v Y b B E / b B G b r a E f t o Y l W 2 D 7 y 0 y t L 5 i A m V X p 0 / 9 j G / x 6 P 3 6 O Y f w s v l G x V B m a a p W q K 5 6 o r B w + q 7 k z r N Y M O 2 c 0 Y T r r 7 Z h X I b F b 8 U i I i 5 g K q r N T o 3 P W i B b x l U I j Y Z i m i b o P E s F Y n F 0 q n d b n F X 1 a s T J U R 2 4 D G I J f w 3 B d / o k M a J G B b K r z v m B w J s 7 q V I M N x D U 5 F a g 3 + 6 7 v K C b 8 Y 8 4 T 9 h m d 8 e J P z W m 7 a n r 4 b u o s F n 8 I w 1 M F d 0 J 2 D L L a K G S e L p i u N J t r 6 A N n I n E s z j 6 g 3 v B N H 4 3 i P M 0 F v b e w F M c P K j B 5 U F K G S Y u / E 0 4 7 Y + y 4 X A X o v j 6 S b t B 3 F I 6 z + F b 8 p V D 9 M T i K G f z r R B c h m j J d 3 K i W v D e C z c 7 c 2 F N q N E + L f y R X a F L c l J 9 l S y b T U e s n 6 q 7 C V m p H J T k V O 7 e 0 Q 3 a 3 L 9 D 8 h 9 3 V s u 4 9 / p x T a U B g + F V V + D 9 J c 3 w U l q j U S S l B D R c 8 A U 6 d e 9 / m a Y j G y v D M 0 J Z 7 I 3 o d o h 9 Z Z m B L z r 3 V R c i + x J P K 2 D W v B K M k 5 R L s d X 0 w l u h r 4 2 k D f E u a o R m r Y K a N B 0 2 1 x O o H Q P W c s R 4 V g 3 u 2 O 2 H d 8 N n K U y t C L h I u B e 1 k t e D Q W u r O 0 W 8 f d t v 5 d h 3 p j l p x y m O 7 I N y i 7 q 7 j 7 t L t I u 0 W r j u e X K g b R f B K a 3 V X A s o p A e h u 2 X t u l q W s 6 j h u 0 X Q 0 F P x g R 9 k O X b a S t u 4 w z r V m M v 5 U M 9 K d O 3 4 w + a 0 E + / t 7 X H a a N d 8 / j W / f P + H m y 6 c q S f 6 Z x l T B 8 h k 1 L O I p C y c K 2 u 1 b t e 4 1 S Z N X T B v w R S u q K a r b d p n u o 2 o Y 6 O H y Z V L D r x 1 T q V L o / D a n k q Y N T j s C D e w 3 V Z t A o G L p C Y w x 1 k G 0 x H v x L 1 B L A Q I t A B Q A A g A I A P 2 Z 4 1 r L m / i 6 p g A A A P c A A A A S A A A A A A A A A A A A A A A A A A A A A A B D b 2 5 m a W c v U G F j a 2 F n Z S 5 4 b W x Q S w E C L Q A U A A I A C A D 9 m e N a D 8 r p q 6 Q A A A D p A A A A E w A A A A A A A A A A A A A A A A D y A A A A W 0 N v b n R l b n R f V H l w Z X N d L n h t b F B L A Q I t A B Q A A g A I A P 2 Z 4 1 q d z G a 3 B Q Q A A J w T A A A T A A A A A A A A A A A A A A A A A O M B A A B G b 3 J t d W x h c y 9 T Z W N 0 a W 9 u M S 5 t U E s F B g A A A A A D A A M A w g A A A D U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g W A A A A A A A A N h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n N 1 b H R h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i Y W N j M W E z L T d h Y W Y t N D J m O S 1 i N m J l L T E y O T M 2 N j R m Z T c 3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y 0 w M l Q x N T o y N j o z O C 4 w N z A y M z A 4 W i I g L z 4 8 R W 5 0 c n k g V H l w Z T 0 i R m l s b E N v b H V t b l R 5 c G V z I i B W Y W x 1 Z T 0 i c 0 J 3 P T 0 i I C 8 + P E V u d H J 5 I F R 5 c G U 9 I k Z p b G x D b 2 x 1 b W 5 O Y W 1 l c y I g V m F s d W U 9 I n N b J n F 1 b 3 Q 7 Q 2 9 u c 3 V s d G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x L 0 F 1 d G 9 S Z W 1 v d m V k Q 2 9 s d W 1 u c z E u e 0 N v b n N 1 b H R h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b 2 5 z d W x 0 Y T E v Q X V 0 b 1 J l b W 9 2 Z W R D b 2 x 1 b W 5 z M S 5 7 Q 2 9 u c 3 V s d G E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E v Q X R 1 Y W x p e m F j Y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W x 0 Y V 9 m a W k 8 L 0 l 0 Z W 1 Q Y X R o P j w v S X R l b U x v Y 2 F 0 a W 9 u P j x T d G F i b G V F b n R y a W V z P j x F b n R y e S B U e X B l P S J R d W V y e U l E I i B W Y W x 1 Z T 0 i c z I y N j U w Y j c 5 L W N i Y 2 E t N G I y M i 0 4 O T I 4 L T I 0 Y T h m O D k w Y j R k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1 Q y M j o x N T o 1 M C 4 z M j A z M z g z W i I g L z 4 8 R W 5 0 c n k g V H l w Z T 0 i R m l s b E N v b H V t b l R 5 c G V z I i B W Y W x 1 Z T 0 i c 0 J o R U Z C Z 1 l H I i A v P j x F b n R y e S B U e X B l P S J G a W x s Q 2 9 s d W 1 u T m F t Z X M i I F Z h b H V l P S J z W y Z x d W 9 0 O 0 Z 1 b m R v c y Z x d W 9 0 O y w m c X V v d D t Q c m X D p 2 8 g Q X R 1 Y W w g K F I k K S Z x d W 9 0 O y w m c X V v d D v D m m x 0 a W 1 v I E R p d m l k Z W 5 k b y Z x d W 9 0 O y w m c X V v d D t E a X Z p Z G V u Z C B Z a W V s Z C Z x d W 9 0 O y w m c X V v d D t E W S B B b m 8 m c X V v d D s s J n F 1 b 3 Q 7 U m V u d G F i L i B B Y 3 V t d W x h Z G E m c X V v d D t d I i A v P j x F b n R y e S B U e X B l P S J G a W x s U 3 R h d H V z I i B W Y W x 1 Z T 0 i c 1 d h a X R p b m d G b 3 J F e G N l b F J l Z n J l c 2 g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S A x L 0 F 1 d G 9 S Z W 1 v d m V k Q 2 9 s d W 1 u c z E u e 0 Z 1 b m R v c y w w f S Z x d W 9 0 O y w m c X V v d D t T Z W N 0 a W 9 u M S 9 U Y W J l b G E g M S 9 B d X R v U m V t b 3 Z l Z E N v b H V t b n M x L n t Q c m X D p 2 8 g Q X R 1 Y W w g K F I k K S w x f S Z x d W 9 0 O y w m c X V v d D t T Z W N 0 a W 9 u M S 9 U Y W J l b G E g M S 9 B d X R v U m V t b 3 Z l Z E N v b H V t b n M x L n v D m m x 0 a W 1 v I E R p d m l k Z W 5 k b y w y f S Z x d W 9 0 O y w m c X V v d D t T Z W N 0 a W 9 u M S 9 U Y W J l b G E g M S 9 B d X R v U m V t b 3 Z l Z E N v b H V t b n M x L n t E a X Z p Z G V u Z C B Z a W V s Z C w z f S Z x d W 9 0 O y w m c X V v d D t T Z W N 0 a W 9 u M S 9 U Y W J l b G E g M S 9 B d X R v U m V t b 3 Z l Z E N v b H V t b n M x L n t E W S B B b m 8 s N H 0 m c X V v d D s s J n F 1 b 3 Q 7 U 2 V j d G l v b j E v V G F i Z W x h I D E v Q X V 0 b 1 J l b W 9 2 Z W R D b 2 x 1 b W 5 z M S 5 7 U m V u d G F i L i B B Y 3 V t d W x h Z G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I D E v Q X V 0 b 1 J l b W 9 2 Z W R D b 2 x 1 b W 5 z M S 5 7 R n V u Z G 9 z L D B 9 J n F 1 b 3 Q 7 L C Z x d W 9 0 O 1 N l Y 3 R p b 2 4 x L 1 R h Y m V s Y S A x L 0 F 1 d G 9 S Z W 1 v d m V k Q 2 9 s d W 1 u c z E u e 1 B y Z c O n b y B B d H V h b C A o U i Q p L D F 9 J n F 1 b 3 Q 7 L C Z x d W 9 0 O 1 N l Y 3 R p b 2 4 x L 1 R h Y m V s Y S A x L 0 F 1 d G 9 S Z W 1 v d m V k Q 2 9 s d W 1 u c z E u e 8 O a b H R p b W 8 g R G l 2 a W R l b m R v L D J 9 J n F 1 b 3 Q 7 L C Z x d W 9 0 O 1 N l Y 3 R p b 2 4 x L 1 R h Y m V s Y S A x L 0 F 1 d G 9 S Z W 1 v d m V k Q 2 9 s d W 1 u c z E u e 0 R p d m l k Z W 5 k I F l p Z W x k L D N 9 J n F 1 b 3 Q 7 L C Z x d W 9 0 O 1 N l Y 3 R p b 2 4 x L 1 R h Y m V s Y S A x L 0 F 1 d G 9 S Z W 1 v d m V k Q 2 9 s d W 1 u c z E u e 0 R Z I E F u b y w 0 f S Z x d W 9 0 O y w m c X V v d D t T Z W N 0 a W 9 u M S 9 U Y W J l b G E g M S 9 B d X R v U m V t b 3 Z l Z E N v b H V t b n M x L n t S Z W 5 0 Y W I u I E F j d W 1 1 b G F k Y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c 3 V s d G F f Z m l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V s d G F f Z m l p L 1 R h Y m V s Y S U y M G V 4 d H J h J U M z J U F E Z G E l M j B k Z S U y M E h U T U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W x 0 Y V 9 m a W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1 b H R h X 2 Z p a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W x 0 Y V 9 m a W k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1 b H R h X 2 Z p a S 9 F c n J v c y U y M F J l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1 b H R h X 2 Z p a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V s d G F f Z m l p L 0 V y c m 9 z J T I w U m V t b 3 Z p Z G 9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+ H L m t i W S N R K V y d a z O + i + x A A A A A A I A A A A A A B B m A A A A A Q A A I A A A A D X N 7 N w 9 l U M z W x 1 L Q Y y M j n R 5 g S e f P T j W P x C u f f E N e 9 G s A A A A A A 6 A A A A A A g A A I A A A A B w / V w 0 n y N p U X p B 9 6 V 4 I h m L d l T j v y 9 l S U J k j u c C J k z a + U A A A A E I u 0 9 X k x z L B h u J B Q m j A / L b 4 2 h 8 o A g O 1 M k l O 4 5 x a I J s L U W z f f M J g n J x V 1 b U p 2 b I n V P k l C Z Q p b Y j s N X 8 v A p m 1 W 1 s r W q h v a + 9 z q l T p 3 s 5 k 8 e e G Q A A A A I R v T 2 C v L 1 2 / W r K o M h h M 0 T n b Z r H N C G h 7 j l 3 u G H d v P Y K V T B I S m 6 F W x W F S F e n 1 T J 1 n u f 0 R d R j c A O p Y H 8 k E 8 x b U u C c = < / D a t a M a s h u p > 
</file>

<file path=customXml/itemProps1.xml><?xml version="1.0" encoding="utf-8"?>
<ds:datastoreItem xmlns:ds="http://schemas.openxmlformats.org/officeDocument/2006/customXml" ds:itemID="{1DAEB1AD-C472-4828-8AE2-F3CD65DB3F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dash_wallet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MARTINS AVELINO, LUIS FILIPE</dc:creator>
  <cp:keywords/>
  <dc:description/>
  <cp:lastModifiedBy>Luís Martins</cp:lastModifiedBy>
  <cp:revision/>
  <dcterms:created xsi:type="dcterms:W3CDTF">2025-07-02T14:05:06Z</dcterms:created>
  <dcterms:modified xsi:type="dcterms:W3CDTF">2025-07-03T22:47:04Z</dcterms:modified>
  <cp:category/>
  <cp:contentStatus/>
</cp:coreProperties>
</file>