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filterPrivacy="1" codeName="ThisWorkbook" defaultThemeVersion="166925"/>
  <xr:revisionPtr revIDLastSave="0" documentId="13_ncr:1_{A902D0C0-5D3E-4FD5-A231-4FDA1177B09B}" xr6:coauthVersionLast="47" xr6:coauthVersionMax="47" xr10:uidLastSave="{00000000-0000-0000-0000-000000000000}"/>
  <bookViews>
    <workbookView xWindow="-120" yWindow="-120" windowWidth="29040" windowHeight="15990" tabRatio="903" activeTab="8" xr2:uid="{00000000-000D-0000-FFFF-FFFF00000000}"/>
  </bookViews>
  <sheets>
    <sheet name="Início" sheetId="2" r:id="rId1"/>
    <sheet name="SOMA" sheetId="22" r:id="rId2"/>
    <sheet name="MÍNIMO e MÁXIMO" sheetId="11" r:id="rId3"/>
    <sheet name="MÉDIA e ALEATÓRIO ENTRE" sheetId="23" r:id="rId4"/>
    <sheet name="CONT VALORES E CONT VAZIOS" sheetId="24" r:id="rId5"/>
    <sheet name="SOMA.SE" sheetId="26" r:id="rId6"/>
    <sheet name="SOMA.SES" sheetId="27" r:id="rId7"/>
    <sheet name="CONT.SE" sheetId="28" r:id="rId8"/>
    <sheet name="CONT.SES" sheetId="29" r:id="rId9"/>
    <sheet name="Data e hora" sheetId="10" state="hidden" r:id="rId10"/>
    <sheet name="Unir texto e números" sheetId="15" state="hidden" r:id="rId11"/>
    <sheet name="Instruções SE" sheetId="13" state="hidden" r:id="rId12"/>
    <sheet name="PROCV" sheetId="9" state="hidden" r:id="rId13"/>
    <sheet name="Funções condicionais" sheetId="7" state="hidden" r:id="rId14"/>
    <sheet name="Assistente de função" sheetId="20" state="hidden" r:id="rId15"/>
    <sheet name="Erros de fórmula" sheetId="21" state="hidden" r:id="rId16"/>
  </sheets>
  <definedNames>
    <definedName name="_xlnm._FilterDatabase" localSheetId="13" hidden="1">'Funções condicionais'!$F$2:$H$14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29" l="1"/>
  <c r="G15" i="11"/>
  <c r="F29" i="13"/>
  <c r="F28" i="13"/>
  <c r="F6" i="10" l="1"/>
  <c r="D12" i="13"/>
  <c r="E106" i="7" l="1"/>
  <c r="D36" i="10" l="1"/>
  <c r="A38" i="7"/>
  <c r="D10" i="20"/>
  <c r="D8" i="10"/>
  <c r="D9" i="21"/>
  <c r="F35" i="13"/>
  <c r="G43" i="9"/>
  <c r="D43" i="9"/>
  <c r="F3" i="15"/>
  <c r="E3" i="15"/>
  <c r="H64" i="7"/>
  <c r="D64" i="7"/>
  <c r="D123" i="7"/>
  <c r="D29" i="15"/>
  <c r="D28" i="15"/>
  <c r="D11" i="10"/>
  <c r="E31" i="13"/>
  <c r="D36" i="21"/>
  <c r="C33" i="15" l="1"/>
  <c r="C37" i="15"/>
  <c r="C32" i="15"/>
  <c r="C36" i="15"/>
  <c r="F31" i="13"/>
  <c r="F33" i="13" s="1"/>
  <c r="F37" i="13" s="1"/>
</calcChain>
</file>

<file path=xl/sharedStrings.xml><?xml version="1.0" encoding="utf-8"?>
<sst xmlns="http://schemas.openxmlformats.org/spreadsheetml/2006/main" count="774" uniqueCount="313">
  <si>
    <t>Volte ao início pressionando Ctrl+Home. Para iniciar o tour, pressione Ctrl+Page Down.</t>
  </si>
  <si>
    <t>Veja mais detalhes abaixo</t>
  </si>
  <si>
    <t>Próxima etapa</t>
  </si>
  <si>
    <t>Anterior</t>
  </si>
  <si>
    <t>Avançar</t>
  </si>
  <si>
    <t>Mais informações na Web</t>
  </si>
  <si>
    <t>Visão geral de fórmulas no Excel</t>
  </si>
  <si>
    <t>Treinamento grátis sobre o Excel online</t>
  </si>
  <si>
    <t>Voltar ao início</t>
  </si>
  <si>
    <t>Fruta</t>
  </si>
  <si>
    <t>Maçãs</t>
  </si>
  <si>
    <t>Laranjas</t>
  </si>
  <si>
    <t>Bananas</t>
  </si>
  <si>
    <t>Limões</t>
  </si>
  <si>
    <t>Item</t>
  </si>
  <si>
    <t>Pão</t>
  </si>
  <si>
    <t>Roscas</t>
  </si>
  <si>
    <t>Biscoitos</t>
  </si>
  <si>
    <t>Bolos</t>
  </si>
  <si>
    <t>Tortas</t>
  </si>
  <si>
    <t>Valor</t>
  </si>
  <si>
    <t>Montante</t>
  </si>
  <si>
    <t>Carne</t>
  </si>
  <si>
    <t>Vaca</t>
  </si>
  <si>
    <t>Frango</t>
  </si>
  <si>
    <t>Porco</t>
  </si>
  <si>
    <t>Peixe</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</si>
  <si>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</si>
  <si>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</si>
  <si>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</si>
  <si>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</si>
  <si>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</si>
  <si>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</si>
  <si>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</si>
  <si>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</si>
  <si>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</si>
  <si>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</si>
  <si>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</si>
  <si>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</si>
  <si>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</si>
  <si>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</si>
  <si>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</si>
  <si>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</si>
  <si>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</si>
  <si>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</si>
  <si>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</si>
  <si>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</si>
  <si>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</si>
  <si>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</si>
  <si>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</si>
  <si>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</si>
  <si>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</si>
  <si>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</si>
  <si>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</si>
  <si>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</si>
  <si>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</si>
  <si>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</si>
  <si>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</si>
  <si>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</si>
  <si>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</si>
  <si>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</si>
  <si>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</si>
  <si>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</si>
  <si>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</si>
  <si>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</si>
  <si>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</si>
  <si>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</si>
  <si>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</si>
  <si>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</si>
  <si>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</si>
  <si>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</si>
  <si>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</si>
  <si>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</si>
  <si>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</si>
  <si>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</si>
  <si>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</si>
  <si>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</si>
  <si>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</si>
  <si>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</si>
  <si>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</si>
  <si>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</si>
  <si>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</si>
  <si>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</si>
  <si>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</si>
  <si>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</si>
  <si>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</si>
  <si>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</si>
  <si>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</si>
  <si>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</si>
  <si>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</si>
  <si>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</si>
  <si>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</si>
  <si>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</si>
  <si>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</si>
  <si>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</si>
  <si>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</si>
  <si>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</si>
  <si>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</si>
  <si>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</si>
  <si>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</si>
  <si>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</si>
  <si>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</si>
  <si>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</si>
  <si>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</si>
  <si>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</si>
  <si>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</si>
  <si>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</si>
  <si>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</si>
  <si>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</si>
  <si>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</si>
  <si>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</si>
  <si>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</si>
  <si>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</si>
  <si>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</si>
  <si>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</si>
  <si>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</si>
  <si>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</si>
  <si>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</si>
  <si>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</si>
  <si>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</si>
  <si>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</si>
  <si>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</si>
  <si>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</si>
  <si>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</si>
  <si>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</si>
  <si>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</si>
  <si>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</si>
  <si>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</si>
  <si>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</si>
  <si>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</si>
  <si>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</si>
  <si>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</si>
  <si>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</si>
  <si>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</si>
  <si>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</si>
  <si>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</si>
  <si>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</si>
  <si>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</si>
  <si>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</si>
  <si>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</si>
  <si>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</si>
  <si>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</si>
  <si>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</si>
  <si>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</si>
  <si>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</si>
  <si>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</si>
  <si>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</si>
  <si>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</si>
  <si>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</si>
  <si>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</si>
  <si>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</si>
  <si>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</si>
  <si>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</si>
  <si>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</si>
  <si>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</si>
  <si>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</si>
  <si>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</si>
  <si>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</si>
  <si>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</si>
  <si>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</si>
  <si>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</si>
  <si>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</si>
  <si>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</si>
  <si>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</si>
  <si>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</si>
  <si>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</si>
  <si>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</si>
  <si>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</si>
  <si>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</si>
  <si>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</si>
  <si>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</si>
  <si>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</si>
  <si>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</si>
  <si>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</si>
  <si>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</si>
  <si>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</si>
  <si>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</si>
  <si>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</si>
  <si>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</si>
  <si>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</si>
  <si>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</si>
  <si>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</si>
  <si>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</si>
  <si>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</si>
  <si>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</si>
  <si>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family val="2"/>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</si>
  <si>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</si>
  <si>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</si>
  <si>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</si>
  <si>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</si>
  <si>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</si>
  <si>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</si>
  <si>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</si>
  <si>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</si>
  <si>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</si>
  <si>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</si>
  <si>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</si>
  <si>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</si>
  <si>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</si>
  <si>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</si>
  <si>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</si>
  <si>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</si>
  <si>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</si>
  <si>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</si>
  <si>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</si>
  <si>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</si>
  <si>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</si>
  <si>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</si>
  <si>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</si>
  <si>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</si>
  <si>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</si>
  <si>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</si>
  <si>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</si>
  <si>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</si>
  <si>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</si>
  <si>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</si>
  <si>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</si>
  <si>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</si>
  <si>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</si>
  <si>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</si>
  <si>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</si>
  <si>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</si>
  <si>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</si>
  <si>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</si>
  <si>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</si>
  <si>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</si>
  <si>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</si>
  <si>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</si>
  <si>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</si>
  <si>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</si>
  <si>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</si>
  <si>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</si>
  <si>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</si>
  <si>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</si>
  <si>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</si>
  <si>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</si>
  <si>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</si>
  <si>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</si>
  <si>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</si>
  <si>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</si>
  <si>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</si>
  <si>
    <t>Fórmulas Matemáticas</t>
  </si>
  <si>
    <t>SOMA &gt;</t>
  </si>
  <si>
    <t>Idade</t>
  </si>
  <si>
    <t>Cidade</t>
  </si>
  <si>
    <t>Cargo</t>
  </si>
  <si>
    <t>Ana</t>
  </si>
  <si>
    <t>São Paulo</t>
  </si>
  <si>
    <t>Desenvolvedora</t>
  </si>
  <si>
    <t>Bruno</t>
  </si>
  <si>
    <t>Rio de Janeiro</t>
  </si>
  <si>
    <t>Analista</t>
  </si>
  <si>
    <t>Carlos</t>
  </si>
  <si>
    <t>Designer</t>
  </si>
  <si>
    <t>Diana</t>
  </si>
  <si>
    <t>Belo Horizonte</t>
  </si>
  <si>
    <t>Gerente</t>
  </si>
  <si>
    <t>Elisa</t>
  </si>
  <si>
    <t>Curitiba</t>
  </si>
  <si>
    <t>Departamento</t>
  </si>
  <si>
    <t>Data de Início</t>
  </si>
  <si>
    <t>Salário</t>
  </si>
  <si>
    <t>TI</t>
  </si>
  <si>
    <t>Marketing</t>
  </si>
  <si>
    <t>Design</t>
  </si>
  <si>
    <t>RH</t>
  </si>
  <si>
    <t>Financeiro</t>
  </si>
  <si>
    <t>Felipe</t>
  </si>
  <si>
    <t>Salvador</t>
  </si>
  <si>
    <t>Desenvolvedor</t>
  </si>
  <si>
    <t>Gabriela</t>
  </si>
  <si>
    <t>Porto Alegre</t>
  </si>
  <si>
    <t>Coordenadora</t>
  </si>
  <si>
    <t>Hugo</t>
  </si>
  <si>
    <t>Isabella</t>
  </si>
  <si>
    <t>João</t>
  </si>
  <si>
    <t>Performance</t>
  </si>
  <si>
    <t>Alta</t>
  </si>
  <si>
    <t>Baixa</t>
  </si>
  <si>
    <t>Média</t>
  </si>
  <si>
    <t>DEV</t>
  </si>
  <si>
    <t>Dados</t>
  </si>
  <si>
    <t>Produto</t>
  </si>
  <si>
    <t>Categoria</t>
  </si>
  <si>
    <t>Estoque</t>
  </si>
  <si>
    <t>Preço</t>
  </si>
  <si>
    <t>Desconto (%)</t>
  </si>
  <si>
    <t>Camisa</t>
  </si>
  <si>
    <t>Roupas</t>
  </si>
  <si>
    <t>Calça</t>
  </si>
  <si>
    <t>Tenis</t>
  </si>
  <si>
    <t>Calçados</t>
  </si>
  <si>
    <t>Bolsa</t>
  </si>
  <si>
    <t>Acessórios</t>
  </si>
  <si>
    <t>Jaqueta</t>
  </si>
  <si>
    <t>Chapéu</t>
  </si>
  <si>
    <t>Tênis</t>
  </si>
  <si>
    <t>Sapatilha</t>
  </si>
  <si>
    <t>Saia</t>
  </si>
  <si>
    <t>Óculos</t>
  </si>
  <si>
    <t>Maria</t>
  </si>
  <si>
    <t>Silvera</t>
  </si>
  <si>
    <t>Aluno</t>
  </si>
  <si>
    <t>Nota</t>
  </si>
  <si>
    <t>Média &gt;</t>
  </si>
  <si>
    <t>Total de Custo</t>
  </si>
  <si>
    <t>Ricardo</t>
  </si>
  <si>
    <t>Data</t>
  </si>
  <si>
    <t>Dev</t>
  </si>
  <si>
    <t>Coordenador</t>
  </si>
  <si>
    <t>baixa</t>
  </si>
  <si>
    <t>Qtd na categoria</t>
  </si>
  <si>
    <t>&gt;20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</si>
</sst>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54"/>
      <color theme="0"/>
      <name val="Segoe UI"/>
      <family val="2"/>
    </font>
    <font>
      <sz val="22"/>
      <color rgb="FF3B3838"/>
      <name val="Segoe UI Light"/>
      <family val="2"/>
    </font>
    <font>
      <b/>
      <sz val="11"/>
      <color theme="4"/>
      <name val="Segoe UI Black"/>
      <family val="2"/>
    </font>
    <font>
      <b/>
      <sz val="11"/>
      <color theme="0"/>
      <name val="Calibri"/>
      <family val="2"/>
    </font>
    <font>
      <b/>
      <sz val="11"/>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
      <sz val="16"/>
      <color theme="1"/>
      <name val="Calibri"/>
      <family val="2"/>
      <scheme val="minor"/>
    </font>
    <font>
      <sz val="18"/>
      <color theme="1"/>
      <name val="Calibri"/>
      <family val="2"/>
      <scheme val="minor"/>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8" fillId="0" borderId="0" applyFill="0" applyBorder="0">
      <alignment wrapText="1"/>
    </xf>
    <xf numFmtId="0" fontId="5" fillId="0" borderId="0"/>
    <xf numFmtId="0" fontId="9" fillId="2" borderId="0" applyNumberFormat="0" applyProtection="0">
      <alignment horizontal="left" wrapText="1" indent="4"/>
    </xf>
    <xf numFmtId="0" fontId="8" fillId="2" borderId="0" applyNumberFormat="0" applyProtection="0">
      <alignment horizontal="left" wrapText="1" indent="4"/>
    </xf>
    <xf numFmtId="0" fontId="10" fillId="0" borderId="0"/>
    <xf numFmtId="0" fontId="10" fillId="3" borderId="0" applyNumberFormat="0" applyBorder="0" applyProtection="0"/>
    <xf numFmtId="0" fontId="5" fillId="4" borderId="0"/>
    <xf numFmtId="0" fontId="5" fillId="5" borderId="1"/>
    <xf numFmtId="0" fontId="5" fillId="4" borderId="2"/>
    <xf numFmtId="0" fontId="5" fillId="0" borderId="0"/>
    <xf numFmtId="0" fontId="5" fillId="4" borderId="0"/>
    <xf numFmtId="0" fontId="5" fillId="5" borderId="1"/>
    <xf numFmtId="0" fontId="5" fillId="4" borderId="2"/>
    <xf numFmtId="0" fontId="5" fillId="0" borderId="0"/>
    <xf numFmtId="0" fontId="21" fillId="0" borderId="0" applyNumberFormat="0" applyFill="0" applyBorder="0" applyAlignment="0" applyProtection="0"/>
    <xf numFmtId="0" fontId="5" fillId="4" borderId="0"/>
    <xf numFmtId="0" fontId="5" fillId="5" borderId="1"/>
    <xf numFmtId="0" fontId="5" fillId="4" borderId="2"/>
    <xf numFmtId="0" fontId="27" fillId="0" borderId="0" applyNumberFormat="0" applyFill="0" applyBorder="0" applyAlignment="0" applyProtection="0"/>
    <xf numFmtId="165" fontId="18" fillId="0" borderId="0" applyFont="0" applyFill="0" applyBorder="0" applyAlignment="0" applyProtection="0"/>
    <xf numFmtId="164" fontId="18" fillId="0" borderId="0" applyFont="0" applyFill="0" applyBorder="0" applyAlignment="0" applyProtection="0"/>
    <xf numFmtId="44" fontId="18" fillId="0" borderId="0" applyFont="0" applyFill="0" applyBorder="0" applyAlignment="0" applyProtection="0"/>
    <xf numFmtId="42" fontId="18" fillId="0" borderId="0" applyFont="0" applyFill="0" applyBorder="0" applyAlignment="0" applyProtection="0"/>
    <xf numFmtId="9" fontId="18"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0" fontId="30" fillId="0" borderId="12" applyNumberForma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4" applyNumberFormat="0" applyAlignment="0" applyProtection="0"/>
    <xf numFmtId="0" fontId="36" fillId="11" borderId="15" applyNumberFormat="0" applyAlignment="0" applyProtection="0"/>
    <xf numFmtId="0" fontId="37" fillId="11" borderId="14" applyNumberFormat="0" applyAlignment="0" applyProtection="0"/>
    <xf numFmtId="0" fontId="38" fillId="0" borderId="16" applyNumberFormat="0" applyFill="0" applyAlignment="0" applyProtection="0"/>
    <xf numFmtId="0" fontId="20" fillId="12" borderId="17" applyNumberFormat="0" applyAlignment="0" applyProtection="0"/>
    <xf numFmtId="0" fontId="39" fillId="0" borderId="0" applyNumberFormat="0" applyFill="0" applyBorder="0" applyAlignment="0" applyProtection="0"/>
    <xf numFmtId="0" fontId="18" fillId="13" borderId="1" applyNumberFormat="0" applyFont="0" applyAlignment="0" applyProtection="0"/>
    <xf numFmtId="0" fontId="40" fillId="0" borderId="0" applyNumberFormat="0" applyFill="0" applyBorder="0" applyAlignment="0" applyProtection="0"/>
    <xf numFmtId="0" fontId="12" fillId="0" borderId="18" applyNumberFormat="0" applyFill="0" applyAlignment="0" applyProtection="0"/>
    <xf numFmtId="0" fontId="1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1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1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1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1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10"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cellStyleXfs>
  <cellXfs count="117">
    <xf numFmtId="0" fontId="0" fillId="0" borderId="0" xfId="0"/>
    <xf numFmtId="0" fontId="5" fillId="0" borderId="0" xfId="2"/>
    <xf numFmtId="0" fontId="9" fillId="2" borderId="0" xfId="3">
      <alignment horizontal="left" wrapText="1" indent="4"/>
    </xf>
    <xf numFmtId="0" fontId="8" fillId="2" borderId="0" xfId="4">
      <alignment horizontal="left" wrapText="1" indent="4"/>
    </xf>
    <xf numFmtId="0" fontId="5" fillId="0" borderId="0" xfId="2" applyAlignment="1">
      <alignment horizontal="left"/>
    </xf>
    <xf numFmtId="0" fontId="11" fillId="0" borderId="0" xfId="0" applyFont="1"/>
    <xf numFmtId="0" fontId="11" fillId="0" borderId="0" xfId="0" applyFont="1" applyAlignment="1">
      <alignment horizontal="left" indent="1"/>
    </xf>
    <xf numFmtId="0" fontId="10" fillId="3" borderId="0" xfId="6"/>
    <xf numFmtId="0" fontId="10" fillId="3" borderId="0" xfId="6" applyAlignment="1">
      <alignment horizontal="right"/>
    </xf>
    <xf numFmtId="0" fontId="10" fillId="0" borderId="0" xfId="5"/>
    <xf numFmtId="0" fontId="12" fillId="0" borderId="0" xfId="2" applyFont="1" applyAlignment="1">
      <alignment horizontal="left"/>
    </xf>
    <xf numFmtId="0" fontId="10" fillId="3" borderId="0" xfId="6" applyAlignment="1">
      <alignment horizontal="left"/>
    </xf>
    <xf numFmtId="14" fontId="0" fillId="0" borderId="0" xfId="0" applyNumberFormat="1"/>
    <xf numFmtId="0" fontId="5" fillId="4" borderId="0" xfId="11"/>
    <xf numFmtId="0" fontId="13" fillId="0" borderId="0" xfId="0" applyFont="1"/>
    <xf numFmtId="0" fontId="13" fillId="0" borderId="0" xfId="2" applyFont="1" applyAlignment="1">
      <alignment horizontal="left"/>
    </xf>
    <xf numFmtId="0" fontId="13" fillId="0" borderId="0" xfId="5" applyFont="1"/>
    <xf numFmtId="0" fontId="14" fillId="0" borderId="0" xfId="0" applyFont="1"/>
    <xf numFmtId="0" fontId="15" fillId="0" borderId="0" xfId="2" applyFont="1"/>
    <xf numFmtId="0" fontId="17" fillId="0" borderId="0" xfId="0" applyFont="1"/>
    <xf numFmtId="0" fontId="15" fillId="0" borderId="0" xfId="2" applyFont="1" applyAlignment="1">
      <alignment horizontal="left"/>
    </xf>
    <xf numFmtId="0" fontId="18" fillId="0" borderId="0" xfId="0" applyFont="1"/>
    <xf numFmtId="0" fontId="16" fillId="0" borderId="0" xfId="5" applyFont="1"/>
    <xf numFmtId="0" fontId="12" fillId="0" borderId="0" xfId="2" applyFont="1" applyAlignment="1">
      <alignment horizontal="right"/>
    </xf>
    <xf numFmtId="0" fontId="10" fillId="0" borderId="0" xfId="2" applyFont="1" applyAlignment="1">
      <alignment horizontal="left"/>
    </xf>
    <xf numFmtId="0" fontId="19" fillId="0" borderId="0" xfId="0" applyFont="1"/>
    <xf numFmtId="0" fontId="19" fillId="0" borderId="0" xfId="0" quotePrefix="1" applyFont="1"/>
    <xf numFmtId="0" fontId="19" fillId="0" borderId="0" xfId="0" applyFont="1" applyAlignment="1">
      <alignment wrapText="1"/>
    </xf>
    <xf numFmtId="0" fontId="20" fillId="3" borderId="0" xfId="6" applyFont="1" applyAlignment="1">
      <alignment horizontal="left"/>
    </xf>
    <xf numFmtId="0" fontId="20" fillId="3" borderId="0" xfId="6" applyFont="1" applyAlignment="1">
      <alignment horizontal="right"/>
    </xf>
    <xf numFmtId="0" fontId="0" fillId="0" borderId="0" xfId="0" applyAlignment="1">
      <alignment vertical="center"/>
    </xf>
    <xf numFmtId="0" fontId="20" fillId="3" borderId="0" xfId="6" applyFont="1"/>
    <xf numFmtId="0" fontId="7" fillId="0" borderId="0" xfId="2" applyFont="1"/>
    <xf numFmtId="0" fontId="7" fillId="0" borderId="0" xfId="2" applyFont="1" applyAlignment="1">
      <alignment horizontal="left"/>
    </xf>
    <xf numFmtId="0" fontId="7" fillId="0" borderId="0" xfId="2" applyFont="1" applyAlignment="1">
      <alignment horizontal="right"/>
    </xf>
    <xf numFmtId="0" fontId="7" fillId="4" borderId="0" xfId="7" applyFont="1"/>
    <xf numFmtId="0" fontId="7" fillId="4" borderId="0" xfId="7" applyFont="1" applyAlignment="1">
      <alignment horizontal="right"/>
    </xf>
    <xf numFmtId="0" fontId="7" fillId="5" borderId="1" xfId="8" applyFont="1" applyAlignment="1">
      <alignment horizontal="right"/>
    </xf>
    <xf numFmtId="0" fontId="11" fillId="0" borderId="0" xfId="0" applyFont="1" applyAlignment="1">
      <alignment horizontal="center"/>
    </xf>
    <xf numFmtId="0" fontId="7" fillId="0" borderId="0" xfId="2" applyFont="1" applyAlignment="1">
      <alignment horizontal="left" indent="1"/>
    </xf>
    <xf numFmtId="0" fontId="11" fillId="0" borderId="0" xfId="0" applyFont="1" applyAlignment="1">
      <alignment horizontal="left" indent="2"/>
    </xf>
    <xf numFmtId="0" fontId="7" fillId="4" borderId="2" xfId="9" applyFont="1"/>
    <xf numFmtId="0" fontId="7" fillId="5" borderId="1" xfId="8" applyFont="1" applyAlignment="1">
      <alignment horizontal="right" vertical="center"/>
    </xf>
    <xf numFmtId="0" fontId="7" fillId="0" borderId="0" xfId="2" applyFont="1" applyAlignment="1">
      <alignment horizontal="center"/>
    </xf>
    <xf numFmtId="0" fontId="7" fillId="0" borderId="0" xfId="2" quotePrefix="1" applyFont="1" applyAlignment="1">
      <alignment horizontal="left"/>
    </xf>
    <xf numFmtId="0" fontId="7" fillId="0" borderId="0" xfId="2" applyFont="1" applyAlignment="1">
      <alignment horizontal="left" indent="2"/>
    </xf>
    <xf numFmtId="0" fontId="7" fillId="0" borderId="0" xfId="10" applyFont="1" applyAlignment="1">
      <alignment horizontal="left" indent="1"/>
    </xf>
    <xf numFmtId="0" fontId="7" fillId="4" borderId="2" xfId="13" applyFont="1"/>
    <xf numFmtId="0" fontId="7" fillId="4" borderId="2" xfId="9" applyFont="1" applyAlignment="1">
      <alignment horizontal="center" vertical="center"/>
    </xf>
    <xf numFmtId="0" fontId="7" fillId="4" borderId="2" xfId="9" applyFont="1" applyAlignment="1">
      <alignment horizontal="left"/>
    </xf>
    <xf numFmtId="0" fontId="5" fillId="5" borderId="1" xfId="8"/>
    <xf numFmtId="0" fontId="0" fillId="0" borderId="3" xfId="0" applyBorder="1" applyAlignment="1">
      <alignment vertical="center"/>
    </xf>
    <xf numFmtId="0" fontId="22" fillId="2" borderId="0" xfId="27" applyFont="1" applyFill="1" applyBorder="1" applyAlignment="1">
      <alignment horizontal="left" indent="1"/>
    </xf>
    <xf numFmtId="0" fontId="20" fillId="3" borderId="4" xfId="6" applyFont="1" applyBorder="1" applyAlignment="1">
      <alignment horizontal="left" vertical="center"/>
    </xf>
    <xf numFmtId="0" fontId="20"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7" fillId="0" borderId="0" xfId="2" applyFont="1" applyAlignment="1">
      <alignment horizontal="centerContinuous"/>
    </xf>
    <xf numFmtId="0" fontId="0" fillId="0" borderId="0" xfId="0" applyAlignment="1">
      <alignment horizontal="centerContinuous"/>
    </xf>
    <xf numFmtId="0" fontId="10" fillId="0" borderId="0" xfId="5" applyAlignment="1">
      <alignment horizontal="centerContinuous"/>
    </xf>
    <xf numFmtId="0" fontId="6"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10" fillId="0" borderId="0" xfId="2" applyFont="1" applyAlignment="1">
      <alignment horizontal="left" wrapText="1"/>
    </xf>
    <xf numFmtId="0" fontId="13" fillId="0" borderId="0" xfId="0" applyFont="1" applyAlignment="1">
      <alignment wrapText="1"/>
    </xf>
    <xf numFmtId="0" fontId="13" fillId="0" borderId="0" xfId="2" applyFont="1" applyAlignment="1">
      <alignment horizontal="left" wrapText="1"/>
    </xf>
    <xf numFmtId="0" fontId="24" fillId="0" borderId="0" xfId="0" applyFont="1"/>
    <xf numFmtId="0" fontId="23" fillId="0" borderId="0" xfId="0" applyFont="1" applyAlignment="1">
      <alignment horizontal="center" vertical="center"/>
    </xf>
    <xf numFmtId="0" fontId="23"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5" fillId="4" borderId="5" xfId="7" applyBorder="1"/>
    <xf numFmtId="0" fontId="7" fillId="5" borderId="6" xfId="8" applyFont="1" applyBorder="1" applyAlignment="1">
      <alignment horizontal="right"/>
    </xf>
    <xf numFmtId="0" fontId="7" fillId="4" borderId="5" xfId="7" applyFont="1" applyBorder="1"/>
    <xf numFmtId="0" fontId="7" fillId="4" borderId="5" xfId="7" applyFont="1" applyBorder="1" applyAlignment="1">
      <alignment horizontal="right"/>
    </xf>
    <xf numFmtId="0" fontId="7" fillId="4" borderId="5" xfId="7" applyFont="1" applyBorder="1" applyAlignment="1">
      <alignment horizontal="left"/>
    </xf>
    <xf numFmtId="0" fontId="5" fillId="4" borderId="8" xfId="9" applyBorder="1"/>
    <xf numFmtId="0" fontId="5" fillId="5" borderId="7" xfId="8" applyBorder="1"/>
    <xf numFmtId="0" fontId="6" fillId="4" borderId="5" xfId="7" applyFont="1" applyBorder="1"/>
    <xf numFmtId="0" fontId="5" fillId="4" borderId="1" xfId="7" applyBorder="1"/>
    <xf numFmtId="166" fontId="7" fillId="5" borderId="7" xfId="8" applyNumberFormat="1" applyFont="1" applyBorder="1" applyAlignment="1">
      <alignment horizontal="right"/>
    </xf>
    <xf numFmtId="166" fontId="5" fillId="4" borderId="8" xfId="9" applyNumberFormat="1" applyBorder="1"/>
    <xf numFmtId="166" fontId="5" fillId="4" borderId="5" xfId="7" applyNumberFormat="1" applyBorder="1"/>
    <xf numFmtId="0" fontId="41" fillId="2" borderId="0" xfId="27" applyFont="1" applyFill="1" applyBorder="1" applyAlignment="1">
      <alignment horizontal="left" indent="1"/>
    </xf>
    <xf numFmtId="0" fontId="4" fillId="4" borderId="5" xfId="7" applyFont="1" applyBorder="1"/>
    <xf numFmtId="167" fontId="7" fillId="5" borderId="7" xfId="8" applyNumberFormat="1" applyFont="1" applyBorder="1" applyAlignment="1">
      <alignment horizontal="right"/>
    </xf>
    <xf numFmtId="168" fontId="5" fillId="5" borderId="7" xfId="8" applyNumberFormat="1" applyBorder="1"/>
    <xf numFmtId="168" fontId="5" fillId="4" borderId="5" xfId="7" applyNumberFormat="1" applyBorder="1"/>
    <xf numFmtId="168" fontId="7" fillId="5" borderId="7"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5" fillId="5" borderId="1" xfId="8" applyNumberFormat="1" applyAlignment="1">
      <alignment vertical="center"/>
    </xf>
    <xf numFmtId="0" fontId="7" fillId="4" borderId="5" xfId="7" applyFont="1" applyBorder="1" applyAlignment="1">
      <alignment horizontal="center"/>
    </xf>
    <xf numFmtId="14" fontId="7" fillId="4" borderId="5" xfId="7" applyNumberFormat="1" applyFont="1" applyBorder="1" applyAlignment="1">
      <alignment horizontal="left"/>
    </xf>
    <xf numFmtId="44" fontId="7" fillId="4" borderId="5" xfId="22" applyFont="1" applyFill="1" applyBorder="1" applyAlignment="1">
      <alignment horizontal="left"/>
    </xf>
    <xf numFmtId="0" fontId="10" fillId="3" borderId="0" xfId="6" applyAlignment="1">
      <alignment horizontal="center"/>
    </xf>
    <xf numFmtId="14" fontId="7" fillId="4" borderId="5" xfId="7" applyNumberFormat="1" applyFont="1" applyBorder="1" applyAlignment="1">
      <alignment horizontal="center"/>
    </xf>
    <xf numFmtId="0" fontId="3" fillId="4" borderId="5" xfId="7" applyFont="1" applyBorder="1" applyAlignment="1">
      <alignment horizontal="left"/>
    </xf>
    <xf numFmtId="2" fontId="7" fillId="4" borderId="5" xfId="7" applyNumberFormat="1" applyFont="1" applyBorder="1" applyAlignment="1">
      <alignment horizontal="left"/>
    </xf>
    <xf numFmtId="0" fontId="2" fillId="4" borderId="5" xfId="7" applyFont="1" applyBorder="1" applyAlignment="1">
      <alignment horizontal="left"/>
    </xf>
    <xf numFmtId="2" fontId="7" fillId="5" borderId="6" xfId="8" applyNumberFormat="1" applyFont="1" applyBorder="1" applyAlignment="1">
      <alignment horizontal="center"/>
    </xf>
    <xf numFmtId="0" fontId="23" fillId="0" borderId="0" xfId="0" applyFont="1" applyAlignment="1">
      <alignment horizontal="left" vertical="center"/>
    </xf>
    <xf numFmtId="44" fontId="7" fillId="4" borderId="5" xfId="22" applyFont="1" applyFill="1" applyBorder="1" applyAlignment="1">
      <alignment horizontal="center"/>
    </xf>
    <xf numFmtId="0" fontId="2" fillId="0" borderId="0" xfId="2" applyFont="1"/>
    <xf numFmtId="0" fontId="5" fillId="38" borderId="0" xfId="2" applyFill="1"/>
    <xf numFmtId="0" fontId="2" fillId="4" borderId="5" xfId="7" applyFont="1" applyBorder="1" applyAlignment="1">
      <alignment horizontal="center"/>
    </xf>
    <xf numFmtId="44" fontId="5" fillId="0" borderId="0" xfId="2" applyNumberFormat="1"/>
    <xf numFmtId="44" fontId="42" fillId="38" borderId="0" xfId="2" applyNumberFormat="1" applyFont="1" applyFill="1"/>
    <xf numFmtId="44" fontId="43" fillId="38" borderId="0" xfId="22" applyFont="1" applyFill="1"/>
    <xf numFmtId="0" fontId="20" fillId="3" borderId="0" xfId="6" applyFont="1" applyAlignment="1">
      <alignment horizontal="center"/>
    </xf>
    <xf numFmtId="0" fontId="20" fillId="3" borderId="9" xfId="6" applyFont="1" applyBorder="1" applyAlignment="1">
      <alignment horizontal="center"/>
    </xf>
    <xf numFmtId="0" fontId="20" fillId="3" borderId="10" xfId="6" applyFont="1" applyBorder="1" applyAlignment="1">
      <alignment horizontal="center"/>
    </xf>
    <xf numFmtId="0" fontId="20" fillId="3" borderId="10" xfId="6" applyFont="1" applyBorder="1" applyAlignment="1">
      <alignment horizontal="center" vertical="center"/>
    </xf>
    <xf numFmtId="0" fontId="11" fillId="0" borderId="0" xfId="0" applyFont="1" applyAlignment="1">
      <alignment wrapText="1"/>
    </xf>
    <xf numFmtId="0" fontId="1" fillId="4" borderId="5" xfId="7" applyFont="1" applyBorder="1" applyAlignment="1">
      <alignment horizontal="left"/>
    </xf>
    <xf numFmtId="0" fontId="1" fillId="4" borderId="0" xfId="7" applyFont="1" applyAlignment="1">
      <alignment horizontal="left"/>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color theme="1"/>
      </font>
      <fill>
        <patternFill>
          <bgColor theme="7" tint="0.59996337778862885"/>
        </patternFill>
      </fill>
      <border>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7.png"/><Relationship Id="rId7" Type="http://schemas.openxmlformats.org/officeDocument/2006/relationships/image" Target="../media/image4.svg"/><Relationship Id="rId12" Type="http://schemas.openxmlformats.org/officeDocument/2006/relationships/image" Target="../media/image10.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3.png"/><Relationship Id="rId11" Type="http://schemas.openxmlformats.org/officeDocument/2006/relationships/image" Target="../media/image9.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png"/><Relationship Id="rId12" Type="http://schemas.openxmlformats.org/officeDocument/2006/relationships/image" Target="../media/image3.png"/><Relationship Id="rId17" Type="http://schemas.openxmlformats.org/officeDocument/2006/relationships/image" Target="../media/image13.png"/><Relationship Id="rId2" Type="http://schemas.openxmlformats.org/officeDocument/2006/relationships/image" Target="../media/image5.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12.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1.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6.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5.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4.svg"/><Relationship Id="rId9" Type="http://schemas.openxmlformats.org/officeDocument/2006/relationships/hyperlink" Target="#PROCV!A62"/><Relationship Id="rId14" Type="http://schemas.openxmlformats.org/officeDocument/2006/relationships/image" Target="../media/image15.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1.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4.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2.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12.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2.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1.pn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16.png"/><Relationship Id="rId5" Type="http://schemas.openxmlformats.org/officeDocument/2006/relationships/image" Target="../media/image4.svg"/><Relationship Id="rId10" Type="http://schemas.openxmlformats.org/officeDocument/2006/relationships/hyperlink" Target="#'Erros de f&#243;rmula'!A1"/><Relationship Id="rId4" Type="http://schemas.openxmlformats.org/officeDocument/2006/relationships/image" Target="../media/image3.png"/><Relationship Id="rId9" Type="http://schemas.openxmlformats.org/officeDocument/2006/relationships/hyperlink" Target="#'Fun&#231;&#245;es condicionais'!A1"/></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1.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15.svg"/><Relationship Id="rId11" Type="http://schemas.openxmlformats.org/officeDocument/2006/relationships/image" Target="../media/image4.svg"/><Relationship Id="rId5" Type="http://schemas.openxmlformats.org/officeDocument/2006/relationships/image" Target="../media/image14.png"/><Relationship Id="rId10" Type="http://schemas.openxmlformats.org/officeDocument/2006/relationships/image" Target="../media/image3.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drawing1.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4" dataDxfId="13">
  <autoFilter ref="Z2:Z6" xr:uid="{00000000-0009-0000-0100-000001000000}"/>
  <tableColumns count="1">
    <tableColumn id="1" xr3:uid="{00000000-0010-0000-0000-000001000000}" name="Fruta" dataDxfId="12"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1" dataDxfId="10">
  <autoFilter ref="AB2:AB4" xr:uid="{00000000-0009-0000-0100-000002000000}"/>
  <tableColumns count="1">
    <tableColumn id="1" xr3:uid="{00000000-0010-0000-0100-000001000000}" name="Maçãs" dataDxfId="9"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8" dataDxfId="7">
  <autoFilter ref="AD2:AD4" xr:uid="{00000000-0009-0000-0100-000003000000}"/>
  <tableColumns count="1">
    <tableColumn id="1" xr3:uid="{00000000-0010-0000-0200-000001000000}" name="Laranjas" dataDxfId="6"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5" dataDxfId="4">
  <autoFilter ref="AH2:AH4" xr:uid="{00000000-0009-0000-0100-000004000000}"/>
  <tableColumns count="1">
    <tableColumn id="1" xr3:uid="{00000000-0010-0000-0300-000001000000}" name="Limões" dataDxfId="3"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2" dataDxfId="1">
  <autoFilter ref="AF2:AF4" xr:uid="{00000000-0009-0000-0100-000005000000}"/>
  <tableColumns count="1">
    <tableColumn id="1" xr3:uid="{00000000-0010-0000-0400-000001000000}" name="Bananas" dataDxfId="0"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2.bin"/><Relationship Id="rId1" Type="http://schemas.openxmlformats.org/officeDocument/2006/relationships/hyperlink" Target="https://support.office.com/en-us/article/IF-function-69AED7C9-4E8A-4755-A9BC-AA8BBFF73BE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1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election activeCell="A3" sqref="A3"/>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52"/>
    </row>
    <row r="2" spans="1:1" ht="102" customHeight="1" x14ac:dyDescent="1">
      <c r="A2" s="83" t="s">
        <v>241</v>
      </c>
    </row>
    <row r="3" spans="1:1" ht="22.5" x14ac:dyDescent="0.35">
      <c r="A3" s="2"/>
    </row>
    <row r="4" spans="1:1" ht="264" customHeight="1" x14ac:dyDescent="0.25">
      <c r="A4" s="3" t="s">
        <v>0</v>
      </c>
    </row>
    <row r="5" spans="1:1" ht="20.25" customHeight="1" x14ac:dyDescent="0.35">
      <c r="A5" s="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9" sqref="D9"/>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55</v>
      </c>
    </row>
    <row r="2" spans="1:6" x14ac:dyDescent="0.25">
      <c r="A2" s="25" t="s">
        <v>56</v>
      </c>
    </row>
    <row r="3" spans="1:6" ht="33" x14ac:dyDescent="0.25">
      <c r="A3" s="25" t="s">
        <v>57</v>
      </c>
      <c r="C3" s="56"/>
      <c r="D3" s="58"/>
    </row>
    <row r="4" spans="1:6" x14ac:dyDescent="0.25">
      <c r="A4" s="25" t="s">
        <v>58</v>
      </c>
    </row>
    <row r="5" spans="1:6" x14ac:dyDescent="0.25">
      <c r="A5" s="25" t="s">
        <v>59</v>
      </c>
      <c r="C5" s="110" t="s">
        <v>55</v>
      </c>
      <c r="D5" s="110"/>
    </row>
    <row r="6" spans="1:6" ht="16.5" customHeight="1" x14ac:dyDescent="0.3">
      <c r="A6" s="25" t="s">
        <v>60</v>
      </c>
      <c r="C6" s="71" t="s">
        <v>69</v>
      </c>
      <c r="D6" s="80"/>
      <c r="F6" s="66" t="str">
        <f ca="1">IF(D6=TODAY(),"Isso aí!","")</f>
        <v/>
      </c>
    </row>
    <row r="7" spans="1:6" ht="16.5" customHeight="1" thickBot="1" x14ac:dyDescent="0.3">
      <c r="A7" s="27" t="s">
        <v>61</v>
      </c>
      <c r="C7" s="71" t="s">
        <v>70</v>
      </c>
      <c r="D7" s="80"/>
    </row>
    <row r="8" spans="1:6" ht="16.5" customHeight="1" thickTop="1" thickBot="1" x14ac:dyDescent="0.3">
      <c r="A8" s="25" t="s">
        <v>62</v>
      </c>
      <c r="C8" s="71" t="s">
        <v>71</v>
      </c>
      <c r="D8" s="76">
        <f>D7-D6</f>
        <v>0</v>
      </c>
    </row>
    <row r="9" spans="1:6" ht="15.75" thickTop="1" x14ac:dyDescent="0.25">
      <c r="A9" s="25" t="s">
        <v>63</v>
      </c>
    </row>
    <row r="10" spans="1:6" ht="15" customHeight="1" thickBot="1" x14ac:dyDescent="0.3">
      <c r="A10" s="27" t="s">
        <v>64</v>
      </c>
      <c r="C10" s="71" t="s">
        <v>72</v>
      </c>
      <c r="D10" s="77"/>
    </row>
    <row r="11" spans="1:6" ht="15" customHeight="1" thickTop="1" thickBot="1" x14ac:dyDescent="0.3">
      <c r="A11" s="27" t="s">
        <v>237</v>
      </c>
      <c r="C11" s="71" t="s">
        <v>73</v>
      </c>
      <c r="D11" s="81">
        <f>D6+D10</f>
        <v>0</v>
      </c>
    </row>
    <row r="12" spans="1:6" ht="15.75" thickTop="1" x14ac:dyDescent="0.25">
      <c r="A12" s="25" t="s">
        <v>65</v>
      </c>
    </row>
    <row r="13" spans="1:6" x14ac:dyDescent="0.25">
      <c r="A13" s="25" t="s">
        <v>3</v>
      </c>
    </row>
    <row r="14" spans="1:6" x14ac:dyDescent="0.25">
      <c r="A14" s="25" t="s">
        <v>4</v>
      </c>
    </row>
    <row r="15" spans="1:6" x14ac:dyDescent="0.25">
      <c r="A15" s="25" t="s">
        <v>5</v>
      </c>
    </row>
    <row r="16" spans="1:6" x14ac:dyDescent="0.25">
      <c r="A16" s="25" t="s">
        <v>66</v>
      </c>
    </row>
    <row r="17" spans="1:4" x14ac:dyDescent="0.25">
      <c r="A17" s="25" t="s">
        <v>67</v>
      </c>
    </row>
    <row r="18" spans="1:4" x14ac:dyDescent="0.25">
      <c r="A18" s="25" t="s">
        <v>68</v>
      </c>
    </row>
    <row r="19" spans="1:4" x14ac:dyDescent="0.25">
      <c r="A19" s="25" t="s">
        <v>7</v>
      </c>
    </row>
    <row r="25" spans="1:4" ht="15" customHeight="1" x14ac:dyDescent="0.25">
      <c r="C25" s="56"/>
      <c r="D25" s="58"/>
    </row>
    <row r="27" spans="1:4" x14ac:dyDescent="0.25">
      <c r="C27" s="110" t="s">
        <v>62</v>
      </c>
      <c r="D27" s="110"/>
    </row>
    <row r="28" spans="1:4" x14ac:dyDescent="0.25">
      <c r="C28" s="71" t="s">
        <v>74</v>
      </c>
      <c r="D28" s="85"/>
    </row>
    <row r="31" spans="1:4" x14ac:dyDescent="0.25">
      <c r="C31" s="110" t="s">
        <v>75</v>
      </c>
      <c r="D31" s="110"/>
    </row>
    <row r="32" spans="1:4" x14ac:dyDescent="0.25">
      <c r="C32" s="71" t="s">
        <v>76</v>
      </c>
      <c r="D32" s="86">
        <v>0.33333333333333331</v>
      </c>
    </row>
    <row r="33" spans="3:4" x14ac:dyDescent="0.25">
      <c r="C33" s="71" t="s">
        <v>77</v>
      </c>
      <c r="D33" s="86">
        <v>0.5</v>
      </c>
    </row>
    <row r="34" spans="3:4" x14ac:dyDescent="0.25">
      <c r="C34" s="84" t="s">
        <v>78</v>
      </c>
      <c r="D34" s="86">
        <v>0.54166666666666663</v>
      </c>
    </row>
    <row r="35" spans="3:4" ht="15.75" thickBot="1" x14ac:dyDescent="0.3">
      <c r="C35" s="71" t="s">
        <v>79</v>
      </c>
      <c r="D35" s="86">
        <v>0.70833333333333337</v>
      </c>
    </row>
    <row r="36" spans="3:4" ht="16.5" thickTop="1" thickBot="1" x14ac:dyDescent="0.3">
      <c r="C36" s="71" t="s">
        <v>80</v>
      </c>
      <c r="D36" s="76">
        <f>((D35-D32)-(D34-D33))*24</f>
        <v>8.0000000000000018</v>
      </c>
    </row>
    <row r="37" spans="3:4" ht="15.75" thickTop="1" x14ac:dyDescent="0.25"/>
    <row r="45" spans="3:4" x14ac:dyDescent="0.25">
      <c r="C45" s="111" t="s">
        <v>81</v>
      </c>
      <c r="D45" s="111"/>
    </row>
    <row r="46" spans="3:4" x14ac:dyDescent="0.25">
      <c r="C46" s="78" t="s">
        <v>82</v>
      </c>
      <c r="D46" s="82">
        <v>43005</v>
      </c>
    </row>
    <row r="47" spans="3:4" x14ac:dyDescent="0.25">
      <c r="C47" s="78" t="s">
        <v>83</v>
      </c>
      <c r="D47" s="87">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D9" sqref="D9"/>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84</v>
      </c>
      <c r="C1" s="56"/>
      <c r="D1" s="58"/>
      <c r="E1" s="58"/>
      <c r="F1" s="58"/>
    </row>
    <row r="2" spans="1:6" x14ac:dyDescent="0.25">
      <c r="A2" s="25" t="s">
        <v>85</v>
      </c>
      <c r="C2" s="7" t="s">
        <v>96</v>
      </c>
      <c r="D2" s="7" t="s">
        <v>108</v>
      </c>
      <c r="E2" s="7" t="s">
        <v>117</v>
      </c>
      <c r="F2" s="7" t="s">
        <v>118</v>
      </c>
    </row>
    <row r="3" spans="1:6" x14ac:dyDescent="0.25">
      <c r="A3" s="25" t="s">
        <v>86</v>
      </c>
      <c r="C3" s="71" t="s">
        <v>97</v>
      </c>
      <c r="D3" s="71" t="s">
        <v>109</v>
      </c>
      <c r="E3" s="77" t="str">
        <f>D3&amp;", "&amp;C3</f>
        <v>Cardoso, Lara</v>
      </c>
      <c r="F3" s="50" t="str">
        <f>C3&amp;" "&amp;D3</f>
        <v>Lara Cardoso</v>
      </c>
    </row>
    <row r="4" spans="1:6" x14ac:dyDescent="0.25">
      <c r="A4" s="25" t="s">
        <v>87</v>
      </c>
      <c r="C4" s="71" t="s">
        <v>98</v>
      </c>
      <c r="D4" s="71" t="s">
        <v>110</v>
      </c>
      <c r="E4" s="77"/>
      <c r="F4" s="50"/>
    </row>
    <row r="5" spans="1:6" x14ac:dyDescent="0.25">
      <c r="A5" s="25" t="s">
        <v>88</v>
      </c>
      <c r="C5" s="71" t="s">
        <v>99</v>
      </c>
      <c r="D5" s="71" t="s">
        <v>111</v>
      </c>
      <c r="E5" s="77"/>
      <c r="F5" s="50"/>
    </row>
    <row r="6" spans="1:6" x14ac:dyDescent="0.25">
      <c r="A6" s="25" t="s">
        <v>1</v>
      </c>
      <c r="C6" s="71" t="s">
        <v>100</v>
      </c>
      <c r="D6" s="71" t="s">
        <v>112</v>
      </c>
      <c r="E6" s="77"/>
      <c r="F6" s="50"/>
    </row>
    <row r="7" spans="1:6" x14ac:dyDescent="0.25">
      <c r="A7" s="25" t="s">
        <v>4</v>
      </c>
      <c r="C7" s="71" t="s">
        <v>101</v>
      </c>
      <c r="D7" s="71" t="s">
        <v>113</v>
      </c>
      <c r="E7" s="77"/>
      <c r="F7" s="50"/>
    </row>
    <row r="8" spans="1:6" x14ac:dyDescent="0.25">
      <c r="A8" s="25" t="s">
        <v>89</v>
      </c>
      <c r="C8" s="71" t="s">
        <v>102</v>
      </c>
      <c r="D8" s="71" t="s">
        <v>114</v>
      </c>
      <c r="E8" s="77"/>
      <c r="F8" s="50"/>
    </row>
    <row r="9" spans="1:6" x14ac:dyDescent="0.25">
      <c r="A9" s="25" t="s">
        <v>90</v>
      </c>
      <c r="C9" s="71" t="s">
        <v>103</v>
      </c>
      <c r="D9" s="71" t="s">
        <v>115</v>
      </c>
      <c r="E9" s="77"/>
      <c r="F9" s="50"/>
    </row>
    <row r="10" spans="1:6" x14ac:dyDescent="0.25">
      <c r="A10" s="25" t="s">
        <v>91</v>
      </c>
      <c r="C10" s="71" t="s">
        <v>104</v>
      </c>
      <c r="D10" s="71" t="s">
        <v>116</v>
      </c>
      <c r="E10" s="77"/>
      <c r="F10" s="50"/>
    </row>
    <row r="11" spans="1:6" ht="15" customHeight="1" x14ac:dyDescent="0.25">
      <c r="A11" s="27" t="s">
        <v>239</v>
      </c>
    </row>
    <row r="12" spans="1:6" x14ac:dyDescent="0.25">
      <c r="A12" s="25" t="s">
        <v>92</v>
      </c>
    </row>
    <row r="13" spans="1:6" ht="15" customHeight="1" x14ac:dyDescent="0.25">
      <c r="A13" s="27" t="s">
        <v>93</v>
      </c>
    </row>
    <row r="14" spans="1:6" x14ac:dyDescent="0.25">
      <c r="A14" s="25" t="s">
        <v>5</v>
      </c>
    </row>
    <row r="15" spans="1:6" x14ac:dyDescent="0.25">
      <c r="A15" s="25" t="s">
        <v>94</v>
      </c>
    </row>
    <row r="16" spans="1:6" x14ac:dyDescent="0.25">
      <c r="A16" s="25" t="s">
        <v>95</v>
      </c>
    </row>
    <row r="17" spans="1:4" x14ac:dyDescent="0.25">
      <c r="A17" s="25" t="s">
        <v>7</v>
      </c>
    </row>
    <row r="21" spans="1:4" x14ac:dyDescent="0.25">
      <c r="D21" s="12"/>
    </row>
    <row r="27" spans="1:4" x14ac:dyDescent="0.25">
      <c r="C27" s="110" t="s">
        <v>105</v>
      </c>
      <c r="D27" s="110"/>
    </row>
    <row r="28" spans="1:4" x14ac:dyDescent="0.25">
      <c r="C28" s="71" t="s">
        <v>69</v>
      </c>
      <c r="D28" s="80">
        <f ca="1">TODAY()</f>
        <v>45842</v>
      </c>
    </row>
    <row r="29" spans="1:4" x14ac:dyDescent="0.25">
      <c r="C29" s="71" t="s">
        <v>74</v>
      </c>
      <c r="D29" s="88">
        <f ca="1">NOW()</f>
        <v>45842.80879166667</v>
      </c>
    </row>
    <row r="31" spans="1:4" x14ac:dyDescent="0.25">
      <c r="C31" s="111" t="s">
        <v>106</v>
      </c>
      <c r="D31" s="111"/>
    </row>
    <row r="32" spans="1:4" x14ac:dyDescent="0.25">
      <c r="C32" s="71" t="str">
        <f ca="1">C28&amp;" "&amp;D28</f>
        <v>Data de hoje: 45842</v>
      </c>
      <c r="D32" s="71"/>
    </row>
    <row r="33" spans="3:4" x14ac:dyDescent="0.25">
      <c r="C33" s="71" t="str">
        <f ca="1">C29&amp;" "&amp;D29</f>
        <v>Hora atual: 45842,8087916667</v>
      </c>
      <c r="D33" s="71"/>
    </row>
    <row r="35" spans="3:4" x14ac:dyDescent="0.25">
      <c r="C35" s="112" t="s">
        <v>107</v>
      </c>
      <c r="D35" s="112"/>
    </row>
    <row r="36" spans="3:4" x14ac:dyDescent="0.25">
      <c r="C36" s="50" t="str">
        <f ca="1">C28 &amp;" "&amp; TEXT(D28,"DD/MM/AAAA")</f>
        <v>Data de hoje: 04/07/2025</v>
      </c>
      <c r="D36" s="50"/>
    </row>
    <row r="37" spans="3:4" x14ac:dyDescent="0.25">
      <c r="C37" s="50" t="str">
        <f ca="1">C29&amp;" "&amp;TEXT(D29,"H:MM")</f>
        <v>Hora atual: 19:24</v>
      </c>
      <c r="D37" s="50"/>
    </row>
  </sheetData>
  <mergeCells count="3">
    <mergeCell ref="C27:D27"/>
    <mergeCell ref="C31:D31"/>
    <mergeCell ref="C35:D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119</v>
      </c>
      <c r="D1" s="58"/>
    </row>
    <row r="2" spans="1:6" x14ac:dyDescent="0.25">
      <c r="A2" s="25" t="s">
        <v>120</v>
      </c>
      <c r="E2" s="30"/>
      <c r="F2" s="30"/>
    </row>
    <row r="3" spans="1:6" ht="15" customHeight="1" x14ac:dyDescent="0.25">
      <c r="A3" s="27" t="s">
        <v>121</v>
      </c>
      <c r="E3" s="30"/>
      <c r="F3" s="30"/>
    </row>
    <row r="4" spans="1:6" ht="15" customHeight="1" x14ac:dyDescent="0.25">
      <c r="A4" s="27" t="s">
        <v>122</v>
      </c>
      <c r="E4" s="30"/>
      <c r="F4" s="30"/>
    </row>
    <row r="5" spans="1:6" ht="15" customHeight="1" x14ac:dyDescent="0.25">
      <c r="A5" s="27" t="s">
        <v>123</v>
      </c>
      <c r="C5" s="67"/>
      <c r="E5" s="30"/>
      <c r="F5" s="30"/>
    </row>
    <row r="6" spans="1:6" ht="15" customHeight="1" x14ac:dyDescent="0.25">
      <c r="A6" s="27" t="s">
        <v>124</v>
      </c>
      <c r="E6" s="30"/>
      <c r="F6" s="30"/>
    </row>
    <row r="7" spans="1:6" x14ac:dyDescent="0.25">
      <c r="A7" s="25" t="s">
        <v>1</v>
      </c>
      <c r="C7" s="30"/>
      <c r="D7" s="30"/>
      <c r="E7" s="30"/>
      <c r="F7" s="30"/>
    </row>
    <row r="8" spans="1:6" x14ac:dyDescent="0.25">
      <c r="A8" s="25" t="s">
        <v>4</v>
      </c>
      <c r="C8" s="113" t="s">
        <v>119</v>
      </c>
      <c r="D8" s="113"/>
    </row>
    <row r="9" spans="1:6" x14ac:dyDescent="0.25">
      <c r="A9" s="25" t="s">
        <v>125</v>
      </c>
      <c r="C9" s="79" t="s">
        <v>135</v>
      </c>
      <c r="D9" s="42"/>
    </row>
    <row r="10" spans="1:6" x14ac:dyDescent="0.25">
      <c r="A10" s="25" t="s">
        <v>126</v>
      </c>
      <c r="C10" s="79" t="s">
        <v>136</v>
      </c>
      <c r="D10" s="42"/>
    </row>
    <row r="11" spans="1:6" ht="15" customHeight="1" thickBot="1" x14ac:dyDescent="0.3">
      <c r="A11" s="27" t="s">
        <v>127</v>
      </c>
      <c r="C11" s="30"/>
      <c r="D11" s="30"/>
    </row>
    <row r="12" spans="1:6" ht="15" customHeight="1" thickTop="1" thickBot="1" x14ac:dyDescent="0.3">
      <c r="A12" s="27" t="s">
        <v>128</v>
      </c>
      <c r="C12" s="48">
        <v>50</v>
      </c>
      <c r="D12" s="42" t="str">
        <f>IF(C12&lt;100,"Menor que 100","Maior ou igual a 100")</f>
        <v>Menor que 100</v>
      </c>
    </row>
    <row r="13" spans="1:6" ht="15" customHeight="1" thickTop="1" x14ac:dyDescent="0.25">
      <c r="A13" s="27" t="s">
        <v>129</v>
      </c>
    </row>
    <row r="14" spans="1:6" x14ac:dyDescent="0.25">
      <c r="A14" s="25" t="s">
        <v>130</v>
      </c>
    </row>
    <row r="15" spans="1:6" ht="15" customHeight="1" x14ac:dyDescent="0.25">
      <c r="A15" s="27" t="s">
        <v>131</v>
      </c>
    </row>
    <row r="16" spans="1:6" x14ac:dyDescent="0.25">
      <c r="A16" s="25" t="s">
        <v>3</v>
      </c>
    </row>
    <row r="17" spans="1:6" x14ac:dyDescent="0.25">
      <c r="A17" s="25" t="s">
        <v>4</v>
      </c>
    </row>
    <row r="18" spans="1:6" x14ac:dyDescent="0.25">
      <c r="A18" s="25" t="s">
        <v>5</v>
      </c>
      <c r="C18" s="12"/>
    </row>
    <row r="19" spans="1:6" x14ac:dyDescent="0.25">
      <c r="A19" s="25" t="s">
        <v>132</v>
      </c>
    </row>
    <row r="20" spans="1:6" x14ac:dyDescent="0.25">
      <c r="A20" s="25" t="s">
        <v>133</v>
      </c>
    </row>
    <row r="21" spans="1:6" x14ac:dyDescent="0.25">
      <c r="A21" s="25" t="s">
        <v>134</v>
      </c>
    </row>
    <row r="22" spans="1:6" x14ac:dyDescent="0.25">
      <c r="A22" s="25" t="s">
        <v>7</v>
      </c>
    </row>
    <row r="26" spans="1:6" ht="15.75" thickBot="1" x14ac:dyDescent="0.3"/>
    <row r="27" spans="1:6" ht="15.75" thickBot="1" x14ac:dyDescent="0.3">
      <c r="C27" s="53" t="s">
        <v>14</v>
      </c>
      <c r="D27" s="54" t="s">
        <v>139</v>
      </c>
      <c r="E27" s="54" t="s">
        <v>144</v>
      </c>
      <c r="F27" s="54" t="s">
        <v>143</v>
      </c>
    </row>
    <row r="28" spans="1:6" x14ac:dyDescent="0.25">
      <c r="C28" s="55" t="s">
        <v>137</v>
      </c>
      <c r="D28" s="55">
        <v>2</v>
      </c>
      <c r="E28" s="89">
        <v>9.7607115856835538</v>
      </c>
      <c r="F28" s="89">
        <f>'Instruções SE'!$E$28:$E$29*'Instruções SE'!$D$28:$D$29</f>
        <v>19.521423171367108</v>
      </c>
    </row>
    <row r="29" spans="1:6" ht="15.75" thickBot="1" x14ac:dyDescent="0.3">
      <c r="C29" s="51" t="s">
        <v>138</v>
      </c>
      <c r="D29" s="51">
        <v>3</v>
      </c>
      <c r="E29" s="90">
        <v>3.4189202461080024</v>
      </c>
      <c r="F29" s="90">
        <f>'Instruções SE'!$E$28:$E$29*'Instruções SE'!$D$28:$D$29</f>
        <v>10.256760738324008</v>
      </c>
    </row>
    <row r="30" spans="1:6" x14ac:dyDescent="0.25">
      <c r="C30" s="30"/>
      <c r="D30" s="30"/>
      <c r="E30" s="30"/>
      <c r="F30" s="30"/>
    </row>
    <row r="31" spans="1:6" x14ac:dyDescent="0.25">
      <c r="C31" s="30"/>
      <c r="D31" s="30" t="s">
        <v>140</v>
      </c>
      <c r="E31" s="91">
        <f>SUM('Instruções SE'!$E$28:$E$29)</f>
        <v>13.179631831791557</v>
      </c>
      <c r="F31" s="91">
        <f>SUM('Instruções SE'!F28:F29)</f>
        <v>29.778183909691116</v>
      </c>
    </row>
    <row r="32" spans="1:6" ht="15.75" thickBot="1" x14ac:dyDescent="0.3">
      <c r="C32" s="30"/>
      <c r="D32" s="30"/>
      <c r="E32" s="30"/>
      <c r="F32" s="30"/>
    </row>
    <row r="33" spans="3:6" ht="16.5" thickTop="1" thickBot="1" x14ac:dyDescent="0.3">
      <c r="C33" s="30"/>
      <c r="D33" s="30" t="s">
        <v>141</v>
      </c>
      <c r="E33" s="48" t="s">
        <v>145</v>
      </c>
      <c r="F33" s="92" t="e">
        <f>IF(E33="Sim",F31*ImpostoSobreVendas,0)</f>
        <v>#NAME?</v>
      </c>
    </row>
    <row r="34" spans="3:6" ht="16.5" thickTop="1" thickBot="1" x14ac:dyDescent="0.3">
      <c r="C34" s="30"/>
      <c r="D34" s="30"/>
      <c r="E34" s="30"/>
      <c r="F34" s="30"/>
    </row>
    <row r="35" spans="3:6" ht="16.5" thickTop="1" thickBot="1" x14ac:dyDescent="0.3">
      <c r="C35" s="30"/>
      <c r="D35" s="30" t="s">
        <v>142</v>
      </c>
      <c r="E35" s="48" t="s">
        <v>145</v>
      </c>
      <c r="F35" s="92">
        <f>IF(E35="Sim",SUM(D28:D29)*1.25,0)</f>
        <v>6.25</v>
      </c>
    </row>
    <row r="36" spans="3:6" ht="15.75" thickTop="1" x14ac:dyDescent="0.25"/>
    <row r="37" spans="3:6" x14ac:dyDescent="0.25">
      <c r="D37" s="30" t="s">
        <v>143</v>
      </c>
      <c r="E37" s="30"/>
      <c r="F37" s="91" t="e">
        <f>SUM(F33,F31,F35)</f>
        <v>#NAME?</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9" sqref="D9"/>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146</v>
      </c>
      <c r="B1" s="32"/>
      <c r="D1" s="57"/>
      <c r="E1" s="57"/>
      <c r="F1" s="57"/>
      <c r="G1" s="57"/>
    </row>
    <row r="2" spans="1:7" ht="15" customHeight="1" x14ac:dyDescent="0.25">
      <c r="A2" s="9" t="s">
        <v>147</v>
      </c>
      <c r="B2" s="32"/>
    </row>
    <row r="3" spans="1:7" ht="15" customHeight="1" x14ac:dyDescent="0.25">
      <c r="A3" s="9" t="s">
        <v>148</v>
      </c>
      <c r="B3" s="32"/>
    </row>
    <row r="4" spans="1:7" ht="15" customHeight="1" x14ac:dyDescent="0.25">
      <c r="A4" s="9" t="s">
        <v>149</v>
      </c>
      <c r="B4" s="32"/>
    </row>
    <row r="5" spans="1:7" s="4" customFormat="1" ht="15" customHeight="1" x14ac:dyDescent="0.25">
      <c r="A5" s="24" t="s">
        <v>150</v>
      </c>
      <c r="B5" s="33"/>
    </row>
    <row r="6" spans="1:7" s="4" customFormat="1" ht="15" customHeight="1" x14ac:dyDescent="0.25">
      <c r="A6" s="24" t="s">
        <v>151</v>
      </c>
      <c r="B6" s="33"/>
    </row>
    <row r="7" spans="1:7" s="4" customFormat="1" ht="15" customHeight="1" x14ac:dyDescent="0.25">
      <c r="A7" s="24" t="s">
        <v>152</v>
      </c>
      <c r="B7" s="33"/>
    </row>
    <row r="8" spans="1:7" s="4" customFormat="1" ht="15" customHeight="1" x14ac:dyDescent="0.25">
      <c r="A8" s="63" t="s">
        <v>153</v>
      </c>
      <c r="B8" s="33"/>
    </row>
    <row r="9" spans="1:7" s="4" customFormat="1" ht="15" customHeight="1" x14ac:dyDescent="0.25">
      <c r="A9" s="63" t="s">
        <v>154</v>
      </c>
      <c r="B9" s="33"/>
    </row>
    <row r="10" spans="1:7" s="4" customFormat="1" ht="15" customHeight="1" x14ac:dyDescent="0.25">
      <c r="A10" s="24" t="s">
        <v>155</v>
      </c>
      <c r="B10" s="33"/>
    </row>
    <row r="11" spans="1:7" s="4" customFormat="1" ht="15" customHeight="1" x14ac:dyDescent="0.25">
      <c r="A11" s="24" t="s">
        <v>1</v>
      </c>
      <c r="B11" s="33"/>
    </row>
    <row r="12" spans="1:7" s="4" customFormat="1" ht="15" customHeight="1" x14ac:dyDescent="0.25">
      <c r="A12" s="24" t="s">
        <v>4</v>
      </c>
      <c r="B12" s="33"/>
    </row>
    <row r="13" spans="1:7" s="4" customFormat="1" ht="15" customHeight="1" x14ac:dyDescent="0.25">
      <c r="A13" s="24" t="s">
        <v>156</v>
      </c>
      <c r="B13" s="33"/>
      <c r="C13" s="67"/>
      <c r="D13" s="70"/>
      <c r="E13" s="70"/>
      <c r="F13" s="70"/>
      <c r="G13" s="70"/>
    </row>
    <row r="14" spans="1:7" s="4" customFormat="1" ht="15" customHeight="1" x14ac:dyDescent="0.25">
      <c r="A14" s="24" t="s">
        <v>157</v>
      </c>
      <c r="B14" s="33"/>
      <c r="C14" s="70"/>
      <c r="D14" s="70"/>
      <c r="E14" s="70"/>
      <c r="F14" s="70"/>
      <c r="G14" s="70"/>
    </row>
    <row r="15" spans="1:7" s="4" customFormat="1" ht="15" customHeight="1" x14ac:dyDescent="0.25">
      <c r="A15" s="63" t="s">
        <v>158</v>
      </c>
      <c r="B15" s="33"/>
    </row>
    <row r="16" spans="1:7" s="4" customFormat="1" ht="15" customHeight="1" x14ac:dyDescent="0.25">
      <c r="A16" s="27" t="s">
        <v>159</v>
      </c>
      <c r="B16" s="33"/>
      <c r="C16" s="31" t="s">
        <v>9</v>
      </c>
      <c r="D16" s="29" t="s">
        <v>20</v>
      </c>
      <c r="E16" s="23"/>
      <c r="F16" s="28" t="s">
        <v>22</v>
      </c>
      <c r="G16" s="29" t="s">
        <v>20</v>
      </c>
    </row>
    <row r="17" spans="1:12" s="4" customFormat="1" ht="15" customHeight="1" x14ac:dyDescent="0.25">
      <c r="A17" s="24" t="s">
        <v>160</v>
      </c>
      <c r="C17" s="75" t="s">
        <v>10</v>
      </c>
      <c r="D17" s="74">
        <v>50</v>
      </c>
      <c r="E17" s="34"/>
      <c r="F17" s="75" t="s">
        <v>23</v>
      </c>
      <c r="G17" s="74">
        <v>50</v>
      </c>
      <c r="H17" s="33"/>
      <c r="I17" s="33"/>
      <c r="J17" s="33"/>
      <c r="K17" s="33"/>
      <c r="L17" s="33"/>
    </row>
    <row r="18" spans="1:12" s="4" customFormat="1" ht="15" customHeight="1" x14ac:dyDescent="0.25">
      <c r="A18" s="24" t="s">
        <v>3</v>
      </c>
      <c r="C18" s="75" t="s">
        <v>11</v>
      </c>
      <c r="D18" s="74">
        <v>20</v>
      </c>
      <c r="E18" s="34"/>
      <c r="F18" s="75" t="s">
        <v>24</v>
      </c>
      <c r="G18" s="74">
        <v>30</v>
      </c>
      <c r="H18" s="33"/>
      <c r="I18" s="33"/>
      <c r="J18" s="33"/>
      <c r="K18" s="33"/>
      <c r="L18" s="33"/>
    </row>
    <row r="19" spans="1:12" s="4" customFormat="1" ht="15" customHeight="1" x14ac:dyDescent="0.25">
      <c r="A19" s="24" t="s">
        <v>4</v>
      </c>
      <c r="C19" s="75" t="s">
        <v>12</v>
      </c>
      <c r="D19" s="74">
        <v>60</v>
      </c>
      <c r="E19" s="34"/>
      <c r="F19" s="75" t="s">
        <v>25</v>
      </c>
      <c r="G19" s="74">
        <v>10</v>
      </c>
      <c r="H19" s="33"/>
      <c r="I19" s="33"/>
      <c r="J19" s="33"/>
      <c r="K19" s="33"/>
      <c r="L19" s="33"/>
    </row>
    <row r="20" spans="1:12" s="4" customFormat="1" ht="15" customHeight="1" x14ac:dyDescent="0.25">
      <c r="A20" s="24" t="s">
        <v>5</v>
      </c>
      <c r="C20" s="75" t="s">
        <v>13</v>
      </c>
      <c r="D20" s="74">
        <v>40</v>
      </c>
      <c r="E20" s="34"/>
      <c r="F20" s="75" t="s">
        <v>26</v>
      </c>
      <c r="G20" s="74">
        <v>50</v>
      </c>
      <c r="H20" s="33"/>
      <c r="I20" s="33"/>
      <c r="J20" s="33"/>
      <c r="K20" s="33"/>
      <c r="L20" s="33"/>
    </row>
    <row r="21" spans="1:12" s="4" customFormat="1" ht="15" customHeight="1" thickBot="1" x14ac:dyDescent="0.3">
      <c r="A21" s="24" t="s">
        <v>161</v>
      </c>
      <c r="C21" s="33"/>
      <c r="D21" s="33"/>
      <c r="E21" s="33"/>
      <c r="F21" s="33"/>
      <c r="G21" s="33"/>
      <c r="H21" s="33"/>
      <c r="I21" s="33"/>
      <c r="J21" s="33"/>
      <c r="K21" s="33"/>
      <c r="L21" s="33"/>
    </row>
    <row r="22" spans="1:12" s="4" customFormat="1" ht="15" customHeight="1" thickTop="1" thickBot="1" x14ac:dyDescent="0.3">
      <c r="A22" s="24" t="s">
        <v>162</v>
      </c>
      <c r="C22" s="49" t="s">
        <v>10</v>
      </c>
      <c r="D22" s="37"/>
      <c r="E22" s="34"/>
      <c r="F22" s="49" t="s">
        <v>25</v>
      </c>
      <c r="G22" s="37"/>
      <c r="H22" s="33"/>
      <c r="I22" s="33"/>
      <c r="J22" s="33"/>
      <c r="K22" s="33"/>
      <c r="L22" s="33"/>
    </row>
    <row r="23" spans="1:12" s="4" customFormat="1" ht="15" customHeight="1" thickTop="1" x14ac:dyDescent="0.25">
      <c r="A23" s="24" t="s">
        <v>163</v>
      </c>
      <c r="C23" s="33"/>
      <c r="D23" s="34"/>
      <c r="E23" s="34"/>
      <c r="F23" s="33"/>
      <c r="G23" s="34"/>
      <c r="H23" s="33"/>
      <c r="I23" s="33"/>
      <c r="J23" s="33"/>
      <c r="K23" s="33"/>
      <c r="L23" s="33"/>
    </row>
    <row r="24" spans="1:12" s="4" customFormat="1" ht="15" customHeight="1" x14ac:dyDescent="0.25">
      <c r="A24" s="24" t="s">
        <v>164</v>
      </c>
      <c r="H24" s="33"/>
      <c r="I24" s="33"/>
      <c r="J24" s="33"/>
      <c r="K24" s="33"/>
      <c r="L24" s="33"/>
    </row>
    <row r="25" spans="1:12" s="4" customFormat="1" ht="15" customHeight="1" x14ac:dyDescent="0.25">
      <c r="A25" s="24" t="s">
        <v>7</v>
      </c>
      <c r="H25" s="33"/>
      <c r="I25" s="33"/>
      <c r="J25" s="33"/>
      <c r="K25" s="33"/>
      <c r="L25" s="33"/>
    </row>
    <row r="26" spans="1:12" ht="15" customHeight="1" x14ac:dyDescent="0.25">
      <c r="C26" s="4"/>
      <c r="E26" s="4"/>
      <c r="F26" s="4"/>
      <c r="G26" s="4"/>
      <c r="H26" s="32"/>
      <c r="I26" s="33"/>
      <c r="J26" s="33"/>
      <c r="K26" s="33"/>
      <c r="L26" s="33"/>
    </row>
    <row r="27" spans="1:12" ht="15" customHeight="1" x14ac:dyDescent="0.25">
      <c r="C27" s="4"/>
      <c r="E27" s="4"/>
      <c r="F27" s="4"/>
      <c r="G27" s="4"/>
      <c r="H27" s="32"/>
      <c r="I27" s="32"/>
      <c r="J27" s="32"/>
      <c r="K27" s="32"/>
      <c r="L27" s="32"/>
    </row>
    <row r="28" spans="1:12" ht="15" customHeight="1" x14ac:dyDescent="0.25">
      <c r="C28" s="4"/>
      <c r="E28" s="4"/>
      <c r="F28" s="4"/>
      <c r="G28" s="4"/>
      <c r="H28" s="32"/>
      <c r="I28" s="32"/>
      <c r="J28" s="32"/>
      <c r="K28" s="32"/>
      <c r="L28" s="32"/>
    </row>
    <row r="29" spans="1:12" ht="15" customHeight="1" x14ac:dyDescent="0.25">
      <c r="H29" s="32"/>
      <c r="I29" s="32"/>
      <c r="J29" s="32"/>
      <c r="K29" s="32"/>
      <c r="L29" s="32"/>
    </row>
    <row r="30" spans="1:12" ht="15" customHeight="1" x14ac:dyDescent="0.25">
      <c r="H30" s="32"/>
      <c r="I30" s="32"/>
      <c r="J30" s="32"/>
      <c r="K30" s="32"/>
      <c r="L30" s="32"/>
    </row>
    <row r="31" spans="1:12" ht="15" customHeight="1" x14ac:dyDescent="0.25">
      <c r="H31" s="32"/>
      <c r="I31" s="32"/>
      <c r="J31" s="32"/>
      <c r="K31" s="32"/>
      <c r="L31" s="32"/>
    </row>
    <row r="32" spans="1:12" ht="15" customHeight="1" x14ac:dyDescent="0.25">
      <c r="H32" s="32"/>
      <c r="I32" s="32"/>
      <c r="J32" s="32"/>
      <c r="K32" s="32"/>
      <c r="L32" s="32"/>
    </row>
    <row r="33" spans="2:7" ht="15" customHeight="1" x14ac:dyDescent="0.25">
      <c r="B33" s="32"/>
      <c r="C33" s="68"/>
      <c r="D33" s="69"/>
      <c r="E33" s="69"/>
      <c r="F33" s="69"/>
      <c r="G33" s="69"/>
    </row>
    <row r="34" spans="2:7" ht="15" customHeight="1" x14ac:dyDescent="0.25">
      <c r="B34" s="32"/>
      <c r="C34" s="69"/>
      <c r="D34" s="69"/>
      <c r="E34" s="69"/>
      <c r="F34" s="69"/>
      <c r="G34" s="69"/>
    </row>
    <row r="35" spans="2:7" ht="15" customHeight="1" x14ac:dyDescent="0.25">
      <c r="B35" s="32"/>
      <c r="C35" s="59" t="s">
        <v>41</v>
      </c>
      <c r="D35" s="57"/>
      <c r="E35" s="57"/>
      <c r="F35" s="57"/>
      <c r="G35" s="57"/>
    </row>
    <row r="36" spans="2:7" ht="15" customHeight="1" x14ac:dyDescent="0.25">
      <c r="B36" s="32"/>
      <c r="C36" s="31" t="s">
        <v>14</v>
      </c>
      <c r="D36" s="29" t="s">
        <v>20</v>
      </c>
      <c r="E36" s="23"/>
      <c r="F36" s="28" t="s">
        <v>14</v>
      </c>
      <c r="G36" s="29" t="s">
        <v>20</v>
      </c>
    </row>
    <row r="37" spans="2:7" ht="15" customHeight="1" x14ac:dyDescent="0.25">
      <c r="B37" s="32"/>
      <c r="C37" s="75" t="s">
        <v>15</v>
      </c>
      <c r="D37" s="74">
        <v>50</v>
      </c>
      <c r="E37" s="34"/>
      <c r="F37" s="75" t="s">
        <v>15</v>
      </c>
      <c r="G37" s="74">
        <v>50</v>
      </c>
    </row>
    <row r="38" spans="2:7" ht="15" customHeight="1" x14ac:dyDescent="0.25">
      <c r="B38" s="32"/>
      <c r="C38" s="75" t="s">
        <v>16</v>
      </c>
      <c r="D38" s="74">
        <v>100</v>
      </c>
      <c r="E38" s="34"/>
      <c r="F38" s="75" t="s">
        <v>16</v>
      </c>
      <c r="G38" s="74">
        <v>100</v>
      </c>
    </row>
    <row r="39" spans="2:7" ht="15" customHeight="1" x14ac:dyDescent="0.25">
      <c r="B39" s="32"/>
      <c r="C39" s="75" t="s">
        <v>17</v>
      </c>
      <c r="D39" s="74">
        <v>40</v>
      </c>
      <c r="E39" s="34"/>
      <c r="F39" s="75" t="s">
        <v>17</v>
      </c>
      <c r="G39" s="74">
        <v>40</v>
      </c>
    </row>
    <row r="40" spans="2:7" ht="15" customHeight="1" x14ac:dyDescent="0.25">
      <c r="C40" s="75" t="s">
        <v>18</v>
      </c>
      <c r="D40" s="74">
        <v>50</v>
      </c>
      <c r="E40" s="34"/>
      <c r="F40" s="75" t="s">
        <v>18</v>
      </c>
      <c r="G40" s="74">
        <v>50</v>
      </c>
    </row>
    <row r="41" spans="2:7" ht="15" customHeight="1" x14ac:dyDescent="0.25">
      <c r="C41" s="75" t="s">
        <v>19</v>
      </c>
      <c r="D41" s="74">
        <v>20</v>
      </c>
      <c r="E41" s="34"/>
      <c r="F41" s="75" t="s">
        <v>19</v>
      </c>
      <c r="G41" s="74">
        <v>20</v>
      </c>
    </row>
    <row r="42" spans="2:7" ht="15" customHeight="1" thickBot="1" x14ac:dyDescent="0.3">
      <c r="C42" s="33"/>
      <c r="D42" s="33"/>
      <c r="E42" s="33"/>
      <c r="F42" s="33"/>
      <c r="G42" s="33"/>
    </row>
    <row r="43" spans="2:7" ht="15" customHeight="1" thickTop="1" thickBot="1" x14ac:dyDescent="0.3">
      <c r="B43" s="32"/>
      <c r="C43" s="49"/>
      <c r="D43" s="37" t="e">
        <f>VLOOKUP(C43,C37:D41,2,FALSE)</f>
        <v>#N/A</v>
      </c>
      <c r="E43" s="34"/>
      <c r="F43" s="60" t="s">
        <v>165</v>
      </c>
      <c r="G43" s="37" t="str">
        <f>IFERROR(VLOOKUP(F43,F37:G41,2,FALSE),"")</f>
        <v/>
      </c>
    </row>
    <row r="44" spans="2:7" ht="15" customHeight="1" thickTop="1" x14ac:dyDescent="0.25">
      <c r="B44" s="32"/>
      <c r="C44" s="32"/>
      <c r="D44" s="33"/>
      <c r="E44" s="32"/>
      <c r="F44" s="32"/>
      <c r="G44" s="32"/>
    </row>
    <row r="45" spans="2:7" ht="15" customHeight="1" x14ac:dyDescent="0.25">
      <c r="B45" s="32"/>
      <c r="C45" s="32"/>
      <c r="D45" s="33"/>
      <c r="E45" s="32"/>
      <c r="F45" s="32"/>
      <c r="G45" s="32"/>
    </row>
    <row r="46" spans="2:7" ht="15" customHeight="1" x14ac:dyDescent="0.25">
      <c r="B46" s="32"/>
      <c r="C46" s="32"/>
      <c r="D46" s="33"/>
      <c r="E46" s="32"/>
      <c r="F46" s="32"/>
      <c r="G46" s="32"/>
    </row>
    <row r="47" spans="2:7" ht="15" customHeight="1" x14ac:dyDescent="0.25">
      <c r="B47" s="32"/>
      <c r="C47" s="32"/>
      <c r="D47" s="33"/>
      <c r="E47" s="32"/>
      <c r="F47" s="32"/>
      <c r="G47" s="32"/>
    </row>
    <row r="48" spans="2:7" ht="15" customHeight="1" x14ac:dyDescent="0.25">
      <c r="B48" s="32"/>
      <c r="C48" s="32"/>
      <c r="D48" s="33"/>
      <c r="E48" s="32"/>
      <c r="F48" s="32"/>
      <c r="G48" s="32"/>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9" sqref="D9"/>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166</v>
      </c>
      <c r="B1" s="9"/>
      <c r="C1" s="56"/>
      <c r="D1" s="57"/>
      <c r="E1" s="57"/>
      <c r="F1" s="57"/>
      <c r="G1" s="57"/>
      <c r="H1" s="57"/>
      <c r="I1" s="32"/>
      <c r="J1" s="32"/>
      <c r="K1" s="32"/>
      <c r="L1" s="32"/>
      <c r="M1" s="32"/>
      <c r="N1" s="32"/>
      <c r="O1" s="32"/>
      <c r="P1" s="32"/>
      <c r="Q1" s="32"/>
      <c r="R1" s="32"/>
      <c r="S1" s="32"/>
      <c r="T1" s="32"/>
      <c r="U1" s="32"/>
      <c r="V1" s="32"/>
      <c r="W1" s="32"/>
      <c r="X1" s="32"/>
      <c r="Y1" s="32"/>
      <c r="Z1" s="32"/>
      <c r="AA1" s="32"/>
      <c r="AB1" s="32"/>
      <c r="AC1" s="32"/>
      <c r="AD1" s="32"/>
      <c r="AE1" s="32"/>
      <c r="AF1" s="32"/>
      <c r="AG1" s="32"/>
      <c r="AH1" s="32"/>
    </row>
    <row r="2" spans="1:34" ht="15" customHeight="1" x14ac:dyDescent="0.25">
      <c r="A2" s="25" t="s">
        <v>167</v>
      </c>
      <c r="B2" s="9"/>
      <c r="C2" s="7" t="s">
        <v>9</v>
      </c>
      <c r="D2" s="8" t="s">
        <v>20</v>
      </c>
      <c r="E2" s="34"/>
      <c r="F2" s="7" t="s">
        <v>9</v>
      </c>
      <c r="G2" s="7" t="s">
        <v>206</v>
      </c>
      <c r="H2" s="8" t="s">
        <v>20</v>
      </c>
      <c r="I2" s="32"/>
      <c r="J2" s="32"/>
      <c r="K2" s="32"/>
      <c r="L2" s="32"/>
      <c r="M2" s="32"/>
      <c r="N2" s="32"/>
      <c r="O2" s="32"/>
      <c r="P2" s="32"/>
      <c r="Q2" s="32"/>
      <c r="R2" s="32"/>
      <c r="S2" s="32"/>
      <c r="T2" s="32"/>
      <c r="U2" s="32"/>
      <c r="V2" s="32"/>
      <c r="W2" s="32"/>
      <c r="X2" s="32"/>
      <c r="Y2" s="32"/>
      <c r="Z2" s="7" t="s">
        <v>9</v>
      </c>
      <c r="AA2" s="32"/>
      <c r="AB2" s="7" t="s">
        <v>10</v>
      </c>
      <c r="AC2" s="32"/>
      <c r="AD2" s="7" t="s">
        <v>11</v>
      </c>
      <c r="AE2" s="32"/>
      <c r="AF2" s="7" t="s">
        <v>12</v>
      </c>
      <c r="AG2" s="32"/>
      <c r="AH2" s="7" t="s">
        <v>13</v>
      </c>
    </row>
    <row r="3" spans="1:34" ht="15" customHeight="1" x14ac:dyDescent="0.25">
      <c r="A3" s="25" t="s">
        <v>168</v>
      </c>
      <c r="B3" s="9"/>
      <c r="C3" s="73" t="s">
        <v>10</v>
      </c>
      <c r="D3" s="74">
        <v>50</v>
      </c>
      <c r="E3" s="34"/>
      <c r="F3" s="73" t="s">
        <v>10</v>
      </c>
      <c r="G3" s="73" t="s">
        <v>207</v>
      </c>
      <c r="H3" s="74">
        <v>50</v>
      </c>
      <c r="I3" s="32"/>
      <c r="J3" s="32"/>
      <c r="K3" s="32"/>
      <c r="L3" s="32"/>
      <c r="M3" s="32"/>
      <c r="N3" s="32"/>
      <c r="O3" s="32"/>
      <c r="P3" s="32"/>
      <c r="Q3" s="32"/>
      <c r="R3" s="32"/>
      <c r="S3" s="32"/>
      <c r="T3" s="32"/>
      <c r="U3" s="32"/>
      <c r="V3" s="32"/>
      <c r="W3" s="32"/>
      <c r="X3" s="32"/>
      <c r="Y3" s="32"/>
      <c r="Z3" s="35" t="s">
        <v>10</v>
      </c>
      <c r="AA3" s="32"/>
      <c r="AB3" s="35" t="s">
        <v>207</v>
      </c>
      <c r="AC3" s="32"/>
      <c r="AD3" s="35" t="s">
        <v>208</v>
      </c>
      <c r="AE3" s="32"/>
      <c r="AF3" s="35" t="s">
        <v>209</v>
      </c>
      <c r="AG3" s="32"/>
      <c r="AH3" s="35" t="s">
        <v>210</v>
      </c>
    </row>
    <row r="4" spans="1:34" ht="15" customHeight="1" x14ac:dyDescent="0.25">
      <c r="A4" s="25" t="s">
        <v>169</v>
      </c>
      <c r="B4" s="9"/>
      <c r="C4" s="73" t="s">
        <v>11</v>
      </c>
      <c r="D4" s="74">
        <v>20</v>
      </c>
      <c r="E4" s="34"/>
      <c r="F4" s="73" t="s">
        <v>11</v>
      </c>
      <c r="G4" s="73" t="s">
        <v>208</v>
      </c>
      <c r="H4" s="74">
        <v>20</v>
      </c>
      <c r="I4" s="32"/>
      <c r="J4" s="5"/>
      <c r="K4" s="5"/>
      <c r="L4" s="5"/>
      <c r="M4" s="5"/>
      <c r="N4" s="5"/>
      <c r="O4" s="32"/>
      <c r="P4" s="32"/>
      <c r="Q4" s="32"/>
      <c r="R4" s="32"/>
      <c r="S4" s="32"/>
      <c r="T4" s="32"/>
      <c r="U4" s="32"/>
      <c r="V4" s="32"/>
      <c r="W4" s="32"/>
      <c r="X4" s="32"/>
      <c r="Y4" s="32"/>
      <c r="Z4" s="35" t="s">
        <v>11</v>
      </c>
      <c r="AA4" s="32"/>
      <c r="AB4" s="35" t="s">
        <v>211</v>
      </c>
      <c r="AC4" s="32"/>
      <c r="AD4" s="35" t="s">
        <v>212</v>
      </c>
      <c r="AE4" s="32"/>
      <c r="AF4" s="35" t="s">
        <v>213</v>
      </c>
      <c r="AG4" s="32"/>
      <c r="AH4" s="35" t="s">
        <v>214</v>
      </c>
    </row>
    <row r="5" spans="1:34" s="20" customFormat="1" ht="15" customHeight="1" x14ac:dyDescent="0.3">
      <c r="A5" s="25" t="s">
        <v>170</v>
      </c>
      <c r="B5" s="33"/>
      <c r="C5" s="73" t="s">
        <v>12</v>
      </c>
      <c r="D5" s="74">
        <v>60</v>
      </c>
      <c r="E5" s="34"/>
      <c r="F5" s="73" t="s">
        <v>12</v>
      </c>
      <c r="G5" s="73" t="s">
        <v>209</v>
      </c>
      <c r="H5" s="74">
        <v>60</v>
      </c>
      <c r="I5" s="32"/>
      <c r="J5" s="5"/>
      <c r="K5" s="19"/>
      <c r="L5" s="5"/>
      <c r="M5" s="5"/>
      <c r="N5" s="5"/>
      <c r="O5" s="32"/>
      <c r="P5" s="32"/>
      <c r="Q5" s="33"/>
      <c r="R5" s="33"/>
      <c r="S5" s="33"/>
      <c r="T5" s="33"/>
      <c r="U5" s="33"/>
      <c r="V5" s="33"/>
      <c r="W5" s="33"/>
      <c r="X5" s="33"/>
      <c r="Y5" s="33"/>
      <c r="Z5" s="35" t="s">
        <v>12</v>
      </c>
      <c r="AA5" s="33"/>
      <c r="AB5" s="33"/>
      <c r="AC5" s="33"/>
      <c r="AD5" s="33"/>
      <c r="AE5" s="33"/>
      <c r="AF5" s="33"/>
      <c r="AG5" s="33"/>
      <c r="AH5" s="33"/>
    </row>
    <row r="6" spans="1:34" s="20" customFormat="1" ht="15" customHeight="1" x14ac:dyDescent="0.25">
      <c r="A6" s="25" t="s">
        <v>171</v>
      </c>
      <c r="B6" s="33"/>
      <c r="C6" s="73" t="s">
        <v>13</v>
      </c>
      <c r="D6" s="74">
        <v>40</v>
      </c>
      <c r="E6" s="34"/>
      <c r="F6" s="73" t="s">
        <v>13</v>
      </c>
      <c r="G6" s="73" t="s">
        <v>210</v>
      </c>
      <c r="H6" s="74">
        <v>40</v>
      </c>
      <c r="I6" s="32"/>
      <c r="J6" s="32"/>
      <c r="K6" s="32"/>
      <c r="L6" s="32"/>
      <c r="M6" s="32"/>
      <c r="N6" s="5"/>
      <c r="O6" s="32"/>
      <c r="P6" s="32"/>
      <c r="Q6" s="33"/>
      <c r="R6" s="33"/>
      <c r="S6" s="33"/>
      <c r="T6" s="33"/>
      <c r="U6" s="33"/>
      <c r="V6" s="33"/>
      <c r="W6" s="33"/>
      <c r="X6" s="33"/>
      <c r="Y6" s="33"/>
      <c r="Z6" s="35" t="s">
        <v>13</v>
      </c>
      <c r="AA6" s="33"/>
      <c r="AB6" s="33"/>
      <c r="AC6" s="33"/>
      <c r="AD6" s="33"/>
      <c r="AE6" s="33"/>
      <c r="AF6" s="33"/>
      <c r="AG6" s="33"/>
      <c r="AH6" s="33"/>
    </row>
    <row r="7" spans="1:34" s="20" customFormat="1" ht="15" customHeight="1" x14ac:dyDescent="0.25">
      <c r="A7" s="25" t="s">
        <v>172</v>
      </c>
      <c r="B7" s="33"/>
      <c r="C7" s="73" t="s">
        <v>10</v>
      </c>
      <c r="D7" s="74">
        <v>50</v>
      </c>
      <c r="E7" s="34"/>
      <c r="F7" s="73" t="s">
        <v>10</v>
      </c>
      <c r="G7" s="73" t="s">
        <v>211</v>
      </c>
      <c r="H7" s="74">
        <v>50</v>
      </c>
      <c r="I7" s="33"/>
      <c r="J7" s="33"/>
      <c r="K7" s="33"/>
      <c r="L7" s="33"/>
      <c r="M7" s="33"/>
      <c r="N7" s="5"/>
      <c r="O7" s="33"/>
      <c r="P7" s="33"/>
      <c r="Q7" s="33"/>
      <c r="R7" s="33"/>
      <c r="S7" s="33"/>
      <c r="T7" s="33"/>
      <c r="U7" s="33"/>
      <c r="V7" s="33"/>
      <c r="W7" s="33"/>
      <c r="X7" s="33"/>
      <c r="Y7" s="33"/>
      <c r="Z7" s="33"/>
      <c r="AA7" s="33"/>
      <c r="AB7" s="33"/>
      <c r="AC7" s="33"/>
      <c r="AD7" s="33"/>
      <c r="AE7" s="33"/>
      <c r="AF7" s="33"/>
      <c r="AG7" s="33"/>
      <c r="AH7" s="33"/>
    </row>
    <row r="8" spans="1:34" s="20" customFormat="1" ht="15" customHeight="1" x14ac:dyDescent="0.25">
      <c r="A8" s="25" t="s">
        <v>173</v>
      </c>
      <c r="B8" s="33"/>
      <c r="C8" s="73" t="s">
        <v>11</v>
      </c>
      <c r="D8" s="74">
        <v>20</v>
      </c>
      <c r="E8" s="34"/>
      <c r="F8" s="73" t="s">
        <v>11</v>
      </c>
      <c r="G8" s="73" t="s">
        <v>212</v>
      </c>
      <c r="H8" s="74">
        <v>20</v>
      </c>
      <c r="I8" s="33"/>
      <c r="J8" s="33"/>
      <c r="K8" s="33"/>
      <c r="L8" s="33"/>
      <c r="M8" s="33"/>
      <c r="N8" s="5"/>
      <c r="O8" s="33"/>
      <c r="P8" s="33"/>
      <c r="Q8" s="33"/>
      <c r="R8" s="33"/>
      <c r="S8" s="33"/>
      <c r="T8" s="33"/>
      <c r="U8" s="33"/>
      <c r="V8" s="33"/>
      <c r="W8" s="33"/>
      <c r="X8" s="33"/>
      <c r="Y8" s="33"/>
      <c r="Z8" s="33"/>
      <c r="AA8" s="33"/>
      <c r="AB8" s="33"/>
      <c r="AC8" s="33"/>
      <c r="AD8" s="33"/>
      <c r="AE8" s="33"/>
      <c r="AF8" s="33"/>
      <c r="AG8" s="33"/>
      <c r="AH8" s="33"/>
    </row>
    <row r="9" spans="1:34" s="20" customFormat="1" ht="15" customHeight="1" x14ac:dyDescent="0.25">
      <c r="A9" s="25" t="s">
        <v>174</v>
      </c>
      <c r="B9" s="33"/>
      <c r="C9" s="73" t="s">
        <v>12</v>
      </c>
      <c r="D9" s="74">
        <v>60</v>
      </c>
      <c r="E9" s="34"/>
      <c r="F9" s="73" t="s">
        <v>12</v>
      </c>
      <c r="G9" s="73" t="s">
        <v>213</v>
      </c>
      <c r="H9" s="74">
        <v>60</v>
      </c>
      <c r="I9" s="33"/>
      <c r="J9" s="33"/>
      <c r="K9" s="33"/>
      <c r="L9" s="33"/>
      <c r="M9" s="33"/>
      <c r="N9" s="5"/>
      <c r="O9" s="33"/>
      <c r="P9" s="33"/>
      <c r="Q9" s="33"/>
      <c r="R9" s="33"/>
      <c r="S9" s="33"/>
      <c r="T9" s="33"/>
      <c r="U9" s="33"/>
      <c r="V9" s="33"/>
      <c r="W9" s="33"/>
      <c r="X9" s="33"/>
      <c r="Y9" s="33"/>
      <c r="Z9" s="33"/>
      <c r="AA9" s="33"/>
      <c r="AB9" s="33"/>
      <c r="AC9" s="33"/>
      <c r="AD9" s="33"/>
      <c r="AE9" s="33"/>
      <c r="AF9" s="33"/>
      <c r="AG9" s="33"/>
      <c r="AH9" s="33"/>
    </row>
    <row r="10" spans="1:34" s="20" customFormat="1" ht="15" customHeight="1" x14ac:dyDescent="0.25">
      <c r="A10" s="25" t="s">
        <v>175</v>
      </c>
      <c r="B10" s="33"/>
      <c r="C10" s="73" t="s">
        <v>13</v>
      </c>
      <c r="D10" s="74">
        <v>40</v>
      </c>
      <c r="E10" s="34"/>
      <c r="F10" s="73" t="s">
        <v>13</v>
      </c>
      <c r="G10" s="73" t="s">
        <v>214</v>
      </c>
      <c r="H10" s="74">
        <v>40</v>
      </c>
      <c r="I10" s="33"/>
      <c r="J10" s="5"/>
      <c r="K10" s="5"/>
      <c r="L10" s="5"/>
      <c r="M10" s="5"/>
      <c r="N10" s="5"/>
      <c r="O10" s="33"/>
      <c r="P10" s="33"/>
      <c r="Q10" s="33"/>
      <c r="R10" s="33"/>
      <c r="S10" s="33"/>
      <c r="T10" s="33"/>
      <c r="U10" s="33"/>
      <c r="V10" s="33"/>
      <c r="W10" s="33"/>
      <c r="X10" s="33"/>
      <c r="Y10" s="33"/>
      <c r="Z10" s="33"/>
      <c r="AA10" s="33"/>
      <c r="AB10" s="33"/>
      <c r="AC10" s="33"/>
      <c r="AD10" s="33"/>
      <c r="AE10" s="33"/>
      <c r="AF10" s="33"/>
      <c r="AG10" s="33"/>
      <c r="AH10" s="33"/>
    </row>
    <row r="11" spans="1:34" s="20" customFormat="1" ht="15" customHeight="1" x14ac:dyDescent="0.25">
      <c r="A11" s="25" t="s">
        <v>176</v>
      </c>
      <c r="B11" s="33"/>
      <c r="C11" s="73" t="s">
        <v>10</v>
      </c>
      <c r="D11" s="74">
        <v>50</v>
      </c>
      <c r="E11" s="34"/>
      <c r="F11" s="73" t="s">
        <v>10</v>
      </c>
      <c r="G11" s="73" t="s">
        <v>211</v>
      </c>
      <c r="H11" s="74">
        <v>50</v>
      </c>
      <c r="I11" s="33"/>
      <c r="J11" s="38"/>
      <c r="K11" s="10"/>
      <c r="L11" s="5"/>
      <c r="M11" s="5"/>
      <c r="N11" s="5"/>
      <c r="O11" s="33"/>
      <c r="P11" s="33"/>
      <c r="Q11" s="33"/>
      <c r="R11" s="33"/>
      <c r="S11" s="33"/>
      <c r="T11" s="33"/>
      <c r="U11" s="33"/>
      <c r="V11" s="33"/>
      <c r="W11" s="33"/>
      <c r="X11" s="33"/>
      <c r="Y11" s="33"/>
      <c r="Z11" s="33"/>
      <c r="AA11" s="33"/>
      <c r="AB11" s="33"/>
      <c r="AC11" s="33"/>
      <c r="AD11" s="33"/>
      <c r="AE11" s="33"/>
      <c r="AF11" s="33"/>
      <c r="AG11" s="33"/>
      <c r="AH11" s="33"/>
    </row>
    <row r="12" spans="1:34" s="20" customFormat="1" ht="15" customHeight="1" x14ac:dyDescent="0.25">
      <c r="A12" s="25" t="s">
        <v>177</v>
      </c>
      <c r="B12" s="33"/>
      <c r="C12" s="73" t="s">
        <v>11</v>
      </c>
      <c r="D12" s="74">
        <v>20</v>
      </c>
      <c r="E12" s="34"/>
      <c r="F12" s="73" t="s">
        <v>11</v>
      </c>
      <c r="G12" s="73" t="s">
        <v>212</v>
      </c>
      <c r="H12" s="74">
        <v>20</v>
      </c>
      <c r="I12" s="33"/>
      <c r="J12" s="38"/>
      <c r="K12" s="6"/>
      <c r="L12" s="5"/>
      <c r="M12" s="5"/>
      <c r="N12" s="5"/>
      <c r="O12" s="33"/>
      <c r="P12" s="33"/>
      <c r="Q12" s="33"/>
      <c r="R12" s="33"/>
      <c r="S12" s="33"/>
      <c r="T12" s="33"/>
      <c r="U12" s="33"/>
      <c r="V12" s="33"/>
      <c r="W12" s="33"/>
      <c r="X12" s="33"/>
      <c r="Y12" s="33"/>
      <c r="Z12" s="33"/>
      <c r="AA12" s="33"/>
      <c r="AB12" s="33"/>
      <c r="AC12" s="33"/>
      <c r="AD12" s="33"/>
      <c r="AE12" s="33"/>
      <c r="AF12" s="33"/>
      <c r="AG12" s="33"/>
      <c r="AH12" s="33"/>
    </row>
    <row r="13" spans="1:34" s="20" customFormat="1" ht="15" customHeight="1" x14ac:dyDescent="0.25">
      <c r="A13" s="27" t="s">
        <v>178</v>
      </c>
      <c r="B13" s="33"/>
      <c r="C13" s="73" t="s">
        <v>12</v>
      </c>
      <c r="D13" s="74">
        <v>60</v>
      </c>
      <c r="E13" s="34"/>
      <c r="F13" s="73" t="s">
        <v>12</v>
      </c>
      <c r="G13" s="73" t="s">
        <v>209</v>
      </c>
      <c r="H13" s="74">
        <v>60</v>
      </c>
      <c r="I13" s="33"/>
      <c r="J13" s="38"/>
      <c r="K13" s="6"/>
      <c r="L13" s="5"/>
      <c r="M13" s="5"/>
      <c r="N13" s="5"/>
      <c r="O13" s="33"/>
      <c r="P13" s="33"/>
      <c r="Q13" s="33"/>
      <c r="R13" s="33"/>
      <c r="S13" s="33"/>
      <c r="T13" s="33"/>
      <c r="U13" s="33"/>
      <c r="V13" s="33"/>
      <c r="W13" s="33"/>
      <c r="X13" s="33"/>
      <c r="Y13" s="33"/>
      <c r="Z13" s="33"/>
      <c r="AA13" s="33"/>
      <c r="AB13" s="33"/>
      <c r="AC13" s="33"/>
      <c r="AD13" s="33"/>
      <c r="AE13" s="33"/>
      <c r="AF13" s="33"/>
      <c r="AG13" s="33"/>
      <c r="AH13" s="33"/>
    </row>
    <row r="14" spans="1:34" s="20" customFormat="1" ht="15" customHeight="1" x14ac:dyDescent="0.25">
      <c r="A14" s="26" t="s">
        <v>179</v>
      </c>
      <c r="B14" s="33"/>
      <c r="C14" s="73" t="s">
        <v>13</v>
      </c>
      <c r="D14" s="74">
        <v>40</v>
      </c>
      <c r="E14" s="34"/>
      <c r="F14" s="73" t="s">
        <v>13</v>
      </c>
      <c r="G14" s="73" t="s">
        <v>214</v>
      </c>
      <c r="H14" s="74">
        <v>40</v>
      </c>
      <c r="I14" s="33"/>
      <c r="J14" s="38"/>
      <c r="K14" s="39"/>
      <c r="L14" s="5"/>
      <c r="M14" s="5"/>
      <c r="N14" s="5"/>
      <c r="O14" s="33"/>
      <c r="P14" s="33"/>
      <c r="Q14" s="33"/>
      <c r="R14" s="33"/>
      <c r="S14" s="33"/>
      <c r="T14" s="33"/>
      <c r="U14" s="33"/>
      <c r="V14" s="33"/>
      <c r="W14" s="33"/>
      <c r="X14" s="33"/>
      <c r="Y14" s="33"/>
      <c r="Z14" s="33"/>
      <c r="AA14" s="33"/>
      <c r="AB14" s="33"/>
      <c r="AC14" s="33"/>
      <c r="AD14" s="33"/>
      <c r="AE14" s="33"/>
      <c r="AF14" s="33"/>
      <c r="AG14" s="33"/>
      <c r="AH14" s="33"/>
    </row>
    <row r="15" spans="1:34" s="20" customFormat="1" ht="15" customHeight="1" x14ac:dyDescent="0.25">
      <c r="A15" s="27" t="s">
        <v>180</v>
      </c>
      <c r="B15" s="33"/>
      <c r="C15" s="21"/>
      <c r="D15" s="21"/>
      <c r="E15" s="21"/>
      <c r="F15" s="21"/>
      <c r="G15" s="21"/>
      <c r="H15" s="21"/>
      <c r="I15" s="33"/>
      <c r="J15" s="38"/>
      <c r="K15" s="40"/>
      <c r="L15" s="5"/>
      <c r="M15" s="5"/>
      <c r="N15" s="5"/>
      <c r="O15" s="33"/>
      <c r="P15" s="33"/>
      <c r="Q15" s="33"/>
      <c r="R15" s="33"/>
      <c r="S15" s="33"/>
      <c r="T15" s="33"/>
      <c r="U15" s="33"/>
      <c r="V15" s="33"/>
      <c r="W15" s="33"/>
      <c r="X15" s="33"/>
      <c r="Y15" s="33"/>
      <c r="Z15" s="33"/>
      <c r="AA15" s="33"/>
      <c r="AB15" s="33"/>
      <c r="AC15" s="33"/>
      <c r="AD15" s="33"/>
      <c r="AE15" s="33"/>
      <c r="AF15" s="33"/>
      <c r="AG15" s="33"/>
      <c r="AH15" s="33"/>
    </row>
    <row r="16" spans="1:34" s="20" customFormat="1" ht="15" customHeight="1" thickBot="1" x14ac:dyDescent="0.3">
      <c r="A16" s="25" t="s">
        <v>1</v>
      </c>
      <c r="B16" s="33"/>
      <c r="C16" s="33" t="s">
        <v>9</v>
      </c>
      <c r="D16" s="23" t="s">
        <v>204</v>
      </c>
      <c r="E16" s="34"/>
      <c r="F16" s="33" t="s">
        <v>9</v>
      </c>
      <c r="G16" s="33" t="s">
        <v>206</v>
      </c>
      <c r="H16" s="23" t="s">
        <v>216</v>
      </c>
      <c r="I16" s="33"/>
      <c r="J16" s="38"/>
      <c r="K16" s="10"/>
      <c r="L16" s="5"/>
      <c r="M16" s="5"/>
      <c r="N16" s="5"/>
      <c r="O16" s="33"/>
      <c r="P16" s="33"/>
      <c r="Q16" s="33"/>
      <c r="R16" s="33"/>
      <c r="S16" s="33"/>
      <c r="T16" s="33"/>
      <c r="U16" s="33"/>
      <c r="V16" s="33"/>
      <c r="W16" s="33"/>
      <c r="X16" s="33"/>
      <c r="Y16" s="33"/>
      <c r="Z16" s="33"/>
      <c r="AA16" s="33"/>
      <c r="AB16" s="33"/>
      <c r="AC16" s="33"/>
      <c r="AD16" s="33"/>
      <c r="AE16" s="33"/>
      <c r="AF16" s="33"/>
      <c r="AG16" s="33"/>
      <c r="AH16" s="33"/>
    </row>
    <row r="17" spans="1:34" s="20" customFormat="1" ht="15" customHeight="1" thickTop="1" thickBot="1" x14ac:dyDescent="0.3">
      <c r="A17" s="25" t="s">
        <v>2</v>
      </c>
      <c r="B17" s="33"/>
      <c r="C17" s="41" t="s">
        <v>10</v>
      </c>
      <c r="D17" s="42"/>
      <c r="E17" s="34"/>
      <c r="F17" s="41" t="s">
        <v>11</v>
      </c>
      <c r="G17" s="41" t="s">
        <v>208</v>
      </c>
      <c r="H17" s="37"/>
      <c r="I17" s="33"/>
      <c r="J17" s="43"/>
      <c r="K17" s="6"/>
      <c r="L17" s="5"/>
      <c r="M17" s="5"/>
      <c r="N17" s="5"/>
      <c r="O17" s="33"/>
      <c r="P17" s="33"/>
      <c r="Q17" s="33"/>
      <c r="R17" s="33"/>
      <c r="S17" s="33"/>
      <c r="T17" s="33"/>
      <c r="U17" s="33"/>
      <c r="V17" s="33"/>
      <c r="W17" s="33"/>
      <c r="X17" s="33"/>
      <c r="Y17" s="33"/>
      <c r="Z17" s="33"/>
      <c r="AA17" s="33"/>
      <c r="AB17" s="33"/>
      <c r="AC17" s="33"/>
      <c r="AD17" s="33"/>
      <c r="AE17" s="33"/>
      <c r="AF17" s="33"/>
      <c r="AG17" s="33"/>
      <c r="AH17" s="33"/>
    </row>
    <row r="18" spans="1:34" s="20" customFormat="1" ht="15" customHeight="1" thickTop="1" x14ac:dyDescent="0.25">
      <c r="A18" s="25" t="s">
        <v>181</v>
      </c>
      <c r="B18" s="33"/>
      <c r="C18" s="33"/>
      <c r="D18" s="33"/>
      <c r="E18" s="34"/>
      <c r="F18" s="33"/>
      <c r="G18" s="33"/>
      <c r="H18" s="33"/>
      <c r="I18" s="33"/>
      <c r="J18" s="38"/>
      <c r="K18" s="39"/>
      <c r="L18" s="5"/>
      <c r="M18" s="5"/>
      <c r="N18" s="5"/>
      <c r="O18" s="33"/>
      <c r="P18" s="33"/>
      <c r="Q18" s="33"/>
      <c r="R18" s="33"/>
      <c r="S18" s="33"/>
      <c r="T18" s="33"/>
      <c r="U18" s="33"/>
      <c r="V18" s="33"/>
      <c r="W18" s="33"/>
      <c r="X18" s="33"/>
      <c r="Y18" s="33"/>
      <c r="Z18" s="33"/>
      <c r="AA18" s="33"/>
      <c r="AB18" s="33"/>
      <c r="AC18" s="33"/>
      <c r="AD18" s="33"/>
      <c r="AE18" s="33"/>
      <c r="AF18" s="33"/>
      <c r="AG18" s="33"/>
      <c r="AH18" s="33"/>
    </row>
    <row r="19" spans="1:34" s="20" customFormat="1" ht="15" customHeight="1" x14ac:dyDescent="0.25">
      <c r="A19" s="25" t="s">
        <v>182</v>
      </c>
      <c r="B19" s="33"/>
      <c r="C19" s="1"/>
      <c r="D19" s="1"/>
      <c r="E19" s="1"/>
      <c r="F19" s="1"/>
      <c r="G19" s="1"/>
      <c r="H19" s="1"/>
      <c r="I19" s="33"/>
      <c r="J19" s="38"/>
      <c r="K19" s="40"/>
      <c r="L19" s="5"/>
      <c r="M19" s="5"/>
      <c r="N19" s="33"/>
      <c r="O19" s="33"/>
      <c r="P19" s="33"/>
      <c r="Q19" s="33"/>
      <c r="R19" s="33"/>
      <c r="S19" s="33"/>
      <c r="T19" s="33"/>
      <c r="U19" s="33"/>
      <c r="V19" s="33"/>
      <c r="W19" s="33"/>
      <c r="X19" s="33"/>
      <c r="Y19" s="33"/>
      <c r="Z19" s="33"/>
      <c r="AA19" s="33"/>
      <c r="AB19" s="33"/>
      <c r="AC19" s="33"/>
      <c r="AD19" s="33"/>
      <c r="AE19" s="33"/>
      <c r="AF19" s="33"/>
      <c r="AG19" s="33"/>
      <c r="AH19" s="33"/>
    </row>
    <row r="20" spans="1:34" s="20" customFormat="1" ht="15" customHeight="1" x14ac:dyDescent="0.25">
      <c r="A20" s="25" t="s">
        <v>183</v>
      </c>
      <c r="B20" s="33"/>
      <c r="C20" s="1"/>
      <c r="D20" s="1"/>
      <c r="E20" s="1"/>
      <c r="F20" s="1"/>
      <c r="G20" s="1"/>
      <c r="H20" s="1"/>
      <c r="I20" s="33"/>
      <c r="J20" s="43"/>
      <c r="K20" s="10"/>
      <c r="L20" s="33"/>
      <c r="M20" s="5"/>
      <c r="N20" s="33"/>
      <c r="O20" s="33"/>
      <c r="P20" s="33"/>
      <c r="Q20" s="33"/>
      <c r="R20" s="33"/>
      <c r="S20" s="33"/>
      <c r="T20" s="33"/>
      <c r="U20" s="33"/>
      <c r="V20" s="33"/>
      <c r="W20" s="33"/>
      <c r="X20" s="33"/>
      <c r="Y20" s="33"/>
      <c r="Z20" s="33"/>
      <c r="AA20" s="33"/>
      <c r="AB20" s="33"/>
      <c r="AC20" s="33"/>
      <c r="AD20" s="33"/>
      <c r="AE20" s="33"/>
      <c r="AF20" s="33"/>
      <c r="AG20" s="33"/>
      <c r="AH20" s="33"/>
    </row>
    <row r="21" spans="1:34" s="20" customFormat="1" ht="15" customHeight="1" x14ac:dyDescent="0.25">
      <c r="A21" s="25" t="s">
        <v>184</v>
      </c>
      <c r="B21" s="33"/>
      <c r="C21" s="1"/>
      <c r="D21" s="1"/>
      <c r="E21" s="1"/>
      <c r="F21" s="1"/>
      <c r="G21" s="1"/>
      <c r="H21" s="1"/>
      <c r="I21" s="33"/>
      <c r="J21" s="43"/>
      <c r="K21" s="6"/>
      <c r="L21" s="33"/>
      <c r="M21" s="5"/>
      <c r="N21" s="33"/>
      <c r="O21" s="33"/>
      <c r="P21" s="33"/>
      <c r="Q21" s="33"/>
      <c r="R21" s="33"/>
      <c r="S21" s="33"/>
      <c r="T21" s="33"/>
      <c r="U21" s="33"/>
      <c r="V21" s="33"/>
      <c r="W21" s="33"/>
      <c r="X21" s="33"/>
      <c r="Y21" s="33"/>
      <c r="Z21" s="33"/>
      <c r="AA21" s="33"/>
      <c r="AB21" s="33"/>
      <c r="AC21" s="33"/>
      <c r="AD21" s="33"/>
      <c r="AE21" s="33"/>
      <c r="AF21" s="33"/>
      <c r="AG21" s="33"/>
      <c r="AH21" s="33"/>
    </row>
    <row r="22" spans="1:34" s="20" customFormat="1" ht="15" customHeight="1" x14ac:dyDescent="0.25">
      <c r="A22" s="25" t="s">
        <v>170</v>
      </c>
      <c r="B22" s="33"/>
      <c r="C22" s="1"/>
      <c r="D22" s="1"/>
      <c r="E22" s="1"/>
      <c r="F22" s="1"/>
      <c r="G22" s="1"/>
      <c r="H22" s="1"/>
      <c r="I22" s="33"/>
      <c r="J22" s="32"/>
      <c r="K22" s="6"/>
      <c r="L22" s="44"/>
      <c r="M22" s="5"/>
      <c r="N22" s="33"/>
      <c r="O22" s="33"/>
      <c r="P22" s="33"/>
      <c r="Q22" s="33"/>
      <c r="R22" s="33"/>
      <c r="S22" s="33"/>
      <c r="T22" s="33"/>
      <c r="U22" s="33"/>
      <c r="V22" s="33"/>
      <c r="W22" s="33"/>
      <c r="X22" s="33"/>
      <c r="Y22" s="33"/>
      <c r="Z22" s="33"/>
      <c r="AA22" s="33"/>
      <c r="AB22" s="33"/>
      <c r="AC22" s="33"/>
      <c r="AD22" s="33"/>
      <c r="AE22" s="33"/>
      <c r="AF22" s="33"/>
      <c r="AG22" s="33"/>
      <c r="AH22" s="33"/>
    </row>
    <row r="23" spans="1:34" s="20" customFormat="1" ht="15" customHeight="1" x14ac:dyDescent="0.25">
      <c r="A23" s="25" t="s">
        <v>171</v>
      </c>
      <c r="B23" s="33"/>
      <c r="C23" s="1"/>
      <c r="D23" s="1"/>
      <c r="E23" s="1"/>
      <c r="F23" s="1"/>
      <c r="G23" s="1"/>
      <c r="H23" s="1"/>
      <c r="I23" s="33"/>
      <c r="J23" s="32"/>
      <c r="K23" s="45"/>
      <c r="L23" s="44"/>
      <c r="M23" s="5"/>
      <c r="N23" s="33"/>
      <c r="O23" s="33"/>
      <c r="P23" s="33"/>
      <c r="Q23" s="33"/>
      <c r="R23" s="33"/>
      <c r="S23" s="33"/>
      <c r="T23" s="33"/>
      <c r="U23" s="33"/>
      <c r="V23" s="33"/>
      <c r="W23" s="33"/>
      <c r="X23" s="33"/>
      <c r="Y23" s="33"/>
      <c r="Z23" s="33"/>
      <c r="AA23" s="33"/>
      <c r="AB23" s="33"/>
      <c r="AC23" s="33"/>
      <c r="AD23" s="33"/>
      <c r="AE23" s="33"/>
      <c r="AF23" s="33"/>
      <c r="AG23" s="33"/>
      <c r="AH23" s="33"/>
    </row>
    <row r="24" spans="1:34" s="20" customFormat="1" ht="15" customHeight="1" x14ac:dyDescent="0.25">
      <c r="A24" s="27" t="s">
        <v>185</v>
      </c>
      <c r="B24" s="33"/>
      <c r="C24" s="1"/>
      <c r="D24" s="1"/>
      <c r="E24" s="1"/>
      <c r="F24" s="1"/>
      <c r="G24" s="1"/>
      <c r="H24" s="1"/>
      <c r="I24" s="33"/>
      <c r="J24" s="32"/>
      <c r="K24" s="33"/>
      <c r="L24" s="44"/>
      <c r="M24" s="5"/>
      <c r="N24" s="33"/>
      <c r="O24" s="33"/>
      <c r="P24" s="33"/>
      <c r="Q24" s="33"/>
      <c r="R24" s="33"/>
      <c r="S24" s="33"/>
      <c r="T24" s="33"/>
      <c r="U24" s="33"/>
      <c r="V24" s="33"/>
      <c r="W24" s="33"/>
      <c r="X24" s="33"/>
      <c r="Y24" s="33"/>
      <c r="Z24" s="33"/>
      <c r="AA24" s="33"/>
      <c r="AB24" s="33"/>
      <c r="AC24" s="33"/>
      <c r="AD24" s="33"/>
      <c r="AE24" s="33"/>
      <c r="AF24" s="33"/>
      <c r="AG24" s="33"/>
      <c r="AH24" s="32"/>
    </row>
    <row r="25" spans="1:34" s="20" customFormat="1" ht="15" customHeight="1" x14ac:dyDescent="0.25">
      <c r="A25" s="25" t="s">
        <v>186</v>
      </c>
      <c r="B25" s="33"/>
      <c r="C25" s="1"/>
      <c r="D25" s="1"/>
      <c r="E25" s="1"/>
      <c r="F25" s="1"/>
      <c r="G25" s="1"/>
      <c r="H25" s="1"/>
      <c r="I25" s="33"/>
      <c r="J25" s="32"/>
      <c r="K25" s="33"/>
      <c r="L25" s="44"/>
      <c r="M25" s="5"/>
      <c r="N25" s="33"/>
      <c r="O25" s="33"/>
      <c r="P25" s="33"/>
      <c r="Q25" s="33"/>
      <c r="R25" s="33"/>
      <c r="S25" s="33"/>
      <c r="T25" s="33"/>
      <c r="U25" s="33"/>
      <c r="V25" s="33"/>
      <c r="W25" s="33"/>
      <c r="X25" s="33"/>
      <c r="Y25" s="33"/>
      <c r="Z25" s="33"/>
      <c r="AA25" s="33"/>
      <c r="AB25" s="33"/>
      <c r="AC25" s="33"/>
      <c r="AD25" s="33"/>
      <c r="AE25" s="33"/>
      <c r="AF25" s="33"/>
      <c r="AG25" s="33"/>
      <c r="AH25" s="32"/>
    </row>
    <row r="26" spans="1:34" s="20" customFormat="1" ht="15" customHeight="1" x14ac:dyDescent="0.25">
      <c r="A26" s="25" t="s">
        <v>187</v>
      </c>
      <c r="B26" s="33"/>
      <c r="C26" s="1"/>
      <c r="D26" s="1"/>
      <c r="E26" s="1"/>
      <c r="F26" s="1"/>
      <c r="G26" s="1"/>
      <c r="H26" s="1"/>
      <c r="I26" s="33"/>
      <c r="J26" s="32"/>
      <c r="K26" s="33"/>
      <c r="L26" s="44"/>
      <c r="M26" s="5"/>
      <c r="N26" s="33"/>
      <c r="O26" s="33"/>
      <c r="P26" s="33"/>
      <c r="Q26" s="33"/>
      <c r="R26" s="33"/>
      <c r="S26" s="33"/>
      <c r="T26" s="33"/>
      <c r="U26" s="33"/>
      <c r="V26" s="33"/>
      <c r="W26" s="33"/>
      <c r="X26" s="33"/>
      <c r="Y26" s="33"/>
      <c r="Z26" s="33"/>
      <c r="AA26" s="33"/>
      <c r="AB26" s="33"/>
      <c r="AC26" s="33"/>
      <c r="AD26" s="33"/>
      <c r="AE26" s="33"/>
      <c r="AF26" s="33"/>
      <c r="AG26" s="33"/>
      <c r="AH26" s="32"/>
    </row>
    <row r="27" spans="1:34" s="20" customFormat="1" ht="15" customHeight="1" x14ac:dyDescent="0.25">
      <c r="A27" s="25" t="s">
        <v>177</v>
      </c>
      <c r="B27" s="33"/>
      <c r="C27" s="1"/>
      <c r="D27" s="1"/>
      <c r="E27" s="1"/>
      <c r="F27" s="1"/>
      <c r="G27" s="1"/>
      <c r="H27" s="1"/>
      <c r="I27" s="33"/>
      <c r="J27" s="32"/>
      <c r="K27" s="33"/>
      <c r="L27" s="44"/>
      <c r="M27" s="5"/>
      <c r="N27" s="33"/>
      <c r="O27" s="33"/>
      <c r="P27" s="33"/>
      <c r="Q27" s="33"/>
      <c r="R27" s="33"/>
      <c r="S27" s="33"/>
      <c r="T27" s="33"/>
      <c r="U27" s="33"/>
      <c r="V27" s="33"/>
      <c r="W27" s="33"/>
      <c r="X27" s="33"/>
      <c r="Y27" s="33"/>
      <c r="Z27" s="33"/>
      <c r="AA27" s="33"/>
      <c r="AB27" s="33"/>
      <c r="AC27" s="33"/>
      <c r="AD27" s="33"/>
      <c r="AE27" s="33"/>
      <c r="AF27" s="33"/>
      <c r="AG27" s="33"/>
      <c r="AH27" s="32"/>
    </row>
    <row r="28" spans="1:34" s="20" customFormat="1" ht="15" customHeight="1" x14ac:dyDescent="0.25">
      <c r="A28" s="25" t="s">
        <v>188</v>
      </c>
      <c r="B28" s="33"/>
      <c r="C28" s="1"/>
      <c r="D28" s="1"/>
      <c r="E28" s="1"/>
      <c r="F28" s="1"/>
      <c r="G28" s="1"/>
      <c r="H28" s="1"/>
      <c r="I28" s="33"/>
      <c r="J28" s="32"/>
      <c r="K28" s="33"/>
      <c r="L28" s="44"/>
      <c r="M28" s="33"/>
      <c r="N28" s="33"/>
      <c r="O28" s="33"/>
      <c r="P28" s="33"/>
      <c r="Q28" s="33"/>
      <c r="R28" s="33"/>
      <c r="S28" s="33"/>
      <c r="T28" s="33"/>
      <c r="U28" s="33"/>
      <c r="V28" s="33"/>
      <c r="W28" s="33"/>
      <c r="X28" s="33"/>
      <c r="Y28" s="33"/>
      <c r="Z28" s="33"/>
      <c r="AA28" s="33"/>
      <c r="AB28" s="33"/>
      <c r="AC28" s="33"/>
      <c r="AD28" s="33"/>
      <c r="AE28" s="33"/>
      <c r="AF28" s="33"/>
      <c r="AG28" s="33"/>
      <c r="AH28" s="32"/>
    </row>
    <row r="29" spans="1:34" s="20" customFormat="1" ht="15" customHeight="1" x14ac:dyDescent="0.25">
      <c r="A29" s="25" t="s">
        <v>179</v>
      </c>
      <c r="B29" s="33"/>
      <c r="C29" s="1"/>
      <c r="D29" s="1"/>
      <c r="E29" s="1"/>
      <c r="F29" s="1"/>
      <c r="G29" s="1"/>
      <c r="H29" s="1"/>
      <c r="I29" s="33"/>
      <c r="J29" s="32"/>
      <c r="K29" s="33"/>
      <c r="L29" s="44"/>
      <c r="M29" s="33"/>
      <c r="N29" s="33"/>
      <c r="O29" s="33"/>
      <c r="P29" s="33"/>
      <c r="Q29" s="33"/>
      <c r="R29" s="33"/>
      <c r="S29" s="33"/>
      <c r="T29" s="33"/>
      <c r="U29" s="33"/>
      <c r="V29" s="33"/>
      <c r="W29" s="33"/>
      <c r="X29" s="33"/>
      <c r="Y29" s="33"/>
      <c r="Z29" s="33"/>
      <c r="AA29" s="33"/>
      <c r="AB29" s="33"/>
      <c r="AC29" s="33"/>
      <c r="AD29" s="33"/>
      <c r="AE29" s="33"/>
      <c r="AF29" s="33"/>
      <c r="AG29" s="33"/>
      <c r="AH29" s="32"/>
    </row>
    <row r="30" spans="1:34" s="20" customFormat="1" ht="15" customHeight="1" x14ac:dyDescent="0.25">
      <c r="A30" s="25" t="s">
        <v>1</v>
      </c>
      <c r="B30" s="33"/>
      <c r="C30" s="1"/>
      <c r="D30" s="1"/>
      <c r="E30" s="1"/>
      <c r="F30" s="1"/>
      <c r="G30" s="1"/>
      <c r="H30" s="1"/>
      <c r="I30" s="33"/>
      <c r="J30" s="33"/>
      <c r="K30" s="33"/>
      <c r="L30" s="33"/>
      <c r="M30" s="33"/>
      <c r="N30" s="33"/>
      <c r="O30" s="33"/>
      <c r="P30" s="33"/>
      <c r="Q30" s="33"/>
      <c r="R30" s="33"/>
      <c r="S30" s="33"/>
      <c r="T30" s="33"/>
      <c r="U30" s="33"/>
      <c r="V30" s="33"/>
      <c r="W30" s="33"/>
      <c r="X30" s="33"/>
      <c r="Y30" s="33"/>
      <c r="Z30" s="33"/>
      <c r="AA30" s="33"/>
      <c r="AB30" s="32"/>
      <c r="AC30" s="33"/>
      <c r="AD30" s="32"/>
      <c r="AE30" s="33"/>
      <c r="AF30" s="33"/>
      <c r="AG30" s="33"/>
      <c r="AH30" s="32"/>
    </row>
    <row r="31" spans="1:34" s="20" customFormat="1" ht="15" customHeight="1" x14ac:dyDescent="0.25">
      <c r="A31" s="25" t="s">
        <v>4</v>
      </c>
      <c r="B31" s="33"/>
      <c r="C31" s="1"/>
      <c r="D31" s="1"/>
      <c r="E31" s="1"/>
      <c r="F31" s="1"/>
      <c r="G31" s="1"/>
      <c r="H31" s="1"/>
      <c r="I31" s="33"/>
      <c r="J31" s="33"/>
      <c r="K31" s="33"/>
      <c r="L31" s="33"/>
      <c r="M31" s="33"/>
      <c r="N31" s="5"/>
      <c r="O31" s="33"/>
      <c r="P31" s="33"/>
      <c r="Q31" s="33"/>
      <c r="R31" s="33"/>
      <c r="S31" s="33"/>
      <c r="T31" s="33"/>
      <c r="U31" s="33"/>
      <c r="V31" s="33"/>
      <c r="W31" s="33"/>
      <c r="X31" s="33"/>
      <c r="Y31" s="33"/>
      <c r="Z31" s="33"/>
      <c r="AA31" s="33"/>
      <c r="AB31" s="32"/>
      <c r="AC31" s="33"/>
      <c r="AD31" s="32"/>
      <c r="AE31" s="33"/>
      <c r="AF31" s="33"/>
      <c r="AG31" s="33"/>
      <c r="AH31" s="32"/>
    </row>
    <row r="32" spans="1:34" s="20" customFormat="1" ht="15" customHeight="1" x14ac:dyDescent="0.25">
      <c r="A32" s="24" t="s">
        <v>189</v>
      </c>
      <c r="B32" s="33"/>
      <c r="C32" s="1"/>
      <c r="D32" s="1"/>
      <c r="E32" s="1"/>
      <c r="F32" s="1"/>
      <c r="G32" s="1"/>
      <c r="H32" s="1"/>
      <c r="I32" s="33"/>
      <c r="J32" s="33"/>
      <c r="K32" s="33"/>
      <c r="L32" s="33"/>
      <c r="M32" s="33"/>
      <c r="N32" s="5"/>
      <c r="O32" s="33"/>
      <c r="P32" s="33"/>
      <c r="Q32" s="33"/>
      <c r="R32" s="33"/>
      <c r="S32" s="33"/>
      <c r="T32" s="33"/>
      <c r="U32" s="33"/>
      <c r="V32" s="33"/>
      <c r="W32" s="33"/>
      <c r="X32" s="33"/>
      <c r="Y32" s="33"/>
      <c r="Z32" s="33"/>
      <c r="AA32" s="33"/>
      <c r="AB32" s="32"/>
      <c r="AC32" s="33"/>
      <c r="AD32" s="32"/>
      <c r="AE32" s="33"/>
      <c r="AF32" s="33"/>
      <c r="AG32" s="33"/>
      <c r="AH32" s="32"/>
    </row>
    <row r="33" spans="1:34" s="20" customFormat="1" ht="15" customHeight="1" x14ac:dyDescent="0.25">
      <c r="A33" s="63" t="s">
        <v>240</v>
      </c>
      <c r="B33" s="33"/>
      <c r="C33" s="1"/>
      <c r="D33" s="1"/>
      <c r="E33" s="1"/>
      <c r="F33" s="1"/>
      <c r="G33" s="1"/>
      <c r="H33" s="1"/>
      <c r="I33" s="33"/>
      <c r="J33" s="33"/>
      <c r="K33" s="33"/>
      <c r="L33" s="33"/>
      <c r="M33" s="33"/>
      <c r="N33" s="33"/>
      <c r="O33" s="33"/>
      <c r="P33" s="33"/>
      <c r="Q33" s="33"/>
      <c r="R33" s="33"/>
      <c r="S33" s="33"/>
      <c r="T33" s="33"/>
      <c r="U33" s="33"/>
      <c r="V33" s="33"/>
      <c r="W33" s="33"/>
      <c r="X33" s="33"/>
      <c r="Y33" s="33"/>
      <c r="Z33" s="33"/>
      <c r="AA33" s="33"/>
      <c r="AB33" s="32"/>
      <c r="AC33" s="33"/>
      <c r="AD33" s="32"/>
      <c r="AE33" s="33"/>
      <c r="AF33" s="33"/>
      <c r="AG33" s="33"/>
      <c r="AH33" s="32"/>
    </row>
    <row r="34" spans="1:34" s="20" customFormat="1" ht="15" customHeight="1" x14ac:dyDescent="0.25">
      <c r="A34" s="24" t="s">
        <v>1</v>
      </c>
      <c r="B34" s="33"/>
      <c r="C34" s="1"/>
      <c r="D34" s="1"/>
      <c r="E34" s="1"/>
      <c r="F34" s="1"/>
      <c r="G34" s="1"/>
      <c r="H34" s="1"/>
      <c r="I34" s="33"/>
      <c r="J34" s="33"/>
      <c r="K34" s="33"/>
      <c r="L34" s="33"/>
      <c r="M34" s="33"/>
      <c r="N34" s="33"/>
      <c r="O34" s="33"/>
      <c r="P34" s="33"/>
      <c r="Q34" s="33"/>
      <c r="R34" s="33"/>
      <c r="S34" s="33"/>
      <c r="T34" s="33"/>
      <c r="U34" s="33"/>
      <c r="V34" s="33"/>
      <c r="W34" s="33"/>
      <c r="X34" s="33"/>
      <c r="Y34" s="33"/>
      <c r="Z34" s="33"/>
      <c r="AA34" s="33"/>
      <c r="AB34" s="32"/>
      <c r="AC34" s="33"/>
      <c r="AD34" s="32"/>
      <c r="AE34" s="33"/>
      <c r="AF34" s="33"/>
      <c r="AG34" s="33"/>
      <c r="AH34" s="32"/>
    </row>
    <row r="35" spans="1:34" s="20" customFormat="1" ht="15" customHeight="1" x14ac:dyDescent="0.25">
      <c r="A35" s="24" t="s">
        <v>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2"/>
      <c r="AC35" s="33"/>
      <c r="AD35" s="32"/>
      <c r="AE35" s="33"/>
      <c r="AF35" s="33"/>
      <c r="AG35" s="33"/>
      <c r="AH35" s="32"/>
    </row>
    <row r="36" spans="1:34" x14ac:dyDescent="0.25">
      <c r="A36" s="9" t="s">
        <v>190</v>
      </c>
      <c r="B36" s="9"/>
      <c r="C36" s="33"/>
      <c r="D36" s="33"/>
      <c r="E36" s="33"/>
      <c r="F36" s="33"/>
      <c r="G36" s="33"/>
      <c r="H36" s="33"/>
      <c r="I36" s="33"/>
      <c r="J36" s="33"/>
      <c r="K36" s="33"/>
      <c r="L36" s="33"/>
      <c r="M36" s="33"/>
      <c r="N36" s="33"/>
      <c r="O36" s="33"/>
      <c r="P36" s="33"/>
      <c r="Q36" s="32"/>
      <c r="R36" s="32"/>
      <c r="S36" s="32"/>
      <c r="T36" s="32"/>
      <c r="U36" s="32"/>
      <c r="V36" s="32"/>
      <c r="W36" s="32"/>
      <c r="X36" s="32"/>
      <c r="Y36" s="32"/>
      <c r="Z36" s="32"/>
      <c r="AA36" s="32"/>
      <c r="AB36" s="32"/>
      <c r="AC36" s="32"/>
      <c r="AD36" s="32"/>
      <c r="AE36" s="32"/>
      <c r="AF36" s="32"/>
      <c r="AG36" s="32"/>
      <c r="AH36" s="32"/>
    </row>
    <row r="37" spans="1:34" x14ac:dyDescent="0.25">
      <c r="A37" s="9" t="s">
        <v>191</v>
      </c>
      <c r="B37" s="9"/>
      <c r="C37" s="33"/>
      <c r="D37" s="33"/>
      <c r="E37" s="33"/>
      <c r="F37" s="33"/>
      <c r="G37" s="33"/>
      <c r="H37" s="33"/>
      <c r="I37" s="33"/>
      <c r="J37" s="33"/>
      <c r="K37" s="33"/>
      <c r="L37" s="33"/>
      <c r="M37" s="33"/>
      <c r="N37" s="33"/>
      <c r="O37" s="33"/>
      <c r="P37" s="33"/>
      <c r="Q37" s="32"/>
      <c r="R37" s="32"/>
      <c r="S37" s="32"/>
      <c r="T37" s="32"/>
      <c r="U37" s="32"/>
      <c r="V37" s="32"/>
      <c r="W37" s="32"/>
      <c r="X37" s="32"/>
      <c r="Y37" s="32"/>
      <c r="Z37" s="32"/>
      <c r="AA37" s="32"/>
      <c r="AB37" s="32"/>
      <c r="AC37" s="32"/>
      <c r="AD37" s="32"/>
      <c r="AE37" s="32"/>
      <c r="AF37" s="32"/>
      <c r="AG37" s="32"/>
      <c r="AH37" s="32"/>
    </row>
    <row r="38" spans="1:34" x14ac:dyDescent="0.25">
      <c r="A38" s="9">
        <f>SUMIF(D118:D122,"&gt;=50")</f>
        <v>200</v>
      </c>
      <c r="B38" s="9"/>
      <c r="C38" s="33"/>
      <c r="D38" s="33"/>
      <c r="E38" s="33"/>
      <c r="F38" s="33"/>
      <c r="G38" s="33"/>
      <c r="H38" s="33"/>
      <c r="I38" s="33"/>
      <c r="J38" s="33"/>
      <c r="K38" s="33"/>
      <c r="L38" s="33"/>
      <c r="M38" s="33"/>
      <c r="N38" s="33"/>
      <c r="O38" s="33"/>
      <c r="P38" s="33"/>
      <c r="Q38" s="32"/>
      <c r="R38" s="32"/>
      <c r="S38" s="32"/>
      <c r="T38" s="32"/>
      <c r="U38" s="32"/>
      <c r="V38" s="32"/>
      <c r="W38" s="32"/>
      <c r="X38" s="32"/>
      <c r="Y38" s="32"/>
      <c r="Z38" s="32"/>
      <c r="AA38" s="32"/>
      <c r="AB38" s="32"/>
      <c r="AC38" s="32"/>
      <c r="AD38" s="32"/>
      <c r="AE38" s="32"/>
      <c r="AF38" s="32"/>
      <c r="AG38" s="32"/>
      <c r="AH38" s="32"/>
    </row>
    <row r="39" spans="1:34" x14ac:dyDescent="0.25">
      <c r="A39" s="9" t="s">
        <v>192</v>
      </c>
      <c r="B39" s="9"/>
      <c r="C39" s="33"/>
      <c r="D39" s="33"/>
      <c r="E39" s="33"/>
      <c r="F39" s="33"/>
      <c r="G39" s="33"/>
      <c r="H39" s="33"/>
      <c r="I39" s="33"/>
      <c r="J39" s="33"/>
      <c r="K39" s="33"/>
      <c r="L39" s="33"/>
      <c r="M39" s="33"/>
      <c r="N39" s="33"/>
      <c r="O39" s="33"/>
      <c r="P39" s="33"/>
      <c r="Q39" s="32"/>
      <c r="R39" s="32"/>
      <c r="S39" s="32"/>
      <c r="T39" s="32"/>
      <c r="U39" s="32"/>
      <c r="V39" s="32"/>
      <c r="W39" s="32"/>
      <c r="X39" s="32"/>
      <c r="Y39" s="32"/>
      <c r="Z39" s="32"/>
      <c r="AA39" s="32"/>
      <c r="AB39" s="32"/>
      <c r="AC39" s="32"/>
      <c r="AD39" s="32"/>
      <c r="AE39" s="32"/>
      <c r="AF39" s="32"/>
      <c r="AG39" s="32"/>
      <c r="AH39" s="32"/>
    </row>
    <row r="40" spans="1:34" x14ac:dyDescent="0.25">
      <c r="A40" s="9" t="s">
        <v>193</v>
      </c>
      <c r="B40" s="9"/>
      <c r="C40" s="33"/>
      <c r="D40" s="33"/>
      <c r="E40" s="33"/>
      <c r="F40" s="33"/>
      <c r="G40" s="33"/>
      <c r="H40" s="33"/>
      <c r="I40" s="33"/>
      <c r="J40" s="33"/>
      <c r="K40" s="33"/>
      <c r="L40" s="33"/>
      <c r="M40" s="33"/>
      <c r="N40" s="33"/>
      <c r="O40" s="33"/>
      <c r="P40" s="33"/>
      <c r="Q40" s="32"/>
      <c r="R40" s="32"/>
      <c r="S40" s="32"/>
      <c r="T40" s="32"/>
      <c r="U40" s="32"/>
      <c r="V40" s="32"/>
      <c r="W40" s="32"/>
      <c r="X40" s="32"/>
      <c r="Y40" s="32"/>
      <c r="Z40" s="32"/>
      <c r="AA40" s="32"/>
      <c r="AB40" s="32"/>
      <c r="AC40" s="32"/>
      <c r="AD40" s="32"/>
      <c r="AE40" s="32"/>
      <c r="AF40" s="32"/>
      <c r="AG40" s="32"/>
      <c r="AH40" s="32"/>
    </row>
    <row r="41" spans="1:34" x14ac:dyDescent="0.25">
      <c r="A41" s="9" t="s">
        <v>194</v>
      </c>
      <c r="B41" s="9"/>
      <c r="C41" s="33"/>
      <c r="D41" s="33"/>
      <c r="E41" s="33"/>
      <c r="F41" s="33"/>
      <c r="G41" s="33"/>
      <c r="H41" s="33"/>
      <c r="I41" s="33"/>
      <c r="J41" s="33"/>
      <c r="K41" s="33"/>
      <c r="L41" s="33"/>
      <c r="M41" s="33"/>
      <c r="N41" s="33"/>
      <c r="O41" s="33"/>
      <c r="P41" s="33"/>
      <c r="Q41" s="32"/>
      <c r="R41" s="32"/>
      <c r="S41" s="32"/>
      <c r="T41" s="32"/>
      <c r="U41" s="32"/>
      <c r="V41" s="32"/>
      <c r="W41" s="32"/>
      <c r="X41" s="32"/>
      <c r="Y41" s="32"/>
      <c r="Z41" s="32"/>
      <c r="AA41" s="32"/>
      <c r="AB41" s="32"/>
      <c r="AC41" s="32"/>
      <c r="AD41" s="32"/>
      <c r="AE41" s="32"/>
      <c r="AF41" s="32"/>
      <c r="AG41" s="32"/>
      <c r="AH41" s="32"/>
    </row>
    <row r="42" spans="1:34" x14ac:dyDescent="0.25">
      <c r="A42" s="9" t="s">
        <v>195</v>
      </c>
      <c r="B42" s="9"/>
      <c r="C42" s="33"/>
      <c r="D42" s="33"/>
      <c r="E42" s="33"/>
      <c r="F42" s="33"/>
      <c r="G42" s="33"/>
      <c r="H42" s="33"/>
      <c r="I42" s="33"/>
      <c r="J42" s="33"/>
      <c r="K42" s="33"/>
      <c r="L42" s="33"/>
      <c r="M42" s="33"/>
      <c r="N42" s="33"/>
      <c r="O42" s="33"/>
      <c r="P42" s="33"/>
      <c r="Q42" s="32"/>
      <c r="R42" s="32"/>
      <c r="S42" s="32"/>
      <c r="T42" s="32"/>
      <c r="U42" s="32"/>
      <c r="V42" s="32"/>
      <c r="W42" s="32"/>
      <c r="X42" s="32"/>
      <c r="Y42" s="32"/>
      <c r="Z42" s="32"/>
      <c r="AA42" s="32"/>
      <c r="AB42" s="32"/>
      <c r="AC42" s="32"/>
      <c r="AD42" s="32"/>
      <c r="AE42" s="32"/>
      <c r="AF42" s="32"/>
      <c r="AG42" s="32"/>
      <c r="AH42" s="32"/>
    </row>
    <row r="43" spans="1:34" x14ac:dyDescent="0.25">
      <c r="A43" s="9" t="s">
        <v>5</v>
      </c>
      <c r="B43" s="9"/>
      <c r="C43" s="33"/>
      <c r="D43" s="33"/>
      <c r="E43" s="33"/>
      <c r="F43" s="33"/>
      <c r="G43" s="33"/>
      <c r="H43" s="33"/>
      <c r="I43" s="33"/>
      <c r="J43" s="33"/>
      <c r="K43" s="33"/>
      <c r="L43" s="33"/>
      <c r="M43" s="33"/>
      <c r="N43" s="33"/>
      <c r="O43" s="33"/>
      <c r="P43" s="33"/>
      <c r="Q43" s="32"/>
      <c r="R43" s="32"/>
      <c r="S43" s="32"/>
      <c r="T43" s="32"/>
      <c r="U43" s="32"/>
      <c r="V43" s="32"/>
      <c r="W43" s="32"/>
      <c r="X43" s="32"/>
      <c r="Y43" s="32"/>
      <c r="Z43" s="32"/>
      <c r="AA43" s="32"/>
      <c r="AB43" s="32"/>
      <c r="AC43" s="32"/>
      <c r="AD43" s="32"/>
      <c r="AE43" s="32"/>
      <c r="AF43" s="32"/>
      <c r="AG43" s="32"/>
      <c r="AH43" s="32"/>
    </row>
    <row r="44" spans="1:34" x14ac:dyDescent="0.25">
      <c r="A44" s="9" t="s">
        <v>42</v>
      </c>
      <c r="B44" s="9"/>
      <c r="C44" s="33"/>
      <c r="D44" s="33"/>
      <c r="E44" s="33"/>
      <c r="F44" s="33"/>
      <c r="G44" s="33"/>
      <c r="H44" s="33"/>
      <c r="I44" s="33"/>
      <c r="J44" s="33"/>
      <c r="K44" s="33"/>
      <c r="L44" s="33"/>
      <c r="M44" s="33"/>
      <c r="N44" s="33"/>
      <c r="O44" s="33"/>
      <c r="P44" s="33"/>
      <c r="Q44" s="32"/>
      <c r="R44" s="32"/>
      <c r="S44" s="32"/>
      <c r="T44" s="32"/>
      <c r="U44" s="32"/>
      <c r="V44" s="32"/>
      <c r="W44" s="32"/>
      <c r="X44" s="32"/>
      <c r="Y44" s="32"/>
      <c r="Z44" s="32"/>
      <c r="AA44" s="32"/>
      <c r="AB44" s="32"/>
      <c r="AC44" s="32"/>
      <c r="AD44" s="32"/>
      <c r="AE44" s="32"/>
      <c r="AF44" s="32"/>
      <c r="AG44" s="32"/>
      <c r="AH44" s="32"/>
    </row>
    <row r="45" spans="1:34" x14ac:dyDescent="0.25">
      <c r="A45" s="9" t="s">
        <v>196</v>
      </c>
      <c r="B45" s="9"/>
      <c r="C45" s="33"/>
      <c r="D45" s="33"/>
      <c r="E45" s="33"/>
      <c r="F45" s="33"/>
      <c r="G45" s="33"/>
      <c r="H45" s="33"/>
      <c r="I45" s="33"/>
      <c r="J45" s="33"/>
      <c r="K45" s="33"/>
      <c r="L45" s="33"/>
      <c r="M45" s="33"/>
      <c r="N45" s="33"/>
      <c r="O45" s="33"/>
      <c r="P45" s="33"/>
      <c r="Q45" s="32"/>
      <c r="R45" s="32"/>
      <c r="S45" s="32"/>
      <c r="T45" s="32"/>
      <c r="U45" s="32"/>
      <c r="V45" s="32"/>
      <c r="W45" s="32"/>
      <c r="X45" s="32"/>
      <c r="Y45" s="32"/>
      <c r="Z45" s="32"/>
      <c r="AA45" s="32"/>
      <c r="AB45" s="32"/>
      <c r="AC45" s="32"/>
      <c r="AD45" s="32"/>
      <c r="AE45" s="32"/>
      <c r="AF45" s="32"/>
      <c r="AG45" s="32"/>
      <c r="AH45" s="32"/>
    </row>
    <row r="46" spans="1:34" x14ac:dyDescent="0.25">
      <c r="A46" s="9" t="s">
        <v>197</v>
      </c>
      <c r="B46" s="9"/>
      <c r="C46" s="33"/>
      <c r="D46" s="33"/>
      <c r="E46" s="33"/>
      <c r="F46" s="33"/>
      <c r="G46" s="33"/>
      <c r="H46" s="33"/>
      <c r="I46" s="33"/>
      <c r="J46" s="33"/>
      <c r="K46" s="33"/>
      <c r="L46" s="33"/>
      <c r="M46" s="33"/>
      <c r="N46" s="33"/>
      <c r="O46" s="33"/>
      <c r="P46" s="33"/>
      <c r="Q46" s="32"/>
      <c r="R46" s="32"/>
      <c r="S46" s="32"/>
      <c r="T46" s="32"/>
      <c r="U46" s="32"/>
      <c r="V46" s="32"/>
      <c r="W46" s="32"/>
      <c r="X46" s="32"/>
      <c r="Y46" s="32"/>
      <c r="Z46" s="32"/>
      <c r="AA46" s="32"/>
      <c r="AB46" s="32"/>
      <c r="AC46" s="32"/>
      <c r="AD46" s="32"/>
      <c r="AE46" s="32"/>
      <c r="AF46" s="32"/>
      <c r="AG46" s="32"/>
      <c r="AH46" s="32"/>
    </row>
    <row r="47" spans="1:34" x14ac:dyDescent="0.25">
      <c r="A47" s="9" t="s">
        <v>198</v>
      </c>
      <c r="B47" s="9"/>
      <c r="C47" s="33"/>
      <c r="D47" s="33"/>
      <c r="E47" s="33"/>
      <c r="F47" s="33"/>
      <c r="G47" s="33"/>
      <c r="H47" s="33"/>
      <c r="I47" s="33"/>
      <c r="J47" s="33"/>
      <c r="K47" s="33"/>
      <c r="L47" s="33"/>
      <c r="M47" s="33"/>
      <c r="N47" s="33"/>
      <c r="O47" s="33"/>
      <c r="P47" s="33"/>
      <c r="Q47" s="32"/>
      <c r="R47" s="32"/>
      <c r="S47" s="32"/>
      <c r="T47" s="32"/>
      <c r="U47" s="32"/>
      <c r="V47" s="32"/>
      <c r="W47" s="32"/>
      <c r="X47" s="32"/>
      <c r="Y47" s="32"/>
      <c r="Z47" s="32"/>
      <c r="AA47" s="32"/>
      <c r="AB47" s="32"/>
      <c r="AC47" s="32"/>
      <c r="AD47" s="32"/>
      <c r="AE47" s="32"/>
      <c r="AF47" s="32"/>
      <c r="AG47" s="32"/>
      <c r="AH47" s="32"/>
    </row>
    <row r="48" spans="1:34" x14ac:dyDescent="0.25">
      <c r="A48" s="9" t="s">
        <v>199</v>
      </c>
      <c r="B48" s="9"/>
      <c r="C48" s="33"/>
      <c r="D48" s="33"/>
      <c r="E48" s="33"/>
      <c r="F48" s="33"/>
      <c r="G48" s="33"/>
      <c r="H48" s="33"/>
      <c r="I48" s="33"/>
      <c r="J48" s="33"/>
      <c r="K48" s="33"/>
      <c r="L48" s="33"/>
      <c r="M48" s="33"/>
      <c r="N48" s="33"/>
      <c r="O48" s="33"/>
      <c r="P48" s="33"/>
      <c r="Q48" s="32"/>
      <c r="R48" s="32"/>
      <c r="S48" s="32"/>
      <c r="T48" s="32"/>
      <c r="U48" s="32"/>
      <c r="V48" s="32"/>
      <c r="W48" s="32"/>
      <c r="X48" s="32"/>
      <c r="Y48" s="32"/>
      <c r="Z48" s="32"/>
      <c r="AA48" s="32"/>
      <c r="AB48" s="32"/>
      <c r="AC48" s="32"/>
      <c r="AD48" s="32"/>
      <c r="AE48" s="32"/>
      <c r="AF48" s="32"/>
      <c r="AG48" s="32"/>
      <c r="AH48" s="32"/>
    </row>
    <row r="49" spans="1:34" x14ac:dyDescent="0.25">
      <c r="A49" s="9" t="s">
        <v>200</v>
      </c>
      <c r="B49" s="9"/>
      <c r="C49" s="7" t="s">
        <v>9</v>
      </c>
      <c r="D49" s="8" t="s">
        <v>20</v>
      </c>
      <c r="E49" s="34"/>
      <c r="F49" s="7" t="s">
        <v>9</v>
      </c>
      <c r="G49" s="7" t="s">
        <v>206</v>
      </c>
      <c r="H49" s="8" t="s">
        <v>20</v>
      </c>
      <c r="I49" s="33"/>
      <c r="J49" s="33"/>
      <c r="K49" s="33"/>
      <c r="L49" s="33"/>
      <c r="M49" s="33"/>
      <c r="N49" s="33"/>
      <c r="O49" s="33"/>
      <c r="P49" s="33"/>
      <c r="Q49" s="32"/>
      <c r="R49" s="32"/>
      <c r="S49" s="32"/>
      <c r="T49" s="32"/>
      <c r="U49" s="32"/>
      <c r="V49" s="32"/>
      <c r="W49" s="32"/>
      <c r="X49" s="32"/>
      <c r="Y49" s="32"/>
      <c r="Z49" s="32"/>
      <c r="AA49" s="32"/>
      <c r="AB49" s="32"/>
      <c r="AC49" s="32"/>
      <c r="AD49" s="32"/>
      <c r="AE49" s="32"/>
      <c r="AF49" s="32"/>
      <c r="AG49" s="32"/>
      <c r="AH49" s="32"/>
    </row>
    <row r="50" spans="1:34" x14ac:dyDescent="0.25">
      <c r="A50" s="9" t="s">
        <v>201</v>
      </c>
      <c r="B50" s="9"/>
      <c r="C50" s="35" t="s">
        <v>10</v>
      </c>
      <c r="D50" s="36">
        <v>50</v>
      </c>
      <c r="E50" s="34"/>
      <c r="F50" s="35" t="s">
        <v>10</v>
      </c>
      <c r="G50" s="35" t="s">
        <v>207</v>
      </c>
      <c r="H50" s="36">
        <v>50</v>
      </c>
      <c r="I50" s="33"/>
      <c r="J50" s="33"/>
      <c r="K50" s="33"/>
      <c r="L50" s="33"/>
      <c r="M50" s="33"/>
      <c r="N50" s="33"/>
      <c r="O50" s="33"/>
      <c r="P50" s="33"/>
      <c r="Q50" s="32"/>
      <c r="R50" s="32"/>
      <c r="S50" s="32"/>
      <c r="T50" s="32"/>
      <c r="U50" s="32"/>
      <c r="V50" s="32"/>
      <c r="W50" s="32"/>
      <c r="X50" s="32"/>
      <c r="Y50" s="32"/>
      <c r="Z50" s="32"/>
      <c r="AA50" s="32"/>
      <c r="AB50" s="32"/>
      <c r="AC50" s="32"/>
      <c r="AD50" s="32"/>
      <c r="AE50" s="32"/>
      <c r="AF50" s="32"/>
      <c r="AG50" s="32"/>
      <c r="AH50" s="32"/>
    </row>
    <row r="51" spans="1:34" x14ac:dyDescent="0.25">
      <c r="A51" s="9" t="s">
        <v>202</v>
      </c>
      <c r="B51" s="9"/>
      <c r="C51" s="35" t="s">
        <v>11</v>
      </c>
      <c r="D51" s="36">
        <v>20</v>
      </c>
      <c r="E51" s="34"/>
      <c r="F51" s="35" t="s">
        <v>11</v>
      </c>
      <c r="G51" s="35" t="s">
        <v>208</v>
      </c>
      <c r="H51" s="36">
        <v>20</v>
      </c>
      <c r="I51" s="33"/>
      <c r="J51" s="33"/>
      <c r="K51" s="33"/>
      <c r="L51" s="33"/>
      <c r="M51" s="33"/>
      <c r="N51" s="33"/>
      <c r="O51" s="33"/>
      <c r="P51" s="33"/>
      <c r="Q51" s="32"/>
      <c r="R51" s="32"/>
      <c r="S51" s="32"/>
      <c r="T51" s="32"/>
      <c r="U51" s="32"/>
      <c r="V51" s="32"/>
      <c r="W51" s="32"/>
      <c r="X51" s="32"/>
      <c r="Y51" s="32"/>
      <c r="Z51" s="32"/>
      <c r="AA51" s="32"/>
      <c r="AB51" s="32"/>
      <c r="AC51" s="32"/>
      <c r="AD51" s="32"/>
      <c r="AE51" s="32"/>
      <c r="AF51" s="32"/>
      <c r="AG51" s="32"/>
      <c r="AH51" s="32"/>
    </row>
    <row r="52" spans="1:34" x14ac:dyDescent="0.25">
      <c r="A52" s="9" t="s">
        <v>203</v>
      </c>
      <c r="B52" s="9"/>
      <c r="C52" s="35" t="s">
        <v>12</v>
      </c>
      <c r="D52" s="36">
        <v>60</v>
      </c>
      <c r="E52" s="34"/>
      <c r="F52" s="35" t="s">
        <v>12</v>
      </c>
      <c r="G52" s="35" t="s">
        <v>209</v>
      </c>
      <c r="H52" s="36">
        <v>60</v>
      </c>
      <c r="I52" s="33"/>
      <c r="J52" s="33"/>
      <c r="K52" s="33"/>
      <c r="L52" s="33"/>
      <c r="M52" s="33"/>
      <c r="N52" s="33"/>
      <c r="O52" s="33"/>
      <c r="P52" s="33"/>
      <c r="Q52" s="32"/>
      <c r="R52" s="32"/>
      <c r="S52" s="32"/>
      <c r="T52" s="32"/>
      <c r="U52" s="32"/>
      <c r="V52" s="32"/>
      <c r="W52" s="32"/>
      <c r="X52" s="32"/>
      <c r="Y52" s="32"/>
      <c r="Z52" s="32"/>
      <c r="AA52" s="32"/>
      <c r="AB52" s="32"/>
      <c r="AC52" s="32"/>
      <c r="AD52" s="32"/>
      <c r="AE52" s="32"/>
      <c r="AF52" s="32"/>
      <c r="AG52" s="32"/>
      <c r="AH52" s="32"/>
    </row>
    <row r="53" spans="1:34" x14ac:dyDescent="0.25">
      <c r="A53" s="9" t="s">
        <v>7</v>
      </c>
      <c r="B53" s="9"/>
      <c r="C53" s="35" t="s">
        <v>13</v>
      </c>
      <c r="D53" s="36">
        <v>40</v>
      </c>
      <c r="E53" s="34"/>
      <c r="F53" s="35" t="s">
        <v>13</v>
      </c>
      <c r="G53" s="35" t="s">
        <v>210</v>
      </c>
      <c r="H53" s="36">
        <v>40</v>
      </c>
      <c r="I53" s="33"/>
      <c r="J53" s="33"/>
      <c r="K53" s="33"/>
      <c r="L53" s="33"/>
      <c r="M53" s="33"/>
      <c r="N53" s="33"/>
      <c r="O53" s="33"/>
      <c r="P53" s="33"/>
      <c r="Q53" s="32"/>
      <c r="R53" s="32"/>
      <c r="S53" s="32"/>
      <c r="T53" s="32"/>
      <c r="U53" s="32"/>
      <c r="V53" s="32"/>
      <c r="W53" s="32"/>
      <c r="X53" s="32"/>
      <c r="Y53" s="32"/>
      <c r="Z53" s="32"/>
      <c r="AA53" s="32"/>
      <c r="AB53" s="32"/>
      <c r="AC53" s="32"/>
      <c r="AD53" s="32"/>
      <c r="AE53" s="32"/>
      <c r="AF53" s="32"/>
      <c r="AG53" s="32"/>
      <c r="AH53" s="32"/>
    </row>
    <row r="54" spans="1:34" x14ac:dyDescent="0.25">
      <c r="A54" s="9" t="s">
        <v>8</v>
      </c>
      <c r="B54" s="9"/>
      <c r="C54" s="35" t="s">
        <v>10</v>
      </c>
      <c r="D54" s="36">
        <v>50</v>
      </c>
      <c r="E54" s="34"/>
      <c r="F54" s="35" t="s">
        <v>10</v>
      </c>
      <c r="G54" s="35" t="s">
        <v>211</v>
      </c>
      <c r="H54" s="36">
        <v>50</v>
      </c>
      <c r="I54" s="33"/>
      <c r="J54" s="33"/>
      <c r="K54" s="33"/>
      <c r="L54" s="33"/>
      <c r="M54" s="33"/>
      <c r="N54" s="33"/>
      <c r="O54" s="33"/>
      <c r="P54" s="33"/>
      <c r="Q54" s="32"/>
      <c r="R54" s="32"/>
      <c r="S54" s="32"/>
      <c r="T54" s="32"/>
      <c r="U54" s="32"/>
      <c r="V54" s="32"/>
      <c r="W54" s="32"/>
      <c r="X54" s="32"/>
      <c r="Y54" s="32"/>
      <c r="Z54" s="32"/>
      <c r="AA54" s="32"/>
      <c r="AB54" s="32"/>
      <c r="AC54" s="32"/>
      <c r="AD54" s="32"/>
      <c r="AE54" s="32"/>
      <c r="AF54" s="32"/>
      <c r="AG54" s="32"/>
      <c r="AH54" s="32"/>
    </row>
    <row r="55" spans="1:34" x14ac:dyDescent="0.25">
      <c r="A55" s="9" t="s">
        <v>4</v>
      </c>
      <c r="B55" s="9"/>
      <c r="C55" s="35" t="s">
        <v>11</v>
      </c>
      <c r="D55" s="36">
        <v>20</v>
      </c>
      <c r="E55" s="34"/>
      <c r="F55" s="35" t="s">
        <v>11</v>
      </c>
      <c r="G55" s="35" t="s">
        <v>212</v>
      </c>
      <c r="H55" s="36">
        <v>20</v>
      </c>
      <c r="I55" s="33"/>
      <c r="J55" s="33"/>
      <c r="K55" s="33"/>
      <c r="L55" s="33"/>
      <c r="M55" s="33"/>
      <c r="N55" s="33"/>
      <c r="O55" s="33"/>
      <c r="P55" s="33"/>
      <c r="Q55" s="32"/>
      <c r="R55" s="32"/>
      <c r="S55" s="32"/>
      <c r="T55" s="32"/>
      <c r="U55" s="32"/>
      <c r="V55" s="32"/>
      <c r="W55" s="32"/>
      <c r="X55" s="32"/>
      <c r="Y55" s="32"/>
      <c r="Z55" s="32"/>
      <c r="AA55" s="32"/>
      <c r="AB55" s="32"/>
      <c r="AC55" s="32"/>
      <c r="AD55" s="32"/>
      <c r="AE55" s="32"/>
      <c r="AF55" s="32"/>
      <c r="AG55" s="32"/>
      <c r="AH55" s="32"/>
    </row>
    <row r="56" spans="1:34" x14ac:dyDescent="0.25">
      <c r="B56" s="9"/>
      <c r="C56" s="35" t="s">
        <v>12</v>
      </c>
      <c r="D56" s="36">
        <v>60</v>
      </c>
      <c r="E56" s="34"/>
      <c r="F56" s="35" t="s">
        <v>12</v>
      </c>
      <c r="G56" s="35" t="s">
        <v>213</v>
      </c>
      <c r="H56" s="36">
        <v>60</v>
      </c>
      <c r="I56" s="33"/>
      <c r="J56" s="33"/>
      <c r="K56" s="33"/>
      <c r="L56" s="33"/>
      <c r="M56" s="33"/>
      <c r="N56" s="33"/>
      <c r="O56" s="33"/>
      <c r="P56" s="33"/>
      <c r="Q56" s="32"/>
      <c r="R56" s="32"/>
      <c r="S56" s="32"/>
      <c r="T56" s="32"/>
      <c r="U56" s="32"/>
      <c r="V56" s="32"/>
      <c r="W56" s="32"/>
      <c r="X56" s="32"/>
      <c r="Y56" s="32"/>
      <c r="Z56" s="32"/>
      <c r="AA56" s="32"/>
      <c r="AB56" s="32"/>
      <c r="AC56" s="32"/>
      <c r="AD56" s="32"/>
      <c r="AE56" s="32"/>
      <c r="AF56" s="32"/>
      <c r="AG56" s="32"/>
      <c r="AH56" s="32"/>
    </row>
    <row r="57" spans="1:34" x14ac:dyDescent="0.25">
      <c r="B57" s="9"/>
      <c r="C57" s="35" t="s">
        <v>13</v>
      </c>
      <c r="D57" s="36">
        <v>40</v>
      </c>
      <c r="E57" s="34"/>
      <c r="F57" s="35" t="s">
        <v>13</v>
      </c>
      <c r="G57" s="35" t="s">
        <v>214</v>
      </c>
      <c r="H57" s="36">
        <v>40</v>
      </c>
      <c r="I57" s="33"/>
      <c r="J57" s="33"/>
      <c r="K57" s="33"/>
      <c r="L57" s="33"/>
      <c r="M57" s="33"/>
      <c r="N57" s="33"/>
      <c r="O57" s="33"/>
      <c r="P57" s="33"/>
      <c r="Q57" s="32"/>
      <c r="R57" s="32"/>
      <c r="S57" s="32"/>
      <c r="T57" s="32"/>
      <c r="U57" s="32"/>
      <c r="V57" s="32"/>
      <c r="W57" s="32"/>
      <c r="X57" s="32"/>
      <c r="Y57" s="32"/>
      <c r="Z57" s="32"/>
      <c r="AA57" s="32"/>
      <c r="AB57" s="32"/>
      <c r="AC57" s="32"/>
      <c r="AD57" s="32"/>
      <c r="AE57" s="32"/>
      <c r="AF57" s="32"/>
      <c r="AG57" s="32"/>
      <c r="AH57" s="32"/>
    </row>
    <row r="58" spans="1:34" x14ac:dyDescent="0.25">
      <c r="B58" s="9"/>
      <c r="C58" s="35" t="s">
        <v>10</v>
      </c>
      <c r="D58" s="36">
        <v>50</v>
      </c>
      <c r="E58" s="34"/>
      <c r="F58" s="35" t="s">
        <v>10</v>
      </c>
      <c r="G58" s="35" t="s">
        <v>211</v>
      </c>
      <c r="H58" s="36">
        <v>50</v>
      </c>
      <c r="I58" s="33"/>
      <c r="J58" s="33"/>
      <c r="K58" s="33"/>
      <c r="L58" s="33"/>
      <c r="M58" s="33"/>
      <c r="N58" s="33"/>
      <c r="O58" s="33"/>
      <c r="P58" s="33"/>
      <c r="Q58" s="32"/>
      <c r="R58" s="32"/>
      <c r="S58" s="32"/>
      <c r="T58" s="32"/>
      <c r="U58" s="32"/>
      <c r="V58" s="32"/>
      <c r="W58" s="32"/>
      <c r="X58" s="32"/>
      <c r="Y58" s="32"/>
      <c r="Z58" s="32"/>
      <c r="AA58" s="32"/>
      <c r="AB58" s="32"/>
      <c r="AC58" s="32"/>
      <c r="AD58" s="32"/>
      <c r="AE58" s="32"/>
      <c r="AF58" s="32"/>
      <c r="AG58" s="32"/>
      <c r="AH58" s="32"/>
    </row>
    <row r="59" spans="1:34" x14ac:dyDescent="0.25">
      <c r="B59" s="9"/>
      <c r="C59" s="35" t="s">
        <v>11</v>
      </c>
      <c r="D59" s="36">
        <v>20</v>
      </c>
      <c r="E59" s="34"/>
      <c r="F59" s="35" t="s">
        <v>11</v>
      </c>
      <c r="G59" s="35" t="s">
        <v>212</v>
      </c>
      <c r="H59" s="36">
        <v>20</v>
      </c>
      <c r="I59" s="33"/>
      <c r="J59" s="33"/>
      <c r="K59" s="33"/>
      <c r="L59" s="33"/>
      <c r="M59" s="33"/>
      <c r="N59" s="33"/>
      <c r="O59" s="33"/>
      <c r="P59" s="33"/>
      <c r="Q59" s="32"/>
      <c r="R59" s="32"/>
      <c r="S59" s="32"/>
      <c r="T59" s="32"/>
      <c r="U59" s="32"/>
      <c r="V59" s="32"/>
      <c r="W59" s="32"/>
      <c r="X59" s="32"/>
      <c r="Y59" s="32"/>
      <c r="Z59" s="32"/>
      <c r="AA59" s="32"/>
      <c r="AB59" s="32"/>
      <c r="AC59" s="32"/>
      <c r="AD59" s="32"/>
      <c r="AE59" s="32"/>
      <c r="AF59" s="32"/>
      <c r="AG59" s="32"/>
      <c r="AH59" s="32"/>
    </row>
    <row r="60" spans="1:34" x14ac:dyDescent="0.25">
      <c r="B60" s="9"/>
      <c r="C60" s="35" t="s">
        <v>12</v>
      </c>
      <c r="D60" s="36">
        <v>60</v>
      </c>
      <c r="E60" s="34"/>
      <c r="F60" s="35" t="s">
        <v>12</v>
      </c>
      <c r="G60" s="35" t="s">
        <v>209</v>
      </c>
      <c r="H60" s="36">
        <v>60</v>
      </c>
      <c r="I60" s="33"/>
      <c r="J60" s="33"/>
      <c r="K60" s="33"/>
      <c r="L60" s="33"/>
      <c r="M60" s="33"/>
      <c r="N60" s="33"/>
      <c r="O60" s="33"/>
      <c r="P60" s="33"/>
      <c r="Q60" s="32"/>
      <c r="R60" s="32"/>
      <c r="S60" s="32"/>
      <c r="T60" s="32"/>
      <c r="U60" s="32"/>
      <c r="V60" s="32"/>
      <c r="W60" s="32"/>
      <c r="X60" s="32"/>
      <c r="Y60" s="32"/>
      <c r="Z60" s="32"/>
      <c r="AA60" s="32"/>
      <c r="AB60" s="32"/>
      <c r="AC60" s="32"/>
      <c r="AD60" s="32"/>
      <c r="AE60" s="32"/>
      <c r="AF60" s="32"/>
      <c r="AG60" s="32"/>
      <c r="AH60" s="32"/>
    </row>
    <row r="61" spans="1:34" x14ac:dyDescent="0.25">
      <c r="B61" s="9"/>
      <c r="C61" s="35" t="s">
        <v>13</v>
      </c>
      <c r="D61" s="36">
        <v>40</v>
      </c>
      <c r="E61" s="34"/>
      <c r="F61" s="35" t="s">
        <v>13</v>
      </c>
      <c r="G61" s="35" t="s">
        <v>214</v>
      </c>
      <c r="H61" s="36">
        <v>40</v>
      </c>
      <c r="I61" s="33"/>
      <c r="J61" s="33"/>
      <c r="K61" s="33"/>
      <c r="L61" s="33"/>
      <c r="M61" s="33"/>
      <c r="N61" s="33"/>
      <c r="O61" s="33"/>
      <c r="P61" s="33"/>
      <c r="Q61" s="32"/>
      <c r="R61" s="32"/>
      <c r="S61" s="32"/>
      <c r="T61" s="32"/>
      <c r="U61" s="32"/>
      <c r="V61" s="32"/>
      <c r="W61" s="32"/>
      <c r="X61" s="32"/>
      <c r="Y61" s="32"/>
      <c r="Z61" s="32"/>
      <c r="AA61" s="32"/>
      <c r="AB61" s="32"/>
      <c r="AC61" s="32"/>
      <c r="AD61" s="32"/>
      <c r="AE61" s="32"/>
      <c r="AF61" s="32"/>
      <c r="AG61" s="32"/>
      <c r="AH61" s="32"/>
    </row>
    <row r="62" spans="1:34" x14ac:dyDescent="0.25">
      <c r="B62" s="9"/>
      <c r="C62" s="21"/>
      <c r="D62" s="21"/>
      <c r="E62" s="21"/>
      <c r="F62" s="21"/>
      <c r="G62" s="21"/>
      <c r="H62" s="21"/>
      <c r="I62" s="33"/>
      <c r="J62" s="33"/>
      <c r="K62" s="33"/>
      <c r="L62" s="33"/>
      <c r="M62" s="33"/>
      <c r="N62" s="33"/>
      <c r="O62" s="33"/>
      <c r="P62" s="33"/>
      <c r="Q62" s="32"/>
      <c r="R62" s="32"/>
      <c r="S62" s="32"/>
      <c r="T62" s="32"/>
      <c r="U62" s="32"/>
      <c r="V62" s="32"/>
      <c r="W62" s="32"/>
      <c r="X62" s="32"/>
      <c r="Y62" s="32"/>
      <c r="Z62" s="32"/>
      <c r="AA62" s="32"/>
      <c r="AB62" s="32"/>
      <c r="AC62" s="32"/>
      <c r="AD62" s="32"/>
      <c r="AE62" s="32"/>
      <c r="AF62" s="32"/>
      <c r="AG62" s="32"/>
      <c r="AH62" s="32"/>
    </row>
    <row r="63" spans="1:34" ht="15.75" thickBot="1" x14ac:dyDescent="0.3">
      <c r="B63" s="9"/>
      <c r="C63" s="33" t="s">
        <v>9</v>
      </c>
      <c r="D63" s="23" t="s">
        <v>205</v>
      </c>
      <c r="E63" s="34"/>
      <c r="F63" s="33" t="s">
        <v>9</v>
      </c>
      <c r="G63" s="33" t="s">
        <v>206</v>
      </c>
      <c r="H63" s="23" t="s">
        <v>217</v>
      </c>
      <c r="I63" s="33"/>
      <c r="J63" s="33"/>
      <c r="K63" s="33"/>
      <c r="L63" s="33"/>
      <c r="M63" s="33"/>
      <c r="N63" s="33"/>
      <c r="O63" s="33"/>
      <c r="P63" s="33"/>
      <c r="Q63" s="32"/>
      <c r="R63" s="32"/>
      <c r="S63" s="32"/>
      <c r="T63" s="32"/>
      <c r="U63" s="32"/>
      <c r="V63" s="32"/>
      <c r="W63" s="32"/>
      <c r="X63" s="32"/>
      <c r="Y63" s="32"/>
      <c r="Z63" s="32"/>
      <c r="AA63" s="32"/>
      <c r="AB63" s="32"/>
      <c r="AC63" s="32"/>
      <c r="AD63" s="32"/>
      <c r="AE63" s="32"/>
      <c r="AF63" s="32"/>
      <c r="AG63" s="32"/>
      <c r="AH63" s="32"/>
    </row>
    <row r="64" spans="1:34" ht="16.5" thickTop="1" thickBot="1" x14ac:dyDescent="0.3">
      <c r="B64" s="9"/>
      <c r="C64" s="41" t="s">
        <v>10</v>
      </c>
      <c r="D64" s="42">
        <f>COUNTIF(C50:C61,C64)</f>
        <v>3</v>
      </c>
      <c r="E64" s="34"/>
      <c r="F64" s="41" t="s">
        <v>11</v>
      </c>
      <c r="G64" s="41" t="s">
        <v>208</v>
      </c>
      <c r="H64" s="37">
        <f>COUNTIFS(F50:F61,F64,G50:G61,G64)</f>
        <v>1</v>
      </c>
      <c r="I64" s="33"/>
      <c r="J64" s="33"/>
      <c r="K64" s="33"/>
      <c r="L64" s="33"/>
      <c r="M64" s="33"/>
      <c r="N64" s="33"/>
      <c r="O64" s="33"/>
      <c r="P64" s="33"/>
      <c r="Q64" s="32"/>
      <c r="R64" s="32"/>
      <c r="S64" s="32"/>
      <c r="T64" s="32"/>
      <c r="U64" s="32"/>
      <c r="V64" s="32"/>
      <c r="W64" s="32"/>
      <c r="X64" s="32"/>
      <c r="Y64" s="32"/>
      <c r="Z64" s="32"/>
      <c r="AA64" s="32"/>
      <c r="AB64" s="32"/>
      <c r="AC64" s="32"/>
      <c r="AD64" s="32"/>
      <c r="AE64" s="32"/>
      <c r="AF64" s="32"/>
      <c r="AG64" s="32"/>
      <c r="AH64" s="32"/>
    </row>
    <row r="65" spans="2:34" ht="15.75" thickTop="1" x14ac:dyDescent="0.25">
      <c r="B65" s="9"/>
      <c r="C65" s="33"/>
      <c r="D65" s="33"/>
      <c r="E65" s="34"/>
      <c r="F65" s="33"/>
      <c r="G65" s="33"/>
      <c r="H65" s="33"/>
      <c r="I65" s="33"/>
      <c r="J65" s="33"/>
      <c r="K65" s="33"/>
      <c r="L65" s="33"/>
      <c r="M65" s="33"/>
      <c r="N65" s="33"/>
      <c r="O65" s="33"/>
      <c r="P65" s="33"/>
      <c r="Q65" s="32"/>
      <c r="R65" s="32"/>
      <c r="S65" s="32"/>
      <c r="T65" s="32"/>
      <c r="U65" s="32"/>
      <c r="V65" s="32"/>
      <c r="W65" s="32"/>
      <c r="X65" s="32"/>
      <c r="Y65" s="32"/>
      <c r="Z65" s="32"/>
      <c r="AA65" s="32"/>
      <c r="AB65" s="32"/>
      <c r="AC65" s="32"/>
      <c r="AD65" s="32"/>
      <c r="AE65" s="32"/>
      <c r="AF65" s="32"/>
      <c r="AG65" s="32"/>
      <c r="AH65" s="32"/>
    </row>
    <row r="66" spans="2:34" x14ac:dyDescent="0.25">
      <c r="B66" s="9"/>
      <c r="C66" s="1"/>
      <c r="D66" s="1"/>
      <c r="E66" s="1"/>
      <c r="F66" s="1"/>
      <c r="G66" s="1"/>
      <c r="H66" s="1"/>
      <c r="I66" s="33"/>
      <c r="J66" s="33"/>
      <c r="K66" s="33"/>
      <c r="L66" s="33"/>
      <c r="M66" s="33"/>
      <c r="N66" s="33"/>
      <c r="O66" s="33"/>
      <c r="P66" s="33"/>
      <c r="Q66" s="32"/>
      <c r="R66" s="32"/>
      <c r="S66" s="32"/>
      <c r="T66" s="32"/>
      <c r="U66" s="32"/>
      <c r="V66" s="32"/>
      <c r="W66" s="32"/>
      <c r="X66" s="32"/>
      <c r="Y66" s="32"/>
      <c r="Z66" s="32"/>
      <c r="AA66" s="32"/>
      <c r="AB66" s="32"/>
      <c r="AC66" s="32"/>
      <c r="AD66" s="32"/>
      <c r="AE66" s="32"/>
      <c r="AF66" s="32"/>
      <c r="AG66" s="32"/>
      <c r="AH66" s="32"/>
    </row>
    <row r="67" spans="2:34" x14ac:dyDescent="0.25">
      <c r="B67" s="9"/>
      <c r="C67" s="1"/>
      <c r="D67" s="1"/>
      <c r="E67" s="1"/>
      <c r="F67" s="1"/>
      <c r="G67" s="1"/>
      <c r="H67" s="1"/>
      <c r="I67" s="33"/>
      <c r="J67" s="33"/>
      <c r="K67" s="33"/>
      <c r="L67" s="33"/>
      <c r="M67" s="33"/>
      <c r="N67" s="33"/>
      <c r="O67" s="33"/>
      <c r="P67" s="33"/>
      <c r="Q67" s="32"/>
      <c r="R67" s="32"/>
      <c r="S67" s="32"/>
      <c r="T67" s="32"/>
      <c r="U67" s="32"/>
      <c r="V67" s="32"/>
      <c r="W67" s="32"/>
      <c r="X67" s="32"/>
      <c r="Y67" s="32"/>
      <c r="Z67" s="32"/>
      <c r="AA67" s="32"/>
      <c r="AB67" s="32"/>
      <c r="AC67" s="32"/>
      <c r="AD67" s="32"/>
      <c r="AE67" s="32"/>
      <c r="AF67" s="32"/>
      <c r="AG67" s="32"/>
      <c r="AH67" s="32"/>
    </row>
    <row r="68" spans="2:34" x14ac:dyDescent="0.25">
      <c r="B68" s="9"/>
      <c r="C68" s="1"/>
      <c r="D68" s="1"/>
      <c r="E68" s="1"/>
      <c r="F68" s="1"/>
      <c r="G68" s="1"/>
      <c r="H68" s="1"/>
      <c r="I68" s="33"/>
      <c r="J68" s="33"/>
      <c r="K68" s="33"/>
      <c r="L68" s="33"/>
      <c r="M68" s="33"/>
      <c r="N68" s="33"/>
      <c r="O68" s="33"/>
      <c r="P68" s="33"/>
      <c r="Q68" s="32"/>
      <c r="R68" s="32"/>
      <c r="S68" s="32"/>
      <c r="T68" s="32"/>
      <c r="U68" s="32"/>
      <c r="V68" s="32"/>
      <c r="W68" s="32"/>
      <c r="X68" s="32"/>
      <c r="Y68" s="32"/>
      <c r="Z68" s="32"/>
      <c r="AA68" s="32"/>
      <c r="AB68" s="32"/>
      <c r="AC68" s="32"/>
      <c r="AD68" s="32"/>
      <c r="AE68" s="32"/>
      <c r="AF68" s="32"/>
      <c r="AG68" s="32"/>
      <c r="AH68" s="32"/>
    </row>
    <row r="69" spans="2:34" x14ac:dyDescent="0.25">
      <c r="B69" s="9"/>
      <c r="C69" s="1"/>
      <c r="D69" s="1"/>
      <c r="E69" s="1"/>
      <c r="F69" s="1"/>
      <c r="G69" s="1"/>
      <c r="H69" s="1"/>
      <c r="I69" s="33"/>
      <c r="J69" s="33"/>
      <c r="K69" s="33"/>
      <c r="L69" s="33"/>
      <c r="M69" s="33"/>
      <c r="N69" s="33"/>
      <c r="O69" s="33"/>
      <c r="P69" s="33"/>
      <c r="Q69" s="32"/>
      <c r="R69" s="32"/>
      <c r="S69" s="32"/>
      <c r="T69" s="32"/>
      <c r="U69" s="32"/>
      <c r="V69" s="32"/>
      <c r="W69" s="32"/>
      <c r="X69" s="32"/>
      <c r="Y69" s="32"/>
      <c r="Z69" s="32"/>
      <c r="AA69" s="32"/>
      <c r="AB69" s="32"/>
      <c r="AC69" s="32"/>
      <c r="AD69" s="32"/>
      <c r="AE69" s="32"/>
      <c r="AF69" s="32"/>
      <c r="AG69" s="32"/>
      <c r="AH69" s="32"/>
    </row>
    <row r="70" spans="2:34" x14ac:dyDescent="0.25">
      <c r="B70" s="9"/>
      <c r="C70" s="1"/>
      <c r="D70" s="1"/>
      <c r="E70" s="1"/>
      <c r="F70" s="1"/>
      <c r="G70" s="1"/>
      <c r="H70" s="1"/>
      <c r="I70" s="33"/>
      <c r="J70" s="33"/>
      <c r="K70" s="33"/>
      <c r="L70" s="33"/>
      <c r="M70" s="33"/>
      <c r="N70" s="33"/>
      <c r="O70" s="33"/>
      <c r="P70" s="33"/>
      <c r="Q70" s="32"/>
      <c r="R70" s="32"/>
      <c r="S70" s="32"/>
      <c r="T70" s="32"/>
      <c r="U70" s="32"/>
      <c r="V70" s="32"/>
      <c r="W70" s="32"/>
      <c r="X70" s="32"/>
      <c r="Y70" s="32"/>
      <c r="Z70" s="32"/>
      <c r="AA70" s="32"/>
      <c r="AB70" s="32"/>
      <c r="AC70" s="32"/>
      <c r="AD70" s="32"/>
      <c r="AE70" s="32"/>
      <c r="AF70" s="32"/>
      <c r="AG70" s="32"/>
      <c r="AH70" s="32"/>
    </row>
    <row r="71" spans="2:34" x14ac:dyDescent="0.25">
      <c r="B71" s="9"/>
      <c r="C71" s="1"/>
      <c r="D71" s="1"/>
      <c r="E71" s="1"/>
      <c r="F71" s="1"/>
      <c r="G71" s="1"/>
      <c r="H71" s="1"/>
      <c r="I71" s="33"/>
      <c r="J71" s="33"/>
      <c r="K71" s="33"/>
      <c r="L71" s="33"/>
      <c r="M71" s="33"/>
      <c r="N71" s="33"/>
      <c r="O71" s="33"/>
      <c r="P71" s="33"/>
      <c r="Q71" s="32"/>
      <c r="R71" s="32"/>
      <c r="S71" s="32"/>
      <c r="T71" s="32"/>
      <c r="U71" s="32"/>
      <c r="V71" s="32"/>
      <c r="W71" s="32"/>
      <c r="X71" s="32"/>
      <c r="Y71" s="32"/>
      <c r="Z71" s="32"/>
      <c r="AA71" s="32"/>
      <c r="AB71" s="32"/>
      <c r="AC71" s="32"/>
      <c r="AD71" s="32"/>
      <c r="AE71" s="32"/>
      <c r="AF71" s="32"/>
      <c r="AG71" s="32"/>
      <c r="AH71" s="32"/>
    </row>
    <row r="72" spans="2:34" x14ac:dyDescent="0.25">
      <c r="B72" s="9"/>
      <c r="C72" s="1"/>
      <c r="D72" s="1"/>
      <c r="E72" s="1"/>
      <c r="F72" s="1"/>
      <c r="G72" s="1"/>
      <c r="H72" s="1"/>
      <c r="I72" s="33"/>
      <c r="J72" s="33"/>
      <c r="K72" s="33"/>
      <c r="L72" s="33"/>
      <c r="M72" s="33"/>
      <c r="N72" s="33"/>
      <c r="O72" s="33"/>
      <c r="P72" s="33"/>
      <c r="Q72" s="32"/>
      <c r="R72" s="32"/>
      <c r="S72" s="32"/>
      <c r="T72" s="32"/>
      <c r="U72" s="32"/>
      <c r="V72" s="32"/>
      <c r="W72" s="32"/>
      <c r="X72" s="32"/>
      <c r="Y72" s="32"/>
      <c r="Z72" s="32"/>
      <c r="AA72" s="32"/>
      <c r="AB72" s="32"/>
      <c r="AC72" s="32"/>
      <c r="AD72" s="32"/>
      <c r="AE72" s="32"/>
      <c r="AF72" s="32"/>
      <c r="AG72" s="32"/>
      <c r="AH72" s="32"/>
    </row>
    <row r="73" spans="2:34" x14ac:dyDescent="0.25">
      <c r="B73" s="9"/>
      <c r="C73" s="1"/>
      <c r="D73" s="1"/>
      <c r="E73" s="1"/>
      <c r="F73" s="1"/>
      <c r="G73" s="1"/>
      <c r="H73" s="1"/>
      <c r="I73" s="33"/>
      <c r="J73" s="33"/>
      <c r="K73" s="33"/>
      <c r="L73" s="33"/>
      <c r="M73" s="33"/>
      <c r="N73" s="33"/>
      <c r="O73" s="33"/>
      <c r="P73" s="33"/>
      <c r="Q73" s="32"/>
      <c r="R73" s="32"/>
      <c r="S73" s="32"/>
      <c r="T73" s="32"/>
      <c r="U73" s="32"/>
      <c r="V73" s="32"/>
      <c r="W73" s="32"/>
      <c r="X73" s="32"/>
      <c r="Y73" s="32"/>
      <c r="Z73" s="32"/>
      <c r="AA73" s="32"/>
      <c r="AB73" s="32"/>
      <c r="AC73" s="32"/>
      <c r="AD73" s="32"/>
      <c r="AE73" s="32"/>
      <c r="AF73" s="32"/>
      <c r="AG73" s="32"/>
      <c r="AH73" s="32"/>
    </row>
    <row r="74" spans="2:34" x14ac:dyDescent="0.25">
      <c r="B74" s="9"/>
      <c r="C74" s="1"/>
      <c r="D74" s="1"/>
      <c r="E74" s="1"/>
      <c r="F74" s="1"/>
      <c r="G74" s="1"/>
      <c r="H74" s="1"/>
      <c r="I74" s="33"/>
      <c r="J74" s="33"/>
      <c r="K74" s="33"/>
      <c r="L74" s="33"/>
      <c r="M74" s="33"/>
      <c r="N74" s="33"/>
      <c r="O74" s="33"/>
      <c r="P74" s="33"/>
      <c r="Q74" s="32"/>
      <c r="R74" s="32"/>
      <c r="S74" s="32"/>
      <c r="T74" s="32"/>
      <c r="U74" s="32"/>
      <c r="V74" s="32"/>
      <c r="W74" s="32"/>
      <c r="X74" s="32"/>
      <c r="Y74" s="32"/>
      <c r="Z74" s="32"/>
      <c r="AA74" s="32"/>
      <c r="AB74" s="32"/>
      <c r="AC74" s="32"/>
      <c r="AD74" s="32"/>
      <c r="AE74" s="32"/>
      <c r="AF74" s="32"/>
      <c r="AG74" s="32"/>
      <c r="AH74" s="32"/>
    </row>
    <row r="75" spans="2:34" x14ac:dyDescent="0.25">
      <c r="B75" s="9"/>
      <c r="C75" s="1"/>
      <c r="D75" s="1"/>
      <c r="E75" s="1"/>
      <c r="F75" s="1"/>
      <c r="G75" s="1"/>
      <c r="H75" s="1"/>
      <c r="I75" s="33"/>
      <c r="J75" s="33"/>
      <c r="K75" s="33"/>
      <c r="L75" s="33"/>
      <c r="M75" s="33"/>
      <c r="N75" s="33"/>
      <c r="O75" s="33"/>
      <c r="P75" s="33"/>
      <c r="Q75" s="32"/>
      <c r="R75" s="32"/>
      <c r="S75" s="32"/>
      <c r="T75" s="32"/>
      <c r="U75" s="32"/>
      <c r="V75" s="32"/>
      <c r="W75" s="32"/>
      <c r="X75" s="32"/>
      <c r="Y75" s="32"/>
      <c r="Z75" s="32"/>
      <c r="AA75" s="32"/>
      <c r="AB75" s="32"/>
      <c r="AC75" s="32"/>
      <c r="AD75" s="32"/>
      <c r="AE75" s="32"/>
      <c r="AF75" s="32"/>
      <c r="AG75" s="32"/>
      <c r="AH75" s="32"/>
    </row>
    <row r="76" spans="2:34" x14ac:dyDescent="0.25">
      <c r="B76" s="9"/>
      <c r="C76" s="1"/>
      <c r="D76" s="1"/>
      <c r="E76" s="1"/>
      <c r="F76" s="1"/>
      <c r="G76" s="1"/>
      <c r="H76" s="1"/>
      <c r="I76" s="33"/>
      <c r="J76" s="33"/>
      <c r="K76" s="33"/>
      <c r="L76" s="33"/>
      <c r="M76" s="33"/>
      <c r="N76" s="33"/>
      <c r="O76" s="33"/>
      <c r="P76" s="33"/>
      <c r="Q76" s="32"/>
      <c r="R76" s="32"/>
      <c r="S76" s="32"/>
      <c r="T76" s="32"/>
      <c r="U76" s="32"/>
      <c r="V76" s="32"/>
      <c r="W76" s="32"/>
      <c r="X76" s="32"/>
      <c r="Y76" s="32"/>
      <c r="Z76" s="32"/>
      <c r="AA76" s="32"/>
      <c r="AB76" s="32"/>
      <c r="AC76" s="32"/>
      <c r="AD76" s="32"/>
      <c r="AE76" s="32"/>
      <c r="AF76" s="32"/>
      <c r="AG76" s="32"/>
      <c r="AH76" s="32"/>
    </row>
    <row r="77" spans="2:34" x14ac:dyDescent="0.25">
      <c r="B77" s="9"/>
      <c r="C77" s="1"/>
      <c r="D77" s="1"/>
      <c r="E77" s="1"/>
      <c r="F77" s="1"/>
      <c r="G77" s="1"/>
      <c r="H77" s="1"/>
      <c r="I77" s="33"/>
      <c r="J77" s="33"/>
      <c r="K77" s="33"/>
      <c r="L77" s="33"/>
      <c r="M77" s="33"/>
      <c r="N77" s="33"/>
      <c r="O77" s="33"/>
      <c r="P77" s="33"/>
      <c r="Q77" s="32"/>
      <c r="R77" s="32"/>
      <c r="S77" s="32"/>
      <c r="T77" s="32"/>
      <c r="U77" s="32"/>
      <c r="V77" s="32"/>
      <c r="W77" s="32"/>
      <c r="X77" s="32"/>
      <c r="Y77" s="32"/>
      <c r="Z77" s="32"/>
      <c r="AA77" s="32"/>
      <c r="AB77" s="32"/>
      <c r="AC77" s="32"/>
      <c r="AD77" s="32"/>
      <c r="AE77" s="32"/>
      <c r="AF77" s="32"/>
      <c r="AG77" s="32"/>
      <c r="AH77" s="32"/>
    </row>
    <row r="78" spans="2:34" x14ac:dyDescent="0.25">
      <c r="B78" s="9"/>
      <c r="C78" s="1"/>
      <c r="D78" s="1"/>
      <c r="E78" s="1"/>
      <c r="F78" s="1"/>
      <c r="G78" s="1"/>
      <c r="H78" s="1"/>
      <c r="I78" s="33"/>
      <c r="J78" s="33"/>
      <c r="K78" s="33"/>
      <c r="L78" s="33"/>
      <c r="M78" s="33"/>
      <c r="N78" s="33"/>
      <c r="O78" s="33"/>
      <c r="P78" s="33"/>
      <c r="Q78" s="32"/>
      <c r="R78" s="32"/>
      <c r="S78" s="32"/>
      <c r="T78" s="32"/>
      <c r="U78" s="32"/>
      <c r="V78" s="32"/>
      <c r="W78" s="32"/>
      <c r="X78" s="32"/>
      <c r="Y78" s="32"/>
      <c r="Z78" s="32"/>
      <c r="AA78" s="32"/>
      <c r="AB78" s="32"/>
      <c r="AC78" s="32"/>
      <c r="AD78" s="32"/>
      <c r="AE78" s="32"/>
      <c r="AF78" s="32"/>
      <c r="AG78" s="32"/>
      <c r="AH78" s="32"/>
    </row>
    <row r="79" spans="2:34" x14ac:dyDescent="0.25">
      <c r="B79" s="9"/>
      <c r="C79" s="1"/>
      <c r="D79" s="1"/>
      <c r="E79" s="1"/>
      <c r="F79" s="1"/>
      <c r="G79" s="1"/>
      <c r="H79" s="1"/>
      <c r="I79" s="33"/>
      <c r="J79" s="33"/>
      <c r="K79" s="33"/>
      <c r="L79" s="33"/>
      <c r="M79" s="33"/>
      <c r="N79" s="33"/>
      <c r="O79" s="33"/>
      <c r="P79" s="33"/>
      <c r="Q79" s="32"/>
      <c r="R79" s="32"/>
      <c r="S79" s="32"/>
      <c r="T79" s="32"/>
      <c r="U79" s="32"/>
      <c r="V79" s="32"/>
      <c r="W79" s="32"/>
      <c r="X79" s="32"/>
      <c r="Y79" s="32"/>
      <c r="Z79" s="32"/>
      <c r="AA79" s="32"/>
      <c r="AB79" s="32"/>
      <c r="AC79" s="32"/>
      <c r="AD79" s="32"/>
      <c r="AE79" s="32"/>
      <c r="AF79" s="32"/>
      <c r="AG79" s="32"/>
      <c r="AH79" s="32"/>
    </row>
    <row r="80" spans="2:34" x14ac:dyDescent="0.25">
      <c r="B80" s="9"/>
      <c r="C80" s="1"/>
      <c r="D80" s="1"/>
      <c r="E80" s="1"/>
      <c r="F80" s="1"/>
      <c r="G80" s="1"/>
      <c r="H80" s="1"/>
      <c r="I80" s="33"/>
      <c r="J80" s="33"/>
      <c r="K80" s="33"/>
      <c r="L80" s="33"/>
      <c r="M80" s="33"/>
      <c r="N80" s="33"/>
      <c r="O80" s="33"/>
      <c r="P80" s="33"/>
      <c r="Q80" s="32"/>
      <c r="R80" s="32"/>
      <c r="S80" s="32"/>
      <c r="T80" s="32"/>
      <c r="U80" s="32"/>
      <c r="V80" s="32"/>
      <c r="W80" s="32"/>
      <c r="X80" s="32"/>
      <c r="Y80" s="32"/>
      <c r="Z80" s="32"/>
      <c r="AA80" s="32"/>
      <c r="AB80" s="32"/>
      <c r="AC80" s="32"/>
      <c r="AD80" s="32"/>
      <c r="AE80" s="32"/>
      <c r="AF80" s="32"/>
      <c r="AG80" s="32"/>
      <c r="AH80" s="32"/>
    </row>
    <row r="81" spans="2:34" x14ac:dyDescent="0.25">
      <c r="B81" s="9"/>
      <c r="C81" s="1"/>
      <c r="D81" s="1"/>
      <c r="E81" s="1"/>
      <c r="F81" s="1"/>
      <c r="G81" s="1"/>
      <c r="H81" s="1"/>
      <c r="I81" s="33"/>
      <c r="J81" s="33"/>
      <c r="K81" s="33"/>
      <c r="L81" s="33"/>
      <c r="M81" s="33"/>
      <c r="N81" s="33"/>
      <c r="O81" s="33"/>
      <c r="P81" s="33"/>
      <c r="Q81" s="32"/>
      <c r="R81" s="32"/>
      <c r="S81" s="32"/>
      <c r="T81" s="32"/>
      <c r="U81" s="32"/>
      <c r="V81" s="32"/>
      <c r="W81" s="32"/>
      <c r="X81" s="32"/>
      <c r="Y81" s="32"/>
      <c r="Z81" s="32"/>
      <c r="AA81" s="32"/>
      <c r="AB81" s="32"/>
      <c r="AC81" s="32"/>
      <c r="AD81" s="32"/>
      <c r="AE81" s="32"/>
      <c r="AF81" s="32"/>
      <c r="AG81" s="32"/>
      <c r="AH81" s="32"/>
    </row>
    <row r="82" spans="2:34" x14ac:dyDescent="0.25">
      <c r="B82" s="9"/>
      <c r="F82" s="33"/>
      <c r="G82" s="33"/>
      <c r="H82" s="33"/>
      <c r="I82" s="33"/>
      <c r="J82" s="33"/>
      <c r="K82" s="33"/>
      <c r="L82" s="33"/>
      <c r="M82" s="33"/>
      <c r="N82" s="33"/>
      <c r="O82" s="33"/>
      <c r="P82" s="33"/>
      <c r="Q82" s="32"/>
      <c r="R82" s="32"/>
      <c r="S82" s="32"/>
      <c r="T82" s="32"/>
      <c r="U82" s="32"/>
      <c r="V82" s="32"/>
      <c r="W82" s="32"/>
      <c r="X82" s="32"/>
      <c r="Y82" s="32"/>
      <c r="Z82" s="32"/>
      <c r="AA82" s="32"/>
      <c r="AB82" s="32"/>
      <c r="AC82" s="32"/>
      <c r="AD82" s="32"/>
      <c r="AE82" s="32"/>
      <c r="AF82" s="32"/>
      <c r="AG82" s="32"/>
      <c r="AH82" s="32"/>
    </row>
    <row r="83" spans="2:34" x14ac:dyDescent="0.25">
      <c r="B83" s="9"/>
      <c r="F83" s="33"/>
      <c r="G83" s="33"/>
      <c r="H83" s="33"/>
      <c r="I83" s="33"/>
      <c r="J83" s="33"/>
      <c r="K83" s="33"/>
      <c r="L83" s="33"/>
      <c r="M83" s="33"/>
      <c r="N83" s="33"/>
      <c r="O83" s="33"/>
      <c r="P83" s="33"/>
      <c r="Q83" s="32"/>
      <c r="R83" s="32"/>
      <c r="S83" s="32"/>
      <c r="T83" s="32"/>
      <c r="U83" s="32"/>
      <c r="V83" s="32"/>
      <c r="W83" s="32"/>
      <c r="X83" s="32"/>
      <c r="Y83" s="32"/>
      <c r="Z83" s="32"/>
      <c r="AA83" s="32"/>
      <c r="AB83" s="32"/>
      <c r="AC83" s="32"/>
      <c r="AD83" s="32"/>
      <c r="AE83" s="32"/>
      <c r="AF83" s="32"/>
      <c r="AG83" s="32"/>
      <c r="AH83" s="32"/>
    </row>
    <row r="84" spans="2:34" x14ac:dyDescent="0.25">
      <c r="B84" s="9"/>
      <c r="F84" s="33"/>
      <c r="G84" s="33"/>
      <c r="H84" s="33"/>
      <c r="I84" s="33"/>
      <c r="J84" s="33"/>
      <c r="K84" s="33"/>
      <c r="L84" s="33"/>
      <c r="M84" s="33"/>
      <c r="N84" s="33"/>
      <c r="O84" s="33"/>
      <c r="P84" s="33"/>
      <c r="Q84" s="32"/>
      <c r="R84" s="32"/>
      <c r="S84" s="32"/>
      <c r="T84" s="32"/>
      <c r="U84" s="32"/>
      <c r="V84" s="32"/>
      <c r="W84" s="32"/>
      <c r="X84" s="32"/>
      <c r="Y84" s="32"/>
      <c r="Z84" s="32"/>
      <c r="AA84" s="32"/>
      <c r="AB84" s="32"/>
      <c r="AC84" s="32"/>
      <c r="AD84" s="32"/>
      <c r="AE84" s="32"/>
      <c r="AF84" s="32"/>
      <c r="AG84" s="32"/>
      <c r="AH84" s="32"/>
    </row>
    <row r="85" spans="2:34" x14ac:dyDescent="0.25">
      <c r="B85" s="9"/>
      <c r="F85" s="33"/>
      <c r="G85" s="33"/>
      <c r="H85" s="33"/>
      <c r="I85" s="33"/>
      <c r="J85" s="33"/>
      <c r="K85" s="33"/>
      <c r="L85" s="33"/>
      <c r="M85" s="33"/>
      <c r="N85" s="33"/>
      <c r="O85" s="33"/>
      <c r="P85" s="33"/>
      <c r="Q85" s="32"/>
      <c r="R85" s="32"/>
      <c r="S85" s="32"/>
      <c r="T85" s="32"/>
      <c r="U85" s="32"/>
      <c r="V85" s="32"/>
      <c r="W85" s="32"/>
      <c r="X85" s="32"/>
      <c r="Y85" s="32"/>
      <c r="Z85" s="32"/>
      <c r="AA85" s="32"/>
      <c r="AB85" s="32"/>
      <c r="AC85" s="32"/>
      <c r="AD85" s="32"/>
      <c r="AE85" s="32"/>
      <c r="AF85" s="32"/>
      <c r="AG85" s="32"/>
      <c r="AH85" s="32"/>
    </row>
    <row r="86" spans="2:34" x14ac:dyDescent="0.25">
      <c r="B86" s="9"/>
      <c r="F86" s="33"/>
      <c r="G86" s="33"/>
      <c r="H86" s="33"/>
      <c r="I86" s="33"/>
      <c r="J86" s="33"/>
      <c r="K86" s="33"/>
      <c r="L86" s="33"/>
      <c r="M86" s="33"/>
      <c r="N86" s="33"/>
      <c r="O86" s="33"/>
      <c r="P86" s="33"/>
      <c r="Q86" s="32"/>
      <c r="R86" s="32"/>
      <c r="S86" s="32"/>
      <c r="T86" s="32"/>
      <c r="U86" s="32"/>
      <c r="V86" s="32"/>
      <c r="W86" s="32"/>
      <c r="X86" s="32"/>
      <c r="Y86" s="32"/>
      <c r="Z86" s="32"/>
      <c r="AA86" s="32"/>
      <c r="AB86" s="32"/>
      <c r="AC86" s="32"/>
      <c r="AD86" s="32"/>
      <c r="AE86" s="32"/>
      <c r="AF86" s="32"/>
      <c r="AG86" s="32"/>
      <c r="AH86" s="32"/>
    </row>
    <row r="87" spans="2:34" x14ac:dyDescent="0.25">
      <c r="B87" s="9"/>
      <c r="F87" s="33"/>
      <c r="G87" s="33"/>
      <c r="H87" s="33"/>
      <c r="I87" s="33"/>
      <c r="J87" s="33"/>
      <c r="K87" s="33"/>
      <c r="L87" s="33"/>
      <c r="M87" s="33"/>
      <c r="N87" s="33"/>
      <c r="O87" s="33"/>
      <c r="P87" s="33"/>
      <c r="Q87" s="32"/>
      <c r="R87" s="32"/>
      <c r="S87" s="32"/>
      <c r="T87" s="32"/>
      <c r="U87" s="32"/>
      <c r="V87" s="32"/>
      <c r="W87" s="32"/>
      <c r="X87" s="32"/>
      <c r="Y87" s="32"/>
      <c r="Z87" s="32"/>
      <c r="AA87" s="32"/>
      <c r="AB87" s="32"/>
      <c r="AC87" s="32"/>
      <c r="AD87" s="32"/>
      <c r="AE87" s="32"/>
      <c r="AF87" s="32"/>
      <c r="AG87" s="32"/>
      <c r="AH87" s="32"/>
    </row>
    <row r="88" spans="2:34" x14ac:dyDescent="0.25">
      <c r="B88" s="9"/>
      <c r="F88" s="33"/>
      <c r="G88" s="33"/>
      <c r="H88" s="33"/>
      <c r="I88" s="33"/>
      <c r="J88" s="33"/>
      <c r="K88" s="33"/>
      <c r="L88" s="33"/>
      <c r="M88" s="33"/>
      <c r="N88" s="33"/>
      <c r="O88" s="33"/>
      <c r="P88" s="33"/>
      <c r="Q88" s="32"/>
      <c r="R88" s="32"/>
      <c r="S88" s="32"/>
      <c r="T88" s="32"/>
      <c r="U88" s="32"/>
      <c r="V88" s="32"/>
      <c r="W88" s="32"/>
      <c r="X88" s="32"/>
      <c r="Y88" s="32"/>
      <c r="Z88" s="32"/>
      <c r="AA88" s="32"/>
      <c r="AB88" s="32"/>
      <c r="AC88" s="32"/>
      <c r="AD88" s="32"/>
      <c r="AE88" s="32"/>
      <c r="AF88" s="32"/>
      <c r="AG88" s="32"/>
      <c r="AH88" s="32"/>
    </row>
    <row r="89" spans="2:34" x14ac:dyDescent="0.25">
      <c r="B89" s="9"/>
      <c r="F89" s="33"/>
      <c r="G89" s="33"/>
      <c r="H89" s="33"/>
      <c r="I89" s="33"/>
      <c r="J89" s="33"/>
      <c r="K89" s="33"/>
      <c r="L89" s="33"/>
      <c r="M89" s="33"/>
      <c r="N89" s="33"/>
      <c r="O89" s="33"/>
      <c r="P89" s="33"/>
      <c r="Q89" s="32"/>
      <c r="R89" s="32"/>
      <c r="S89" s="32"/>
      <c r="T89" s="32"/>
      <c r="U89" s="32"/>
      <c r="V89" s="32"/>
      <c r="W89" s="32"/>
      <c r="X89" s="32"/>
      <c r="Y89" s="32"/>
      <c r="Z89" s="32"/>
      <c r="AA89" s="32"/>
      <c r="AB89" s="32"/>
      <c r="AC89" s="32"/>
      <c r="AD89" s="32"/>
      <c r="AE89" s="32"/>
      <c r="AF89" s="32"/>
      <c r="AG89" s="32"/>
      <c r="AH89" s="32"/>
    </row>
    <row r="90" spans="2:34" ht="15" customHeight="1" x14ac:dyDescent="0.25">
      <c r="B90" s="9"/>
      <c r="F90" s="32"/>
      <c r="G90" s="32"/>
      <c r="H90" s="32"/>
      <c r="I90" s="32"/>
      <c r="J90" s="33"/>
      <c r="K90" s="33"/>
      <c r="L90" s="32"/>
      <c r="M90" s="32"/>
      <c r="N90" s="33"/>
      <c r="O90" s="32"/>
      <c r="P90" s="32"/>
      <c r="Q90" s="32"/>
      <c r="R90" s="32"/>
      <c r="S90" s="32"/>
      <c r="T90" s="32"/>
      <c r="U90" s="32"/>
      <c r="V90" s="32"/>
      <c r="W90" s="32"/>
      <c r="X90" s="32"/>
      <c r="Y90" s="32"/>
      <c r="Z90" s="32"/>
      <c r="AA90" s="32"/>
      <c r="AB90" s="32"/>
      <c r="AC90" s="32"/>
      <c r="AD90" s="32"/>
      <c r="AE90" s="32"/>
      <c r="AF90" s="32"/>
      <c r="AG90" s="32"/>
      <c r="AH90" s="32"/>
    </row>
    <row r="91" spans="2:34" ht="15" customHeight="1" x14ac:dyDescent="0.25">
      <c r="B91" s="9"/>
      <c r="C91" s="7" t="s">
        <v>9</v>
      </c>
      <c r="D91" s="7" t="s">
        <v>206</v>
      </c>
      <c r="E91" s="8" t="s">
        <v>20</v>
      </c>
      <c r="F91" s="32"/>
      <c r="G91" s="32"/>
      <c r="H91" s="32"/>
      <c r="I91" s="32"/>
      <c r="J91" s="33"/>
      <c r="K91" s="33"/>
      <c r="L91" s="32"/>
      <c r="M91" s="32"/>
      <c r="N91" s="33"/>
      <c r="O91" s="32"/>
      <c r="P91" s="32"/>
      <c r="Q91" s="32"/>
      <c r="R91" s="32"/>
      <c r="S91" s="32"/>
      <c r="T91" s="32"/>
      <c r="U91" s="32"/>
      <c r="V91" s="32"/>
      <c r="W91" s="32"/>
      <c r="X91" s="32"/>
      <c r="Y91" s="32"/>
      <c r="Z91" s="32"/>
      <c r="AA91" s="32"/>
      <c r="AB91" s="32"/>
      <c r="AC91" s="32"/>
      <c r="AD91" s="32"/>
      <c r="AE91" s="32"/>
      <c r="AF91" s="32"/>
      <c r="AG91" s="32"/>
      <c r="AH91" s="32"/>
    </row>
    <row r="92" spans="2:34" ht="15" customHeight="1" x14ac:dyDescent="0.25">
      <c r="B92" s="9"/>
      <c r="C92" s="35" t="s">
        <v>10</v>
      </c>
      <c r="D92" s="35" t="s">
        <v>207</v>
      </c>
      <c r="E92" s="36">
        <v>50</v>
      </c>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2:34" ht="15" customHeight="1" x14ac:dyDescent="0.25">
      <c r="B93" s="9"/>
      <c r="C93" s="35" t="s">
        <v>11</v>
      </c>
      <c r="D93" s="35" t="s">
        <v>208</v>
      </c>
      <c r="E93" s="36">
        <v>20</v>
      </c>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row>
    <row r="94" spans="2:34" ht="15" customHeight="1" x14ac:dyDescent="0.25">
      <c r="B94" s="9"/>
      <c r="C94" s="35" t="s">
        <v>12</v>
      </c>
      <c r="D94" s="35" t="s">
        <v>209</v>
      </c>
      <c r="E94" s="36">
        <v>60</v>
      </c>
      <c r="H94" s="33"/>
      <c r="I94" s="33"/>
      <c r="J94" s="33"/>
      <c r="K94" s="33"/>
      <c r="L94" s="32"/>
      <c r="M94" s="32"/>
      <c r="N94" s="32"/>
      <c r="O94" s="32"/>
      <c r="P94" s="32"/>
      <c r="Q94" s="32"/>
      <c r="R94" s="32"/>
      <c r="S94" s="32"/>
      <c r="T94" s="32"/>
      <c r="U94" s="32"/>
      <c r="V94" s="32"/>
      <c r="W94" s="32"/>
      <c r="X94" s="32"/>
      <c r="Y94" s="32"/>
      <c r="Z94" s="32"/>
      <c r="AA94" s="32"/>
      <c r="AB94" s="32"/>
      <c r="AC94" s="32"/>
      <c r="AD94" s="32"/>
      <c r="AE94" s="32"/>
      <c r="AF94" s="32"/>
      <c r="AG94" s="32"/>
      <c r="AH94" s="32"/>
    </row>
    <row r="95" spans="2:34" ht="15" customHeight="1" x14ac:dyDescent="0.25">
      <c r="B95" s="9"/>
      <c r="C95" s="35" t="s">
        <v>13</v>
      </c>
      <c r="D95" s="35" t="s">
        <v>210</v>
      </c>
      <c r="E95" s="36">
        <v>40</v>
      </c>
      <c r="H95" s="33"/>
      <c r="I95" s="33"/>
      <c r="J95" s="33"/>
      <c r="K95" s="33"/>
      <c r="L95" s="32"/>
      <c r="M95" s="32"/>
      <c r="N95" s="32"/>
      <c r="O95" s="32"/>
      <c r="P95" s="32"/>
      <c r="Q95" s="32"/>
      <c r="R95" s="32"/>
      <c r="S95" s="32"/>
      <c r="T95" s="32"/>
      <c r="U95" s="32"/>
      <c r="V95" s="32"/>
      <c r="W95" s="32"/>
      <c r="X95" s="32"/>
      <c r="Y95" s="32"/>
      <c r="Z95" s="32"/>
      <c r="AA95" s="32"/>
      <c r="AB95" s="32"/>
      <c r="AC95" s="32"/>
      <c r="AD95" s="32"/>
      <c r="AE95" s="32"/>
      <c r="AF95" s="32"/>
      <c r="AG95" s="32"/>
      <c r="AH95" s="32"/>
    </row>
    <row r="96" spans="2:34" ht="15" customHeight="1" x14ac:dyDescent="0.25">
      <c r="B96" s="9"/>
      <c r="C96" s="35" t="s">
        <v>10</v>
      </c>
      <c r="D96" s="35" t="s">
        <v>211</v>
      </c>
      <c r="E96" s="36">
        <v>50</v>
      </c>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row>
    <row r="97" spans="2:34" x14ac:dyDescent="0.25">
      <c r="B97" s="9"/>
      <c r="C97" s="35" t="s">
        <v>11</v>
      </c>
      <c r="D97" s="35" t="s">
        <v>212</v>
      </c>
      <c r="E97" s="36">
        <v>20</v>
      </c>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row>
    <row r="98" spans="2:34" x14ac:dyDescent="0.25">
      <c r="B98" s="9"/>
      <c r="C98" s="35" t="s">
        <v>12</v>
      </c>
      <c r="D98" s="35" t="s">
        <v>213</v>
      </c>
      <c r="E98" s="36">
        <v>60</v>
      </c>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2:34" x14ac:dyDescent="0.25">
      <c r="B99" s="9"/>
      <c r="C99" s="35" t="s">
        <v>13</v>
      </c>
      <c r="D99" s="35" t="s">
        <v>214</v>
      </c>
      <c r="E99" s="36">
        <v>40</v>
      </c>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row>
    <row r="100" spans="2:34" x14ac:dyDescent="0.25">
      <c r="B100" s="9"/>
      <c r="C100" s="35" t="s">
        <v>10</v>
      </c>
      <c r="D100" s="35" t="s">
        <v>211</v>
      </c>
      <c r="E100" s="36">
        <v>50</v>
      </c>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row>
    <row r="101" spans="2:34" x14ac:dyDescent="0.25">
      <c r="B101" s="9"/>
      <c r="C101" s="35" t="s">
        <v>11</v>
      </c>
      <c r="D101" s="35" t="s">
        <v>212</v>
      </c>
      <c r="E101" s="36">
        <v>20</v>
      </c>
      <c r="F101" s="32"/>
      <c r="G101" s="32"/>
    </row>
    <row r="102" spans="2:34" ht="15" customHeight="1" x14ac:dyDescent="0.25">
      <c r="B102" s="9"/>
      <c r="C102" s="35" t="s">
        <v>12</v>
      </c>
      <c r="D102" s="35" t="s">
        <v>209</v>
      </c>
      <c r="E102" s="36">
        <v>60</v>
      </c>
      <c r="F102" s="32"/>
      <c r="G102" s="32"/>
    </row>
    <row r="103" spans="2:34" ht="15" customHeight="1" x14ac:dyDescent="0.25">
      <c r="B103" s="9"/>
      <c r="C103" s="35" t="s">
        <v>13</v>
      </c>
      <c r="D103" s="35" t="s">
        <v>214</v>
      </c>
      <c r="E103" s="36">
        <v>40</v>
      </c>
      <c r="F103" s="32"/>
      <c r="G103" s="32"/>
    </row>
    <row r="104" spans="2:34" ht="15" customHeight="1" x14ac:dyDescent="0.25">
      <c r="B104" s="9"/>
      <c r="C104" s="33"/>
      <c r="D104" s="33"/>
      <c r="E104" s="34"/>
    </row>
    <row r="105" spans="2:34" ht="15" customHeight="1" thickBot="1" x14ac:dyDescent="0.3">
      <c r="B105" s="9"/>
      <c r="C105" s="33" t="s">
        <v>9</v>
      </c>
      <c r="D105" s="33" t="s">
        <v>206</v>
      </c>
      <c r="E105" s="23" t="s">
        <v>215</v>
      </c>
    </row>
    <row r="106" spans="2:34" ht="15" customHeight="1" thickTop="1" thickBot="1" x14ac:dyDescent="0.3">
      <c r="B106" s="9"/>
      <c r="C106" s="41" t="s">
        <v>13</v>
      </c>
      <c r="D106" s="41" t="s">
        <v>214</v>
      </c>
      <c r="E106" s="37">
        <f>AVERAGEIFS(E92:E103,C92:C103,C106,D92:D103,D106)</f>
        <v>40</v>
      </c>
    </row>
    <row r="107" spans="2:34" ht="15" customHeight="1" thickTop="1" x14ac:dyDescent="0.25">
      <c r="B107" s="9"/>
      <c r="E107" s="32"/>
    </row>
    <row r="108" spans="2:34" x14ac:dyDescent="0.25">
      <c r="E108" s="32"/>
    </row>
    <row r="109" spans="2:34" x14ac:dyDescent="0.25">
      <c r="E109" s="32"/>
    </row>
    <row r="110" spans="2:34" x14ac:dyDescent="0.25">
      <c r="E110" s="32"/>
    </row>
    <row r="117" spans="3:4" x14ac:dyDescent="0.25">
      <c r="C117" s="7" t="s">
        <v>14</v>
      </c>
      <c r="D117" s="8" t="s">
        <v>20</v>
      </c>
    </row>
    <row r="118" spans="3:4" x14ac:dyDescent="0.25">
      <c r="C118" s="13" t="s">
        <v>15</v>
      </c>
      <c r="D118" s="13">
        <v>50</v>
      </c>
    </row>
    <row r="119" spans="3:4" x14ac:dyDescent="0.25">
      <c r="C119" s="13" t="s">
        <v>16</v>
      </c>
      <c r="D119" s="13">
        <v>100</v>
      </c>
    </row>
    <row r="120" spans="3:4" x14ac:dyDescent="0.25">
      <c r="C120" s="13" t="s">
        <v>17</v>
      </c>
      <c r="D120" s="13">
        <v>40</v>
      </c>
    </row>
    <row r="121" spans="3:4" x14ac:dyDescent="0.25">
      <c r="C121" s="13" t="s">
        <v>18</v>
      </c>
      <c r="D121" s="13">
        <v>50</v>
      </c>
    </row>
    <row r="122" spans="3:4" ht="15.75" thickBot="1" x14ac:dyDescent="0.3">
      <c r="C122" s="13" t="s">
        <v>19</v>
      </c>
      <c r="D122" s="13">
        <v>20</v>
      </c>
    </row>
    <row r="123" spans="3:4" ht="16.5" thickTop="1" thickBot="1" x14ac:dyDescent="0.3">
      <c r="C123" s="46"/>
      <c r="D123" s="47">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9" sqref="D9"/>
    </sheetView>
  </sheetViews>
  <sheetFormatPr defaultRowHeight="15" x14ac:dyDescent="0.25"/>
  <cols>
    <col min="1" max="1" width="13" customWidth="1"/>
    <col min="2" max="2" width="82.85546875" customWidth="1"/>
    <col min="3" max="4" width="13.140625" customWidth="1"/>
  </cols>
  <sheetData>
    <row r="1" spans="1:4" ht="60" customHeight="1" x14ac:dyDescent="0.25">
      <c r="A1" s="25" t="s">
        <v>218</v>
      </c>
      <c r="C1" s="56"/>
      <c r="D1" s="58"/>
    </row>
    <row r="2" spans="1:4" x14ac:dyDescent="0.25">
      <c r="A2" s="25" t="s">
        <v>219</v>
      </c>
    </row>
    <row r="3" spans="1:4" ht="15" customHeight="1" x14ac:dyDescent="0.25">
      <c r="A3" s="27" t="s">
        <v>220</v>
      </c>
    </row>
    <row r="4" spans="1:4" ht="15" customHeight="1" x14ac:dyDescent="0.25">
      <c r="A4" s="27" t="s">
        <v>221</v>
      </c>
      <c r="C4" s="31" t="s">
        <v>9</v>
      </c>
      <c r="D4" s="29" t="s">
        <v>20</v>
      </c>
    </row>
    <row r="5" spans="1:4" ht="15" customHeight="1" x14ac:dyDescent="0.25">
      <c r="A5" s="27" t="s">
        <v>222</v>
      </c>
      <c r="C5" s="35" t="s">
        <v>10</v>
      </c>
      <c r="D5" s="36">
        <v>50</v>
      </c>
    </row>
    <row r="6" spans="1:4" x14ac:dyDescent="0.25">
      <c r="A6" s="25" t="s">
        <v>223</v>
      </c>
      <c r="C6" s="35" t="s">
        <v>11</v>
      </c>
      <c r="D6" s="36">
        <v>20</v>
      </c>
    </row>
    <row r="7" spans="1:4" ht="15" customHeight="1" x14ac:dyDescent="0.25">
      <c r="A7" s="27" t="s">
        <v>224</v>
      </c>
      <c r="C7" s="35" t="s">
        <v>12</v>
      </c>
      <c r="D7" s="36">
        <v>60</v>
      </c>
    </row>
    <row r="8" spans="1:4" ht="15" customHeight="1" x14ac:dyDescent="0.25">
      <c r="A8" s="25" t="s">
        <v>3</v>
      </c>
      <c r="C8" s="35" t="s">
        <v>13</v>
      </c>
      <c r="D8" s="36">
        <v>40</v>
      </c>
    </row>
    <row r="9" spans="1:4" ht="15" customHeight="1" thickBot="1" x14ac:dyDescent="0.3">
      <c r="A9" s="25" t="s">
        <v>4</v>
      </c>
      <c r="C9" s="33"/>
      <c r="D9" s="33"/>
    </row>
    <row r="10" spans="1:4" ht="16.5" thickTop="1" thickBot="1" x14ac:dyDescent="0.3">
      <c r="A10" s="25" t="s">
        <v>5</v>
      </c>
      <c r="C10" s="49" t="s">
        <v>10</v>
      </c>
      <c r="D10" s="37">
        <f>VLOOKUP(C10,C5:D8,2,FALSE)</f>
        <v>50</v>
      </c>
    </row>
    <row r="11" spans="1:4" ht="15.75" thickTop="1" x14ac:dyDescent="0.25">
      <c r="A11" s="25" t="s">
        <v>6</v>
      </c>
    </row>
    <row r="12" spans="1:4" x14ac:dyDescent="0.25">
      <c r="A12" s="25" t="s">
        <v>225</v>
      </c>
    </row>
    <row r="13" spans="1:4" x14ac:dyDescent="0.25">
      <c r="A13" s="25" t="s">
        <v>226</v>
      </c>
    </row>
    <row r="14" spans="1:4" x14ac:dyDescent="0.25">
      <c r="A14" s="25" t="s">
        <v>7</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227</v>
      </c>
      <c r="C1" s="56"/>
      <c r="D1" s="62"/>
    </row>
    <row r="2" spans="1:4" ht="15" customHeight="1" x14ac:dyDescent="0.25">
      <c r="A2" s="25" t="s">
        <v>228</v>
      </c>
      <c r="C2" s="61"/>
      <c r="D2" s="61"/>
    </row>
    <row r="3" spans="1:4" x14ac:dyDescent="0.25">
      <c r="A3" s="25" t="s">
        <v>229</v>
      </c>
      <c r="C3" s="31" t="s">
        <v>9</v>
      </c>
      <c r="D3" s="29" t="s">
        <v>21</v>
      </c>
    </row>
    <row r="4" spans="1:4" x14ac:dyDescent="0.25">
      <c r="A4" s="25" t="s">
        <v>230</v>
      </c>
      <c r="C4" s="73" t="s">
        <v>10</v>
      </c>
      <c r="D4" s="74">
        <v>50</v>
      </c>
    </row>
    <row r="5" spans="1:4" x14ac:dyDescent="0.25">
      <c r="A5" s="25" t="s">
        <v>231</v>
      </c>
      <c r="C5" s="73" t="s">
        <v>11</v>
      </c>
      <c r="D5" s="74">
        <v>20</v>
      </c>
    </row>
    <row r="6" spans="1:4" x14ac:dyDescent="0.25">
      <c r="A6" s="25" t="s">
        <v>232</v>
      </c>
      <c r="C6" s="73" t="s">
        <v>12</v>
      </c>
      <c r="D6" s="74">
        <v>60</v>
      </c>
    </row>
    <row r="7" spans="1:4" ht="15" customHeight="1" x14ac:dyDescent="0.25">
      <c r="A7" s="27" t="s">
        <v>233</v>
      </c>
      <c r="C7" s="73" t="s">
        <v>13</v>
      </c>
      <c r="D7" s="74">
        <v>40</v>
      </c>
    </row>
    <row r="8" spans="1:4" ht="15.75" thickBot="1" x14ac:dyDescent="0.3">
      <c r="A8" s="25" t="s">
        <v>3</v>
      </c>
      <c r="C8" s="33"/>
      <c r="D8" s="33"/>
    </row>
    <row r="9" spans="1:4" ht="16.5" thickTop="1" thickBot="1" x14ac:dyDescent="0.3">
      <c r="A9" s="25" t="s">
        <v>4</v>
      </c>
      <c r="C9" s="60" t="s">
        <v>135</v>
      </c>
      <c r="D9" s="37" t="e">
        <f>VLOOKUP(C9,C3:D7,2,FALSE)</f>
        <v>#N/A</v>
      </c>
    </row>
    <row r="10" spans="1:4" ht="15.75" thickTop="1" x14ac:dyDescent="0.25">
      <c r="A10" s="25" t="s">
        <v>5</v>
      </c>
    </row>
    <row r="11" spans="1:4" x14ac:dyDescent="0.25">
      <c r="A11" s="25" t="s">
        <v>234</v>
      </c>
    </row>
    <row r="12" spans="1:4" x14ac:dyDescent="0.25">
      <c r="A12" s="25" t="s">
        <v>235</v>
      </c>
    </row>
    <row r="13" spans="1:4" x14ac:dyDescent="0.25">
      <c r="A13" s="25" t="s">
        <v>236</v>
      </c>
    </row>
    <row r="14" spans="1:4" x14ac:dyDescent="0.25">
      <c r="A14" s="25" t="s">
        <v>7</v>
      </c>
    </row>
    <row r="30" spans="3:4" x14ac:dyDescent="0.25">
      <c r="C30" s="31" t="s">
        <v>9</v>
      </c>
      <c r="D30" s="29" t="s">
        <v>20</v>
      </c>
    </row>
    <row r="31" spans="3:4" x14ac:dyDescent="0.25">
      <c r="C31" s="73" t="s">
        <v>10</v>
      </c>
      <c r="D31" s="74">
        <v>50</v>
      </c>
    </row>
    <row r="32" spans="3:4" x14ac:dyDescent="0.25">
      <c r="C32" s="73" t="s">
        <v>11</v>
      </c>
      <c r="D32" s="74">
        <v>20</v>
      </c>
    </row>
    <row r="33" spans="3:4" x14ac:dyDescent="0.25">
      <c r="C33" s="73" t="s">
        <v>12</v>
      </c>
      <c r="D33" s="74">
        <v>60</v>
      </c>
    </row>
    <row r="34" spans="3:4" x14ac:dyDescent="0.25">
      <c r="C34" s="73" t="s">
        <v>13</v>
      </c>
      <c r="D34" s="74">
        <v>40</v>
      </c>
    </row>
    <row r="35" spans="3:4" ht="15.75" thickBot="1" x14ac:dyDescent="0.3"/>
    <row r="36" spans="3:4" ht="16.5" thickTop="1" thickBot="1" x14ac:dyDescent="0.3">
      <c r="C36" s="60" t="s">
        <v>143</v>
      </c>
      <c r="D36" s="37"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EBC8-0AD0-4427-9716-BEF8F656BCA9}">
  <dimension ref="A1:J46"/>
  <sheetViews>
    <sheetView showGridLines="0" zoomScale="124" zoomScaleNormal="124" workbookViewId="0">
      <selection activeCell="Q3" sqref="Q3"/>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s="57"/>
      <c r="G1" s="57"/>
      <c r="H1" s="32"/>
      <c r="I1" s="32"/>
      <c r="J1" s="32"/>
    </row>
    <row r="2" spans="1:10" ht="15" customHeight="1" x14ac:dyDescent="0.25">
      <c r="A2" s="25" t="s">
        <v>28</v>
      </c>
      <c r="B2" s="32"/>
      <c r="C2" s="7" t="s">
        <v>9</v>
      </c>
      <c r="D2" s="8" t="s">
        <v>20</v>
      </c>
      <c r="E2" s="34"/>
      <c r="F2" s="11" t="s">
        <v>22</v>
      </c>
      <c r="G2" s="8" t="s">
        <v>20</v>
      </c>
      <c r="H2" s="32"/>
      <c r="I2" s="32"/>
      <c r="J2" s="5"/>
    </row>
    <row r="3" spans="1:10" ht="15" customHeight="1" x14ac:dyDescent="0.25">
      <c r="A3" s="25" t="s">
        <v>29</v>
      </c>
      <c r="B3" s="32"/>
      <c r="C3" s="75" t="s">
        <v>10</v>
      </c>
      <c r="D3" s="74">
        <v>50</v>
      </c>
      <c r="E3" s="34"/>
      <c r="F3" s="75" t="s">
        <v>23</v>
      </c>
      <c r="G3" s="74">
        <v>50</v>
      </c>
      <c r="H3" s="32"/>
      <c r="I3" s="32"/>
      <c r="J3" s="5"/>
    </row>
    <row r="4" spans="1:10" ht="15" customHeight="1" x14ac:dyDescent="0.25">
      <c r="A4" s="25" t="s">
        <v>30</v>
      </c>
      <c r="B4" s="32"/>
      <c r="C4" s="75" t="s">
        <v>11</v>
      </c>
      <c r="D4" s="74">
        <v>20</v>
      </c>
      <c r="E4" s="34"/>
      <c r="F4" s="75" t="s">
        <v>24</v>
      </c>
      <c r="G4" s="74">
        <v>30</v>
      </c>
      <c r="H4" s="32"/>
      <c r="I4" s="32"/>
      <c r="J4" s="5"/>
    </row>
    <row r="5" spans="1:10" s="4" customFormat="1" ht="15" customHeight="1" x14ac:dyDescent="0.25">
      <c r="A5" s="25" t="s">
        <v>31</v>
      </c>
      <c r="B5" s="33"/>
      <c r="C5" s="75" t="s">
        <v>12</v>
      </c>
      <c r="D5" s="74">
        <v>60</v>
      </c>
      <c r="E5" s="34"/>
      <c r="F5" s="75" t="s">
        <v>25</v>
      </c>
      <c r="G5" s="74">
        <v>10</v>
      </c>
      <c r="H5" s="33"/>
      <c r="I5" s="33"/>
      <c r="J5" s="5"/>
    </row>
    <row r="6" spans="1:10" s="4" customFormat="1" ht="15" customHeight="1" x14ac:dyDescent="0.25">
      <c r="A6" s="25" t="s">
        <v>32</v>
      </c>
      <c r="B6" s="33"/>
      <c r="C6" s="75" t="s">
        <v>13</v>
      </c>
      <c r="D6" s="74">
        <v>40</v>
      </c>
      <c r="E6" s="34"/>
      <c r="F6" s="75" t="s">
        <v>26</v>
      </c>
      <c r="G6" s="74">
        <v>50</v>
      </c>
      <c r="H6" s="33"/>
      <c r="I6" s="33"/>
      <c r="J6" s="5"/>
    </row>
    <row r="7" spans="1:10" s="4" customFormat="1" ht="15" customHeight="1" x14ac:dyDescent="0.25">
      <c r="A7" s="25" t="s">
        <v>33</v>
      </c>
      <c r="B7" s="33"/>
      <c r="C7" s="10" t="s">
        <v>242</v>
      </c>
      <c r="D7" s="72"/>
      <c r="E7" s="34"/>
      <c r="F7" s="10" t="s">
        <v>242</v>
      </c>
      <c r="G7" s="72"/>
      <c r="H7" s="33"/>
      <c r="I7" s="33"/>
      <c r="J7" s="5"/>
    </row>
    <row r="8" spans="1:10" s="4" customFormat="1" ht="15" customHeight="1" x14ac:dyDescent="0.25">
      <c r="A8" s="25" t="s">
        <v>34</v>
      </c>
      <c r="B8" s="33"/>
      <c r="C8" s="33"/>
      <c r="D8" s="34"/>
      <c r="E8" s="34"/>
      <c r="F8" s="33"/>
      <c r="G8" s="34"/>
      <c r="H8" s="33"/>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114"/>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43"/>
  <sheetViews>
    <sheetView showGridLines="0" topLeftCell="A3" zoomScale="130" zoomScaleNormal="130" workbookViewId="0">
      <selection activeCell="D15" sqref="D15"/>
    </sheetView>
  </sheetViews>
  <sheetFormatPr defaultColWidth="8.85546875" defaultRowHeight="15" x14ac:dyDescent="0.25"/>
  <cols>
    <col min="1" max="1" width="7.5703125" style="16" customWidth="1"/>
    <col min="2" max="2" width="2.42578125" style="1" customWidth="1"/>
    <col min="3" max="3" width="21.85546875" style="1" bestFit="1" customWidth="1"/>
    <col min="4" max="4" width="9.85546875" style="4" customWidth="1"/>
    <col min="5" max="5" width="2.28515625" style="1" customWidth="1"/>
    <col min="6" max="7" width="13.28515625" style="1" customWidth="1"/>
    <col min="8" max="16384" width="8.85546875" style="1"/>
  </cols>
  <sheetData>
    <row r="1" spans="1:10" ht="24" customHeight="1" x14ac:dyDescent="0.25">
      <c r="A1" s="16" t="s">
        <v>43</v>
      </c>
      <c r="B1" s="32"/>
      <c r="C1" s="56"/>
      <c r="D1" s="57"/>
      <c r="E1" s="57"/>
      <c r="F1" s="57"/>
      <c r="G1" s="57"/>
      <c r="H1" s="32"/>
    </row>
    <row r="2" spans="1:10" ht="15" customHeight="1" x14ac:dyDescent="0.25">
      <c r="A2" s="14" t="s">
        <v>44</v>
      </c>
      <c r="B2" s="32"/>
      <c r="C2" s="7" t="s">
        <v>9</v>
      </c>
      <c r="D2" s="8" t="s">
        <v>20</v>
      </c>
      <c r="E2" s="34"/>
      <c r="F2" s="11" t="s">
        <v>22</v>
      </c>
      <c r="G2" s="8" t="s">
        <v>20</v>
      </c>
      <c r="H2" s="5"/>
      <c r="J2"/>
    </row>
    <row r="3" spans="1:10" ht="15" customHeight="1" x14ac:dyDescent="0.25">
      <c r="A3" s="14" t="s">
        <v>45</v>
      </c>
      <c r="B3" s="32"/>
      <c r="C3" s="73" t="s">
        <v>10</v>
      </c>
      <c r="D3" s="74">
        <v>10</v>
      </c>
      <c r="E3" s="34"/>
      <c r="F3" s="75" t="s">
        <v>23</v>
      </c>
      <c r="G3" s="74">
        <v>50</v>
      </c>
      <c r="H3" s="5"/>
      <c r="J3"/>
    </row>
    <row r="4" spans="1:10" ht="15" customHeight="1" x14ac:dyDescent="0.25">
      <c r="A4" s="64" t="s">
        <v>46</v>
      </c>
      <c r="B4" s="32"/>
      <c r="C4" s="73" t="s">
        <v>11</v>
      </c>
      <c r="D4" s="74">
        <v>60</v>
      </c>
      <c r="E4" s="34"/>
      <c r="F4" s="75" t="s">
        <v>24</v>
      </c>
      <c r="G4" s="74">
        <v>30</v>
      </c>
      <c r="H4" s="5"/>
      <c r="J4"/>
    </row>
    <row r="5" spans="1:10" s="4" customFormat="1" ht="15" customHeight="1" x14ac:dyDescent="0.25">
      <c r="A5" s="64" t="s">
        <v>238</v>
      </c>
      <c r="B5" s="33"/>
      <c r="C5" s="73" t="s">
        <v>12</v>
      </c>
      <c r="D5" s="74">
        <v>60</v>
      </c>
      <c r="E5" s="34"/>
      <c r="F5" s="75" t="s">
        <v>25</v>
      </c>
      <c r="G5" s="74">
        <v>10</v>
      </c>
      <c r="H5" s="5"/>
      <c r="J5"/>
    </row>
    <row r="6" spans="1:10" s="4" customFormat="1" ht="15" customHeight="1" x14ac:dyDescent="0.25">
      <c r="A6" s="64" t="s">
        <v>47</v>
      </c>
      <c r="B6" s="33"/>
      <c r="C6" s="73" t="s">
        <v>13</v>
      </c>
      <c r="D6" s="74">
        <v>40</v>
      </c>
      <c r="E6" s="34"/>
      <c r="F6" s="75" t="s">
        <v>26</v>
      </c>
      <c r="G6" s="74">
        <v>50</v>
      </c>
      <c r="H6" s="5"/>
      <c r="J6"/>
    </row>
    <row r="7" spans="1:10" s="4" customFormat="1" ht="15" customHeight="1" x14ac:dyDescent="0.25">
      <c r="A7" s="65" t="s">
        <v>48</v>
      </c>
      <c r="B7" s="33"/>
      <c r="C7" s="10" t="s">
        <v>52</v>
      </c>
      <c r="D7" s="72"/>
      <c r="E7" s="34"/>
      <c r="F7" s="10" t="s">
        <v>54</v>
      </c>
      <c r="G7" s="72"/>
      <c r="H7" s="5"/>
      <c r="J7"/>
    </row>
    <row r="8" spans="1:10" s="4" customFormat="1" ht="15" customHeight="1" x14ac:dyDescent="0.25">
      <c r="A8" s="15" t="s">
        <v>49</v>
      </c>
      <c r="B8" s="33"/>
      <c r="C8" s="33"/>
      <c r="D8" s="34"/>
      <c r="E8" s="34"/>
      <c r="F8" s="33"/>
      <c r="G8" s="34"/>
      <c r="H8" s="5"/>
      <c r="J8"/>
    </row>
    <row r="9" spans="1:10" s="4" customFormat="1" ht="15" customHeight="1" x14ac:dyDescent="0.25">
      <c r="A9" s="15" t="s">
        <v>50</v>
      </c>
      <c r="B9" s="33"/>
      <c r="C9" s="7" t="s">
        <v>14</v>
      </c>
      <c r="D9" s="8" t="s">
        <v>20</v>
      </c>
      <c r="E9" s="34"/>
      <c r="F9" s="11" t="s">
        <v>14</v>
      </c>
      <c r="G9" s="8" t="s">
        <v>20</v>
      </c>
      <c r="H9" s="5"/>
    </row>
    <row r="10" spans="1:10" s="4" customFormat="1" ht="15" customHeight="1" x14ac:dyDescent="0.25">
      <c r="A10" s="14" t="s">
        <v>7</v>
      </c>
      <c r="B10" s="33"/>
      <c r="C10" s="73" t="s">
        <v>15</v>
      </c>
      <c r="D10" s="74">
        <v>50</v>
      </c>
      <c r="E10" s="34"/>
      <c r="F10" s="75" t="s">
        <v>15</v>
      </c>
      <c r="G10" s="74">
        <v>50</v>
      </c>
      <c r="H10" s="5"/>
    </row>
    <row r="11" spans="1:10" s="4" customFormat="1" ht="15" customHeight="1" x14ac:dyDescent="0.25">
      <c r="A11" s="65" t="s">
        <v>51</v>
      </c>
      <c r="B11" s="33"/>
      <c r="C11" s="73" t="s">
        <v>16</v>
      </c>
      <c r="D11" s="74">
        <v>100</v>
      </c>
      <c r="E11" s="34"/>
      <c r="F11" s="75" t="s">
        <v>16</v>
      </c>
      <c r="G11" s="74">
        <v>100</v>
      </c>
      <c r="H11" s="5"/>
    </row>
    <row r="12" spans="1:10" s="4" customFormat="1" ht="15" customHeight="1" x14ac:dyDescent="0.25">
      <c r="A12" s="15"/>
      <c r="B12" s="33"/>
      <c r="C12" s="73" t="s">
        <v>17</v>
      </c>
      <c r="D12" s="74">
        <v>40</v>
      </c>
      <c r="E12" s="34"/>
      <c r="F12" s="75" t="s">
        <v>17</v>
      </c>
      <c r="G12" s="74">
        <v>40</v>
      </c>
      <c r="H12" s="5"/>
    </row>
    <row r="13" spans="1:10" s="4" customFormat="1" ht="15" customHeight="1" x14ac:dyDescent="0.25">
      <c r="A13" s="15"/>
      <c r="B13" s="33"/>
      <c r="C13" s="73" t="s">
        <v>18</v>
      </c>
      <c r="D13" s="74">
        <v>50</v>
      </c>
      <c r="E13" s="34"/>
      <c r="F13" s="75" t="s">
        <v>18</v>
      </c>
      <c r="G13" s="74">
        <v>50</v>
      </c>
      <c r="H13" s="5"/>
    </row>
    <row r="14" spans="1:10" s="4" customFormat="1" ht="15" customHeight="1" x14ac:dyDescent="0.25">
      <c r="A14" s="15"/>
      <c r="B14" s="33"/>
      <c r="C14" s="73" t="s">
        <v>19</v>
      </c>
      <c r="D14" s="74">
        <v>20</v>
      </c>
      <c r="E14" s="34"/>
      <c r="F14" s="75" t="s">
        <v>19</v>
      </c>
      <c r="G14" s="74"/>
      <c r="H14" s="33"/>
    </row>
    <row r="15" spans="1:10" s="4" customFormat="1" ht="15" customHeight="1" x14ac:dyDescent="0.25">
      <c r="A15" s="16"/>
      <c r="B15" s="33"/>
      <c r="C15" s="10" t="s">
        <v>53</v>
      </c>
      <c r="D15" s="72"/>
      <c r="E15" s="34"/>
      <c r="F15" s="10"/>
      <c r="G15" s="72">
        <f>MAX(G10:G14)</f>
        <v>100</v>
      </c>
      <c r="H15" s="33"/>
    </row>
    <row r="16" spans="1:10" s="4" customFormat="1" ht="15" customHeight="1" x14ac:dyDescent="0.25">
      <c r="A16" s="16"/>
      <c r="B16" s="33"/>
      <c r="C16" s="33"/>
      <c r="D16" s="33"/>
      <c r="E16" s="33"/>
      <c r="F16" s="33"/>
      <c r="G16" s="33"/>
      <c r="H16" s="33"/>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2"/>
      <c r="D32" s="33"/>
      <c r="E32" s="32"/>
      <c r="F32" s="32"/>
      <c r="G32" s="32"/>
    </row>
    <row r="38" spans="3:7" ht="15" customHeight="1" x14ac:dyDescent="0.25">
      <c r="C38" s="32"/>
      <c r="D38" s="33"/>
      <c r="E38" s="32"/>
      <c r="F38" s="32"/>
      <c r="G38" s="32"/>
    </row>
    <row r="39" spans="3:7" ht="15" customHeight="1" x14ac:dyDescent="0.25">
      <c r="C39" s="32"/>
      <c r="D39" s="33"/>
      <c r="E39" s="32"/>
      <c r="F39" s="32"/>
      <c r="G39" s="32"/>
    </row>
    <row r="40" spans="3:7" ht="15" customHeight="1" x14ac:dyDescent="0.25">
      <c r="C40" s="32"/>
      <c r="D40" s="33"/>
      <c r="E40" s="32"/>
      <c r="F40" s="32"/>
      <c r="G40" s="32"/>
    </row>
    <row r="41" spans="3:7" ht="15" customHeight="1" x14ac:dyDescent="0.25">
      <c r="C41" s="32"/>
      <c r="D41" s="33"/>
      <c r="E41" s="32"/>
      <c r="F41" s="32"/>
      <c r="G41" s="32"/>
    </row>
    <row r="42" spans="3:7" ht="15" customHeight="1" x14ac:dyDescent="0.25">
      <c r="C42" s="32"/>
      <c r="D42" s="33"/>
      <c r="E42" s="32"/>
      <c r="F42" s="32"/>
      <c r="G42" s="32"/>
    </row>
    <row r="43" spans="3:7" ht="15" customHeight="1" x14ac:dyDescent="0.25">
      <c r="C43" s="32"/>
      <c r="D43" s="33"/>
      <c r="E43" s="32"/>
      <c r="F43" s="32"/>
      <c r="G43" s="32"/>
    </row>
  </sheetData>
  <conditionalFormatting sqref="C3:D6">
    <cfRule type="expression" dxfId="15" priority="1">
      <formula>$D$7=$D3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7387-83CA-4D79-9A15-BC622039494A}">
  <dimension ref="A1:J46"/>
  <sheetViews>
    <sheetView showGridLines="0" zoomScale="160" zoomScaleNormal="160" workbookViewId="0">
      <selection activeCell="D7" sqref="D7"/>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c r="G1"/>
      <c r="H1"/>
      <c r="I1" s="32"/>
      <c r="J1" s="32"/>
    </row>
    <row r="2" spans="1:10" ht="15" customHeight="1" x14ac:dyDescent="0.25">
      <c r="A2" s="25" t="s">
        <v>28</v>
      </c>
      <c r="B2" s="32"/>
      <c r="C2" s="7" t="s">
        <v>302</v>
      </c>
      <c r="D2" s="8" t="s">
        <v>303</v>
      </c>
      <c r="E2" s="34"/>
      <c r="F2"/>
      <c r="G2"/>
      <c r="H2"/>
      <c r="I2" s="32"/>
      <c r="J2" s="5"/>
    </row>
    <row r="3" spans="1:10" ht="15" customHeight="1" x14ac:dyDescent="0.25">
      <c r="A3" s="25" t="s">
        <v>29</v>
      </c>
      <c r="B3" s="32"/>
      <c r="C3" s="100" t="s">
        <v>275</v>
      </c>
      <c r="D3" s="93">
        <v>4</v>
      </c>
      <c r="E3" s="34"/>
      <c r="F3"/>
      <c r="G3"/>
      <c r="H3"/>
      <c r="I3" s="32"/>
      <c r="J3" s="5"/>
    </row>
    <row r="4" spans="1:10" ht="15" customHeight="1" x14ac:dyDescent="0.25">
      <c r="A4" s="25" t="s">
        <v>30</v>
      </c>
      <c r="B4" s="32"/>
      <c r="C4" s="100" t="s">
        <v>300</v>
      </c>
      <c r="D4" s="93">
        <v>5</v>
      </c>
      <c r="E4" s="34"/>
      <c r="F4"/>
      <c r="G4"/>
      <c r="H4"/>
      <c r="I4" s="32"/>
      <c r="J4" s="5"/>
    </row>
    <row r="5" spans="1:10" s="4" customFormat="1" ht="15" customHeight="1" x14ac:dyDescent="0.25">
      <c r="A5" s="25" t="s">
        <v>31</v>
      </c>
      <c r="B5" s="33"/>
      <c r="C5" s="100" t="s">
        <v>252</v>
      </c>
      <c r="D5" s="93">
        <v>4</v>
      </c>
      <c r="E5" s="34"/>
      <c r="F5"/>
      <c r="G5"/>
      <c r="H5"/>
      <c r="I5" s="33"/>
      <c r="J5" s="5"/>
    </row>
    <row r="6" spans="1:10" s="4" customFormat="1" ht="15" customHeight="1" x14ac:dyDescent="0.25">
      <c r="A6" s="25" t="s">
        <v>32</v>
      </c>
      <c r="B6" s="33"/>
      <c r="C6" s="100" t="s">
        <v>301</v>
      </c>
      <c r="D6" s="93">
        <v>6</v>
      </c>
      <c r="E6" s="34"/>
      <c r="F6"/>
      <c r="G6"/>
      <c r="H6"/>
      <c r="I6" s="33"/>
      <c r="J6" s="5"/>
    </row>
    <row r="7" spans="1:10" s="4" customFormat="1" ht="15" customHeight="1" x14ac:dyDescent="0.25">
      <c r="A7" s="25" t="s">
        <v>33</v>
      </c>
      <c r="B7" s="33"/>
      <c r="C7" s="10" t="s">
        <v>304</v>
      </c>
      <c r="D7" s="101"/>
      <c r="E7" s="34"/>
      <c r="F7"/>
      <c r="G7"/>
      <c r="H7"/>
      <c r="I7" s="33"/>
      <c r="J7" s="5"/>
    </row>
    <row r="8" spans="1:10" s="4" customFormat="1" ht="15" customHeight="1" x14ac:dyDescent="0.25">
      <c r="A8" s="25" t="s">
        <v>34</v>
      </c>
      <c r="B8" s="33"/>
      <c r="C8" s="33"/>
      <c r="D8" s="34"/>
      <c r="E8" s="34"/>
      <c r="F8"/>
      <c r="G8"/>
      <c r="H8"/>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460D-3C33-4698-AFBE-2C21609B745E}">
  <dimension ref="A1:J49"/>
  <sheetViews>
    <sheetView showGridLines="0" zoomScale="128" zoomScaleNormal="40" workbookViewId="0">
      <selection activeCell="C2" sqref="C2:C3"/>
    </sheetView>
  </sheetViews>
  <sheetFormatPr defaultColWidth="8.85546875" defaultRowHeight="15" x14ac:dyDescent="0.25"/>
  <cols>
    <col min="1" max="1" width="2.28515625" style="25" customWidth="1"/>
    <col min="2" max="2" width="6" style="1" customWidth="1"/>
    <col min="3" max="3" width="7.85546875" style="9" bestFit="1" customWidth="1"/>
    <col min="4" max="4" width="5.5703125" style="1" bestFit="1" customWidth="1"/>
    <col min="5" max="5" width="13.140625" style="1" bestFit="1" customWidth="1"/>
    <col min="6" max="6" width="14.42578125" style="4" bestFit="1" customWidth="1"/>
    <col min="7" max="7" width="13.140625" style="1" bestFit="1" customWidth="1"/>
    <col min="8" max="8" width="12.140625" style="1" bestFit="1" customWidth="1"/>
    <col min="9" max="9" width="12.85546875" style="1" bestFit="1" customWidth="1"/>
    <col min="10" max="16384" width="8.85546875" style="1"/>
  </cols>
  <sheetData>
    <row r="1" spans="1:10" ht="27.6" customHeight="1" x14ac:dyDescent="0.25">
      <c r="A1" s="25" t="s">
        <v>27</v>
      </c>
      <c r="B1" s="32"/>
      <c r="C1" s="56"/>
      <c r="D1" s="57"/>
      <c r="E1" s="57"/>
      <c r="F1"/>
      <c r="G1"/>
      <c r="H1"/>
      <c r="I1" s="32"/>
      <c r="J1" s="32"/>
    </row>
    <row r="2" spans="1:10" ht="27.6" customHeight="1" x14ac:dyDescent="0.25">
      <c r="B2" s="32"/>
      <c r="C2" s="102"/>
      <c r="D2" s="57"/>
      <c r="E2" s="57"/>
      <c r="F2"/>
      <c r="G2"/>
      <c r="H2"/>
      <c r="I2" s="32"/>
      <c r="J2" s="32"/>
    </row>
    <row r="3" spans="1:10" ht="27.6" customHeight="1" x14ac:dyDescent="0.25">
      <c r="B3" s="32"/>
      <c r="C3" s="102"/>
      <c r="D3" s="57"/>
      <c r="E3" s="57"/>
      <c r="F3"/>
      <c r="G3"/>
      <c r="H3"/>
      <c r="I3" s="32"/>
      <c r="J3" s="32"/>
    </row>
    <row r="4" spans="1:10" ht="15" customHeight="1" x14ac:dyDescent="0.25">
      <c r="A4" s="25" t="s">
        <v>28</v>
      </c>
      <c r="B4" s="32"/>
      <c r="C4" s="7" t="s">
        <v>96</v>
      </c>
      <c r="D4" s="8" t="s">
        <v>243</v>
      </c>
      <c r="E4" s="7" t="s">
        <v>244</v>
      </c>
      <c r="F4" s="7" t="s">
        <v>245</v>
      </c>
      <c r="G4" s="7" t="s">
        <v>259</v>
      </c>
      <c r="H4" s="7" t="s">
        <v>260</v>
      </c>
      <c r="I4" s="7" t="s">
        <v>261</v>
      </c>
      <c r="J4" s="5"/>
    </row>
    <row r="5" spans="1:10" ht="15" customHeight="1" x14ac:dyDescent="0.25">
      <c r="A5" s="25" t="s">
        <v>29</v>
      </c>
      <c r="B5" s="32"/>
      <c r="C5" s="75" t="s">
        <v>246</v>
      </c>
      <c r="D5" s="75">
        <v>30</v>
      </c>
      <c r="E5" s="75" t="s">
        <v>247</v>
      </c>
      <c r="F5" s="75" t="s">
        <v>248</v>
      </c>
      <c r="G5" s="75" t="s">
        <v>262</v>
      </c>
      <c r="H5" s="94">
        <v>43952</v>
      </c>
      <c r="I5" s="95">
        <v>5000</v>
      </c>
      <c r="J5" s="5"/>
    </row>
    <row r="6" spans="1:10" ht="15" customHeight="1" x14ac:dyDescent="0.25">
      <c r="A6" s="25" t="s">
        <v>30</v>
      </c>
      <c r="B6" s="32"/>
      <c r="C6" s="75" t="s">
        <v>249</v>
      </c>
      <c r="D6" s="75">
        <v>10</v>
      </c>
      <c r="E6" s="75" t="s">
        <v>250</v>
      </c>
      <c r="F6" s="75" t="s">
        <v>251</v>
      </c>
      <c r="G6" s="75" t="s">
        <v>263</v>
      </c>
      <c r="H6" s="94">
        <v>43174</v>
      </c>
      <c r="I6" s="95">
        <v>4000</v>
      </c>
      <c r="J6" s="5"/>
    </row>
    <row r="7" spans="1:10" s="4" customFormat="1" ht="15" customHeight="1" x14ac:dyDescent="0.25">
      <c r="A7" s="25" t="s">
        <v>31</v>
      </c>
      <c r="B7" s="33"/>
      <c r="C7" s="75" t="s">
        <v>252</v>
      </c>
      <c r="D7" s="75">
        <v>30</v>
      </c>
      <c r="E7" s="75"/>
      <c r="F7" s="75" t="s">
        <v>253</v>
      </c>
      <c r="G7" s="75"/>
      <c r="H7" s="94">
        <v>44357</v>
      </c>
      <c r="I7" s="95">
        <v>4500</v>
      </c>
      <c r="J7" s="5"/>
    </row>
    <row r="8" spans="1:10" s="4" customFormat="1" ht="15" customHeight="1" x14ac:dyDescent="0.25">
      <c r="A8" s="25"/>
      <c r="B8" s="33"/>
      <c r="C8" s="75" t="s">
        <v>254</v>
      </c>
      <c r="D8" s="75">
        <v>28</v>
      </c>
      <c r="E8" s="75" t="s">
        <v>255</v>
      </c>
      <c r="F8" s="75" t="s">
        <v>256</v>
      </c>
      <c r="G8" s="75" t="s">
        <v>265</v>
      </c>
      <c r="H8" s="94">
        <v>43668</v>
      </c>
      <c r="I8" s="95">
        <v>6200</v>
      </c>
      <c r="J8" s="5"/>
    </row>
    <row r="9" spans="1:10" s="4" customFormat="1" ht="15" customHeight="1" x14ac:dyDescent="0.25">
      <c r="A9" s="25"/>
      <c r="B9" s="33"/>
      <c r="C9" s="75" t="s">
        <v>257</v>
      </c>
      <c r="D9" s="75">
        <v>35</v>
      </c>
      <c r="E9" s="75" t="s">
        <v>258</v>
      </c>
      <c r="F9" s="75" t="s">
        <v>251</v>
      </c>
      <c r="G9" s="75" t="s">
        <v>266</v>
      </c>
      <c r="H9" s="94">
        <v>43052</v>
      </c>
      <c r="I9" s="95">
        <v>4800</v>
      </c>
      <c r="J9" s="5"/>
    </row>
    <row r="10" spans="1:10" customFormat="1" ht="15" customHeight="1" x14ac:dyDescent="0.25">
      <c r="C10" s="75" t="s">
        <v>267</v>
      </c>
      <c r="D10" s="75">
        <v>26</v>
      </c>
      <c r="E10" s="75" t="s">
        <v>268</v>
      </c>
      <c r="F10" s="75" t="s">
        <v>269</v>
      </c>
      <c r="G10" s="75" t="s">
        <v>262</v>
      </c>
      <c r="H10" s="94">
        <v>44416</v>
      </c>
      <c r="I10" s="95">
        <v>5200</v>
      </c>
    </row>
    <row r="11" spans="1:10" s="4" customFormat="1" ht="15" customHeight="1" x14ac:dyDescent="0.25">
      <c r="A11" s="25" t="s">
        <v>34</v>
      </c>
      <c r="B11" s="33"/>
      <c r="C11" s="75" t="s">
        <v>270</v>
      </c>
      <c r="D11" s="75"/>
      <c r="E11" s="75" t="s">
        <v>271</v>
      </c>
      <c r="F11" s="75" t="s">
        <v>272</v>
      </c>
      <c r="G11" s="75"/>
      <c r="H11" s="94">
        <v>43865</v>
      </c>
      <c r="I11" s="95">
        <v>6000</v>
      </c>
      <c r="J11" s="5"/>
    </row>
    <row r="12" spans="1:10" s="4" customFormat="1" ht="15" customHeight="1" x14ac:dyDescent="0.25">
      <c r="A12" s="25" t="s">
        <v>35</v>
      </c>
      <c r="B12"/>
      <c r="C12" s="75" t="s">
        <v>273</v>
      </c>
      <c r="D12" s="75">
        <v>40</v>
      </c>
      <c r="E12" s="75" t="s">
        <v>247</v>
      </c>
      <c r="F12" s="75" t="s">
        <v>251</v>
      </c>
      <c r="G12" s="75" t="s">
        <v>266</v>
      </c>
      <c r="H12" s="94">
        <v>42259</v>
      </c>
      <c r="I12" s="95">
        <v>5400</v>
      </c>
      <c r="J12" s="5"/>
    </row>
    <row r="13" spans="1:10" s="4" customFormat="1" ht="15" customHeight="1" x14ac:dyDescent="0.25">
      <c r="A13" s="25" t="s">
        <v>36</v>
      </c>
      <c r="B13"/>
      <c r="C13" s="75" t="s">
        <v>274</v>
      </c>
      <c r="D13" s="75">
        <v>27</v>
      </c>
      <c r="E13" s="75" t="s">
        <v>250</v>
      </c>
      <c r="F13" s="75" t="s">
        <v>253</v>
      </c>
      <c r="G13" s="75" t="s">
        <v>264</v>
      </c>
      <c r="H13" s="94">
        <v>43800</v>
      </c>
      <c r="I13" s="95">
        <v>4200</v>
      </c>
      <c r="J13" s="5"/>
    </row>
    <row r="14" spans="1:10" s="4" customFormat="1" ht="15" customHeight="1" x14ac:dyDescent="0.25">
      <c r="A14" s="25" t="s">
        <v>37</v>
      </c>
      <c r="B14"/>
      <c r="C14" s="75" t="s">
        <v>275</v>
      </c>
      <c r="D14" s="75">
        <v>34</v>
      </c>
      <c r="E14" s="75" t="s">
        <v>255</v>
      </c>
      <c r="F14" s="75" t="s">
        <v>269</v>
      </c>
      <c r="G14" s="75" t="s">
        <v>262</v>
      </c>
      <c r="H14" s="94">
        <v>43245</v>
      </c>
      <c r="I14" s="95">
        <v>5600</v>
      </c>
      <c r="J14" s="5"/>
    </row>
    <row r="15" spans="1:10" s="4" customFormat="1" ht="15" customHeight="1" x14ac:dyDescent="0.25">
      <c r="A15" s="25" t="s">
        <v>38</v>
      </c>
      <c r="B15"/>
      <c r="C15"/>
      <c r="D15"/>
      <c r="E15"/>
      <c r="F15"/>
      <c r="G15"/>
      <c r="H15"/>
      <c r="I15"/>
      <c r="J15" s="5"/>
    </row>
    <row r="16" spans="1:10" s="4" customFormat="1" ht="15" customHeight="1" x14ac:dyDescent="0.25">
      <c r="A16" s="25" t="s">
        <v>39</v>
      </c>
      <c r="B16"/>
      <c r="C16"/>
      <c r="D16"/>
      <c r="E16"/>
      <c r="F16"/>
      <c r="G16"/>
      <c r="H16"/>
      <c r="I16"/>
      <c r="J16" s="5"/>
    </row>
    <row r="17" spans="1:10" s="4" customFormat="1" ht="15" customHeight="1" x14ac:dyDescent="0.25">
      <c r="A17" s="25" t="s">
        <v>40</v>
      </c>
      <c r="B17"/>
      <c r="C17"/>
      <c r="D17"/>
      <c r="E17"/>
      <c r="F17"/>
      <c r="G17"/>
      <c r="H17"/>
      <c r="I17"/>
      <c r="J17" s="33"/>
    </row>
    <row r="18" spans="1:10" s="4" customFormat="1" ht="15" customHeight="1" x14ac:dyDescent="0.25">
      <c r="A18" s="25"/>
      <c r="B18"/>
      <c r="C18"/>
      <c r="D18"/>
      <c r="E18"/>
      <c r="F18"/>
      <c r="G18"/>
      <c r="H18"/>
      <c r="I18"/>
      <c r="J18" s="33"/>
    </row>
    <row r="19" spans="1:10" s="4" customFormat="1" ht="15" customHeight="1" x14ac:dyDescent="0.25">
      <c r="A19" s="25"/>
      <c r="B19"/>
      <c r="C19"/>
      <c r="D19"/>
      <c r="E19"/>
      <c r="F19"/>
      <c r="G19"/>
      <c r="H19"/>
      <c r="I19"/>
      <c r="J19" s="33"/>
    </row>
    <row r="20" spans="1:10" s="4" customFormat="1" ht="15" customHeight="1" x14ac:dyDescent="0.25">
      <c r="A20" s="25"/>
      <c r="B20"/>
      <c r="C20"/>
      <c r="D20"/>
      <c r="E20"/>
      <c r="F20"/>
      <c r="G20"/>
      <c r="H20"/>
      <c r="I20"/>
    </row>
    <row r="21" spans="1:10" s="4" customFormat="1" ht="15" customHeight="1" x14ac:dyDescent="0.25">
      <c r="A21" s="25"/>
      <c r="B21"/>
      <c r="C21"/>
      <c r="D21"/>
      <c r="E21"/>
      <c r="F21"/>
      <c r="G21"/>
      <c r="H21"/>
      <c r="I21"/>
    </row>
    <row r="22" spans="1:10" s="4" customFormat="1" ht="15" customHeight="1" x14ac:dyDescent="0.25">
      <c r="A22" s="25"/>
      <c r="B22" s="33"/>
      <c r="C22" s="9"/>
    </row>
    <row r="23" spans="1:10" s="4" customFormat="1" ht="15" customHeight="1" x14ac:dyDescent="0.25">
      <c r="A23" s="25"/>
      <c r="B23" s="33"/>
      <c r="C23" s="9"/>
    </row>
    <row r="24" spans="1:10" s="4" customFormat="1" ht="15" customHeight="1" x14ac:dyDescent="0.25">
      <c r="A24" s="25"/>
      <c r="B24" s="33"/>
      <c r="C24" s="9"/>
    </row>
    <row r="25" spans="1:10" s="4" customFormat="1" ht="15" customHeight="1" x14ac:dyDescent="0.25">
      <c r="A25" s="25"/>
      <c r="B25" s="33"/>
      <c r="C25" s="9"/>
    </row>
    <row r="26" spans="1:10" s="4" customFormat="1" ht="15" customHeight="1" x14ac:dyDescent="0.25">
      <c r="A26" s="25"/>
      <c r="B26" s="33"/>
      <c r="C26" s="9"/>
    </row>
    <row r="27" spans="1:10" s="4" customFormat="1" ht="15" customHeight="1" x14ac:dyDescent="0.25">
      <c r="A27" s="25"/>
      <c r="B27" s="33"/>
      <c r="C27" s="9"/>
    </row>
    <row r="28" spans="1:10" s="4" customFormat="1" ht="15" customHeight="1" x14ac:dyDescent="0.25">
      <c r="A28" s="25"/>
      <c r="B28" s="33"/>
      <c r="C28" s="9"/>
    </row>
    <row r="29" spans="1:10" s="4" customFormat="1" ht="15" customHeight="1" x14ac:dyDescent="0.25">
      <c r="A29" s="25"/>
      <c r="B29" s="33"/>
      <c r="C29" s="9"/>
    </row>
    <row r="30" spans="1:10" x14ac:dyDescent="0.25">
      <c r="B30" s="32"/>
    </row>
    <row r="31" spans="1:10" x14ac:dyDescent="0.25">
      <c r="B31" s="32"/>
    </row>
    <row r="32" spans="1:10" ht="15" customHeight="1" x14ac:dyDescent="0.25">
      <c r="B32" s="32"/>
    </row>
    <row r="33" spans="2:9" ht="15" customHeight="1" x14ac:dyDescent="0.25">
      <c r="B33" s="32"/>
    </row>
    <row r="34" spans="2:9" ht="15" customHeight="1" x14ac:dyDescent="0.25">
      <c r="B34" s="32"/>
    </row>
    <row r="35" spans="2:9" ht="15" customHeight="1" x14ac:dyDescent="0.25">
      <c r="B35" s="32"/>
    </row>
    <row r="36" spans="2:9" ht="15" customHeight="1" x14ac:dyDescent="0.25">
      <c r="B36" s="32"/>
      <c r="D36" s="32"/>
      <c r="E36" s="32"/>
      <c r="F36" s="33"/>
      <c r="G36" s="32"/>
      <c r="H36" s="32"/>
      <c r="I36" s="32"/>
    </row>
    <row r="37" spans="2:9" ht="15" customHeight="1" x14ac:dyDescent="0.25">
      <c r="B37" s="32"/>
      <c r="D37" s="32"/>
      <c r="E37" s="32"/>
      <c r="F37" s="33"/>
      <c r="G37" s="32"/>
      <c r="H37" s="32"/>
      <c r="I37" s="32"/>
    </row>
    <row r="38" spans="2:9" ht="15" customHeight="1" x14ac:dyDescent="0.25">
      <c r="B38" s="32"/>
      <c r="D38" s="32"/>
      <c r="E38" s="32"/>
      <c r="F38" s="33"/>
      <c r="G38" s="32"/>
      <c r="H38" s="32"/>
      <c r="I38" s="32"/>
    </row>
    <row r="39" spans="2:9" x14ac:dyDescent="0.25">
      <c r="B39" s="32"/>
      <c r="D39" s="32"/>
      <c r="E39" s="32"/>
      <c r="F39" s="33"/>
      <c r="G39" s="32"/>
      <c r="H39" s="32"/>
      <c r="I39"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row r="47" spans="2:9" ht="15" customHeight="1" x14ac:dyDescent="0.25">
      <c r="B47" s="32"/>
      <c r="D47" s="32"/>
      <c r="E47" s="32"/>
      <c r="F47" s="33"/>
      <c r="G47" s="32"/>
      <c r="H47" s="32"/>
      <c r="I47" s="32"/>
    </row>
    <row r="48" spans="2:9" ht="15" customHeight="1" x14ac:dyDescent="0.25">
      <c r="B48" s="32"/>
      <c r="D48" s="32"/>
      <c r="E48" s="32"/>
      <c r="F48" s="33"/>
      <c r="G48" s="32"/>
      <c r="H48" s="32"/>
      <c r="I48" s="32"/>
    </row>
    <row r="49" spans="2:9" ht="15" customHeight="1" x14ac:dyDescent="0.25">
      <c r="B49" s="32"/>
      <c r="D49" s="32"/>
      <c r="E49" s="32"/>
      <c r="F49" s="33"/>
      <c r="G49" s="32"/>
      <c r="H49" s="32"/>
      <c r="I49" s="3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E7-2948-4CC2-A9DD-A7AD426994F2}">
  <dimension ref="A1:K49"/>
  <sheetViews>
    <sheetView showGridLines="0" topLeftCell="A2" zoomScale="128" zoomScaleNormal="40" workbookViewId="0">
      <selection activeCell="K4" sqref="K4"/>
    </sheetView>
  </sheetViews>
  <sheetFormatPr defaultColWidth="8.85546875" defaultRowHeight="15" x14ac:dyDescent="0.25"/>
  <cols>
    <col min="1" max="1" width="2.28515625" style="25" customWidth="1"/>
    <col min="2" max="2" width="6" style="1" customWidth="1"/>
    <col min="3" max="3" width="8.42578125" style="9" bestFit="1" customWidth="1"/>
    <col min="4" max="4" width="14.42578125" style="1" bestFit="1" customWidth="1"/>
    <col min="5" max="5" width="13.140625" style="1" bestFit="1" customWidth="1"/>
    <col min="6" max="6" width="14.42578125" style="4" bestFit="1" customWidth="1"/>
    <col min="7" max="7" width="13.140625" style="1" bestFit="1" customWidth="1"/>
    <col min="8" max="9" width="8.85546875" style="1"/>
    <col min="10" max="10" width="14.5703125" style="1" bestFit="1" customWidth="1"/>
    <col min="11" max="11" width="19.7109375" style="1" bestFit="1" customWidth="1"/>
    <col min="12" max="16384" width="8.85546875" style="1"/>
  </cols>
  <sheetData>
    <row r="1" spans="1:11" ht="27.6" customHeight="1" x14ac:dyDescent="0.25">
      <c r="A1" s="25" t="s">
        <v>27</v>
      </c>
      <c r="B1" s="32"/>
      <c r="C1" s="56"/>
      <c r="D1" s="57"/>
      <c r="E1" s="57"/>
      <c r="F1"/>
      <c r="G1"/>
      <c r="H1" s="32"/>
    </row>
    <row r="2" spans="1:11" ht="27.6" customHeight="1" x14ac:dyDescent="0.25">
      <c r="B2" s="32"/>
      <c r="C2" s="56"/>
      <c r="D2" s="57"/>
      <c r="E2" s="57"/>
      <c r="F2"/>
      <c r="G2"/>
      <c r="H2" s="32"/>
    </row>
    <row r="3" spans="1:11" ht="15" customHeight="1" x14ac:dyDescent="0.25">
      <c r="A3" s="25" t="s">
        <v>28</v>
      </c>
      <c r="B3" s="32"/>
      <c r="C3" s="96" t="s">
        <v>96</v>
      </c>
      <c r="D3" s="96" t="s">
        <v>245</v>
      </c>
      <c r="E3" s="96" t="s">
        <v>259</v>
      </c>
      <c r="F3" s="96" t="s">
        <v>261</v>
      </c>
      <c r="G3" s="96" t="s">
        <v>260</v>
      </c>
      <c r="H3" s="5"/>
      <c r="J3" s="104" t="s">
        <v>245</v>
      </c>
      <c r="K3" s="104" t="s">
        <v>305</v>
      </c>
    </row>
    <row r="4" spans="1:11" ht="32.25" customHeight="1" x14ac:dyDescent="0.35">
      <c r="A4" s="25" t="s">
        <v>29</v>
      </c>
      <c r="B4" s="32"/>
      <c r="C4" s="93" t="s">
        <v>246</v>
      </c>
      <c r="D4" s="106" t="s">
        <v>308</v>
      </c>
      <c r="E4" s="93" t="s">
        <v>262</v>
      </c>
      <c r="F4" s="103">
        <v>5000</v>
      </c>
      <c r="G4" s="97">
        <v>43952</v>
      </c>
      <c r="H4" s="5"/>
      <c r="J4" s="106" t="s">
        <v>256</v>
      </c>
      <c r="K4" s="108"/>
    </row>
    <row r="5" spans="1:11" ht="15" customHeight="1" x14ac:dyDescent="0.25">
      <c r="A5" s="25" t="s">
        <v>30</v>
      </c>
      <c r="B5" s="32"/>
      <c r="C5" s="93" t="s">
        <v>249</v>
      </c>
      <c r="D5" s="93" t="s">
        <v>251</v>
      </c>
      <c r="E5" s="93" t="s">
        <v>263</v>
      </c>
      <c r="F5" s="103">
        <v>4000</v>
      </c>
      <c r="G5" s="97">
        <v>43174</v>
      </c>
      <c r="H5" s="5"/>
      <c r="K5" s="107"/>
    </row>
    <row r="6" spans="1:11" s="4" customFormat="1" ht="15" customHeight="1" x14ac:dyDescent="0.25">
      <c r="A6" s="25" t="s">
        <v>31</v>
      </c>
      <c r="B6" s="33"/>
      <c r="C6" s="93" t="s">
        <v>252</v>
      </c>
      <c r="D6" s="93" t="s">
        <v>253</v>
      </c>
      <c r="E6" s="93" t="s">
        <v>264</v>
      </c>
      <c r="F6" s="103">
        <v>4500</v>
      </c>
      <c r="G6" s="97">
        <v>44357</v>
      </c>
      <c r="H6" s="5"/>
    </row>
    <row r="7" spans="1:11" s="4" customFormat="1" ht="15" customHeight="1" x14ac:dyDescent="0.25">
      <c r="A7" s="25"/>
      <c r="B7" s="33"/>
      <c r="C7" s="93" t="s">
        <v>254</v>
      </c>
      <c r="D7" s="93" t="s">
        <v>256</v>
      </c>
      <c r="E7" s="93" t="s">
        <v>265</v>
      </c>
      <c r="F7" s="103">
        <v>6200</v>
      </c>
      <c r="G7" s="97">
        <v>43668</v>
      </c>
      <c r="H7" s="5"/>
    </row>
    <row r="8" spans="1:11" s="4" customFormat="1" ht="15" customHeight="1" x14ac:dyDescent="0.25">
      <c r="A8" s="25"/>
      <c r="B8" s="33"/>
      <c r="C8" s="93" t="s">
        <v>257</v>
      </c>
      <c r="D8" s="93" t="s">
        <v>251</v>
      </c>
      <c r="E8" s="93" t="s">
        <v>266</v>
      </c>
      <c r="F8" s="103">
        <v>4800</v>
      </c>
      <c r="G8" s="97">
        <v>43052</v>
      </c>
      <c r="H8" s="5"/>
    </row>
    <row r="9" spans="1:11" customFormat="1" ht="15" customHeight="1" x14ac:dyDescent="0.25">
      <c r="C9" s="93" t="s">
        <v>267</v>
      </c>
      <c r="D9" s="106" t="s">
        <v>308</v>
      </c>
      <c r="E9" s="93" t="s">
        <v>262</v>
      </c>
      <c r="F9" s="103">
        <v>5200</v>
      </c>
      <c r="G9" s="97">
        <v>44416</v>
      </c>
    </row>
    <row r="10" spans="1:11" customFormat="1" ht="15" customHeight="1" x14ac:dyDescent="0.25">
      <c r="C10" s="106" t="s">
        <v>306</v>
      </c>
      <c r="D10" s="106" t="s">
        <v>251</v>
      </c>
      <c r="E10" s="106" t="s">
        <v>307</v>
      </c>
      <c r="F10" s="103">
        <v>4800</v>
      </c>
      <c r="G10" s="97">
        <v>43052</v>
      </c>
    </row>
    <row r="11" spans="1:11" s="4" customFormat="1" ht="15" customHeight="1" x14ac:dyDescent="0.25">
      <c r="A11" s="25" t="s">
        <v>34</v>
      </c>
      <c r="B11" s="33"/>
      <c r="C11" s="93" t="s">
        <v>270</v>
      </c>
      <c r="D11" s="93" t="s">
        <v>272</v>
      </c>
      <c r="E11" s="93" t="s">
        <v>263</v>
      </c>
      <c r="F11" s="103">
        <v>6000</v>
      </c>
      <c r="G11" s="97">
        <v>43865</v>
      </c>
      <c r="H11" s="5"/>
    </row>
    <row r="12" spans="1:11" s="4" customFormat="1" ht="15" customHeight="1" x14ac:dyDescent="0.25">
      <c r="A12" s="25" t="s">
        <v>35</v>
      </c>
      <c r="B12"/>
      <c r="C12" s="93" t="s">
        <v>273</v>
      </c>
      <c r="D12" s="93" t="s">
        <v>251</v>
      </c>
      <c r="E12" s="93" t="s">
        <v>266</v>
      </c>
      <c r="F12" s="103">
        <v>5400</v>
      </c>
      <c r="G12" s="97">
        <v>42259</v>
      </c>
      <c r="H12" s="5"/>
    </row>
    <row r="13" spans="1:11" s="4" customFormat="1" ht="15" customHeight="1" x14ac:dyDescent="0.25">
      <c r="A13" s="25" t="s">
        <v>36</v>
      </c>
      <c r="B13"/>
      <c r="C13" s="93" t="s">
        <v>274</v>
      </c>
      <c r="D13" s="93" t="s">
        <v>253</v>
      </c>
      <c r="E13" s="93" t="s">
        <v>264</v>
      </c>
      <c r="F13" s="103">
        <v>4200</v>
      </c>
      <c r="G13" s="97">
        <v>43800</v>
      </c>
      <c r="H13" s="5"/>
    </row>
    <row r="14" spans="1:11" s="4" customFormat="1" ht="15" customHeight="1" x14ac:dyDescent="0.25">
      <c r="A14" s="25" t="s">
        <v>37</v>
      </c>
      <c r="B14"/>
      <c r="C14" s="93" t="s">
        <v>275</v>
      </c>
      <c r="D14" s="106" t="s">
        <v>308</v>
      </c>
      <c r="E14" s="93" t="s">
        <v>262</v>
      </c>
      <c r="F14" s="103">
        <v>5600</v>
      </c>
      <c r="G14" s="97">
        <v>43245</v>
      </c>
      <c r="H14" s="5"/>
    </row>
    <row r="15" spans="1:11" s="4" customFormat="1" ht="15" customHeight="1" x14ac:dyDescent="0.25">
      <c r="A15" s="25" t="s">
        <v>38</v>
      </c>
      <c r="B15"/>
      <c r="C15"/>
      <c r="D15"/>
      <c r="E15"/>
      <c r="F15"/>
      <c r="G15"/>
      <c r="H15" s="5"/>
    </row>
    <row r="16" spans="1:11" s="4" customFormat="1" ht="15" customHeight="1" x14ac:dyDescent="0.25">
      <c r="A16" s="25" t="s">
        <v>39</v>
      </c>
      <c r="B16"/>
      <c r="C16"/>
      <c r="D16"/>
      <c r="E16"/>
      <c r="F16"/>
      <c r="G16"/>
      <c r="H16" s="5"/>
    </row>
    <row r="17" spans="1:8" s="4" customFormat="1" ht="15" customHeight="1" x14ac:dyDescent="0.25">
      <c r="A17" s="25" t="s">
        <v>40</v>
      </c>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c r="H19" s="33"/>
    </row>
    <row r="20" spans="1:8" s="4" customFormat="1" ht="15" customHeight="1" x14ac:dyDescent="0.25">
      <c r="A20" s="25"/>
      <c r="B20"/>
      <c r="C20"/>
      <c r="D20"/>
      <c r="E20"/>
      <c r="F20"/>
      <c r="G20"/>
    </row>
    <row r="21" spans="1:8" s="4" customFormat="1" ht="15" customHeight="1" x14ac:dyDescent="0.25">
      <c r="A21" s="25"/>
      <c r="B21"/>
      <c r="C21"/>
      <c r="D21"/>
      <c r="E21"/>
      <c r="F21"/>
      <c r="G21"/>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s="4" customFormat="1" ht="15" customHeight="1" x14ac:dyDescent="0.25">
      <c r="A29" s="25"/>
      <c r="B29" s="33"/>
      <c r="C29" s="9"/>
    </row>
    <row r="30" spans="1:8" x14ac:dyDescent="0.25">
      <c r="B30" s="32"/>
    </row>
    <row r="31" spans="1:8"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row>
    <row r="36" spans="2:7" ht="15" customHeight="1" x14ac:dyDescent="0.25">
      <c r="B36" s="32"/>
      <c r="D36" s="32"/>
      <c r="E36" s="32"/>
      <c r="F36" s="33"/>
      <c r="G36" s="32"/>
    </row>
    <row r="37" spans="2:7" ht="15" customHeight="1" x14ac:dyDescent="0.25">
      <c r="B37" s="32"/>
      <c r="D37" s="32"/>
      <c r="E37" s="32"/>
      <c r="F37" s="33"/>
      <c r="G37" s="32"/>
    </row>
    <row r="38" spans="2:7" ht="15" customHeight="1" x14ac:dyDescent="0.25">
      <c r="B38" s="32"/>
      <c r="D38" s="32"/>
      <c r="E38" s="32"/>
      <c r="F38" s="33"/>
      <c r="G38" s="32"/>
    </row>
    <row r="39" spans="2:7" x14ac:dyDescent="0.25">
      <c r="B39" s="32"/>
      <c r="D39" s="32"/>
      <c r="E39" s="32"/>
      <c r="F39" s="33"/>
      <c r="G39"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row r="49" spans="2:7" ht="15" customHeight="1" x14ac:dyDescent="0.25">
      <c r="B49" s="32"/>
      <c r="D49" s="32"/>
      <c r="E49" s="32"/>
      <c r="F49" s="33"/>
      <c r="G49" s="3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7C96-DABB-48E0-A9E8-F6318DACDEF2}">
  <dimension ref="A1:M48"/>
  <sheetViews>
    <sheetView showGridLines="0" topLeftCell="G1" zoomScale="128" zoomScaleNormal="40" workbookViewId="0">
      <selection activeCell="M5" sqref="M5"/>
    </sheetView>
  </sheetViews>
  <sheetFormatPr defaultColWidth="8.85546875" defaultRowHeight="15" x14ac:dyDescent="0.25"/>
  <cols>
    <col min="1" max="1" width="2.28515625" style="25" customWidth="1"/>
    <col min="2" max="2" width="4.28515625"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style="1" bestFit="1" customWidth="1"/>
    <col min="9" max="10" width="8.85546875" style="1"/>
    <col min="11" max="11" width="14" style="1" bestFit="1" customWidth="1"/>
    <col min="12" max="12" width="14" style="1" customWidth="1"/>
    <col min="13" max="13" width="22.28515625" style="1" bestFit="1" customWidth="1"/>
    <col min="14" max="16384" width="8.85546875" style="1"/>
  </cols>
  <sheetData>
    <row r="1" spans="1:13" ht="27.6" customHeight="1" x14ac:dyDescent="0.25">
      <c r="A1" s="25" t="s">
        <v>27</v>
      </c>
      <c r="B1" s="32"/>
      <c r="C1" s="56"/>
      <c r="D1" s="57"/>
      <c r="E1" s="57"/>
      <c r="F1"/>
      <c r="G1"/>
      <c r="H1" s="32"/>
    </row>
    <row r="2" spans="1:13" ht="27.6" customHeight="1" x14ac:dyDescent="0.25">
      <c r="B2" s="32"/>
      <c r="C2" s="56"/>
      <c r="D2" s="57"/>
      <c r="E2" s="57"/>
      <c r="F2"/>
      <c r="G2"/>
      <c r="H2" s="32"/>
    </row>
    <row r="3" spans="1:13" ht="15" customHeight="1" x14ac:dyDescent="0.25">
      <c r="A3" s="25" t="s">
        <v>28</v>
      </c>
      <c r="B3" s="32"/>
      <c r="C3" s="96" t="s">
        <v>96</v>
      </c>
      <c r="D3" s="96" t="s">
        <v>245</v>
      </c>
      <c r="E3" s="96" t="s">
        <v>259</v>
      </c>
      <c r="F3" s="96" t="s">
        <v>261</v>
      </c>
      <c r="G3" s="96" t="s">
        <v>260</v>
      </c>
      <c r="H3" s="96" t="s">
        <v>276</v>
      </c>
    </row>
    <row r="4" spans="1:13" ht="15" customHeight="1" x14ac:dyDescent="0.25">
      <c r="A4" s="25" t="s">
        <v>29</v>
      </c>
      <c r="B4" s="32"/>
      <c r="C4" s="75" t="s">
        <v>246</v>
      </c>
      <c r="D4" s="98" t="s">
        <v>280</v>
      </c>
      <c r="E4" s="75" t="s">
        <v>262</v>
      </c>
      <c r="F4" s="95">
        <v>5000</v>
      </c>
      <c r="G4" s="94">
        <v>43952</v>
      </c>
      <c r="H4" s="75" t="s">
        <v>277</v>
      </c>
      <c r="J4" s="96" t="s">
        <v>245</v>
      </c>
      <c r="K4" s="96" t="s">
        <v>259</v>
      </c>
      <c r="L4" s="96" t="s">
        <v>276</v>
      </c>
      <c r="M4" s="96" t="s">
        <v>143</v>
      </c>
    </row>
    <row r="5" spans="1:13" ht="30.75" customHeight="1" x14ac:dyDescent="0.35">
      <c r="A5" s="25" t="s">
        <v>30</v>
      </c>
      <c r="B5" s="32"/>
      <c r="C5" s="75" t="s">
        <v>249</v>
      </c>
      <c r="D5" s="100" t="s">
        <v>309</v>
      </c>
      <c r="E5" s="75" t="s">
        <v>263</v>
      </c>
      <c r="F5" s="95">
        <v>4000</v>
      </c>
      <c r="G5" s="94">
        <v>43174</v>
      </c>
      <c r="H5" s="75" t="s">
        <v>278</v>
      </c>
      <c r="J5" s="104" t="s">
        <v>251</v>
      </c>
      <c r="K5" s="104" t="s">
        <v>263</v>
      </c>
      <c r="L5" s="104" t="s">
        <v>310</v>
      </c>
      <c r="M5" s="109"/>
    </row>
    <row r="6" spans="1:13" s="4" customFormat="1" ht="15" customHeight="1" x14ac:dyDescent="0.25">
      <c r="A6" s="25" t="s">
        <v>31</v>
      </c>
      <c r="B6" s="33"/>
      <c r="C6" s="75" t="s">
        <v>252</v>
      </c>
      <c r="D6" s="75" t="s">
        <v>251</v>
      </c>
      <c r="E6" s="75" t="s">
        <v>264</v>
      </c>
      <c r="F6" s="95">
        <v>4500</v>
      </c>
      <c r="G6" s="94">
        <v>44357</v>
      </c>
      <c r="H6" s="75" t="s">
        <v>277</v>
      </c>
    </row>
    <row r="7" spans="1:13" s="4" customFormat="1" ht="15" customHeight="1" x14ac:dyDescent="0.25">
      <c r="A7" s="25"/>
      <c r="B7" s="33"/>
      <c r="C7" s="75" t="s">
        <v>254</v>
      </c>
      <c r="D7" s="75" t="s">
        <v>256</v>
      </c>
      <c r="E7" s="75" t="s">
        <v>265</v>
      </c>
      <c r="F7" s="95">
        <v>6200</v>
      </c>
      <c r="G7" s="94">
        <v>43668</v>
      </c>
      <c r="H7" s="75" t="s">
        <v>279</v>
      </c>
    </row>
    <row r="8" spans="1:13" s="4" customFormat="1" ht="15" customHeight="1" x14ac:dyDescent="0.25">
      <c r="A8" s="25"/>
      <c r="B8" s="33"/>
      <c r="C8" s="75" t="s">
        <v>257</v>
      </c>
      <c r="D8" s="75" t="s">
        <v>251</v>
      </c>
      <c r="E8" s="75" t="s">
        <v>266</v>
      </c>
      <c r="F8" s="95">
        <v>4800</v>
      </c>
      <c r="G8" s="94">
        <v>43052</v>
      </c>
      <c r="H8" s="75" t="s">
        <v>277</v>
      </c>
    </row>
    <row r="9" spans="1:13" customFormat="1" ht="15" customHeight="1" x14ac:dyDescent="0.25">
      <c r="C9" s="75" t="s">
        <v>267</v>
      </c>
      <c r="D9" s="75" t="s">
        <v>269</v>
      </c>
      <c r="E9" s="75" t="s">
        <v>262</v>
      </c>
      <c r="F9" s="95">
        <v>5200</v>
      </c>
      <c r="G9" s="94">
        <v>44416</v>
      </c>
      <c r="H9" s="75" t="s">
        <v>277</v>
      </c>
    </row>
    <row r="10" spans="1:13" s="4" customFormat="1" ht="15" customHeight="1" x14ac:dyDescent="0.25">
      <c r="A10" s="25" t="s">
        <v>34</v>
      </c>
      <c r="B10" s="33"/>
      <c r="C10" s="75" t="s">
        <v>270</v>
      </c>
      <c r="D10" s="100" t="s">
        <v>256</v>
      </c>
      <c r="E10" s="75" t="s">
        <v>263</v>
      </c>
      <c r="F10" s="95">
        <v>6000</v>
      </c>
      <c r="G10" s="94">
        <v>43865</v>
      </c>
      <c r="H10" s="75" t="s">
        <v>279</v>
      </c>
    </row>
    <row r="11" spans="1:13" s="4" customFormat="1" ht="15" customHeight="1" x14ac:dyDescent="0.25">
      <c r="A11" s="25" t="s">
        <v>35</v>
      </c>
      <c r="B11"/>
      <c r="C11" s="75" t="s">
        <v>273</v>
      </c>
      <c r="D11" s="75" t="s">
        <v>251</v>
      </c>
      <c r="E11" s="100" t="s">
        <v>263</v>
      </c>
      <c r="F11" s="95">
        <v>5400</v>
      </c>
      <c r="G11" s="94">
        <v>42259</v>
      </c>
      <c r="H11" s="75" t="s">
        <v>278</v>
      </c>
    </row>
    <row r="12" spans="1:13" s="4" customFormat="1" ht="15" customHeight="1" x14ac:dyDescent="0.25">
      <c r="A12" s="25" t="s">
        <v>36</v>
      </c>
      <c r="B12"/>
      <c r="C12" s="75" t="s">
        <v>274</v>
      </c>
      <c r="D12" s="75" t="s">
        <v>251</v>
      </c>
      <c r="E12" s="98" t="s">
        <v>281</v>
      </c>
      <c r="F12" s="95">
        <v>4200</v>
      </c>
      <c r="G12" s="94">
        <v>43800</v>
      </c>
      <c r="H12" s="75" t="s">
        <v>277</v>
      </c>
    </row>
    <row r="13" spans="1:13" s="4" customFormat="1" ht="15" customHeight="1" x14ac:dyDescent="0.25">
      <c r="A13" s="25" t="s">
        <v>37</v>
      </c>
      <c r="B13"/>
      <c r="C13" s="75" t="s">
        <v>275</v>
      </c>
      <c r="D13" s="98" t="s">
        <v>280</v>
      </c>
      <c r="E13" s="75" t="s">
        <v>262</v>
      </c>
      <c r="F13" s="95">
        <v>5600</v>
      </c>
      <c r="G13" s="94">
        <v>43245</v>
      </c>
      <c r="H13" s="75" t="s">
        <v>279</v>
      </c>
    </row>
    <row r="14" spans="1:13" s="4" customFormat="1" ht="15" customHeight="1" x14ac:dyDescent="0.25">
      <c r="A14" s="25" t="s">
        <v>38</v>
      </c>
      <c r="B14"/>
      <c r="C14"/>
      <c r="D14"/>
      <c r="E14"/>
      <c r="F14"/>
      <c r="G14"/>
      <c r="H14" s="5"/>
    </row>
    <row r="15" spans="1:13" s="4" customFormat="1" ht="15" customHeight="1" x14ac:dyDescent="0.25">
      <c r="A15" s="25" t="s">
        <v>39</v>
      </c>
      <c r="B15"/>
      <c r="C15"/>
      <c r="D15"/>
      <c r="E15"/>
      <c r="F15"/>
      <c r="G15"/>
      <c r="H15" s="5"/>
    </row>
    <row r="16" spans="1:13" s="4" customFormat="1" ht="15" customHeight="1" x14ac:dyDescent="0.25">
      <c r="A16" s="25" t="s">
        <v>40</v>
      </c>
      <c r="B16"/>
      <c r="C16"/>
      <c r="D16"/>
      <c r="E16"/>
      <c r="F16"/>
      <c r="G16"/>
      <c r="H16" s="33"/>
    </row>
    <row r="17" spans="1:8" s="4" customFormat="1" ht="15" customHeight="1" x14ac:dyDescent="0.25">
      <c r="A17" s="25"/>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row>
    <row r="20" spans="1:8" s="4" customFormat="1" ht="15" customHeight="1" x14ac:dyDescent="0.25">
      <c r="A20" s="25"/>
      <c r="B20"/>
      <c r="C20"/>
      <c r="D20"/>
      <c r="E20"/>
      <c r="F20"/>
      <c r="G20"/>
    </row>
    <row r="21" spans="1:8" s="4" customFormat="1" ht="15" customHeight="1" x14ac:dyDescent="0.25">
      <c r="A21" s="25"/>
      <c r="B21" s="33"/>
      <c r="C21" s="9"/>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69A3-3EAD-4A6A-A9C2-4D937CF1C844}">
  <dimension ref="A1:J48"/>
  <sheetViews>
    <sheetView showGridLines="0" zoomScale="128" zoomScaleNormal="40" workbookViewId="0">
      <selection activeCell="J4" sqref="J4"/>
    </sheetView>
  </sheetViews>
  <sheetFormatPr defaultColWidth="8.85546875" defaultRowHeight="15" x14ac:dyDescent="0.25"/>
  <cols>
    <col min="1" max="1" width="2.28515625" style="25" customWidth="1"/>
    <col min="2" max="2" width="6" style="1" customWidth="1"/>
    <col min="3" max="3" width="9.14062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8.85546875" style="1"/>
    <col min="10" max="10" width="15.5703125" style="1" bestFit="1" customWidth="1"/>
    <col min="11" max="16384" width="8.85546875" style="1"/>
  </cols>
  <sheetData>
    <row r="1" spans="1:10" ht="27.6" customHeight="1" x14ac:dyDescent="0.25">
      <c r="A1" s="25" t="s">
        <v>27</v>
      </c>
      <c r="B1" s="32"/>
      <c r="C1" s="56"/>
      <c r="D1" s="57"/>
      <c r="E1" s="57"/>
      <c r="F1"/>
      <c r="G1"/>
    </row>
    <row r="2" spans="1:10" ht="27.6" customHeight="1" x14ac:dyDescent="0.25">
      <c r="B2" s="32"/>
      <c r="C2" s="56"/>
      <c r="D2" s="57"/>
      <c r="E2" s="57"/>
      <c r="F2"/>
      <c r="G2"/>
    </row>
    <row r="3" spans="1:10" ht="15" customHeight="1" x14ac:dyDescent="0.25">
      <c r="A3" s="25" t="s">
        <v>28</v>
      </c>
      <c r="B3" s="32"/>
      <c r="C3" s="96" t="s">
        <v>282</v>
      </c>
      <c r="D3" s="96" t="s">
        <v>283</v>
      </c>
      <c r="E3" s="96" t="s">
        <v>284</v>
      </c>
      <c r="F3" s="96" t="s">
        <v>285</v>
      </c>
      <c r="G3" s="96" t="s">
        <v>286</v>
      </c>
      <c r="I3" s="96" t="s">
        <v>283</v>
      </c>
      <c r="J3" s="96" t="s">
        <v>311</v>
      </c>
    </row>
    <row r="4" spans="1:10" ht="15" customHeight="1" x14ac:dyDescent="0.25">
      <c r="A4" s="25" t="s">
        <v>29</v>
      </c>
      <c r="B4" s="32"/>
      <c r="C4" s="75" t="s">
        <v>287</v>
      </c>
      <c r="D4" s="98" t="s">
        <v>288</v>
      </c>
      <c r="E4" s="75">
        <v>50</v>
      </c>
      <c r="F4" s="75">
        <v>39.9</v>
      </c>
      <c r="G4" s="99">
        <v>10</v>
      </c>
      <c r="I4" s="100" t="s">
        <v>293</v>
      </c>
      <c r="J4" s="105"/>
    </row>
    <row r="5" spans="1:10" ht="15" customHeight="1" x14ac:dyDescent="0.25">
      <c r="A5" s="25" t="s">
        <v>30</v>
      </c>
      <c r="B5" s="32"/>
      <c r="C5" s="75" t="s">
        <v>289</v>
      </c>
      <c r="D5" s="75" t="s">
        <v>288</v>
      </c>
      <c r="E5" s="75">
        <v>30</v>
      </c>
      <c r="F5" s="75">
        <v>79.900000000000006</v>
      </c>
      <c r="G5" s="99">
        <v>15</v>
      </c>
    </row>
    <row r="6" spans="1:10" s="4" customFormat="1" ht="15" customHeight="1" x14ac:dyDescent="0.25">
      <c r="A6" s="25" t="s">
        <v>31</v>
      </c>
      <c r="B6" s="33"/>
      <c r="C6" s="75" t="s">
        <v>290</v>
      </c>
      <c r="D6" s="75" t="s">
        <v>291</v>
      </c>
      <c r="E6" s="75">
        <v>20</v>
      </c>
      <c r="F6" s="75">
        <v>129.9</v>
      </c>
      <c r="G6" s="99">
        <v>5</v>
      </c>
      <c r="H6"/>
    </row>
    <row r="7" spans="1:10" s="4" customFormat="1" ht="15" customHeight="1" x14ac:dyDescent="0.25">
      <c r="A7" s="25"/>
      <c r="B7" s="33"/>
      <c r="C7" s="75" t="s">
        <v>292</v>
      </c>
      <c r="D7" s="75" t="s">
        <v>293</v>
      </c>
      <c r="E7" s="75">
        <v>15</v>
      </c>
      <c r="F7" s="75">
        <v>149.9</v>
      </c>
      <c r="G7" s="99">
        <v>20</v>
      </c>
      <c r="H7"/>
    </row>
    <row r="8" spans="1:10" s="4" customFormat="1" ht="15" customHeight="1" x14ac:dyDescent="0.25">
      <c r="A8" s="25"/>
      <c r="B8" s="33"/>
      <c r="C8" s="75" t="s">
        <v>294</v>
      </c>
      <c r="D8" s="75" t="s">
        <v>288</v>
      </c>
      <c r="E8" s="75">
        <v>25</v>
      </c>
      <c r="F8" s="75">
        <v>199.9</v>
      </c>
      <c r="G8" s="99">
        <v>10</v>
      </c>
      <c r="H8"/>
    </row>
    <row r="9" spans="1:10" customFormat="1" ht="15" customHeight="1" x14ac:dyDescent="0.25">
      <c r="C9" s="75" t="s">
        <v>295</v>
      </c>
      <c r="D9" s="100" t="s">
        <v>293</v>
      </c>
      <c r="E9" s="75">
        <v>40</v>
      </c>
      <c r="F9" s="75">
        <v>39.9</v>
      </c>
      <c r="G9" s="99">
        <v>30</v>
      </c>
    </row>
    <row r="10" spans="1:10" s="4" customFormat="1" ht="15" customHeight="1" x14ac:dyDescent="0.25">
      <c r="A10" s="25" t="s">
        <v>34</v>
      </c>
      <c r="B10" s="33"/>
      <c r="C10" s="75" t="s">
        <v>296</v>
      </c>
      <c r="D10" s="75" t="s">
        <v>291</v>
      </c>
      <c r="E10" s="75">
        <v>10</v>
      </c>
      <c r="F10" s="75">
        <v>199.9</v>
      </c>
      <c r="G10" s="99">
        <v>5</v>
      </c>
      <c r="H10"/>
    </row>
    <row r="11" spans="1:10" s="4" customFormat="1" ht="15" customHeight="1" x14ac:dyDescent="0.25">
      <c r="A11" s="25" t="s">
        <v>35</v>
      </c>
      <c r="B11"/>
      <c r="C11" s="75" t="s">
        <v>297</v>
      </c>
      <c r="D11" s="75" t="s">
        <v>291</v>
      </c>
      <c r="E11" s="75">
        <v>60</v>
      </c>
      <c r="F11" s="75">
        <v>89.9</v>
      </c>
      <c r="G11" s="99">
        <v>10</v>
      </c>
      <c r="H11"/>
    </row>
    <row r="12" spans="1:10" s="4" customFormat="1" ht="15" customHeight="1" x14ac:dyDescent="0.25">
      <c r="A12" s="25" t="s">
        <v>36</v>
      </c>
      <c r="B12"/>
      <c r="C12" s="75" t="s">
        <v>298</v>
      </c>
      <c r="D12" s="75" t="s">
        <v>288</v>
      </c>
      <c r="E12" s="98">
        <v>80</v>
      </c>
      <c r="F12" s="75">
        <v>59.9</v>
      </c>
      <c r="G12" s="99">
        <v>25</v>
      </c>
      <c r="H12"/>
    </row>
    <row r="13" spans="1:10" s="4" customFormat="1" ht="15" customHeight="1" x14ac:dyDescent="0.25">
      <c r="A13" s="25" t="s">
        <v>37</v>
      </c>
      <c r="B13"/>
      <c r="C13" s="75" t="s">
        <v>299</v>
      </c>
      <c r="D13" s="98" t="s">
        <v>293</v>
      </c>
      <c r="E13" s="75">
        <v>45</v>
      </c>
      <c r="F13" s="75">
        <v>299.89999999999998</v>
      </c>
      <c r="G13" s="99">
        <v>15</v>
      </c>
      <c r="H13"/>
    </row>
    <row r="14" spans="1:10" s="4" customFormat="1" ht="15" customHeight="1" x14ac:dyDescent="0.25">
      <c r="A14" s="25" t="s">
        <v>38</v>
      </c>
      <c r="B14"/>
      <c r="C14"/>
      <c r="D14"/>
      <c r="E14"/>
      <c r="F14"/>
      <c r="G14"/>
      <c r="H14"/>
    </row>
    <row r="15" spans="1:10" s="4" customFormat="1" ht="15" customHeight="1" x14ac:dyDescent="0.25">
      <c r="A15" s="25" t="s">
        <v>39</v>
      </c>
      <c r="B15"/>
      <c r="C15"/>
      <c r="D15"/>
      <c r="E15"/>
      <c r="F15"/>
      <c r="G15"/>
      <c r="H15"/>
    </row>
    <row r="16" spans="1:10"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A5F3-E6CB-4747-A26B-DA9DDE043A8D}">
  <dimension ref="A1:K48"/>
  <sheetViews>
    <sheetView showGridLines="0" tabSelected="1" zoomScale="128" zoomScaleNormal="40" workbookViewId="0">
      <selection activeCell="K9" sqref="K9"/>
    </sheetView>
  </sheetViews>
  <sheetFormatPr defaultColWidth="8.85546875" defaultRowHeight="15" x14ac:dyDescent="0.25"/>
  <cols>
    <col min="1" max="1" width="2.28515625" style="25" customWidth="1"/>
    <col min="2" max="2" width="6"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10.42578125" style="1" bestFit="1" customWidth="1"/>
    <col min="10" max="10" width="10.42578125" style="1" customWidth="1"/>
    <col min="11" max="11" width="15.5703125" style="1" bestFit="1" customWidth="1"/>
    <col min="12" max="16384" width="8.85546875" style="1"/>
  </cols>
  <sheetData>
    <row r="1" spans="1:11" ht="27.6" customHeight="1" x14ac:dyDescent="0.25">
      <c r="A1" s="25" t="s">
        <v>27</v>
      </c>
      <c r="B1" s="32"/>
      <c r="C1" s="56"/>
      <c r="D1" s="57"/>
      <c r="E1" s="57"/>
      <c r="F1"/>
      <c r="G1"/>
    </row>
    <row r="2" spans="1:11" ht="27.6" customHeight="1" x14ac:dyDescent="0.25">
      <c r="B2" s="32"/>
      <c r="C2" s="56"/>
      <c r="D2" s="57"/>
      <c r="E2" s="57"/>
      <c r="F2"/>
      <c r="G2"/>
    </row>
    <row r="3" spans="1:11" ht="15" customHeight="1" x14ac:dyDescent="0.25">
      <c r="A3" s="25" t="s">
        <v>28</v>
      </c>
      <c r="B3" s="32"/>
      <c r="C3" s="96" t="s">
        <v>282</v>
      </c>
      <c r="D3" s="96" t="s">
        <v>283</v>
      </c>
      <c r="E3" s="96" t="s">
        <v>284</v>
      </c>
      <c r="F3" s="96" t="s">
        <v>285</v>
      </c>
      <c r="G3" s="96" t="s">
        <v>286</v>
      </c>
      <c r="I3" s="96" t="s">
        <v>283</v>
      </c>
      <c r="J3" s="96" t="s">
        <v>284</v>
      </c>
      <c r="K3" s="96" t="s">
        <v>311</v>
      </c>
    </row>
    <row r="4" spans="1:11" ht="15" customHeight="1" x14ac:dyDescent="0.25">
      <c r="A4" s="25" t="s">
        <v>29</v>
      </c>
      <c r="B4" s="32"/>
      <c r="C4" s="75" t="s">
        <v>287</v>
      </c>
      <c r="D4" s="98" t="s">
        <v>288</v>
      </c>
      <c r="E4" s="75">
        <v>50</v>
      </c>
      <c r="F4" s="75">
        <v>39.9</v>
      </c>
      <c r="G4" s="99">
        <v>10</v>
      </c>
      <c r="I4" s="115" t="s">
        <v>288</v>
      </c>
      <c r="J4" s="116" t="s">
        <v>312</v>
      </c>
      <c r="K4" s="105">
        <f>COUNTIFS(D4:D13,I4,E4:E13,J4)</f>
        <v>4</v>
      </c>
    </row>
    <row r="5" spans="1:11" ht="15" customHeight="1" x14ac:dyDescent="0.25">
      <c r="A5" s="25" t="s">
        <v>30</v>
      </c>
      <c r="B5" s="32"/>
      <c r="C5" s="75" t="s">
        <v>289</v>
      </c>
      <c r="D5" s="75" t="s">
        <v>288</v>
      </c>
      <c r="E5" s="75">
        <v>30</v>
      </c>
      <c r="F5" s="75">
        <v>79.900000000000006</v>
      </c>
      <c r="G5" s="99">
        <v>15</v>
      </c>
    </row>
    <row r="6" spans="1:11" s="4" customFormat="1" ht="15" customHeight="1" x14ac:dyDescent="0.25">
      <c r="A6" s="25" t="s">
        <v>31</v>
      </c>
      <c r="B6" s="33"/>
      <c r="C6" s="75" t="s">
        <v>290</v>
      </c>
      <c r="D6" s="75" t="s">
        <v>291</v>
      </c>
      <c r="E6" s="75">
        <v>20</v>
      </c>
      <c r="F6" s="75">
        <v>129.9</v>
      </c>
      <c r="G6" s="99">
        <v>5</v>
      </c>
      <c r="H6"/>
    </row>
    <row r="7" spans="1:11" s="4" customFormat="1" ht="15" customHeight="1" x14ac:dyDescent="0.25">
      <c r="A7" s="25"/>
      <c r="B7" s="33"/>
      <c r="C7" s="75" t="s">
        <v>292</v>
      </c>
      <c r="D7" s="75" t="s">
        <v>293</v>
      </c>
      <c r="E7" s="75">
        <v>15</v>
      </c>
      <c r="F7" s="75">
        <v>149.9</v>
      </c>
      <c r="G7" s="99">
        <v>20</v>
      </c>
      <c r="H7"/>
    </row>
    <row r="8" spans="1:11" s="4" customFormat="1" ht="15" customHeight="1" x14ac:dyDescent="0.25">
      <c r="A8" s="25"/>
      <c r="B8" s="33"/>
      <c r="C8" s="75" t="s">
        <v>294</v>
      </c>
      <c r="D8" s="75" t="s">
        <v>288</v>
      </c>
      <c r="E8" s="75">
        <v>25</v>
      </c>
      <c r="F8" s="75">
        <v>199.9</v>
      </c>
      <c r="G8" s="99">
        <v>10</v>
      </c>
      <c r="H8"/>
    </row>
    <row r="9" spans="1:11" customFormat="1" ht="15" customHeight="1" x14ac:dyDescent="0.25">
      <c r="C9" s="75" t="s">
        <v>295</v>
      </c>
      <c r="D9" s="75" t="s">
        <v>293</v>
      </c>
      <c r="E9" s="75">
        <v>40</v>
      </c>
      <c r="F9" s="75">
        <v>39.9</v>
      </c>
      <c r="G9" s="99">
        <v>30</v>
      </c>
    </row>
    <row r="10" spans="1:11" s="4" customFormat="1" ht="15" customHeight="1" x14ac:dyDescent="0.25">
      <c r="A10" s="25" t="s">
        <v>34</v>
      </c>
      <c r="B10" s="33"/>
      <c r="C10" s="75" t="s">
        <v>296</v>
      </c>
      <c r="D10" s="75" t="s">
        <v>291</v>
      </c>
      <c r="E10" s="75">
        <v>10</v>
      </c>
      <c r="F10" s="75">
        <v>199.9</v>
      </c>
      <c r="G10" s="99">
        <v>5</v>
      </c>
      <c r="H10"/>
    </row>
    <row r="11" spans="1:11" s="4" customFormat="1" ht="15" customHeight="1" x14ac:dyDescent="0.25">
      <c r="A11" s="25" t="s">
        <v>35</v>
      </c>
      <c r="B11"/>
      <c r="C11" s="75" t="s">
        <v>297</v>
      </c>
      <c r="D11" s="75" t="s">
        <v>291</v>
      </c>
      <c r="E11" s="75">
        <v>60</v>
      </c>
      <c r="F11" s="75">
        <v>89.9</v>
      </c>
      <c r="G11" s="99">
        <v>10</v>
      </c>
      <c r="H11"/>
    </row>
    <row r="12" spans="1:11" s="4" customFormat="1" ht="15" customHeight="1" x14ac:dyDescent="0.25">
      <c r="A12" s="25" t="s">
        <v>36</v>
      </c>
      <c r="B12"/>
      <c r="C12" s="75" t="s">
        <v>298</v>
      </c>
      <c r="D12" s="75" t="s">
        <v>288</v>
      </c>
      <c r="E12" s="98">
        <v>80</v>
      </c>
      <c r="F12" s="75">
        <v>59.9</v>
      </c>
      <c r="G12" s="99">
        <v>25</v>
      </c>
      <c r="H12"/>
    </row>
    <row r="13" spans="1:11" s="4" customFormat="1" ht="15" customHeight="1" x14ac:dyDescent="0.25">
      <c r="A13" s="25" t="s">
        <v>37</v>
      </c>
      <c r="B13"/>
      <c r="C13" s="75" t="s">
        <v>299</v>
      </c>
      <c r="D13" s="98" t="s">
        <v>293</v>
      </c>
      <c r="E13" s="75">
        <v>45</v>
      </c>
      <c r="F13" s="75">
        <v>299.89999999999998</v>
      </c>
      <c r="G13" s="99">
        <v>15</v>
      </c>
      <c r="H13"/>
    </row>
    <row r="14" spans="1:11" s="4" customFormat="1" ht="15" customHeight="1" x14ac:dyDescent="0.25">
      <c r="A14" s="25" t="s">
        <v>38</v>
      </c>
      <c r="B14"/>
      <c r="C14"/>
      <c r="D14"/>
      <c r="E14"/>
      <c r="F14"/>
      <c r="G14"/>
      <c r="H14"/>
    </row>
    <row r="15" spans="1:11" s="4" customFormat="1" ht="15" customHeight="1" x14ac:dyDescent="0.25">
      <c r="A15" s="25" t="s">
        <v>39</v>
      </c>
      <c r="B15"/>
      <c r="C15"/>
      <c r="D15"/>
      <c r="E15"/>
      <c r="F15"/>
      <c r="G15"/>
      <c r="H15"/>
    </row>
    <row r="16" spans="1:11"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413564-C74F-48EC-8CE2-76A740553B11}">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8CC0E17F-7CBA-4ADA-8914-6A8ED68F4D10}">
  <ds:schemaRefs>
    <ds:schemaRef ds:uri="http://schemas.microsoft.com/sharepoint/v3/contenttype/forms"/>
  </ds:schemaRefs>
</ds:datastoreItem>
</file>

<file path=customXml/itemProps3.xml><?xml version="1.0" encoding="utf-8"?>
<ds:datastoreItem xmlns:ds="http://schemas.openxmlformats.org/officeDocument/2006/customXml" ds:itemID="{A553B3BD-961D-4BD1-B569-DC76FDB59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2" baseType="variant">
      <vt:variant>
        <vt:lpstr>Planilhas</vt:lpstr>
      </vt:variant>
      <vt:variant>
        <vt:i4>16</vt:i4>
      </vt:variant>
    </vt:vector>
  </HeadingPairs>
  <TitlesOfParts>
    <vt:vector size="16" baseType="lpstr">
      <vt:lpstr>Início</vt:lpstr>
      <vt:lpstr>SOMA</vt:lpstr>
      <vt:lpstr>MÍNIMO e MÁXIMO</vt:lpstr>
      <vt:lpstr>MÉDIA e ALEATÓRIO ENTRE</vt:lpstr>
      <vt:lpstr>CONT VALORES E CONT VAZIOS</vt:lpstr>
      <vt:lpstr>SOMA.SE</vt:lpstr>
      <vt:lpstr>SOMA.SES</vt:lpstr>
      <vt:lpstr>CONT.SE</vt:lpstr>
      <vt:lpstr>CONT.SES</vt:lpstr>
      <vt:lpstr>Data e hora</vt:lpstr>
      <vt:lpstr>Unir texto e números</vt:lpstr>
      <vt:lpstr>Instruções SE</vt:lpstr>
      <vt:lpstr>PROCV</vt:lpstr>
      <vt:lpstr>Funções condicionais</vt:lpstr>
      <vt:lpstr>Assistente de função</vt:lpstr>
      <vt:lpstr>Erros de fórmula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2025-07-04T22:33:08Z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